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65c227dc049a1c/Desktop/Project2/"/>
    </mc:Choice>
  </mc:AlternateContent>
  <xr:revisionPtr revIDLastSave="0" documentId="8_{29593003-7993-4A38-B6A6-258F6D9221E1}" xr6:coauthVersionLast="47" xr6:coauthVersionMax="47" xr10:uidLastSave="{00000000-0000-0000-0000-000000000000}"/>
  <bookViews>
    <workbookView xWindow="-120" yWindow="-120" windowWidth="20730" windowHeight="11160" activeTab="4" xr2:uid="{BB49627C-6380-4A47-B702-ED5004825888}"/>
  </bookViews>
  <sheets>
    <sheet name="Brand Per Suplier" sheetId="6" r:id="rId1"/>
    <sheet name="HealthMax_Growth" sheetId="7" r:id="rId2"/>
    <sheet name="MAT Value Total Category" sheetId="11" r:id="rId3"/>
    <sheet name="External_Data" sheetId="2" r:id="rId4"/>
    <sheet name="Profitability Matrix" sheetId="13" r:id="rId5"/>
    <sheet name="internal_sales_data" sheetId="4" r:id="rId6"/>
  </sheets>
  <definedNames>
    <definedName name="ExternalData_1" localSheetId="3" hidden="1">External_Data!$A$1:$I$4433</definedName>
    <definedName name="ExternalData_1" localSheetId="5" hidden="1">internal_sales_data!$A$1:$H$11</definedName>
  </definedNames>
  <calcPr calcId="191029"/>
  <pivotCaches>
    <pivotCache cacheId="34" r:id="rId7"/>
    <pivotCache cacheId="3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I2" i="4"/>
  <c r="I3" i="4"/>
  <c r="I4" i="4"/>
  <c r="I5" i="4"/>
  <c r="I6" i="4"/>
  <c r="I7" i="4"/>
  <c r="I8" i="4"/>
  <c r="I9" i="4"/>
  <c r="I10" i="4"/>
  <c r="I11" i="4"/>
  <c r="L4" i="4"/>
  <c r="L8" i="4"/>
  <c r="K6" i="4"/>
  <c r="J2" i="4"/>
  <c r="K2" i="4" s="1"/>
  <c r="J3" i="4"/>
  <c r="K3" i="4" s="1"/>
  <c r="J4" i="4"/>
  <c r="K4" i="4" s="1"/>
  <c r="J5" i="4"/>
  <c r="K5" i="4" s="1"/>
  <c r="J6" i="4"/>
  <c r="L6" i="4" s="1"/>
  <c r="J7" i="4"/>
  <c r="K7" i="4" s="1"/>
  <c r="J8" i="4"/>
  <c r="K8" i="4" s="1"/>
  <c r="J9" i="4"/>
  <c r="L9" i="4" s="1"/>
  <c r="J10" i="4"/>
  <c r="L10" i="4" s="1"/>
  <c r="J11" i="4"/>
  <c r="K11" i="4" s="1"/>
  <c r="H12" i="4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K12" i="4" l="1"/>
  <c r="L11" i="4"/>
  <c r="L7" i="4"/>
  <c r="L3" i="4"/>
  <c r="K10" i="4"/>
  <c r="L2" i="4"/>
  <c r="K9" i="4"/>
  <c r="L5" i="4"/>
  <c r="L12" i="4" l="1"/>
  <c r="I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7F9CF-C988-4D6E-9C35-0B75F269006D}" keepAlive="1" name="Query - External_Data" description="Connection to the 'External_Data' query in the workbook." type="5" refreshedVersion="8" background="1" saveData="1">
    <dbPr connection="Provider=Microsoft.Mashup.OleDb.1;Data Source=$Workbook$;Location=External_Data;Extended Properties=&quot;&quot;" command="SELECT * FROM [External_Data]"/>
  </connection>
  <connection id="2" xr16:uid="{EF792629-1041-428C-B5B7-95B1681AE07E}" keepAlive="1" name="Query - internal_sales_data" description="Connection to the 'internal_sales_data' query in the workbook." type="5" refreshedVersion="8" background="1" saveData="1">
    <dbPr connection="Provider=Microsoft.Mashup.OleDb.1;Data Source=$Workbook$;Location=internal_sales_data;Extended Properties=&quot;&quot;" command="SELECT * FROM [internal_sales_data]"/>
  </connection>
  <connection id="3" xr16:uid="{C76E84BE-F28B-451E-955D-1A59C110A47B}" keepAlive="1" name="Query - new_product_launch" description="Connection to the 'new_product_launch' query in the workbook." type="5" refreshedVersion="0" background="1">
    <dbPr connection="Provider=Microsoft.Mashup.OleDb.1;Data Source=$Workbook$;Location=new_product_launch;Extended Properties=&quot;&quot;" command="SELECT * FROM [new_product_launch]"/>
  </connection>
</connections>
</file>

<file path=xl/sharedStrings.xml><?xml version="1.0" encoding="utf-8"?>
<sst xmlns="http://schemas.openxmlformats.org/spreadsheetml/2006/main" count="22265" uniqueCount="96">
  <si>
    <t>Category</t>
  </si>
  <si>
    <t>Subcategory</t>
  </si>
  <si>
    <t>Supplier</t>
  </si>
  <si>
    <t>Brand</t>
  </si>
  <si>
    <t>Region</t>
  </si>
  <si>
    <t>Year</t>
  </si>
  <si>
    <t>Month</t>
  </si>
  <si>
    <t>Units Month</t>
  </si>
  <si>
    <t>Values Month</t>
  </si>
  <si>
    <t>Shampoo</t>
  </si>
  <si>
    <t>Anti-dandruff</t>
  </si>
  <si>
    <t>Apex Trading Co.</t>
  </si>
  <si>
    <t>RedRose</t>
  </si>
  <si>
    <t>Center</t>
  </si>
  <si>
    <t>North</t>
  </si>
  <si>
    <t>South</t>
  </si>
  <si>
    <t>AquaSolutions</t>
  </si>
  <si>
    <t>Oasis</t>
  </si>
  <si>
    <t>GreenLeaf Distributors</t>
  </si>
  <si>
    <t>Harmonix</t>
  </si>
  <si>
    <t>HealthMax</t>
  </si>
  <si>
    <t>Shinez</t>
  </si>
  <si>
    <t>Sparkle &amp; Shine</t>
  </si>
  <si>
    <t>Mango Tango</t>
  </si>
  <si>
    <t>Color-safe</t>
  </si>
  <si>
    <t>Ocean Breeze</t>
  </si>
  <si>
    <t>Orchidea</t>
  </si>
  <si>
    <t>Blue Sky Enterprises</t>
  </si>
  <si>
    <t>VelvetLux</t>
  </si>
  <si>
    <t>FreshCo Industries</t>
  </si>
  <si>
    <t>Vitalize</t>
  </si>
  <si>
    <t>Ivory Beaty</t>
  </si>
  <si>
    <t>Pure Radiance</t>
  </si>
  <si>
    <t>Luminious Skincare</t>
  </si>
  <si>
    <t>Golden Aura</t>
  </si>
  <si>
    <t>Sustaina</t>
  </si>
  <si>
    <t>Oceanic</t>
  </si>
  <si>
    <t>Moisturizing</t>
  </si>
  <si>
    <t>Orchid Oasis</t>
  </si>
  <si>
    <t>Glitterati</t>
  </si>
  <si>
    <t>Nourish</t>
  </si>
  <si>
    <t>Nature's Harvest</t>
  </si>
  <si>
    <t>Diamond Shine</t>
  </si>
  <si>
    <t>Opulent Beauty Co.</t>
  </si>
  <si>
    <t>CitrusBurst</t>
  </si>
  <si>
    <t>Parilux</t>
  </si>
  <si>
    <t>Enchantress</t>
  </si>
  <si>
    <t>Organic</t>
  </si>
  <si>
    <t>Wonder Waves</t>
  </si>
  <si>
    <t>Badoa</t>
  </si>
  <si>
    <t>Wild Flower</t>
  </si>
  <si>
    <t>Elite Cosmetics</t>
  </si>
  <si>
    <t>Jasmine Mist</t>
  </si>
  <si>
    <t>Lavender Bloom</t>
  </si>
  <si>
    <t>Wave</t>
  </si>
  <si>
    <t>Superior Supplies Co.</t>
  </si>
  <si>
    <t>Charisma</t>
  </si>
  <si>
    <t>Volumizing</t>
  </si>
  <si>
    <t>Sheen</t>
  </si>
  <si>
    <t>Starbust</t>
  </si>
  <si>
    <t>Product</t>
  </si>
  <si>
    <t>Pack Size (ml)</t>
  </si>
  <si>
    <t>ProductID</t>
  </si>
  <si>
    <t>Retail Price</t>
  </si>
  <si>
    <t>Net Price</t>
  </si>
  <si>
    <t>COGS</t>
  </si>
  <si>
    <t>Volume 2022</t>
  </si>
  <si>
    <t>Ultra Soft</t>
  </si>
  <si>
    <t>Starbust Ultra Soft 100ml</t>
  </si>
  <si>
    <t>Extra Shiny</t>
  </si>
  <si>
    <t>Starbust Extra Shiny 100ml</t>
  </si>
  <si>
    <t>Strong Hair</t>
  </si>
  <si>
    <t>Starbust Strong Hair 100ml</t>
  </si>
  <si>
    <t>Starbust Ultra Soft 150ml</t>
  </si>
  <si>
    <t>Starbust Strong Hair 150ml</t>
  </si>
  <si>
    <t>Starbust Ultra Soft 200ml</t>
  </si>
  <si>
    <t>Repair</t>
  </si>
  <si>
    <t>Shinez Repair 100ml</t>
  </si>
  <si>
    <t>Shinez Repair 125ml</t>
  </si>
  <si>
    <t>Shinez Repair 150ml</t>
  </si>
  <si>
    <t>Shinez Repair 200ml</t>
  </si>
  <si>
    <t>Row Labels</t>
  </si>
  <si>
    <t>Grand Total</t>
  </si>
  <si>
    <t>Column Labels</t>
  </si>
  <si>
    <t>Count of Brand</t>
  </si>
  <si>
    <t>Sum of Values Month</t>
  </si>
  <si>
    <t>YTD</t>
  </si>
  <si>
    <t>Units MAT</t>
  </si>
  <si>
    <t>MAT Revenue</t>
  </si>
  <si>
    <t>Total</t>
  </si>
  <si>
    <t>Net Sales 2022</t>
  </si>
  <si>
    <t>Gross Profit per Unit</t>
  </si>
  <si>
    <t>Gross Profit per Product</t>
  </si>
  <si>
    <t>Gross Margin</t>
  </si>
  <si>
    <t>Net Sales Contribution</t>
  </si>
  <si>
    <t>Sum of Net Sales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</si>
</sst>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numFmt numFmtId="167" formatCode="&quot;$&quot;#,##0"/>
    </dxf>
    <dxf>
      <numFmt numFmtId="167" formatCode="&quot;$&quot;#,##0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[Book1.xlsx]Brand Per Suplier!PivotTable1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Brands Per Supplier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00780918030866"/>
          <c:y val="0.20453703703703704"/>
          <c:w val="0.85025724542851311"/>
          <c:h val="0.43096748323126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'Brand Per Suplier'!$B$3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'Brand Per Suplier'!$A$4:$A$21</c:f>
              <c:strCache>
                <c:ptCount val="17"/>
                <c:pt idx="0">
                  <c:v>Apex Trading Co.</c:v>
                </c:pt>
                <c:pt idx="1">
                  <c:v>AquaSolutions</c:v>
                </c:pt>
                <c:pt idx="2">
                  <c:v>Badoa</c:v>
                </c:pt>
                <c:pt idx="3">
                  <c:v>Blue Sky Enterprises</c:v>
                </c:pt>
                <c:pt idx="4">
                  <c:v>Elite Cosmetics</c:v>
                </c:pt>
                <c:pt idx="5">
                  <c:v>FreshCo Industries</c:v>
                </c:pt>
                <c:pt idx="6">
                  <c:v>Glitterati</c:v>
                </c:pt>
                <c:pt idx="7">
                  <c:v>GreenLeaf Distributors</c:v>
                </c:pt>
                <c:pt idx="8">
                  <c:v>HealthMax</c:v>
                </c:pt>
                <c:pt idx="9">
                  <c:v>Ivory Beaty</c:v>
                </c:pt>
                <c:pt idx="10">
                  <c:v>Luminious Skincare</c:v>
                </c:pt>
                <c:pt idx="11">
                  <c:v>Nature's Harvest</c:v>
                </c:pt>
                <c:pt idx="12">
                  <c:v>Opulent Beauty Co.</c:v>
                </c:pt>
                <c:pt idx="13">
                  <c:v>Parilux</c:v>
                </c:pt>
                <c:pt idx="14">
                  <c:v>Sparkle &amp; Shine</c:v>
                </c:pt>
                <c:pt idx="15">
                  <c:v>Superior Supplies Co.</c:v>
                </c:pt>
                <c:pt idx="16">
                  <c:v>Sustaina</c:v>
                </c:pt>
              </c:strCache>
            </c:strRef>
          </c:cat>
          <c:val>
            <c:numRef>
              <c:f>'Brand Per Suplier'!$B$4:$B$21</c:f>
              <c:numCache>
                <c:formatCode>General</c:formatCode>
                <c:ptCount val="17"/>
                <c:pt idx="0">
                  <c:v>738</c:v>
                </c:pt>
                <c:pt idx="1">
                  <c:v>189</c:v>
                </c:pt>
                <c:pt idx="2">
                  <c:v>183</c:v>
                </c:pt>
                <c:pt idx="3">
                  <c:v>155</c:v>
                </c:pt>
                <c:pt idx="4">
                  <c:v>126</c:v>
                </c:pt>
                <c:pt idx="5">
                  <c:v>378</c:v>
                </c:pt>
                <c:pt idx="6">
                  <c:v>189</c:v>
                </c:pt>
                <c:pt idx="7">
                  <c:v>566</c:v>
                </c:pt>
                <c:pt idx="8">
                  <c:v>378</c:v>
                </c:pt>
                <c:pt idx="9">
                  <c:v>166</c:v>
                </c:pt>
                <c:pt idx="10">
                  <c:v>173</c:v>
                </c:pt>
                <c:pt idx="11">
                  <c:v>189</c:v>
                </c:pt>
                <c:pt idx="12">
                  <c:v>187</c:v>
                </c:pt>
                <c:pt idx="13">
                  <c:v>182</c:v>
                </c:pt>
                <c:pt idx="14">
                  <c:v>306</c:v>
                </c:pt>
                <c:pt idx="15">
                  <c:v>138</c:v>
                </c:pt>
                <c:pt idx="16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9DE-9A4D-FC758F869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47999"/>
        <c:axId val="185758079"/>
      </c:barChart>
      <c:catAx>
        <c:axId val="1857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8079"/>
        <c:crosses val="autoZero"/>
        <c:auto val="1"/>
        <c:lblAlgn val="ctr"/>
        <c:lblOffset val="100"/>
        <c:noMultiLvlLbl val="0"/>
      </c:catAx>
      <c:valAx>
        <c:axId val="18575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[Book1.xlsx]MAT Value Total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'MAT Value Total Category'!$B$4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'MAT Value Total Category'!$A$5:$A$10</c:f>
              <c:strCache>
                <c:ptCount val="5"/>
                <c:pt idx="0">
                  <c:v>Anti-dandruff</c:v>
                </c:pt>
                <c:pt idx="1">
                  <c:v>Color-safe</c:v>
                </c:pt>
                <c:pt idx="2">
                  <c:v>Moisturizing</c:v>
                </c:pt>
                <c:pt idx="3">
                  <c:v>Organic</c:v>
                </c:pt>
                <c:pt idx="4">
                  <c:v>Volumizing</c:v>
                </c:pt>
              </c:strCache>
            </c:strRef>
          </c:cat>
          <c:val>
            <c:numRef>
              <c:f>'MAT Value Total Category'!$B$5:$B$10</c:f>
              <c:numCache>
                <c:formatCode>"$"#,##0</c:formatCode>
                <c:ptCount val="5"/>
                <c:pt idx="0">
                  <c:v>34769603</c:v>
                </c:pt>
                <c:pt idx="1">
                  <c:v>20672932</c:v>
                </c:pt>
                <c:pt idx="2">
                  <c:v>11678549</c:v>
                </c:pt>
                <c:pt idx="3">
                  <c:v>14560539</c:v>
                </c:pt>
                <c:pt idx="4">
                  <c:v>19197766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27A-AFDC-00CC3303A4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185737</xdr:rowOff>
    </xdr:from>
    <xdr:to>
      <xdr:col>8</xdr:col>
      <xdr:colOff>285750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95906-EA2F-97DF-B35E-D0DAAFED6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176212</xdr:rowOff>
    </xdr:from>
    <xdr:to>
      <xdr:col>13</xdr:col>
      <xdr:colOff>142875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16D26-D26D-5123-304A-B379651E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704617013886" createdVersion="8" refreshedVersion="8" minRefreshableVersion="3" recordCount="4432" xr:uid="{CDA72B3C-777F-4A70-A5CF-F872B68491CC}">
  <cacheSource type="worksheet">
    <worksheetSource name="External_Data"/>
  </cacheSource>
  <cacheFields count="11">
    <cacheField name="Category" numFmtId="0">
      <sharedItems/>
    </cacheField>
    <cacheField name="Subcategory" numFmtId="0">
      <sharedItems count="5">
        <s v="Anti-dandruff"/>
        <s v="Color-safe"/>
        <s v="Moisturizing"/>
        <s v="Organic"/>
        <s v="Volumizing"/>
      </sharedItems>
    </cacheField>
    <cacheField name="Supplier" numFmtId="0">
      <sharedItems count="17">
        <s v="Apex Trading Co."/>
        <s v="AquaSolutions"/>
        <s v="GreenLeaf Distributors"/>
        <s v="HealthMax"/>
        <s v="Sparkle &amp; Shine"/>
        <s v="Blue Sky Enterprises"/>
        <s v="FreshCo Industries"/>
        <s v="Ivory Beaty"/>
        <s v="Luminious Skincare"/>
        <s v="Sustaina"/>
        <s v="Glitterati"/>
        <s v="Nature's Harvest"/>
        <s v="Opulent Beauty Co."/>
        <s v="Parilux"/>
        <s v="Badoa"/>
        <s v="Elite Cosmetics"/>
        <s v="Superior Supplies Co."/>
      </sharedItems>
    </cacheField>
    <cacheField name="Brand" numFmtId="0">
      <sharedItems count="25">
        <s v="RedRose"/>
        <s v="Oasis"/>
        <s v="Harmonix"/>
        <s v="Shinez"/>
        <s v="Mango Tango"/>
        <s v="Ocean Breeze"/>
        <s v="Orchidea"/>
        <s v="VelvetLux"/>
        <s v="Vitalize"/>
        <s v="Pure Radiance"/>
        <s v="Golden Aura"/>
        <s v="Oceanic"/>
        <s v="Orchid Oasis"/>
        <s v="Nourish"/>
        <s v="Diamond Shine"/>
        <s v="CitrusBurst"/>
        <s v="Enchantress"/>
        <s v="Wonder Waves"/>
        <s v="Wild Flower"/>
        <s v="Jasmine Mist"/>
        <s v="Lavender Bloom"/>
        <s v="Wave"/>
        <s v="Charisma"/>
        <s v="Sheen"/>
        <s v="Starbust"/>
      </sharedItems>
    </cacheField>
    <cacheField name="Region" numFmtId="0">
      <sharedItems/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Units Month" numFmtId="0">
      <sharedItems containsSemiMixedTypes="0" containsString="0" containsNumber="1" containsInteger="1" minValue="14" maxValue="1251276"/>
    </cacheField>
    <cacheField name="Values Month" numFmtId="0">
      <sharedItems containsSemiMixedTypes="0" containsString="0" containsNumber="1" containsInteger="1" minValue="56" maxValue="5323871"/>
    </cacheField>
    <cacheField name="YTD" numFmtId="167">
      <sharedItems containsSemiMixedTypes="0" containsString="0" containsNumber="1" containsInteger="1" minValue="588" maxValue="49458396"/>
    </cacheField>
    <cacheField name="Units MAT" numFmtId="167">
      <sharedItems containsSemiMixedTypes="0" containsString="0" containsNumber="1" containsInteger="1" minValue="1512" maxValue="52696130" count="3358">
        <n v="1833450"/>
        <n v="1809870"/>
        <n v="1799120"/>
        <n v="1788100"/>
        <n v="1776790"/>
        <n v="1763010"/>
        <n v="1749750"/>
        <n v="1738040"/>
        <n v="1725240"/>
        <n v="1716100"/>
        <n v="1704410"/>
        <n v="1694890"/>
        <n v="1681780"/>
        <n v="1594410"/>
        <n v="1583030"/>
        <n v="1572040"/>
        <n v="1560120"/>
        <n v="1550040"/>
        <n v="1540850"/>
        <n v="1531420"/>
        <n v="1523460"/>
        <n v="1514350"/>
        <n v="1504630"/>
        <n v="1497200"/>
        <n v="1489160"/>
        <n v="1444330"/>
        <n v="1437090"/>
        <n v="1426560"/>
        <n v="1417630"/>
        <n v="1410380"/>
        <n v="1401680"/>
        <n v="1394510"/>
        <n v="1386630"/>
        <n v="1379300"/>
        <n v="1370800"/>
        <n v="1363590"/>
        <n v="1354820"/>
        <n v="1137840"/>
        <n v="1130850"/>
        <n v="1122740"/>
        <n v="1115500"/>
        <n v="1108800"/>
        <n v="1101490"/>
        <n v="1094100"/>
        <n v="1087380"/>
        <n v="1080270"/>
        <n v="1072790"/>
        <n v="1066690"/>
        <n v="1059210"/>
        <n v="324160"/>
        <n v="318090"/>
        <n v="311240"/>
        <n v="1795140"/>
        <n v="1785490"/>
        <n v="1774140"/>
        <n v="1763270"/>
        <n v="1751280"/>
        <n v="1740670"/>
        <n v="1729770"/>
        <n v="1720380"/>
        <n v="1711520"/>
        <n v="1701350"/>
        <n v="1692090"/>
        <n v="1585430"/>
        <n v="1576710"/>
        <n v="1567960"/>
        <n v="1558990"/>
        <n v="1548900"/>
        <n v="1539740"/>
        <n v="1530820"/>
        <n v="1522870"/>
        <n v="1513740"/>
        <n v="1504650"/>
        <n v="1496330"/>
        <n v="1448410"/>
        <n v="1439830"/>
        <n v="1430620"/>
        <n v="1420910"/>
        <n v="1412210"/>
        <n v="1403770"/>
        <n v="1394760"/>
        <n v="1388310"/>
        <n v="1380270"/>
        <n v="1371450"/>
        <n v="1363180"/>
        <n v="1144360"/>
        <n v="1137000"/>
        <n v="1129540"/>
        <n v="1120630"/>
        <n v="1113140"/>
        <n v="1105620"/>
        <n v="1097420"/>
        <n v="1089640"/>
        <n v="1082150"/>
        <n v="1074160"/>
        <n v="1067380"/>
        <n v="325590"/>
        <n v="318130"/>
        <n v="310100"/>
        <n v="1748600"/>
        <n v="1741810"/>
        <n v="1733710"/>
        <n v="1728510"/>
        <n v="1721880"/>
        <n v="1714430"/>
        <n v="1710340"/>
        <n v="1706520"/>
        <n v="1700400"/>
        <n v="1694240"/>
        <n v="1687220"/>
        <n v="1542040"/>
        <n v="1537020"/>
        <n v="1531900"/>
        <n v="1526630"/>
        <n v="1521270"/>
        <n v="1515550"/>
        <n v="1511430"/>
        <n v="1508050"/>
        <n v="1503520"/>
        <n v="1498560"/>
        <n v="1493670"/>
        <n v="1398480"/>
        <n v="1394540"/>
        <n v="1390560"/>
        <n v="1386700"/>
        <n v="1382320"/>
        <n v="1377200"/>
        <n v="1373750"/>
        <n v="1370490"/>
        <n v="1365890"/>
        <n v="1361560"/>
        <n v="1358210"/>
        <n v="1100650"/>
        <n v="1096800"/>
        <n v="1092690"/>
        <n v="1088660"/>
        <n v="1085450"/>
        <n v="1080280"/>
        <n v="1076940"/>
        <n v="1073630"/>
        <n v="1070120"/>
        <n v="1066480"/>
        <n v="1063130"/>
        <n v="296730"/>
        <n v="293030"/>
        <n v="288910"/>
        <n v="2888970"/>
        <n v="3162280"/>
        <n v="3145010"/>
        <n v="3121700"/>
        <n v="3109270"/>
        <n v="3087140"/>
        <n v="3064190"/>
        <n v="3040210"/>
        <n v="3019110"/>
        <n v="2996320"/>
        <n v="2972300"/>
        <n v="2952300"/>
        <n v="2929780"/>
        <n v="2879120"/>
        <n v="2861130"/>
        <n v="2840730"/>
        <n v="2820610"/>
        <n v="2799620"/>
        <n v="2781430"/>
        <n v="2765270"/>
        <n v="2748770"/>
        <n v="2728910"/>
        <n v="2712220"/>
        <n v="2695840"/>
        <n v="2678780"/>
        <n v="2573670"/>
        <n v="2557480"/>
        <n v="2535820"/>
        <n v="2520540"/>
        <n v="2505730"/>
        <n v="2487320"/>
        <n v="2468360"/>
        <n v="2454220"/>
        <n v="2438760"/>
        <n v="2422300"/>
        <n v="2406460"/>
        <n v="2389880"/>
        <n v="2321310"/>
        <n v="2308450"/>
        <n v="2292330"/>
        <n v="2277420"/>
        <n v="2262310"/>
        <n v="2244910"/>
        <n v="2228880"/>
        <n v="2214990"/>
        <n v="2200280"/>
        <n v="2185620"/>
        <n v="2170330"/>
        <n v="2153690"/>
        <n v="324840"/>
        <n v="311670"/>
        <n v="295910"/>
        <n v="3061880"/>
        <n v="3048430"/>
        <n v="3035620"/>
        <n v="3028200"/>
        <n v="3016900"/>
        <n v="3003550"/>
        <n v="2992030"/>
        <n v="2978990"/>
        <n v="2968160"/>
        <n v="2953250"/>
        <n v="2941700"/>
        <n v="2801060"/>
        <n v="2789630"/>
        <n v="2777990"/>
        <n v="2765310"/>
        <n v="2752530"/>
        <n v="2739560"/>
        <n v="2729910"/>
        <n v="2718210"/>
        <n v="2709010"/>
        <n v="2698450"/>
        <n v="2688560"/>
        <n v="2502720"/>
        <n v="2491610"/>
        <n v="2478800"/>
        <n v="2468290"/>
        <n v="2459220"/>
        <n v="2448350"/>
        <n v="2438120"/>
        <n v="2428660"/>
        <n v="2418090"/>
        <n v="2407820"/>
        <n v="2399610"/>
        <n v="2250470"/>
        <n v="2242310"/>
        <n v="2232960"/>
        <n v="2223580"/>
        <n v="2214960"/>
        <n v="2206550"/>
        <n v="2197500"/>
        <n v="2188680"/>
        <n v="2179590"/>
        <n v="2170420"/>
        <n v="2161630"/>
        <n v="255850"/>
        <n v="247570"/>
        <n v="238730"/>
        <n v="2979870"/>
        <n v="2973040"/>
        <n v="2968190"/>
        <n v="2965760"/>
        <n v="2961300"/>
        <n v="2956020"/>
        <n v="2951750"/>
        <n v="2947450"/>
        <n v="2944340"/>
        <n v="2939670"/>
        <n v="2934610"/>
        <n v="2720870"/>
        <n v="2717560"/>
        <n v="2712530"/>
        <n v="2708300"/>
        <n v="2703950"/>
        <n v="2700760"/>
        <n v="2696530"/>
        <n v="2692650"/>
        <n v="2689330"/>
        <n v="2685620"/>
        <n v="2682580"/>
        <n v="2430370"/>
        <n v="2427000"/>
        <n v="2423150"/>
        <n v="2416870"/>
        <n v="2414260"/>
        <n v="2411020"/>
        <n v="2407060"/>
        <n v="2404120"/>
        <n v="2401000"/>
        <n v="2396560"/>
        <n v="2393040"/>
        <n v="2189590"/>
        <n v="2186110"/>
        <n v="2182880"/>
        <n v="2180000"/>
        <n v="2177190"/>
        <n v="2173430"/>
        <n v="2170070"/>
        <n v="2166700"/>
        <n v="2163930"/>
        <n v="2160820"/>
        <n v="2157110"/>
        <n v="204460"/>
        <n v="201290"/>
        <n v="198360"/>
        <n v="10925170"/>
        <n v="14326670"/>
        <n v="14222630"/>
        <n v="14106570"/>
        <n v="13979220"/>
        <n v="13853810"/>
        <n v="13727490"/>
        <n v="13617540"/>
        <n v="13468750"/>
        <n v="13345240"/>
        <n v="13217470"/>
        <n v="13104080"/>
        <n v="12940400"/>
        <n v="15543040"/>
        <n v="15412260"/>
        <n v="15290020"/>
        <n v="15152080"/>
        <n v="15004680"/>
        <n v="14875660"/>
        <n v="14702890"/>
        <n v="14570590"/>
        <n v="14429340"/>
        <n v="14305390"/>
        <n v="14141220"/>
        <n v="13983420"/>
        <n v="16198120"/>
        <n v="16057210"/>
        <n v="15845400"/>
        <n v="15702150"/>
        <n v="15585680"/>
        <n v="15405440"/>
        <n v="15242650"/>
        <n v="15115050"/>
        <n v="14977580"/>
        <n v="14780920"/>
        <n v="14641040"/>
        <n v="14495560"/>
        <n v="19322840"/>
        <n v="19196020"/>
        <n v="19037940"/>
        <n v="18895900"/>
        <n v="18703900"/>
        <n v="18544600"/>
        <n v="18386680"/>
        <n v="18255010"/>
        <n v="18065220"/>
        <n v="17901020"/>
        <n v="17748380"/>
        <n v="17596830"/>
        <n v="6918410"/>
        <n v="6736430"/>
        <n v="6564750"/>
        <n v="13129310"/>
        <n v="13119750"/>
        <n v="13100670"/>
        <n v="13091400"/>
        <n v="13069150"/>
        <n v="13050080"/>
        <n v="13034170"/>
        <n v="13020560"/>
        <n v="12995180"/>
        <n v="12974030"/>
        <n v="12953800"/>
        <n v="14259480"/>
        <n v="14232740"/>
        <n v="14212070"/>
        <n v="14187720"/>
        <n v="14161920"/>
        <n v="14140350"/>
        <n v="14117700"/>
        <n v="14085090"/>
        <n v="14060020"/>
        <n v="14032120"/>
        <n v="14015970"/>
        <n v="14772220"/>
        <n v="14746940"/>
        <n v="14725760"/>
        <n v="14700840"/>
        <n v="14678700"/>
        <n v="14660110"/>
        <n v="14625380"/>
        <n v="14601350"/>
        <n v="14576660"/>
        <n v="14555980"/>
        <n v="14523850"/>
        <n v="17932370"/>
        <n v="17906470"/>
        <n v="17868320"/>
        <n v="17837760"/>
        <n v="17813820"/>
        <n v="17776150"/>
        <n v="17744220"/>
        <n v="17717840"/>
        <n v="17692940"/>
        <n v="17655250"/>
        <n v="17628530"/>
        <n v="5308830"/>
        <n v="5283760"/>
        <n v="5247070"/>
        <n v="13067050"/>
        <n v="13058950"/>
        <n v="13043320"/>
        <n v="13034290"/>
        <n v="13026690"/>
        <n v="13012750"/>
        <n v="13001200"/>
        <n v="12992150"/>
        <n v="12981730"/>
        <n v="12965320"/>
        <n v="12950720"/>
        <n v="14126300"/>
        <n v="14115760"/>
        <n v="14103150"/>
        <n v="14093690"/>
        <n v="14075990"/>
        <n v="14061710"/>
        <n v="14047940"/>
        <n v="14037330"/>
        <n v="14021010"/>
        <n v="14006850"/>
        <n v="13994060"/>
        <n v="14609210"/>
        <n v="14596800"/>
        <n v="14586310"/>
        <n v="14574520"/>
        <n v="14565800"/>
        <n v="14554210"/>
        <n v="14546660"/>
        <n v="14535700"/>
        <n v="14524000"/>
        <n v="14514520"/>
        <n v="14507600"/>
        <n v="17710230"/>
        <n v="17700350"/>
        <n v="17691860"/>
        <n v="17682260"/>
        <n v="17673370"/>
        <n v="17664000"/>
        <n v="17653420"/>
        <n v="17643760"/>
        <n v="17633890"/>
        <n v="17622460"/>
        <n v="17609220"/>
        <n v="5056530"/>
        <n v="5044480"/>
        <n v="5027440"/>
        <n v="10219544"/>
        <n v="10951756"/>
        <n v="10894556"/>
        <n v="10802126"/>
        <n v="10715276"/>
        <n v="10630606"/>
        <n v="10535096"/>
        <n v="10438296"/>
        <n v="10351286"/>
        <n v="10269496"/>
        <n v="10181276"/>
        <n v="10100436"/>
        <n v="10026886"/>
        <n v="11634416"/>
        <n v="11564866"/>
        <n v="11494006"/>
        <n v="11424066"/>
        <n v="11342976"/>
        <n v="11260856"/>
        <n v="11193946"/>
        <n v="11117056"/>
        <n v="11033286"/>
        <n v="10946106"/>
        <n v="10869366"/>
        <n v="10794936"/>
        <n v="11786678"/>
        <n v="11714038"/>
        <n v="11613268"/>
        <n v="11516768"/>
        <n v="11446138"/>
        <n v="11366978"/>
        <n v="11279008"/>
        <n v="11206498"/>
        <n v="11130658"/>
        <n v="11048588"/>
        <n v="10970848"/>
        <n v="10891598"/>
        <n v="19659681"/>
        <n v="19591471"/>
        <n v="19518091"/>
        <n v="19447721"/>
        <n v="19378381"/>
        <n v="19304481"/>
        <n v="19229561"/>
        <n v="19161861"/>
        <n v="19089251"/>
        <n v="19007491"/>
        <n v="18932061"/>
        <n v="18851771"/>
        <n v="5861636"/>
        <n v="5794906"/>
        <n v="5724409"/>
        <n v="10437526"/>
        <n v="10400756"/>
        <n v="10356736"/>
        <n v="10325706"/>
        <n v="10283546"/>
        <n v="10242236"/>
        <n v="10207866"/>
        <n v="10171406"/>
        <n v="10138726"/>
        <n v="10100766"/>
        <n v="10062806"/>
        <n v="11267026"/>
        <n v="11232526"/>
        <n v="11196276"/>
        <n v="11161886"/>
        <n v="11125696"/>
        <n v="11082336"/>
        <n v="11033256"/>
        <n v="10990746"/>
        <n v="10945536"/>
        <n v="10893226"/>
        <n v="10844196"/>
        <n v="11420928"/>
        <n v="11372658"/>
        <n v="11313648"/>
        <n v="11264448"/>
        <n v="11220338"/>
        <n v="11173928"/>
        <n v="11126638"/>
        <n v="11083878"/>
        <n v="11035258"/>
        <n v="10982818"/>
        <n v="10938868"/>
        <n v="19404641"/>
        <n v="19359361"/>
        <n v="19306741"/>
        <n v="19256301"/>
        <n v="19208801"/>
        <n v="19161271"/>
        <n v="19111331"/>
        <n v="19067651"/>
        <n v="19016621"/>
        <n v="18959131"/>
        <n v="18907101"/>
        <n v="4552269"/>
        <n v="4500609"/>
        <n v="4450884"/>
        <n v="10701910"/>
        <n v="10642060"/>
        <n v="10566852"/>
        <n v="10500870"/>
        <n v="10437618"/>
        <n v="10371902"/>
        <n v="10313354"/>
        <n v="10254666"/>
        <n v="10199394"/>
        <n v="10137696"/>
        <n v="10080142"/>
        <n v="11434176"/>
        <n v="11374928"/>
        <n v="11312502"/>
        <n v="11254598"/>
        <n v="11194636"/>
        <n v="11131874"/>
        <n v="11075762"/>
        <n v="11029198"/>
        <n v="10970258"/>
        <n v="10910184"/>
        <n v="10853736"/>
        <n v="11501480"/>
        <n v="11443114"/>
        <n v="11373338"/>
        <n v="11313418"/>
        <n v="11263116"/>
        <n v="11211064"/>
        <n v="11158214"/>
        <n v="11112014"/>
        <n v="11060564"/>
        <n v="10999804"/>
        <n v="10943356"/>
        <n v="19469899"/>
        <n v="19419625"/>
        <n v="19362239"/>
        <n v="19309347"/>
        <n v="19259969"/>
        <n v="19203871"/>
        <n v="19147003"/>
        <n v="19100537"/>
        <n v="19045223"/>
        <n v="18983749"/>
        <n v="18916899"/>
        <n v="5007419"/>
        <n v="4964719"/>
        <n v="4922878"/>
        <n v="1506204"/>
        <n v="1802885"/>
        <n v="1793442"/>
        <n v="1781514"/>
        <n v="1770293"/>
        <n v="1757980"/>
        <n v="1745961"/>
        <n v="1733207"/>
        <n v="1721923"/>
        <n v="1711577"/>
        <n v="1698186"/>
        <n v="1686342"/>
        <n v="1672251"/>
        <n v="1621627"/>
        <n v="1610707"/>
        <n v="1599689"/>
        <n v="1588608"/>
        <n v="1574923"/>
        <n v="1562890"/>
        <n v="1550500"/>
        <n v="1540140"/>
        <n v="1529437"/>
        <n v="1519623"/>
        <n v="1509760"/>
        <n v="1500429"/>
        <n v="1578962"/>
        <n v="1568602"/>
        <n v="1557472"/>
        <n v="1545215"/>
        <n v="1536395"/>
        <n v="1527071"/>
        <n v="1516578"/>
        <n v="1506218"/>
        <n v="1496257"/>
        <n v="1487612"/>
        <n v="1479625"/>
        <n v="1470280"/>
        <n v="1385447"/>
        <n v="1375829"/>
        <n v="1364755"/>
        <n v="1354605"/>
        <n v="1344560"/>
        <n v="1333409"/>
        <n v="1322272"/>
        <n v="1312612"/>
        <n v="1301874"/>
        <n v="1291591"/>
        <n v="1281812"/>
        <n v="1271305"/>
        <n v="433335"/>
        <n v="424697"/>
        <n v="414764"/>
        <n v="1758512"/>
        <n v="1750714"/>
        <n v="1742720"/>
        <n v="1735881"/>
        <n v="1726865"/>
        <n v="1719039"/>
        <n v="1711675"/>
        <n v="1702988"/>
        <n v="1695057"/>
        <n v="1687413"/>
        <n v="1680483"/>
        <n v="1612786"/>
        <n v="1605905"/>
        <n v="1597253"/>
        <n v="1590274"/>
        <n v="1576337"/>
        <n v="1561154"/>
        <n v="1551536"/>
        <n v="1538194"/>
        <n v="1528590"/>
        <n v="1520785"/>
        <n v="1514170"/>
        <n v="1570009"/>
        <n v="1557759"/>
        <n v="1549163"/>
        <n v="1541246"/>
        <n v="1534183"/>
        <n v="1522444"/>
        <n v="1510607"/>
        <n v="1504167"/>
        <n v="1496502"/>
        <n v="1486548"/>
        <n v="1478785"/>
        <n v="1363789"/>
        <n v="1356726"/>
        <n v="1349453"/>
        <n v="1340500"/>
        <n v="1330910"/>
        <n v="1322111"/>
        <n v="1313214"/>
        <n v="1305507"/>
        <n v="1297233"/>
        <n v="1287937"/>
        <n v="1280601"/>
        <n v="413238"/>
        <n v="406014"/>
        <n v="397894"/>
        <n v="1729959"/>
        <n v="1725374"/>
        <n v="1718689"/>
        <n v="1712984"/>
        <n v="1707566"/>
        <n v="1702771"/>
        <n v="1697752"/>
        <n v="1693685"/>
        <n v="1687875"/>
        <n v="1681617"/>
        <n v="1677102"/>
        <n v="1573635"/>
        <n v="1566551"/>
        <n v="1559425"/>
        <n v="1553769"/>
        <n v="1544396"/>
        <n v="1537571"/>
        <n v="1531614"/>
        <n v="1526154"/>
        <n v="1521128"/>
        <n v="1513547"/>
        <n v="1506526"/>
        <n v="1531390"/>
        <n v="1525790"/>
        <n v="1517117"/>
        <n v="1511482"/>
        <n v="1506617"/>
        <n v="1501304"/>
        <n v="1496495"/>
        <n v="1492092"/>
        <n v="1486555"/>
        <n v="1480430"/>
        <n v="1475516"/>
        <n v="1327333"/>
        <n v="1322755"/>
        <n v="1317281"/>
        <n v="1311961"/>
        <n v="1307516"/>
        <n v="1301615"/>
        <n v="1296211"/>
        <n v="1292949"/>
        <n v="1288427"/>
        <n v="1282421"/>
        <n v="1276744"/>
        <n v="386834"/>
        <n v="381878"/>
        <n v="376264"/>
        <n v="3994746"/>
        <n v="3654490"/>
        <n v="3628660"/>
        <n v="3593709"/>
        <n v="3563322"/>
        <n v="3525466"/>
        <n v="3487750"/>
        <n v="3447934"/>
        <n v="3417960"/>
        <n v="3395259"/>
        <n v="3372033"/>
        <n v="3350816"/>
        <n v="3333589"/>
        <n v="3853073"/>
        <n v="3835776"/>
        <n v="3816533"/>
        <n v="3801707"/>
        <n v="3785012"/>
        <n v="3770242"/>
        <n v="3755591"/>
        <n v="3739050"/>
        <n v="3721732"/>
        <n v="3703742"/>
        <n v="3686550"/>
        <n v="3670492"/>
        <n v="2831038"/>
        <n v="2815155"/>
        <n v="2794246"/>
        <n v="2770894"/>
        <n v="2754682"/>
        <n v="2736937"/>
        <n v="2716483"/>
        <n v="2699655"/>
        <n v="2679684"/>
        <n v="2661246"/>
        <n v="2645888"/>
        <n v="2628500"/>
        <n v="2151695"/>
        <n v="2136071"/>
        <n v="2119110"/>
        <n v="2102709"/>
        <n v="2087792"/>
        <n v="2070936"/>
        <n v="2054248"/>
        <n v="2041277"/>
        <n v="2027564"/>
        <n v="2015363"/>
        <n v="2004387"/>
        <n v="1992550"/>
        <n v="651896"/>
        <n v="641914"/>
        <n v="632114"/>
        <n v="3572373"/>
        <n v="3552381"/>
        <n v="3528994"/>
        <n v="3506741"/>
        <n v="3481814"/>
        <n v="3454682"/>
        <n v="3428985"/>
        <n v="3405346"/>
        <n v="3386852"/>
        <n v="3363640"/>
        <n v="3347533"/>
        <n v="3835398"/>
        <n v="3823120"/>
        <n v="3810044"/>
        <n v="3797822"/>
        <n v="3782268"/>
        <n v="3769710"/>
        <n v="3753043"/>
        <n v="3736852"/>
        <n v="3719744"/>
        <n v="3703343"/>
        <n v="3686690"/>
        <n v="2827510"/>
        <n v="2811207"/>
        <n v="2789682"/>
        <n v="2770222"/>
        <n v="2752246"/>
        <n v="2733129"/>
        <n v="2712808"/>
        <n v="2693817"/>
        <n v="2675463"/>
        <n v="2657487"/>
        <n v="2643165"/>
        <n v="2136925"/>
        <n v="2123198"/>
        <n v="2106468"/>
        <n v="2091719"/>
        <n v="2076753"/>
        <n v="2061864"/>
        <n v="2048361"/>
        <n v="2038582"/>
        <n v="2026150"/>
        <n v="2014642"/>
        <n v="2003946"/>
        <n v="651448"/>
        <n v="641977"/>
        <n v="631393"/>
        <n v="3559003"/>
        <n v="3540180"/>
        <n v="3516534"/>
        <n v="3496920"/>
        <n v="3472896"/>
        <n v="3447941"/>
        <n v="3424015"/>
        <n v="3405360"/>
        <n v="3389022"/>
        <n v="3365887"/>
        <n v="3349612"/>
        <n v="3815133"/>
        <n v="3802085"/>
        <n v="3787945"/>
        <n v="3776850"/>
        <n v="3765671"/>
        <n v="3754569"/>
        <n v="3743474"/>
        <n v="3729334"/>
        <n v="3714900"/>
        <n v="3698772"/>
        <n v="3686053"/>
        <n v="2773624"/>
        <n v="2758504"/>
        <n v="2743741"/>
        <n v="2731127"/>
        <n v="2720830"/>
        <n v="2708790"/>
        <n v="2693306"/>
        <n v="2680888"/>
        <n v="2667266"/>
        <n v="2652916"/>
        <n v="2641016"/>
        <n v="2087218"/>
        <n v="2077355"/>
        <n v="2066449"/>
        <n v="2057188"/>
        <n v="2047633"/>
        <n v="2037518"/>
        <n v="2028628"/>
        <n v="2022272"/>
        <n v="2015405"/>
        <n v="2007740"/>
        <n v="2000467"/>
        <n v="616728"/>
        <n v="610316"/>
        <n v="603274"/>
        <n v="920458"/>
        <n v="1341802"/>
        <n v="1339632"/>
        <n v="1337063"/>
        <n v="1334557"/>
        <n v="1332205"/>
        <n v="1329041"/>
        <n v="1324911"/>
        <n v="1320844"/>
        <n v="1315587"/>
        <n v="1309672"/>
        <n v="1301811"/>
        <n v="1295259"/>
        <n v="1395289"/>
        <n v="1389234"/>
        <n v="1382164"/>
        <n v="1374870"/>
        <n v="1366505"/>
        <n v="1361395"/>
        <n v="1354395"/>
        <n v="1348571"/>
        <n v="1343006"/>
        <n v="1337287"/>
        <n v="1332541"/>
        <n v="1325716"/>
        <n v="1126510"/>
        <n v="1120910"/>
        <n v="1115884"/>
        <n v="1110487"/>
        <n v="1106245"/>
        <n v="1101856"/>
        <n v="1096970"/>
        <n v="1092812"/>
        <n v="1088402"/>
        <n v="1083670"/>
        <n v="1080366"/>
        <n v="1075788"/>
        <n v="1169574"/>
        <n v="1165458"/>
        <n v="1159879"/>
        <n v="1153999"/>
        <n v="1148952"/>
        <n v="1142386"/>
        <n v="1136856"/>
        <n v="1131900"/>
        <n v="1126174"/>
        <n v="1121456"/>
        <n v="1116934"/>
        <n v="1112902"/>
        <n v="335223"/>
        <n v="331079"/>
        <n v="326235"/>
        <n v="1327060"/>
        <n v="1326521"/>
        <n v="1325751"/>
        <n v="1325275"/>
        <n v="1324750"/>
        <n v="1322321"/>
        <n v="1318163"/>
        <n v="1311849"/>
        <n v="1305157"/>
        <n v="1301895"/>
        <n v="1298402"/>
        <n v="1355851"/>
        <n v="1353023"/>
        <n v="1349684"/>
        <n v="1345736"/>
        <n v="1343923"/>
        <n v="1341627"/>
        <n v="1339338"/>
        <n v="1336279"/>
        <n v="1334025"/>
        <n v="1331400"/>
        <n v="1328663"/>
        <n v="1108632"/>
        <n v="1104222"/>
        <n v="1100526"/>
        <n v="1097719"/>
        <n v="1094912"/>
        <n v="1092189"/>
        <n v="1089459"/>
        <n v="1086890"/>
        <n v="1083698"/>
        <n v="1080457"/>
        <n v="1078175"/>
        <n v="1134903"/>
        <n v="1133027"/>
        <n v="1128897"/>
        <n v="1126944"/>
        <n v="1125005"/>
        <n v="1123108"/>
        <n v="1121379"/>
        <n v="1119286"/>
        <n v="1117403"/>
        <n v="1115331"/>
        <n v="310415"/>
        <n v="308385"/>
        <n v="306075"/>
        <n v="1307936"/>
        <n v="1307460"/>
        <n v="1306914"/>
        <n v="1306347"/>
        <n v="1305745"/>
        <n v="1304947"/>
        <n v="1302686"/>
        <n v="1300901"/>
        <n v="1299830"/>
        <n v="1298899"/>
        <n v="1297296"/>
        <n v="1344210"/>
        <n v="1342796"/>
        <n v="1341263"/>
        <n v="1338631"/>
        <n v="1336937"/>
        <n v="1334865"/>
        <n v="1332702"/>
        <n v="1331477"/>
        <n v="1330056"/>
        <n v="1328572"/>
        <n v="1327263"/>
        <n v="1088801"/>
        <n v="1087485"/>
        <n v="1086162"/>
        <n v="1084398"/>
        <n v="1083964"/>
        <n v="1083005"/>
        <n v="1081913"/>
        <n v="1080730"/>
        <n v="1079463"/>
        <n v="1077713"/>
        <n v="1076572"/>
        <n v="1122793"/>
        <n v="1122086"/>
        <n v="1121120"/>
        <n v="1120147"/>
        <n v="1118908"/>
        <n v="1117466"/>
        <n v="1116773"/>
        <n v="1116381"/>
        <n v="1115303"/>
        <n v="1114463"/>
        <n v="1113721"/>
        <n v="297010"/>
        <n v="296338"/>
        <n v="295442"/>
        <n v="1807491"/>
        <n v="755020"/>
        <n v="751212"/>
        <n v="751044"/>
        <n v="749105"/>
        <n v="744807"/>
        <n v="742952"/>
        <n v="741202"/>
        <n v="740334"/>
        <n v="739606"/>
        <n v="738283"/>
        <n v="737842"/>
        <n v="737499"/>
        <n v="140532"/>
        <n v="139923"/>
        <n v="139258"/>
        <n v="137522"/>
        <n v="137060"/>
        <n v="136738"/>
        <n v="136367"/>
        <n v="136080"/>
        <n v="135856"/>
        <n v="135450"/>
        <n v="135044"/>
        <n v="134687"/>
        <n v="653828"/>
        <n v="652211"/>
        <n v="651567"/>
        <n v="651294"/>
        <n v="650986"/>
        <n v="650510"/>
        <n v="650307"/>
        <n v="650237"/>
        <n v="650069"/>
        <n v="649831"/>
        <n v="649712"/>
        <n v="649439"/>
        <n v="274806"/>
        <n v="274400"/>
        <n v="272720"/>
        <n v="50407"/>
        <n v="1807813"/>
        <n v="881832"/>
        <n v="864682"/>
        <n v="843150"/>
        <n v="828345"/>
        <n v="815920"/>
        <n v="801080"/>
        <n v="789166"/>
        <n v="774501"/>
        <n v="761922"/>
        <n v="752983"/>
        <n v="744772"/>
        <n v="188426"/>
        <n v="179893"/>
        <n v="173705"/>
        <n v="169029"/>
        <n v="163695"/>
        <n v="158361"/>
        <n v="151053"/>
        <n v="146685"/>
        <n v="142065"/>
        <n v="139244"/>
        <n v="136507"/>
        <n v="659372"/>
        <n v="658133"/>
        <n v="656691"/>
        <n v="655739"/>
        <n v="655690"/>
        <n v="654619"/>
        <n v="653618"/>
        <n v="652974"/>
        <n v="651819"/>
        <n v="650734"/>
        <n v="649866"/>
        <n v="284368"/>
        <n v="283570"/>
        <n v="281652"/>
        <n v="1814939"/>
        <n v="1813273"/>
        <n v="833308"/>
        <n v="821618"/>
        <n v="810075"/>
        <n v="798840"/>
        <n v="787626"/>
        <n v="777854"/>
        <n v="768880"/>
        <n v="760452"/>
        <n v="753501"/>
        <n v="747397"/>
        <n v="743043"/>
        <n v="174923"/>
        <n v="167958"/>
        <n v="162687"/>
        <n v="156401"/>
        <n v="152544"/>
        <n v="146902"/>
        <n v="141785"/>
        <n v="139475"/>
        <n v="137116"/>
        <n v="135723"/>
        <n v="135177"/>
        <n v="653205"/>
        <n v="652918"/>
        <n v="652204"/>
        <n v="652015"/>
        <n v="651826"/>
        <n v="650979"/>
        <n v="650517"/>
        <n v="650349"/>
        <n v="650244"/>
        <n v="650020"/>
        <n v="649747"/>
        <n v="258174"/>
        <n v="257922"/>
        <n v="256207"/>
        <n v="21104104"/>
        <n v="21037324"/>
        <n v="20938554"/>
        <n v="20800668"/>
        <n v="20694394"/>
        <n v="20566182"/>
        <n v="20426707"/>
        <n v="20295667"/>
        <n v="20171648"/>
        <n v="20048833"/>
        <n v="19924989"/>
        <n v="19813535"/>
        <n v="19686611"/>
        <n v="19560086"/>
        <n v="19443550"/>
        <n v="19331578"/>
        <n v="19220579"/>
        <n v="19101320"/>
        <n v="18984483"/>
        <n v="18871846"/>
        <n v="18769205"/>
        <n v="18668559"/>
        <n v="18562572"/>
        <n v="18472160"/>
        <n v="18356604"/>
        <n v="19631199"/>
        <n v="19525408"/>
        <n v="19400059"/>
        <n v="19293981"/>
        <n v="19205480"/>
        <n v="19109706"/>
        <n v="19003019"/>
        <n v="18915596"/>
        <n v="18821614"/>
        <n v="18725595"/>
        <n v="18629121"/>
        <n v="18531100"/>
        <n v="19062351"/>
        <n v="18974382"/>
        <n v="18874457"/>
        <n v="18779005"/>
        <n v="18685772"/>
        <n v="18586659"/>
        <n v="18491480"/>
        <n v="18403035"/>
        <n v="18312399"/>
        <n v="18211620"/>
        <n v="18119808"/>
        <n v="18025434"/>
        <n v="5728359"/>
        <n v="5645542"/>
        <n v="5550776"/>
        <n v="21140630"/>
        <n v="21019628"/>
        <n v="20871053"/>
        <n v="20755091"/>
        <n v="20624436"/>
        <n v="20469155"/>
        <n v="20340999"/>
        <n v="20208958"/>
        <n v="20083336"/>
        <n v="19952639"/>
        <n v="19824322"/>
        <n v="19694619"/>
        <n v="19567681"/>
        <n v="19442381"/>
        <n v="19325334"/>
        <n v="19187084"/>
        <n v="19061672"/>
        <n v="18933586"/>
        <n v="18811898"/>
        <n v="18690119"/>
        <n v="18574248"/>
        <n v="18464796"/>
        <n v="19698427"/>
        <n v="19590942"/>
        <n v="19463038"/>
        <n v="19364989"/>
        <n v="19274381"/>
        <n v="19162696"/>
        <n v="19040847"/>
        <n v="18947096"/>
        <n v="18847703"/>
        <n v="18733050"/>
        <n v="18636569"/>
        <n v="19185530"/>
        <n v="19087950"/>
        <n v="18978449"/>
        <n v="18871643"/>
        <n v="18767105"/>
        <n v="18660635"/>
        <n v="18551771"/>
        <n v="18452266"/>
        <n v="18349366"/>
        <n v="18239256"/>
        <n v="18137490"/>
        <n v="5812835"/>
        <n v="5721219"/>
        <n v="5621896"/>
        <n v="20503427"/>
        <n v="20428597"/>
        <n v="20344639"/>
        <n v="20280456"/>
        <n v="20211268"/>
        <n v="20136375"/>
        <n v="20064037"/>
        <n v="19999826"/>
        <n v="19924471"/>
        <n v="19834066"/>
        <n v="19758214"/>
        <n v="19064381"/>
        <n v="18996173"/>
        <n v="18924311"/>
        <n v="18850846"/>
        <n v="18773265"/>
        <n v="18698729"/>
        <n v="18639376"/>
        <n v="18585539"/>
        <n v="18527152"/>
        <n v="18462899"/>
        <n v="18408446"/>
        <n v="19019994"/>
        <n v="18970973"/>
        <n v="18912985"/>
        <n v="18869928"/>
        <n v="18833381"/>
        <n v="18784717"/>
        <n v="18741100"/>
        <n v="18705673"/>
        <n v="18662259"/>
        <n v="18614498"/>
        <n v="18574318"/>
        <n v="18493832"/>
        <n v="18452602"/>
        <n v="18406668"/>
        <n v="18366271"/>
        <n v="18321191"/>
        <n v="18276356"/>
        <n v="18231990"/>
        <n v="18198922"/>
        <n v="18158602"/>
        <n v="18112206"/>
        <n v="18067805"/>
        <n v="5187854"/>
        <n v="5151566"/>
        <n v="5110462"/>
        <n v="62727"/>
        <n v="301266"/>
        <n v="301189"/>
        <n v="300013"/>
        <n v="298487"/>
        <n v="297507"/>
        <n v="296121"/>
        <n v="364742"/>
        <n v="362978"/>
        <n v="361935"/>
        <n v="359597"/>
        <n v="357938"/>
        <n v="355614"/>
        <n v="353255"/>
        <n v="351288"/>
        <n v="349552"/>
        <n v="347256"/>
        <n v="345807"/>
        <n v="343210"/>
        <n v="225190"/>
        <n v="223167"/>
        <n v="221081"/>
        <n v="217399"/>
        <n v="216405"/>
        <n v="214550"/>
        <n v="212618"/>
        <n v="210609"/>
        <n v="209279"/>
        <n v="207403"/>
        <n v="205065"/>
        <n v="203735"/>
        <n v="233275"/>
        <n v="232295"/>
        <n v="230223"/>
        <n v="228774"/>
        <n v="227941"/>
        <n v="226912"/>
        <n v="225344"/>
        <n v="224497"/>
        <n v="223699"/>
        <n v="221543"/>
        <n v="220682"/>
        <n v="219611"/>
        <n v="71099"/>
        <n v="70196"/>
        <n v="69377"/>
        <n v="298340"/>
        <n v="298130"/>
        <n v="297556"/>
        <n v="296982"/>
        <n v="358008"/>
        <n v="357553"/>
        <n v="356734"/>
        <n v="356027"/>
        <n v="354634"/>
        <n v="353395"/>
        <n v="351358"/>
        <n v="349468"/>
        <n v="347760"/>
        <n v="346353"/>
        <n v="344463"/>
        <n v="219037"/>
        <n v="217756"/>
        <n v="215593"/>
        <n v="214473"/>
        <n v="213129"/>
        <n v="211183"/>
        <n v="209398"/>
        <n v="208005"/>
        <n v="207067"/>
        <n v="205583"/>
        <n v="204673"/>
        <n v="228984"/>
        <n v="228291"/>
        <n v="226898"/>
        <n v="226387"/>
        <n v="225512"/>
        <n v="224693"/>
        <n v="224042"/>
        <n v="222971"/>
        <n v="222243"/>
        <n v="221319"/>
        <n v="220367"/>
        <n v="68733"/>
        <n v="67900"/>
        <n v="67417"/>
        <n v="298900"/>
        <n v="298732"/>
        <n v="297647"/>
        <n v="296709"/>
        <n v="351876"/>
        <n v="351526"/>
        <n v="350770"/>
        <n v="350511"/>
        <n v="349545"/>
        <n v="348824"/>
        <n v="347417"/>
        <n v="347053"/>
        <n v="345751"/>
        <n v="345492"/>
        <n v="344407"/>
        <n v="218274"/>
        <n v="217658"/>
        <n v="216902"/>
        <n v="216447"/>
        <n v="212086"/>
        <n v="210924"/>
        <n v="209055"/>
        <n v="207830"/>
        <n v="206969"/>
        <n v="205730"/>
        <n v="204820"/>
        <n v="226345"/>
        <n v="225785"/>
        <n v="225043"/>
        <n v="224665"/>
        <n v="224287"/>
        <n v="223384"/>
        <n v="222656"/>
        <n v="222327"/>
        <n v="221767"/>
        <n v="221046"/>
        <n v="220423"/>
        <n v="70672"/>
        <n v="69902"/>
        <n v="68950"/>
        <n v="403781"/>
        <n v="339318"/>
        <n v="336791"/>
        <n v="333466"/>
        <n v="330435"/>
        <n v="326991"/>
        <n v="322770"/>
        <n v="319452"/>
        <n v="316344"/>
        <n v="313523"/>
        <n v="309827"/>
        <n v="306432"/>
        <n v="303562"/>
        <n v="100800"/>
        <n v="97874"/>
        <n v="94220"/>
        <n v="91308"/>
        <n v="87934"/>
        <n v="85708"/>
        <n v="82901"/>
        <n v="80178"/>
        <n v="77322"/>
        <n v="75033"/>
        <n v="73535"/>
        <n v="71673"/>
        <n v="23254"/>
        <n v="21588"/>
        <n v="19586"/>
        <n v="18354"/>
        <n v="17122"/>
        <n v="16268"/>
        <n v="15351"/>
        <n v="15120"/>
        <n v="14756"/>
        <n v="14322"/>
        <n v="14056"/>
        <n v="13783"/>
        <n v="6139"/>
        <n v="5971"/>
        <n v="5726"/>
        <n v="5537"/>
        <n v="5474"/>
        <n v="5355"/>
        <n v="5187"/>
        <n v="5089"/>
        <n v="4963"/>
        <n v="4851"/>
        <n v="4816"/>
        <n v="1813"/>
        <n v="1799"/>
        <n v="1785"/>
        <n v="326942"/>
        <n v="324835"/>
        <n v="322042"/>
        <n v="320278"/>
        <n v="317912"/>
        <n v="315525"/>
        <n v="313425"/>
        <n v="311199"/>
        <n v="309351"/>
        <n v="307685"/>
        <n v="305774"/>
        <n v="89901"/>
        <n v="87850"/>
        <n v="86541"/>
        <n v="84910"/>
        <n v="82453"/>
        <n v="80528"/>
        <n v="78526"/>
        <n v="76503"/>
        <n v="73157"/>
        <n v="72401"/>
        <n v="15204"/>
        <n v="14917"/>
        <n v="14721"/>
        <n v="14532"/>
        <n v="14329"/>
        <n v="14189"/>
        <n v="14014"/>
        <n v="13965"/>
        <n v="13916"/>
        <n v="13846"/>
        <n v="5096"/>
        <n v="5068"/>
        <n v="4907"/>
        <n v="4788"/>
        <n v="4732"/>
        <n v="4704"/>
        <n v="4683"/>
        <n v="4655"/>
        <n v="4641"/>
        <n v="1526"/>
        <n v="1512"/>
        <n v="318808"/>
        <n v="317492"/>
        <n v="315798"/>
        <n v="313978"/>
        <n v="312949"/>
        <n v="311115"/>
        <n v="309799"/>
        <n v="308819"/>
        <n v="307573"/>
        <n v="306082"/>
        <n v="304535"/>
        <n v="80150"/>
        <n v="79177"/>
        <n v="78365"/>
        <n v="77203"/>
        <n v="76349"/>
        <n v="75250"/>
        <n v="74522"/>
        <n v="73752"/>
        <n v="71939"/>
        <n v="14616"/>
        <n v="14595"/>
        <n v="14294"/>
        <n v="14112"/>
        <n v="13993"/>
        <n v="13937"/>
        <n v="13881"/>
        <n v="13818"/>
        <n v="5033"/>
        <n v="4949"/>
        <n v="4928"/>
        <n v="4662"/>
        <n v="1596"/>
        <n v="677278"/>
        <n v="716954"/>
        <n v="711837"/>
        <n v="705607"/>
        <n v="700917"/>
        <n v="695779"/>
        <n v="690242"/>
        <n v="684453"/>
        <n v="679861"/>
        <n v="675234"/>
        <n v="669956"/>
        <n v="665525"/>
        <n v="661052"/>
        <n v="687757"/>
        <n v="683557"/>
        <n v="677971"/>
        <n v="672728"/>
        <n v="668038"/>
        <n v="662886"/>
        <n v="658602"/>
        <n v="654850"/>
        <n v="649677"/>
        <n v="644595"/>
        <n v="639324"/>
        <n v="634921"/>
        <n v="708519"/>
        <n v="704683"/>
        <n v="700574"/>
        <n v="695506"/>
        <n v="691929"/>
        <n v="688072"/>
        <n v="683571"/>
        <n v="679168"/>
        <n v="675199"/>
        <n v="669515"/>
        <n v="664734"/>
        <n v="659337"/>
        <n v="689500"/>
        <n v="684810"/>
        <n v="680302"/>
        <n v="675416"/>
        <n v="670824"/>
        <n v="666785"/>
        <n v="662508"/>
        <n v="658077"/>
        <n v="653660"/>
        <n v="648424"/>
        <n v="643832"/>
        <n v="639023"/>
        <n v="213353"/>
        <n v="209580"/>
        <n v="206066"/>
        <n v="671874"/>
        <n v="671090"/>
        <n v="670047"/>
        <n v="669529"/>
        <n v="668311"/>
        <n v="667282"/>
        <n v="665791"/>
        <n v="665119"/>
        <n v="664209"/>
        <n v="662851"/>
        <n v="662249"/>
        <n v="647976"/>
        <n v="647031"/>
        <n v="645813"/>
        <n v="645351"/>
        <n v="643692"/>
        <n v="642712"/>
        <n v="641655"/>
        <n v="640472"/>
        <n v="639303"/>
        <n v="637847"/>
        <n v="636496"/>
        <n v="674149"/>
        <n v="672791"/>
        <n v="671111"/>
        <n v="669655"/>
        <n v="668661"/>
        <n v="667191"/>
        <n v="665833"/>
        <n v="664636"/>
        <n v="663593"/>
        <n v="661983"/>
        <n v="660926"/>
        <n v="656796"/>
        <n v="655207"/>
        <n v="654038"/>
        <n v="652498"/>
        <n v="651091"/>
        <n v="649376"/>
        <n v="647598"/>
        <n v="646240"/>
        <n v="644763"/>
        <n v="642537"/>
        <n v="641130"/>
        <n v="195664"/>
        <n v="194418"/>
        <n v="192500"/>
        <n v="669298"/>
        <n v="668444"/>
        <n v="667793"/>
        <n v="667128"/>
        <n v="665980"/>
        <n v="665539"/>
        <n v="664944"/>
        <n v="663698"/>
        <n v="662858"/>
        <n v="662634"/>
        <n v="661878"/>
        <n v="641501"/>
        <n v="640864"/>
        <n v="640318"/>
        <n v="639681"/>
        <n v="638687"/>
        <n v="638225"/>
        <n v="637490"/>
        <n v="636671"/>
        <n v="636342"/>
        <n v="635586"/>
        <n v="635229"/>
        <n v="663264"/>
        <n v="662942"/>
        <n v="662480"/>
        <n v="662445"/>
        <n v="662039"/>
        <n v="661647"/>
        <n v="661234"/>
        <n v="661024"/>
        <n v="660548"/>
        <n v="660261"/>
        <n v="659848"/>
        <n v="643804"/>
        <n v="643482"/>
        <n v="643195"/>
        <n v="642733"/>
        <n v="642306"/>
        <n v="641760"/>
        <n v="641522"/>
        <n v="641109"/>
        <n v="640563"/>
        <n v="639933"/>
        <n v="639366"/>
        <n v="177646"/>
        <n v="177422"/>
        <n v="177079"/>
        <n v="2550065"/>
        <n v="2736538"/>
        <n v="2723784"/>
        <n v="2706235"/>
        <n v="2693418"/>
        <n v="2677689"/>
        <n v="2662233"/>
        <n v="2647155"/>
        <n v="2633288"/>
        <n v="2618511"/>
        <n v="2604364"/>
        <n v="2591008"/>
        <n v="2577099"/>
        <n v="2746751"/>
        <n v="2732450"/>
        <n v="2716917"/>
        <n v="2702896"/>
        <n v="2687531"/>
        <n v="2672257"/>
        <n v="2659398"/>
        <n v="2644439"/>
        <n v="2632777"/>
        <n v="2618553"/>
        <n v="2605554"/>
        <n v="2591624"/>
        <n v="2653077"/>
        <n v="2640722"/>
        <n v="2622823"/>
        <n v="2604630"/>
        <n v="2592695"/>
        <n v="2575643"/>
        <n v="2559088"/>
        <n v="2547146"/>
        <n v="2533741"/>
        <n v="2516360"/>
        <n v="2502563"/>
        <n v="2485259"/>
        <n v="3747702"/>
        <n v="3732834"/>
        <n v="3715341"/>
        <n v="3700340"/>
        <n v="3686144"/>
        <n v="3670821"/>
        <n v="3655701"/>
        <n v="3641225"/>
        <n v="3627022"/>
        <n v="3612280"/>
        <n v="3599659"/>
        <n v="3585792"/>
        <n v="876659"/>
        <n v="862631"/>
        <n v="810047"/>
        <n v="2780393"/>
        <n v="2761619"/>
        <n v="2742607"/>
        <n v="2725296"/>
        <n v="2706480"/>
        <n v="2686418"/>
        <n v="2667791"/>
        <n v="2648681"/>
        <n v="2631454"/>
        <n v="2612757"/>
        <n v="2595817"/>
        <n v="2772931"/>
        <n v="2757370"/>
        <n v="2741704"/>
        <n v="2726507"/>
        <n v="2709483"/>
        <n v="2691640"/>
        <n v="2674826"/>
        <n v="2659853"/>
        <n v="2643466"/>
        <n v="2626477"/>
        <n v="2610013"/>
        <n v="2685725"/>
        <n v="2669016"/>
        <n v="2646756"/>
        <n v="2627625"/>
        <n v="2612155"/>
        <n v="2594333"/>
        <n v="2574509"/>
        <n v="2558220"/>
        <n v="2540713"/>
        <n v="2520630"/>
        <n v="2502997"/>
        <n v="3766861"/>
        <n v="3751363"/>
        <n v="3733079"/>
        <n v="3716027"/>
        <n v="3699759"/>
        <n v="3682553"/>
        <n v="3665116"/>
        <n v="3649737"/>
        <n v="3635464"/>
        <n v="3619483"/>
        <n v="3604797"/>
        <n v="892304"/>
        <n v="878325"/>
        <n v="826462"/>
        <n v="2706109"/>
        <n v="2694860"/>
        <n v="2681693"/>
        <n v="2670087"/>
        <n v="2659153"/>
        <n v="2647407"/>
        <n v="2634716"/>
        <n v="2623782"/>
        <n v="2612099"/>
        <n v="2599877"/>
        <n v="2587914"/>
        <n v="2704800"/>
        <n v="2694419"/>
        <n v="2683086"/>
        <n v="2671781"/>
        <n v="2660112"/>
        <n v="2649143"/>
        <n v="2638489"/>
        <n v="2629928"/>
        <n v="2620695"/>
        <n v="2611399"/>
        <n v="2601242"/>
        <n v="2575720"/>
        <n v="2566942"/>
        <n v="2557142"/>
        <n v="2548560"/>
        <n v="2541994"/>
        <n v="2534154"/>
        <n v="2524578"/>
        <n v="2518922"/>
        <n v="2510466"/>
        <n v="2501002"/>
        <n v="2493666"/>
        <n v="3662092"/>
        <n v="3655204"/>
        <n v="3647812"/>
        <n v="3640840"/>
        <n v="3633532"/>
        <n v="3626203"/>
        <n v="3619035"/>
        <n v="3612644"/>
        <n v="3605392"/>
        <n v="3598483"/>
        <n v="3592603"/>
        <n v="764274"/>
        <n v="757736"/>
        <n v="732893"/>
        <n v="2451890"/>
        <n v="2243626"/>
        <n v="2232076"/>
        <n v="2216291"/>
        <n v="2204195"/>
        <n v="2189649"/>
        <n v="2175985"/>
        <n v="2162937"/>
        <n v="2149420"/>
        <n v="2136246"/>
        <n v="2121168"/>
        <n v="2110745"/>
        <n v="2097494"/>
        <n v="1918420"/>
        <n v="1906597"/>
        <n v="1892450"/>
        <n v="1880179"/>
        <n v="1867922"/>
        <n v="1856743"/>
        <n v="1844913"/>
        <n v="1835456"/>
        <n v="1825425"/>
        <n v="1814743"/>
        <n v="1804964"/>
        <n v="1794520"/>
        <n v="1736497"/>
        <n v="1728125"/>
        <n v="1715224"/>
        <n v="1704521"/>
        <n v="1695939"/>
        <n v="1685523"/>
        <n v="1676108"/>
        <n v="1667295"/>
        <n v="1659014"/>
        <n v="1649249"/>
        <n v="1641640"/>
        <n v="1632610"/>
        <n v="1552131"/>
        <n v="1544536"/>
        <n v="1536444"/>
        <n v="1527932"/>
        <n v="1519280"/>
        <n v="1510271"/>
        <n v="1499659"/>
        <n v="1492169"/>
        <n v="1483657"/>
        <n v="1474942"/>
        <n v="1467760"/>
        <n v="1459136"/>
        <n v="370454"/>
        <n v="363419"/>
        <n v="355782"/>
        <n v="2214975"/>
        <n v="2204293"/>
        <n v="2193632"/>
        <n v="2183923"/>
        <n v="2172226"/>
        <n v="2161047"/>
        <n v="2150547"/>
        <n v="2140607"/>
        <n v="2131241"/>
        <n v="2119019"/>
        <n v="2107581"/>
        <n v="1905204"/>
        <n v="1895292"/>
        <n v="1885646"/>
        <n v="1875104"/>
        <n v="1863533"/>
        <n v="1852592"/>
        <n v="1842946"/>
        <n v="1833006"/>
        <n v="1823206"/>
        <n v="1813959"/>
        <n v="1804292"/>
        <n v="1733235"/>
        <n v="1724534"/>
        <n v="1712557"/>
        <n v="1704311"/>
        <n v="1695855"/>
        <n v="1686188"/>
        <n v="1676542"/>
        <n v="1668219"/>
        <n v="1658874"/>
        <n v="1649697"/>
        <n v="1641549"/>
        <n v="1552628"/>
        <n v="1544207"/>
        <n v="1535422"/>
        <n v="1526483"/>
        <n v="1518783"/>
        <n v="1508990"/>
        <n v="1500023"/>
        <n v="1491931"/>
        <n v="1483979"/>
        <n v="1475341"/>
        <n v="1467732"/>
        <n v="372260"/>
        <n v="364854"/>
        <n v="356615"/>
        <n v="2164638"/>
        <n v="2157316"/>
        <n v="2150785"/>
        <n v="2145080"/>
        <n v="2138976"/>
        <n v="2131892"/>
        <n v="2126810"/>
        <n v="2122099"/>
        <n v="2116303"/>
        <n v="2109975"/>
        <n v="2103710"/>
        <n v="1844024"/>
        <n v="1838669"/>
        <n v="1833405"/>
        <n v="1828883"/>
        <n v="1823549"/>
        <n v="1818488"/>
        <n v="1814526"/>
        <n v="1810781"/>
        <n v="1806434"/>
        <n v="1802451"/>
        <n v="1798685"/>
        <n v="1673147"/>
        <n v="1669367"/>
        <n v="1664663"/>
        <n v="1660806"/>
        <n v="1657922"/>
        <n v="1652343"/>
        <n v="1648640"/>
        <n v="1645910"/>
        <n v="1642319"/>
        <n v="1638777"/>
        <n v="1635711"/>
        <n v="1495291"/>
        <n v="1492295"/>
        <n v="1489082"/>
        <n v="1485575"/>
        <n v="1481935"/>
        <n v="1478575"/>
        <n v="1475572"/>
        <n v="1472765"/>
        <n v="1469244"/>
        <n v="1465450"/>
        <n v="1462489"/>
        <n v="324793"/>
        <n v="321468"/>
        <n v="317940"/>
        <n v="14529249"/>
        <n v="7230529"/>
        <n v="7115154"/>
        <n v="6702429"/>
        <n v="6687794"/>
        <n v="6642915"/>
        <n v="6596203"/>
        <n v="5954998"/>
        <n v="5790043"/>
        <n v="5372458"/>
        <n v="4853333"/>
        <n v="4786650"/>
        <n v="4767874"/>
        <n v="17617283"/>
        <n v="17570226"/>
        <n v="17499241"/>
        <n v="17447571"/>
        <n v="17388359"/>
        <n v="17310472"/>
        <n v="17290978"/>
        <n v="17240754"/>
        <n v="17187163"/>
        <n v="17109974"/>
        <n v="17090848"/>
        <n v="17034266"/>
        <n v="52696130"/>
        <n v="52081305"/>
        <n v="52055885"/>
        <n v="51431430"/>
        <n v="50839605"/>
        <n v="50817132"/>
        <n v="50210577"/>
        <n v="50158741"/>
        <n v="50086540"/>
        <n v="50062999"/>
        <n v="49521144"/>
        <n v="49458396"/>
        <n v="11717878"/>
        <n v="11065121"/>
        <n v="10463354"/>
        <n v="9688157"/>
        <n v="9662767"/>
        <n v="9034378"/>
        <n v="8968046"/>
        <n v="8232697"/>
        <n v="7971619"/>
        <n v="7315281"/>
        <n v="6691242"/>
        <n v="5935036"/>
        <n v="2990535"/>
        <n v="2966073"/>
        <n v="2894218"/>
        <n v="4988062"/>
        <n v="4977904"/>
        <n v="4931199"/>
        <n v="4922011"/>
        <n v="4921254"/>
        <n v="4869579"/>
        <n v="4864559"/>
        <n v="4855099"/>
        <n v="4842644"/>
        <n v="4836583"/>
        <n v="4779478"/>
        <n v="17112679"/>
        <n v="17111565"/>
        <n v="17104715"/>
        <n v="17103134"/>
        <n v="17096791"/>
        <n v="17088451"/>
        <n v="17072841"/>
        <n v="17070889"/>
        <n v="17062468"/>
        <n v="17052564"/>
        <n v="17036276"/>
        <n v="49790934"/>
        <n v="49783863"/>
        <n v="49767761"/>
        <n v="49759351"/>
        <n v="49651336"/>
        <n v="49503211"/>
        <n v="49500829"/>
        <n v="49492628"/>
        <n v="49483568"/>
        <n v="49468378"/>
        <n v="49466167"/>
        <n v="6419677"/>
        <n v="6409567"/>
        <n v="6406787"/>
        <n v="6395497"/>
        <n v="6377707"/>
        <n v="6350819"/>
        <n v="6246414"/>
        <n v="6134048"/>
        <n v="6115568"/>
        <n v="6090480"/>
        <n v="6080880"/>
        <n v="2514536"/>
        <n v="2498906"/>
        <n v="2486222"/>
        <n v="4957017"/>
        <n v="4922642"/>
        <n v="4911927"/>
        <n v="4908130"/>
        <n v="4837445"/>
        <n v="4835976"/>
        <n v="4833394"/>
        <n v="4829205"/>
        <n v="4819588"/>
        <n v="4804743"/>
        <n v="4801489"/>
        <n v="17086516"/>
        <n v="17078558"/>
        <n v="17075263"/>
        <n v="17068533"/>
        <n v="17066725"/>
        <n v="17063326"/>
        <n v="17058144"/>
        <n v="17051768"/>
        <n v="17050706"/>
        <n v="17045809"/>
        <n v="17040967"/>
        <n v="49615108"/>
        <n v="49613852"/>
        <n v="49609319"/>
        <n v="49607909"/>
        <n v="49605749"/>
        <n v="49558134"/>
        <n v="49552264"/>
        <n v="49551121"/>
        <n v="49523206"/>
        <n v="49479061"/>
        <n v="49475171"/>
        <n v="6294519"/>
        <n v="6259253"/>
        <n v="6254703"/>
        <n v="6217820"/>
        <n v="6182615"/>
        <n v="6121632"/>
        <n v="6107939"/>
        <n v="6082234"/>
        <n v="6052568"/>
        <n v="5982363"/>
        <n v="5967641"/>
        <n v="2413228"/>
        <n v="2408753"/>
        <n v="2406921"/>
        <n v="208432"/>
        <n v="207277"/>
        <n v="205646"/>
        <n v="204295"/>
        <n v="202895"/>
        <n v="200865"/>
        <n v="199549"/>
        <n v="198093"/>
        <n v="196686"/>
        <n v="195517"/>
        <n v="193781"/>
        <n v="191611"/>
        <n v="190155"/>
        <n v="186508"/>
        <n v="184772"/>
        <n v="183456"/>
        <n v="181468"/>
        <n v="180012"/>
        <n v="178626"/>
        <n v="177632"/>
        <n v="175868"/>
        <n v="174265"/>
        <n v="173054"/>
        <n v="171808"/>
        <n v="170667"/>
        <n v="192591"/>
        <n v="191261"/>
        <n v="189497"/>
        <n v="188482"/>
        <n v="187096"/>
        <n v="185794"/>
        <n v="184639"/>
        <n v="183232"/>
        <n v="181825"/>
        <n v="180523"/>
        <n v="179298"/>
        <n v="177254"/>
        <n v="183106"/>
        <n v="181405"/>
        <n v="179914"/>
        <n v="177975"/>
        <n v="176533"/>
        <n v="175021"/>
        <n v="173418"/>
        <n v="172172"/>
        <n v="169967"/>
        <n v="168168"/>
        <n v="166943"/>
        <n v="165291"/>
        <n v="57505"/>
        <n v="56224"/>
        <n v="54978"/>
        <n v="196406"/>
        <n v="195965"/>
        <n v="195587"/>
        <n v="195160"/>
        <n v="193725"/>
        <n v="193018"/>
        <n v="192556"/>
        <n v="192234"/>
        <n v="191401"/>
        <n v="190988"/>
        <n v="190421"/>
        <n v="175406"/>
        <n v="175105"/>
        <n v="174713"/>
        <n v="174104"/>
        <n v="173803"/>
        <n v="173250"/>
        <n v="172718"/>
        <n v="172361"/>
        <n v="171899"/>
        <n v="171458"/>
        <n v="171108"/>
        <n v="180649"/>
        <n v="180404"/>
        <n v="180089"/>
        <n v="179837"/>
        <n v="179585"/>
        <n v="179158"/>
        <n v="178948"/>
        <n v="178591"/>
        <n v="178185"/>
        <n v="177737"/>
        <n v="177380"/>
        <n v="167783"/>
        <n v="167713"/>
        <n v="167538"/>
        <n v="167076"/>
        <n v="166859"/>
        <n v="166754"/>
        <n v="166173"/>
        <n v="166026"/>
        <n v="165886"/>
        <n v="165676"/>
        <n v="165501"/>
        <n v="46438"/>
        <n v="46123"/>
        <n v="45661"/>
        <n v="192654"/>
        <n v="192409"/>
        <n v="192248"/>
        <n v="191968"/>
        <n v="191737"/>
        <n v="191492"/>
        <n v="191156"/>
        <n v="190820"/>
        <n v="190610"/>
        <n v="190330"/>
        <n v="175175"/>
        <n v="174860"/>
        <n v="173985"/>
        <n v="173845"/>
        <n v="173404"/>
        <n v="172998"/>
        <n v="172641"/>
        <n v="171878"/>
        <n v="171234"/>
        <n v="171059"/>
        <n v="180663"/>
        <n v="180306"/>
        <n v="179795"/>
        <n v="179550"/>
        <n v="179179"/>
        <n v="178934"/>
        <n v="178654"/>
        <n v="178283"/>
        <n v="177842"/>
        <n v="177667"/>
        <n v="168630"/>
        <n v="168238"/>
        <n v="168007"/>
        <n v="167657"/>
        <n v="167496"/>
        <n v="166852"/>
        <n v="166502"/>
        <n v="166250"/>
        <n v="165970"/>
        <n v="165830"/>
        <n v="165648"/>
        <n v="44709"/>
        <n v="44464"/>
        <n v="44338"/>
        <n v="108409"/>
        <n v="284011"/>
        <n v="283941"/>
        <n v="283815"/>
        <n v="283612"/>
        <n v="282947"/>
        <n v="281792"/>
        <n v="280490"/>
        <n v="278320"/>
        <n v="275996"/>
        <n v="273392"/>
        <n v="270949"/>
        <n v="369530"/>
        <n v="367262"/>
        <n v="364938"/>
        <n v="362075"/>
        <n v="359576"/>
        <n v="356090"/>
        <n v="353682"/>
        <n v="351253"/>
        <n v="348593"/>
        <n v="345583"/>
        <n v="342930"/>
        <n v="340417"/>
        <n v="358988"/>
        <n v="356349"/>
        <n v="352618"/>
        <n v="349356"/>
        <n v="346696"/>
        <n v="343399"/>
        <n v="339668"/>
        <n v="336784"/>
        <n v="334061"/>
        <n v="330092"/>
        <n v="327782"/>
        <n v="324674"/>
        <n v="401408"/>
        <n v="398783"/>
        <n v="395857"/>
        <n v="392770"/>
        <n v="390243"/>
        <n v="387380"/>
        <n v="384629"/>
        <n v="382011"/>
        <n v="379015"/>
        <n v="376299"/>
        <n v="373506"/>
        <n v="369866"/>
        <n v="134883"/>
        <n v="132090"/>
        <n v="129234"/>
        <n v="276017"/>
        <n v="275982"/>
        <n v="275625"/>
        <n v="275457"/>
        <n v="275268"/>
        <n v="274813"/>
        <n v="274491"/>
        <n v="273896"/>
        <n v="273154"/>
        <n v="272300"/>
        <n v="271600"/>
        <n v="348663"/>
        <n v="347837"/>
        <n v="347242"/>
        <n v="346633"/>
        <n v="346157"/>
        <n v="345632"/>
        <n v="344862"/>
        <n v="344302"/>
        <n v="343483"/>
        <n v="342433"/>
        <n v="341278"/>
        <n v="338765"/>
        <n v="337463"/>
        <n v="336161"/>
        <n v="335041"/>
        <n v="333970"/>
        <n v="332745"/>
        <n v="331275"/>
        <n v="330379"/>
        <n v="328811"/>
        <n v="327607"/>
        <n v="326347"/>
        <n v="383824"/>
        <n v="382578"/>
        <n v="381066"/>
        <n v="380065"/>
        <n v="378868"/>
        <n v="377426"/>
        <n v="376530"/>
        <n v="375347"/>
        <n v="374206"/>
        <n v="372855"/>
        <n v="371595"/>
        <n v="115003"/>
        <n v="113862"/>
        <n v="112777"/>
        <n v="272566"/>
        <n v="272475"/>
        <n v="272405"/>
        <n v="272349"/>
        <n v="271985"/>
        <n v="271880"/>
        <n v="271621"/>
        <n v="271320"/>
        <n v="344561"/>
        <n v="344239"/>
        <n v="343910"/>
        <n v="343749"/>
        <n v="343364"/>
        <n v="343161"/>
        <n v="342692"/>
        <n v="342300"/>
        <n v="341642"/>
        <n v="341236"/>
        <n v="340956"/>
        <n v="327908"/>
        <n v="327551"/>
        <n v="327313"/>
        <n v="327208"/>
        <n v="326893"/>
        <n v="326466"/>
        <n v="326123"/>
        <n v="325682"/>
        <n v="325472"/>
        <n v="325262"/>
        <n v="325017"/>
        <n v="374108"/>
        <n v="373779"/>
        <n v="373058"/>
        <n v="372792"/>
        <n v="372288"/>
        <n v="372169"/>
        <n v="371567"/>
        <n v="371287"/>
        <n v="370888"/>
        <n v="370265"/>
        <n v="104958"/>
        <n v="104839"/>
        <n v="104461"/>
        <n v="1484553"/>
        <n v="589995"/>
        <n v="573300"/>
        <n v="570899"/>
        <n v="568736"/>
        <n v="566720"/>
        <n v="543655"/>
        <n v="525770"/>
        <n v="523348"/>
        <n v="521150"/>
        <n v="503405"/>
        <n v="485520"/>
        <n v="461195"/>
        <n v="2935275"/>
        <n v="2931579"/>
        <n v="2927701"/>
        <n v="2924082"/>
        <n v="2920176"/>
        <n v="2917159"/>
        <n v="2913358"/>
        <n v="2910005"/>
        <n v="2906939"/>
        <n v="2903306"/>
        <n v="2899862"/>
        <n v="2896551"/>
        <n v="5957175"/>
        <n v="5908560"/>
        <n v="5836845"/>
        <n v="5789910"/>
        <n v="5750535"/>
        <n v="5746377"/>
        <n v="5741274"/>
        <n v="5730480"/>
        <n v="5670945"/>
        <n v="5666010"/>
        <n v="5662440"/>
        <n v="5619705"/>
        <n v="560966"/>
        <n v="495439"/>
        <n v="422667"/>
        <n v="347158"/>
        <n v="287427"/>
        <n v="227535"/>
        <n v="145264"/>
        <n v="102760"/>
        <n v="38199"/>
        <n v="29988"/>
        <n v="4753"/>
        <n v="497784"/>
        <n v="495817"/>
        <n v="493962"/>
        <n v="492597"/>
        <n v="490224"/>
        <n v="488103"/>
        <n v="486094"/>
        <n v="483756"/>
        <n v="481985"/>
        <n v="479633"/>
        <n v="478030"/>
        <n v="2928639"/>
        <n v="2925664"/>
        <n v="2923354"/>
        <n v="2920666"/>
        <n v="2917152"/>
        <n v="2913645"/>
        <n v="2910761"/>
        <n v="2907912"/>
        <n v="2905315"/>
        <n v="2902858"/>
        <n v="2899498"/>
        <n v="5886951"/>
        <n v="5851776"/>
        <n v="5846652"/>
        <n v="5804547"/>
        <n v="5761182"/>
        <n v="5756562"/>
        <n v="5718447"/>
        <n v="5714205"/>
        <n v="5709669"/>
        <n v="5705175"/>
        <n v="5660340"/>
        <n v="544061"/>
        <n v="466942"/>
        <n v="384349"/>
        <n v="302400"/>
        <n v="293867"/>
        <n v="225120"/>
        <n v="135926"/>
        <n v="83762"/>
        <n v="51401"/>
        <n v="30793"/>
        <n v="623462"/>
        <n v="606977"/>
        <n v="584472"/>
        <n v="569107"/>
        <n v="545622"/>
        <n v="529697"/>
        <n v="515172"/>
        <n v="499037"/>
        <n v="489272"/>
        <n v="474117"/>
        <n v="462462"/>
        <n v="2930179"/>
        <n v="2927050"/>
        <n v="2924320"/>
        <n v="2920400"/>
        <n v="2916991"/>
        <n v="2913162"/>
        <n v="2909571"/>
        <n v="2906883"/>
        <n v="2904139"/>
        <n v="2900898"/>
        <n v="2898525"/>
        <n v="5727645"/>
        <n v="5700240"/>
        <n v="5697342"/>
        <n v="5695158"/>
        <n v="5674473"/>
        <n v="5671806"/>
        <n v="5669979"/>
        <n v="5649924"/>
        <n v="5625249"/>
        <n v="5622120"/>
        <n v="271005"/>
        <n v="241703"/>
        <n v="179396"/>
        <n v="141078"/>
        <n v="100345"/>
        <n v="641557"/>
        <n v="240604"/>
        <n v="233079"/>
        <n v="231665"/>
        <n v="229754"/>
        <n v="219849"/>
        <n v="218638"/>
        <n v="208103"/>
        <n v="206941"/>
        <n v="206038"/>
        <n v="193683"/>
        <n v="192731"/>
        <n v="180446"/>
        <n v="1675219"/>
        <n v="1673035"/>
        <n v="1670599"/>
        <n v="1668800"/>
        <n v="1666623"/>
        <n v="1664782"/>
        <n v="1663186"/>
        <n v="1660400"/>
        <n v="1658069"/>
        <n v="1655976"/>
        <n v="1654100"/>
        <n v="1652616"/>
        <n v="2748879"/>
        <n v="2745351"/>
        <n v="2713536"/>
        <n v="2710407"/>
        <n v="2708202"/>
        <n v="2684577"/>
        <n v="2681763"/>
        <n v="2679159"/>
        <n v="2676975"/>
        <n v="2674371"/>
        <n v="2672040"/>
        <n v="2634765"/>
        <n v="1295616"/>
        <n v="1264060"/>
        <n v="1259713"/>
        <n v="1217209"/>
        <n v="1179052"/>
        <n v="1137836"/>
        <n v="1091790"/>
        <n v="1088731"/>
        <n v="1048803"/>
        <n v="1017408"/>
        <n v="1012739"/>
        <n v="967176"/>
        <n v="482622"/>
        <n v="473046"/>
        <n v="461328"/>
        <n v="205940"/>
        <n v="202825"/>
        <n v="199920"/>
        <n v="197785"/>
        <n v="197610"/>
        <n v="193655"/>
        <n v="193466"/>
        <n v="189721"/>
        <n v="186956"/>
        <n v="183701"/>
        <n v="180656"/>
        <n v="1658727"/>
        <n v="1657838"/>
        <n v="1657446"/>
        <n v="1656487"/>
        <n v="1655892"/>
        <n v="1655234"/>
        <n v="1654919"/>
        <n v="1654268"/>
        <n v="1653750"/>
        <n v="1653337"/>
        <n v="1652952"/>
        <n v="2686635"/>
        <n v="2686152"/>
        <n v="2678487"/>
        <n v="2669982"/>
        <n v="2669352"/>
        <n v="2668764"/>
        <n v="2660259"/>
        <n v="2653434"/>
        <n v="2652909"/>
        <n v="2644614"/>
        <n v="2635269"/>
        <n v="1066996"/>
        <n v="1060717"/>
        <n v="1048642"/>
        <n v="1034957"/>
        <n v="1026102"/>
        <n v="1020306"/>
        <n v="1012900"/>
        <n v="997444"/>
        <n v="989716"/>
        <n v="982310"/>
        <n v="975065"/>
        <n v="397362"/>
        <n v="393498"/>
        <n v="392028"/>
        <n v="185248"/>
        <n v="184303"/>
        <n v="182938"/>
        <n v="181923"/>
        <n v="181867"/>
        <n v="181692"/>
        <n v="181636"/>
        <n v="181314"/>
        <n v="180509"/>
        <n v="1654408"/>
        <n v="1654184"/>
        <n v="1653988"/>
        <n v="1653785"/>
        <n v="1653519"/>
        <n v="1653484"/>
        <n v="1653169"/>
        <n v="1653085"/>
        <n v="1652826"/>
        <n v="1652763"/>
        <n v="2647512"/>
        <n v="2645307"/>
        <n v="2644572"/>
        <n v="2644425"/>
        <n v="2643060"/>
        <n v="2641485"/>
        <n v="2640120"/>
        <n v="2637705"/>
        <n v="2636970"/>
        <n v="990682"/>
        <n v="988589"/>
        <n v="987945"/>
        <n v="980378"/>
        <n v="977158"/>
        <n v="971845"/>
        <n v="376572"/>
        <n v="376404"/>
        <n v="375648"/>
        <n v="320817"/>
        <n v="1944586"/>
        <n v="1944313"/>
        <n v="1932868"/>
        <n v="1928143"/>
        <n v="797692"/>
        <n v="796285"/>
        <n v="782110"/>
        <n v="781123"/>
        <n v="779590"/>
        <n v="755335"/>
        <n v="735280"/>
        <n v="705355"/>
        <n v="683410"/>
        <n v="654745"/>
        <n v="651784"/>
        <n v="649012"/>
        <n v="42587272"/>
        <n v="42583156"/>
        <n v="42579264"/>
        <n v="42574826"/>
        <n v="42570710"/>
        <n v="42566496"/>
        <n v="42562058"/>
        <n v="42558642"/>
        <n v="42554890"/>
        <n v="42551530"/>
        <n v="42548016"/>
        <n v="42544320"/>
        <n v="3680985"/>
        <n v="3169110"/>
        <n v="3094035"/>
        <n v="1950361"/>
        <n v="1947526"/>
        <n v="1929991"/>
        <n v="788389"/>
        <n v="786457"/>
        <n v="761992"/>
        <n v="759514"/>
        <n v="757183"/>
        <n v="731248"/>
        <n v="728329"/>
        <n v="702184"/>
        <n v="679609"/>
        <n v="677551"/>
        <n v="675367"/>
        <n v="42582862"/>
        <n v="42579138"/>
        <n v="42575274"/>
        <n v="42571900"/>
        <n v="42568078"/>
        <n v="42563934"/>
        <n v="42560112"/>
        <n v="42557396"/>
        <n v="42554708"/>
        <n v="42551152"/>
        <n v="42548002"/>
        <n v="5783190"/>
        <n v="5161065"/>
        <n v="4428690"/>
        <n v="1941310"/>
        <n v="1937215"/>
        <n v="1929340"/>
        <n v="702331"/>
        <n v="692356"/>
        <n v="691390"/>
        <n v="690529"/>
        <n v="689542"/>
        <n v="688387"/>
        <n v="686686"/>
        <n v="673351"/>
        <n v="654766"/>
        <n v="652764"/>
        <n v="650748"/>
        <n v="42565096"/>
        <n v="42563234"/>
        <n v="42561218"/>
        <n v="42559454"/>
        <n v="42557172"/>
        <n v="42555100"/>
        <n v="42553042"/>
        <n v="42551306"/>
        <n v="42549878"/>
        <n v="42547722"/>
        <n v="42546098"/>
        <n v="1768410"/>
        <n v="1466535"/>
        <n v="1462650"/>
        <n v="1891393"/>
        <n v="1033144"/>
        <n v="1030988"/>
        <n v="1027873"/>
        <n v="1002708"/>
        <n v="974323"/>
        <n v="949788"/>
        <n v="946050"/>
        <n v="943397"/>
        <n v="939407"/>
        <n v="909342"/>
        <n v="875567"/>
        <n v="872144"/>
        <n v="6522957"/>
        <n v="6515733"/>
        <n v="6508236"/>
        <n v="6500207"/>
        <n v="6489882"/>
        <n v="6483274"/>
        <n v="6475651"/>
        <n v="6469050"/>
        <n v="6462323"/>
        <n v="6455281"/>
        <n v="6449919"/>
        <n v="6443808"/>
        <n v="22005676"/>
        <n v="21928501"/>
        <n v="21840406"/>
        <n v="21832762"/>
        <n v="21760207"/>
        <n v="21752122"/>
        <n v="21743512"/>
        <n v="21632317"/>
        <n v="21520492"/>
        <n v="21510265"/>
        <n v="21502516"/>
        <n v="21393841"/>
        <n v="4916800"/>
        <n v="4767714"/>
        <n v="4580471"/>
        <n v="4414480"/>
        <n v="4235931"/>
        <n v="4076380"/>
        <n v="3894933"/>
        <n v="3705597"/>
        <n v="3561502"/>
        <n v="3385529"/>
        <n v="3225817"/>
        <n v="3078663"/>
        <n v="1498483"/>
        <n v="1480717"/>
        <n v="1457008"/>
        <n v="888517"/>
        <n v="884912"/>
        <n v="881797"/>
        <n v="881482"/>
        <n v="881335"/>
        <n v="877730"/>
        <n v="877359"/>
        <n v="874874"/>
        <n v="874692"/>
        <n v="874314"/>
        <n v="872459"/>
        <n v="6455442"/>
        <n v="6454658"/>
        <n v="6453979"/>
        <n v="6452971"/>
        <n v="6452544"/>
        <n v="6451557"/>
        <n v="6450108"/>
        <n v="6448750"/>
        <n v="6447364"/>
        <n v="6446146"/>
        <n v="6445215"/>
        <n v="21489076"/>
        <n v="21472591"/>
        <n v="21470680"/>
        <n v="21452095"/>
        <n v="21441280"/>
        <n v="21439873"/>
        <n v="21438508"/>
        <n v="21437311"/>
        <n v="21435547"/>
        <n v="21433321"/>
        <n v="21417256"/>
        <n v="3409840"/>
        <n v="3380055"/>
        <n v="3340449"/>
        <n v="3305673"/>
        <n v="3272507"/>
        <n v="3251094"/>
        <n v="3216318"/>
        <n v="3184440"/>
        <n v="3153528"/>
        <n v="3115371"/>
        <n v="3081883"/>
        <n v="1318009"/>
        <n v="1313389"/>
        <n v="1308895"/>
        <n v="882119"/>
        <n v="880964"/>
        <n v="880719"/>
        <n v="880516"/>
        <n v="877961"/>
        <n v="875301"/>
        <n v="874286"/>
        <n v="873271"/>
        <n v="873068"/>
        <n v="872333"/>
        <n v="6446069"/>
        <n v="6445950"/>
        <n v="6445859"/>
        <n v="6445460"/>
        <n v="6444998"/>
        <n v="6444690"/>
        <n v="6444459"/>
        <n v="6444242"/>
        <n v="6444095"/>
        <n v="6444067"/>
        <n v="21416290"/>
        <n v="21413875"/>
        <n v="21413560"/>
        <n v="21411355"/>
        <n v="21411166"/>
        <n v="21410515"/>
        <n v="21408100"/>
        <n v="21403795"/>
        <n v="21403060"/>
        <n v="21401695"/>
        <n v="21394030"/>
        <n v="3137750"/>
        <n v="3133081"/>
        <n v="3128412"/>
        <n v="3125836"/>
        <n v="3121167"/>
        <n v="3116015"/>
        <n v="3110058"/>
        <n v="3101042"/>
        <n v="3096373"/>
        <n v="3093958"/>
        <n v="3083815"/>
        <n v="1271998"/>
        <n v="1270654"/>
        <n v="1269478"/>
        <n v="532000"/>
        <n v="228025"/>
        <n v="227612"/>
        <n v="224147"/>
        <n v="223797"/>
        <n v="219212"/>
        <n v="218736"/>
        <n v="218428"/>
        <n v="213143"/>
        <n v="209608"/>
        <n v="209195"/>
        <n v="208887"/>
        <n v="205142"/>
        <n v="177247"/>
        <n v="176603"/>
        <n v="175966"/>
        <n v="175126"/>
        <n v="174685"/>
        <n v="173894"/>
        <n v="173257"/>
        <n v="172466"/>
        <n v="171787"/>
        <n v="170898"/>
        <n v="170625"/>
        <n v="35672"/>
        <n v="35567"/>
        <n v="33404"/>
        <n v="33089"/>
        <n v="273070"/>
        <n v="272013"/>
        <n v="271068"/>
        <n v="262353"/>
        <n v="261597"/>
        <n v="251412"/>
        <n v="243117"/>
        <n v="234752"/>
        <n v="227787"/>
        <n v="220962"/>
        <n v="212527"/>
        <n v="186984"/>
        <n v="185444"/>
        <n v="184114"/>
        <n v="182707"/>
        <n v="181398"/>
        <n v="180285"/>
        <n v="178458"/>
        <n v="176099"/>
        <n v="175028"/>
        <n v="173012"/>
        <n v="171766"/>
        <n v="51611"/>
        <n v="43946"/>
        <n v="36911"/>
        <n v="36701"/>
        <n v="36239"/>
        <n v="2359"/>
        <n v="267309"/>
        <n v="258594"/>
        <n v="249179"/>
        <n v="244804"/>
        <n v="237699"/>
        <n v="231714"/>
        <n v="222999"/>
        <n v="222404"/>
        <n v="221893"/>
        <n v="221102"/>
        <n v="213017"/>
        <n v="182035"/>
        <n v="180999"/>
        <n v="179529"/>
        <n v="178059"/>
        <n v="174580"/>
        <n v="173495"/>
        <n v="171416"/>
        <n v="171010"/>
        <n v="37751"/>
        <n v="36176"/>
        <n v="578823"/>
        <n v="2423652"/>
        <n v="4836727"/>
        <n v="4833262"/>
        <n v="4833220"/>
        <n v="521227"/>
        <n v="516236"/>
        <n v="515592"/>
        <n v="512694"/>
        <n v="510601"/>
        <n v="509474"/>
        <n v="508347"/>
        <n v="138684"/>
        <n v="3083367"/>
        <n v="811433"/>
        <n v="805203"/>
        <n v="758688"/>
        <n v="719523"/>
        <n v="714504"/>
        <n v="710787"/>
        <n v="681352"/>
        <n v="646387"/>
        <n v="612192"/>
        <n v="584227"/>
        <n v="581469"/>
        <n v="2465757"/>
        <n v="2461403"/>
        <n v="2454781"/>
        <n v="2448775"/>
        <n v="2444225"/>
        <n v="2439857"/>
        <n v="2435762"/>
        <n v="2431779"/>
        <n v="2428608"/>
        <n v="2426781"/>
        <n v="2425108"/>
        <n v="4937716"/>
        <n v="4934566"/>
        <n v="4933138"/>
        <n v="4910563"/>
        <n v="4889878"/>
        <n v="4887715"/>
        <n v="4857370"/>
        <n v="4854997"/>
        <n v="4852771"/>
        <n v="4837336"/>
        <n v="4835656"/>
        <n v="870597"/>
        <n v="842744"/>
        <n v="814891"/>
        <n v="780759"/>
        <n v="738738"/>
        <n v="680617"/>
        <n v="642943"/>
        <n v="638113"/>
        <n v="601727"/>
        <n v="564053"/>
        <n v="536522"/>
        <n v="172830"/>
        <n v="169617"/>
        <n v="580909"/>
        <n v="580748"/>
        <n v="2433816"/>
        <n v="2433032"/>
        <n v="2431849"/>
        <n v="2430512"/>
        <n v="2429595"/>
        <n v="2428447"/>
        <n v="2427621"/>
        <n v="2426515"/>
        <n v="2425857"/>
        <n v="2425017"/>
        <n v="2424401"/>
        <n v="4897942"/>
        <n v="4889647"/>
        <n v="4881352"/>
        <n v="4880386"/>
        <n v="4879630"/>
        <n v="4866295"/>
        <n v="4865833"/>
        <n v="4865140"/>
        <n v="4859575"/>
        <n v="4848340"/>
        <n v="4839415"/>
        <n v="591745"/>
        <n v="590940"/>
        <n v="573713"/>
        <n v="562121"/>
        <n v="556486"/>
        <n v="551495"/>
        <n v="550368"/>
        <n v="541835"/>
        <n v="531209"/>
        <n v="527345"/>
        <n v="519939"/>
        <n v="147063"/>
        <n v="145719"/>
        <n v="144606"/>
        <n v="302470"/>
        <n v="342510"/>
        <n v="339941"/>
        <n v="336693"/>
        <n v="333536"/>
        <n v="331107"/>
        <n v="328076"/>
        <n v="325409"/>
        <n v="322070"/>
        <n v="319277"/>
        <n v="315252"/>
        <n v="312578"/>
        <n v="333711"/>
        <n v="330624"/>
        <n v="327887"/>
        <n v="323981"/>
        <n v="320467"/>
        <n v="316827"/>
        <n v="313474"/>
        <n v="311157"/>
        <n v="308665"/>
        <n v="306110"/>
        <n v="303485"/>
        <n v="299404"/>
        <n v="322714"/>
        <n v="320033"/>
        <n v="316890"/>
        <n v="314720"/>
        <n v="312235"/>
        <n v="309295"/>
        <n v="306782"/>
        <n v="303905"/>
        <n v="300797"/>
        <n v="298214"/>
        <n v="294889"/>
        <n v="327327"/>
        <n v="324079"/>
        <n v="320803"/>
        <n v="317842"/>
        <n v="315161"/>
        <n v="312326"/>
        <n v="309428"/>
        <n v="306957"/>
        <n v="303912"/>
        <n v="300951"/>
        <n v="297962"/>
        <n v="294581"/>
        <n v="120043"/>
        <n v="117474"/>
        <n v="114317"/>
        <n v="317674"/>
        <n v="316778"/>
        <n v="315833"/>
        <n v="315112"/>
        <n v="314167"/>
        <n v="313432"/>
        <n v="312718"/>
        <n v="311948"/>
        <n v="311528"/>
        <n v="310933"/>
        <n v="310107"/>
        <n v="308651"/>
        <n v="307734"/>
        <n v="306453"/>
        <n v="305865"/>
        <n v="305235"/>
        <n v="304164"/>
        <n v="303387"/>
        <n v="302666"/>
        <n v="301721"/>
        <n v="300167"/>
        <n v="305424"/>
        <n v="304416"/>
        <n v="303709"/>
        <n v="302897"/>
        <n v="301770"/>
        <n v="300755"/>
        <n v="299726"/>
        <n v="298998"/>
        <n v="298053"/>
        <n v="296961"/>
        <n v="295974"/>
        <n v="304752"/>
        <n v="303590"/>
        <n v="302491"/>
        <n v="301462"/>
        <n v="300531"/>
        <n v="299628"/>
        <n v="298725"/>
        <n v="297717"/>
        <n v="296947"/>
        <n v="295225"/>
        <n v="97013"/>
        <n v="96145"/>
        <n v="95305"/>
        <n v="316652"/>
        <n v="315994"/>
        <n v="315245"/>
        <n v="314496"/>
        <n v="314139"/>
        <n v="313313"/>
        <n v="312760"/>
        <n v="312095"/>
        <n v="311423"/>
        <n v="310373"/>
        <n v="309953"/>
        <n v="305431"/>
        <n v="304717"/>
        <n v="303835"/>
        <n v="303275"/>
        <n v="302239"/>
        <n v="301798"/>
        <n v="301126"/>
        <n v="300741"/>
        <n v="300349"/>
        <n v="299838"/>
        <n v="300643"/>
        <n v="300076"/>
        <n v="299383"/>
        <n v="298844"/>
        <n v="298522"/>
        <n v="297997"/>
        <n v="297535"/>
        <n v="297143"/>
        <n v="296583"/>
        <n v="296030"/>
        <n v="295498"/>
        <n v="299614"/>
        <n v="298984"/>
        <n v="298354"/>
        <n v="297213"/>
        <n v="296604"/>
        <n v="296065"/>
        <n v="295729"/>
        <n v="295379"/>
        <n v="295085"/>
        <n v="92218"/>
        <n v="91812"/>
        <n v="20465725"/>
        <n v="21542185"/>
        <n v="21379666"/>
        <n v="21148575"/>
        <n v="20925828"/>
        <n v="20694464"/>
        <n v="20460545"/>
        <n v="20243524"/>
        <n v="20034280"/>
        <n v="19836845"/>
        <n v="19617808"/>
        <n v="19426883"/>
        <n v="19234663"/>
        <n v="21639387"/>
        <n v="21460082"/>
        <n v="21277466"/>
        <n v="21080885"/>
        <n v="20883114"/>
        <n v="20691839"/>
        <n v="20500900"/>
        <n v="20326467"/>
        <n v="20162100"/>
        <n v="19953409"/>
        <n v="19763464"/>
        <n v="19575997"/>
        <n v="21924938"/>
        <n v="21759108"/>
        <n v="21507437"/>
        <n v="21294490"/>
        <n v="21124831"/>
        <n v="20939142"/>
        <n v="20728120"/>
        <n v="20563844"/>
        <n v="20388613"/>
        <n v="20187741"/>
        <n v="20007946"/>
        <n v="19819198"/>
        <n v="21872823"/>
        <n v="21712831"/>
        <n v="21524426"/>
        <n v="21343147"/>
        <n v="21164976"/>
        <n v="20965756"/>
        <n v="20763967"/>
        <n v="20583836"/>
        <n v="20398231"/>
        <n v="20198248"/>
        <n v="20007337"/>
        <n v="19817392"/>
        <n v="7277739"/>
        <n v="7122976"/>
        <n v="6934851"/>
        <n v="19880630"/>
        <n v="19828228"/>
        <n v="19762631"/>
        <n v="19711167"/>
        <n v="19648853"/>
        <n v="19586532"/>
        <n v="19525205"/>
        <n v="19467378"/>
        <n v="19414906"/>
        <n v="19346173"/>
        <n v="19291741"/>
        <n v="20268703"/>
        <n v="20215916"/>
        <n v="20161148"/>
        <n v="20108914"/>
        <n v="20047139"/>
        <n v="19990145"/>
        <n v="19923708"/>
        <n v="19858419"/>
        <n v="19796252"/>
        <n v="19713743"/>
        <n v="19644044"/>
        <n v="20592915"/>
        <n v="20528102"/>
        <n v="20444711"/>
        <n v="20376454"/>
        <n v="20307560"/>
        <n v="20236013"/>
        <n v="20162688"/>
        <n v="20097973"/>
        <n v="20024473"/>
        <n v="19950686"/>
        <n v="19888743"/>
        <n v="20616981"/>
        <n v="20552021"/>
        <n v="20480859"/>
        <n v="20407716"/>
        <n v="20337198"/>
        <n v="20261927"/>
        <n v="20182771"/>
        <n v="20115949"/>
        <n v="20040657"/>
        <n v="19964665"/>
        <n v="19894588"/>
        <n v="6261640"/>
        <n v="6198157"/>
        <n v="6123628"/>
        <n v="19791030"/>
        <n v="19747518"/>
        <n v="19691364"/>
        <n v="19640607"/>
        <n v="19588821"/>
        <n v="19536664"/>
        <n v="19488028"/>
        <n v="19440029"/>
        <n v="19388873"/>
        <n v="19328477"/>
        <n v="19281542"/>
        <n v="20090595"/>
        <n v="20045613"/>
        <n v="19995353"/>
        <n v="19946948"/>
        <n v="19895673"/>
        <n v="19847674"/>
        <n v="19801621"/>
        <n v="19763065"/>
        <n v="19718013"/>
        <n v="19666927"/>
        <n v="19620104"/>
        <n v="20259344"/>
        <n v="20217687"/>
        <n v="20167588"/>
        <n v="20125203"/>
        <n v="20090847"/>
        <n v="20050744"/>
        <n v="20008835"/>
        <n v="19977433"/>
        <n v="19939948"/>
        <n v="19896513"/>
        <n v="19858664"/>
        <n v="20273078"/>
        <n v="20235327"/>
        <n v="20194195"/>
        <n v="20156248"/>
        <n v="20118063"/>
        <n v="20071422"/>
        <n v="20029793"/>
        <n v="19992742"/>
        <n v="19951533"/>
        <n v="19906684"/>
        <n v="19861856"/>
        <n v="5925927"/>
        <n v="5885208"/>
        <n v="5838357"/>
      </sharedItems>
    </cacheField>
  </cacheFields>
  <extLst>
    <ext xmlns:x14="http://schemas.microsoft.com/office/spreadsheetml/2009/9/main" uri="{725AE2AE-9491-48be-B2B4-4EB974FC3084}">
      <x14:pivotCacheDefinition pivotCacheId="18291964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738011574074" createdVersion="8" refreshedVersion="8" minRefreshableVersion="3" recordCount="10" xr:uid="{70583E23-5120-4A3E-9575-438BA3849BBD}">
  <cacheSource type="worksheet">
    <worksheetSource name="internal_sales_data"/>
  </cacheSource>
  <cacheFields count="13">
    <cacheField name="Brand" numFmtId="0">
      <sharedItems/>
    </cacheField>
    <cacheField name="Product" numFmtId="0">
      <sharedItems/>
    </cacheField>
    <cacheField name="Pack Size (ml)" numFmtId="0">
      <sharedItems containsSemiMixedTypes="0" containsString="0" containsNumber="1" containsInteger="1" minValue="100" maxValue="200"/>
    </cacheField>
    <cacheField name="ProductID" numFmtId="0">
      <sharedItems count="10">
        <s v="Starbust Ultra Soft 100ml"/>
        <s v="Starbust Extra Shiny 100ml"/>
        <s v="Starbust Strong Hair 100ml"/>
        <s v="Starbust Ultra Soft 150ml"/>
        <s v="Starbust Strong Hair 150ml"/>
        <s v="Starbust Ultra Soft 200ml"/>
        <s v="Shinez Repair 100ml"/>
        <s v="Shinez Repair 125ml"/>
        <s v="Shinez Repair 150ml"/>
        <s v="Shinez Repair 200ml"/>
      </sharedItems>
    </cacheField>
    <cacheField name="Retail Price" numFmtId="167">
      <sharedItems containsSemiMixedTypes="0" containsString="0" containsNumber="1" containsInteger="1" minValue="5" maxValue="725"/>
    </cacheField>
    <cacheField name="Net Price" numFmtId="167">
      <sharedItems containsSemiMixedTypes="0" containsString="0" containsNumber="1" containsInteger="1" minValue="5" maxValue="425"/>
    </cacheField>
    <cacheField name="COGS" numFmtId="167">
      <sharedItems containsSemiMixedTypes="0" containsString="0" containsNumber="1" containsInteger="1" minValue="1" maxValue="115"/>
    </cacheField>
    <cacheField name="Volume 2022" numFmtId="0">
      <sharedItems containsSemiMixedTypes="0" containsString="0" containsNumber="1" containsInteger="1" minValue="231270" maxValue="1156348"/>
    </cacheField>
    <cacheField name="Net Sales 2022" numFmtId="167">
      <sharedItems containsSemiMixedTypes="0" containsString="0" containsNumber="1" containsInteger="1" minValue="1400826" maxValue="198450350"/>
    </cacheField>
    <cacheField name="Gross Profit per Unit" numFmtId="167">
      <sharedItems containsSemiMixedTypes="0" containsString="0" containsNumber="1" containsInteger="1" minValue="-80" maxValue="412"/>
    </cacheField>
    <cacheField name="Gross Profit per Product" numFmtId="167">
      <sharedItems containsSemiMixedTypes="0" containsString="0" containsNumber="1" containsInteger="1" minValue="-87162560" maxValue="192380104"/>
    </cacheField>
    <cacheField name="Gross Margin" numFmtId="10">
      <sharedItems containsSemiMixedTypes="0" containsString="0" containsNumber="1" minValue="-2.2857142857142856" maxValue="0.96941176470588231" count="10">
        <n v="0.70967741935483875"/>
        <n v="-2.2758620689655173"/>
        <n v="0.9642857142857143"/>
        <n v="0.65714285714285714"/>
        <n v="0.64864864864864868"/>
        <n v="-2"/>
        <n v="-2.2857142857142856"/>
        <n v="0.96941176470588231"/>
        <n v="0.70588235294117652"/>
        <n v="-1.8333333333333333"/>
      </sharedItems>
    </cacheField>
    <cacheField name="Net Sales Contribution" numFmtId="10">
      <sharedItems containsSemiMixedTypes="0" containsString="0" containsNumber="1" minValue="3.9151515102392878E-3" maxValue="0.554646463950565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2">
  <r>
    <s v="Shampoo"/>
    <x v="0"/>
    <x v="0"/>
    <x v="0"/>
    <s v="Center"/>
    <x v="0"/>
    <x v="0"/>
    <n v="11560"/>
    <n v="62800"/>
    <n v="1833450"/>
    <x v="0"/>
  </r>
  <r>
    <s v="Shampoo"/>
    <x v="0"/>
    <x v="0"/>
    <x v="0"/>
    <s v="Center"/>
    <x v="0"/>
    <x v="1"/>
    <n v="10750"/>
    <n v="58360"/>
    <n v="1833450"/>
    <x v="0"/>
  </r>
  <r>
    <s v="Shampoo"/>
    <x v="0"/>
    <x v="0"/>
    <x v="0"/>
    <s v="Center"/>
    <x v="0"/>
    <x v="2"/>
    <n v="11020"/>
    <n v="59840"/>
    <n v="1833450"/>
    <x v="0"/>
  </r>
  <r>
    <s v="Shampoo"/>
    <x v="0"/>
    <x v="0"/>
    <x v="0"/>
    <s v="Center"/>
    <x v="0"/>
    <x v="3"/>
    <n v="11310"/>
    <n v="61400"/>
    <n v="1833450"/>
    <x v="0"/>
  </r>
  <r>
    <s v="Shampoo"/>
    <x v="0"/>
    <x v="0"/>
    <x v="0"/>
    <s v="Center"/>
    <x v="0"/>
    <x v="4"/>
    <n v="13780"/>
    <n v="74870"/>
    <n v="1833450"/>
    <x v="0"/>
  </r>
  <r>
    <s v="Shampoo"/>
    <x v="0"/>
    <x v="0"/>
    <x v="0"/>
    <s v="Center"/>
    <x v="0"/>
    <x v="5"/>
    <n v="13260"/>
    <n v="72050"/>
    <n v="1833450"/>
    <x v="0"/>
  </r>
  <r>
    <s v="Shampoo"/>
    <x v="0"/>
    <x v="0"/>
    <x v="0"/>
    <s v="Center"/>
    <x v="0"/>
    <x v="6"/>
    <n v="11710"/>
    <n v="63620"/>
    <n v="1833450"/>
    <x v="0"/>
  </r>
  <r>
    <s v="Shampoo"/>
    <x v="0"/>
    <x v="0"/>
    <x v="0"/>
    <s v="Center"/>
    <x v="0"/>
    <x v="7"/>
    <n v="12800"/>
    <n v="69500"/>
    <n v="1833450"/>
    <x v="0"/>
  </r>
  <r>
    <s v="Shampoo"/>
    <x v="0"/>
    <x v="0"/>
    <x v="0"/>
    <s v="Center"/>
    <x v="0"/>
    <x v="8"/>
    <n v="9140"/>
    <n v="49640"/>
    <n v="1833450"/>
    <x v="0"/>
  </r>
  <r>
    <s v="Shampoo"/>
    <x v="0"/>
    <x v="0"/>
    <x v="0"/>
    <s v="Center"/>
    <x v="0"/>
    <x v="9"/>
    <n v="11690"/>
    <n v="63460"/>
    <n v="1833450"/>
    <x v="0"/>
  </r>
  <r>
    <s v="Shampoo"/>
    <x v="0"/>
    <x v="0"/>
    <x v="0"/>
    <s v="Center"/>
    <x v="0"/>
    <x v="10"/>
    <n v="9520"/>
    <n v="51710"/>
    <n v="1833450"/>
    <x v="0"/>
  </r>
  <r>
    <s v="Shampoo"/>
    <x v="0"/>
    <x v="0"/>
    <x v="0"/>
    <s v="Center"/>
    <x v="0"/>
    <x v="11"/>
    <n v="13110"/>
    <n v="71200"/>
    <n v="1833450"/>
    <x v="0"/>
  </r>
  <r>
    <s v="Shampoo"/>
    <x v="0"/>
    <x v="0"/>
    <x v="0"/>
    <s v="Center"/>
    <x v="1"/>
    <x v="0"/>
    <n v="9280"/>
    <n v="55560"/>
    <n v="1681780"/>
    <x v="1"/>
  </r>
  <r>
    <s v="Shampoo"/>
    <x v="0"/>
    <x v="0"/>
    <x v="0"/>
    <s v="Center"/>
    <x v="1"/>
    <x v="1"/>
    <n v="11380"/>
    <n v="68140"/>
    <n v="1681780"/>
    <x v="2"/>
  </r>
  <r>
    <s v="Shampoo"/>
    <x v="0"/>
    <x v="0"/>
    <x v="0"/>
    <s v="Center"/>
    <x v="1"/>
    <x v="2"/>
    <n v="10990"/>
    <n v="65840"/>
    <n v="1681780"/>
    <x v="3"/>
  </r>
  <r>
    <s v="Shampoo"/>
    <x v="0"/>
    <x v="0"/>
    <x v="0"/>
    <s v="Center"/>
    <x v="1"/>
    <x v="3"/>
    <n v="11920"/>
    <n v="71430"/>
    <n v="1681780"/>
    <x v="4"/>
  </r>
  <r>
    <s v="Shampoo"/>
    <x v="0"/>
    <x v="0"/>
    <x v="0"/>
    <s v="Center"/>
    <x v="1"/>
    <x v="4"/>
    <n v="10080"/>
    <n v="60330"/>
    <n v="1681780"/>
    <x v="5"/>
  </r>
  <r>
    <s v="Shampoo"/>
    <x v="0"/>
    <x v="0"/>
    <x v="0"/>
    <s v="Center"/>
    <x v="1"/>
    <x v="5"/>
    <n v="9190"/>
    <n v="55050"/>
    <n v="1681780"/>
    <x v="6"/>
  </r>
  <r>
    <s v="Shampoo"/>
    <x v="0"/>
    <x v="0"/>
    <x v="0"/>
    <s v="Center"/>
    <x v="1"/>
    <x v="6"/>
    <n v="9430"/>
    <n v="56520"/>
    <n v="1681780"/>
    <x v="7"/>
  </r>
  <r>
    <s v="Shampoo"/>
    <x v="0"/>
    <x v="0"/>
    <x v="0"/>
    <s v="Center"/>
    <x v="1"/>
    <x v="7"/>
    <n v="7960"/>
    <n v="47700"/>
    <n v="1681780"/>
    <x v="8"/>
  </r>
  <r>
    <s v="Shampoo"/>
    <x v="0"/>
    <x v="0"/>
    <x v="0"/>
    <s v="Center"/>
    <x v="1"/>
    <x v="8"/>
    <n v="9110"/>
    <n v="54500"/>
    <n v="1681780"/>
    <x v="9"/>
  </r>
  <r>
    <s v="Shampoo"/>
    <x v="0"/>
    <x v="0"/>
    <x v="0"/>
    <s v="Center"/>
    <x v="1"/>
    <x v="9"/>
    <n v="9720"/>
    <n v="58230"/>
    <n v="1681780"/>
    <x v="10"/>
  </r>
  <r>
    <s v="Shampoo"/>
    <x v="0"/>
    <x v="0"/>
    <x v="0"/>
    <s v="Center"/>
    <x v="1"/>
    <x v="10"/>
    <n v="7430"/>
    <n v="44480"/>
    <n v="1681780"/>
    <x v="11"/>
  </r>
  <r>
    <s v="Shampoo"/>
    <x v="0"/>
    <x v="0"/>
    <x v="0"/>
    <s v="Center"/>
    <x v="1"/>
    <x v="11"/>
    <n v="8040"/>
    <n v="48180"/>
    <n v="1681780"/>
    <x v="12"/>
  </r>
  <r>
    <s v="Shampoo"/>
    <x v="0"/>
    <x v="0"/>
    <x v="0"/>
    <s v="Center"/>
    <x v="2"/>
    <x v="0"/>
    <n v="8170"/>
    <n v="48950"/>
    <n v="1489160"/>
    <x v="13"/>
  </r>
  <r>
    <s v="Shampoo"/>
    <x v="0"/>
    <x v="0"/>
    <x v="0"/>
    <s v="Center"/>
    <x v="2"/>
    <x v="1"/>
    <n v="7240"/>
    <n v="43390"/>
    <n v="1489160"/>
    <x v="14"/>
  </r>
  <r>
    <s v="Shampoo"/>
    <x v="0"/>
    <x v="0"/>
    <x v="0"/>
    <s v="Center"/>
    <x v="2"/>
    <x v="2"/>
    <n v="10530"/>
    <n v="63090"/>
    <n v="1489160"/>
    <x v="15"/>
  </r>
  <r>
    <s v="Shampoo"/>
    <x v="0"/>
    <x v="0"/>
    <x v="0"/>
    <s v="Center"/>
    <x v="2"/>
    <x v="3"/>
    <n v="8930"/>
    <n v="53510"/>
    <n v="1489160"/>
    <x v="16"/>
  </r>
  <r>
    <s v="Shampoo"/>
    <x v="0"/>
    <x v="0"/>
    <x v="0"/>
    <s v="Center"/>
    <x v="2"/>
    <x v="4"/>
    <n v="7250"/>
    <n v="43460"/>
    <n v="1489160"/>
    <x v="17"/>
  </r>
  <r>
    <s v="Shampoo"/>
    <x v="0"/>
    <x v="0"/>
    <x v="0"/>
    <s v="Center"/>
    <x v="2"/>
    <x v="5"/>
    <n v="8700"/>
    <n v="52140"/>
    <n v="1489160"/>
    <x v="18"/>
  </r>
  <r>
    <s v="Shampoo"/>
    <x v="0"/>
    <x v="0"/>
    <x v="0"/>
    <s v="Center"/>
    <x v="2"/>
    <x v="6"/>
    <n v="7170"/>
    <n v="42940"/>
    <n v="1489160"/>
    <x v="19"/>
  </r>
  <r>
    <s v="Shampoo"/>
    <x v="0"/>
    <x v="0"/>
    <x v="0"/>
    <s v="Center"/>
    <x v="2"/>
    <x v="7"/>
    <n v="7880"/>
    <n v="47160"/>
    <n v="1489160"/>
    <x v="20"/>
  </r>
  <r>
    <s v="Shampoo"/>
    <x v="0"/>
    <x v="0"/>
    <x v="0"/>
    <s v="Center"/>
    <x v="2"/>
    <x v="8"/>
    <n v="7330"/>
    <n v="43910"/>
    <n v="1489160"/>
    <x v="21"/>
  </r>
  <r>
    <s v="Shampoo"/>
    <x v="0"/>
    <x v="0"/>
    <x v="0"/>
    <s v="Center"/>
    <x v="2"/>
    <x v="9"/>
    <n v="8500"/>
    <n v="50920"/>
    <n v="1489160"/>
    <x v="22"/>
  </r>
  <r>
    <s v="Shampoo"/>
    <x v="0"/>
    <x v="0"/>
    <x v="0"/>
    <s v="Center"/>
    <x v="2"/>
    <x v="10"/>
    <n v="7210"/>
    <n v="43200"/>
    <n v="1489160"/>
    <x v="23"/>
  </r>
  <r>
    <s v="Shampoo"/>
    <x v="0"/>
    <x v="0"/>
    <x v="0"/>
    <s v="Center"/>
    <x v="2"/>
    <x v="11"/>
    <n v="8770"/>
    <n v="52550"/>
    <n v="1489160"/>
    <x v="24"/>
  </r>
  <r>
    <s v="Shampoo"/>
    <x v="0"/>
    <x v="0"/>
    <x v="0"/>
    <s v="Center"/>
    <x v="3"/>
    <x v="0"/>
    <n v="8950"/>
    <n v="53620"/>
    <n v="1354820"/>
    <x v="25"/>
  </r>
  <r>
    <s v="Shampoo"/>
    <x v="0"/>
    <x v="0"/>
    <x v="0"/>
    <s v="Center"/>
    <x v="3"/>
    <x v="1"/>
    <n v="6990"/>
    <n v="41850"/>
    <n v="1354820"/>
    <x v="26"/>
  </r>
  <r>
    <s v="Shampoo"/>
    <x v="0"/>
    <x v="0"/>
    <x v="0"/>
    <s v="Center"/>
    <x v="3"/>
    <x v="2"/>
    <n v="8110"/>
    <n v="48550"/>
    <n v="1354820"/>
    <x v="27"/>
  </r>
  <r>
    <s v="Shampoo"/>
    <x v="0"/>
    <x v="0"/>
    <x v="0"/>
    <s v="Center"/>
    <x v="3"/>
    <x v="3"/>
    <n v="7240"/>
    <n v="43370"/>
    <n v="1354820"/>
    <x v="28"/>
  </r>
  <r>
    <s v="Shampoo"/>
    <x v="0"/>
    <x v="0"/>
    <x v="0"/>
    <s v="Center"/>
    <x v="3"/>
    <x v="4"/>
    <n v="6700"/>
    <n v="40120"/>
    <n v="1354820"/>
    <x v="29"/>
  </r>
  <r>
    <s v="Shampoo"/>
    <x v="0"/>
    <x v="0"/>
    <x v="0"/>
    <s v="Center"/>
    <x v="3"/>
    <x v="5"/>
    <n v="7310"/>
    <n v="43810"/>
    <n v="1354820"/>
    <x v="30"/>
  </r>
  <r>
    <s v="Shampoo"/>
    <x v="0"/>
    <x v="0"/>
    <x v="0"/>
    <s v="Center"/>
    <x v="3"/>
    <x v="6"/>
    <n v="7390"/>
    <n v="44260"/>
    <n v="1354820"/>
    <x v="31"/>
  </r>
  <r>
    <s v="Shampoo"/>
    <x v="0"/>
    <x v="0"/>
    <x v="0"/>
    <s v="Center"/>
    <x v="3"/>
    <x v="7"/>
    <n v="6720"/>
    <n v="40240"/>
    <n v="1354820"/>
    <x v="32"/>
  </r>
  <r>
    <s v="Shampoo"/>
    <x v="0"/>
    <x v="0"/>
    <x v="0"/>
    <s v="Center"/>
    <x v="3"/>
    <x v="8"/>
    <n v="7110"/>
    <n v="42580"/>
    <n v="1354820"/>
    <x v="33"/>
  </r>
  <r>
    <s v="Shampoo"/>
    <x v="0"/>
    <x v="0"/>
    <x v="0"/>
    <s v="Center"/>
    <x v="3"/>
    <x v="9"/>
    <n v="7480"/>
    <n v="44810"/>
    <n v="1354820"/>
    <x v="34"/>
  </r>
  <r>
    <s v="Shampoo"/>
    <x v="0"/>
    <x v="0"/>
    <x v="0"/>
    <s v="Center"/>
    <x v="3"/>
    <x v="10"/>
    <n v="6100"/>
    <n v="36560"/>
    <n v="1354820"/>
    <x v="35"/>
  </r>
  <r>
    <s v="Shampoo"/>
    <x v="0"/>
    <x v="0"/>
    <x v="0"/>
    <s v="Center"/>
    <x v="3"/>
    <x v="11"/>
    <n v="7480"/>
    <n v="44810"/>
    <n v="1354820"/>
    <x v="36"/>
  </r>
  <r>
    <s v="Shampoo"/>
    <x v="0"/>
    <x v="0"/>
    <x v="0"/>
    <s v="Center"/>
    <x v="4"/>
    <x v="0"/>
    <n v="6660"/>
    <n v="39930"/>
    <n v="1059210"/>
    <x v="37"/>
  </r>
  <r>
    <s v="Shampoo"/>
    <x v="0"/>
    <x v="0"/>
    <x v="0"/>
    <s v="Center"/>
    <x v="4"/>
    <x v="1"/>
    <n v="6070"/>
    <n v="36340"/>
    <n v="1059210"/>
    <x v="38"/>
  </r>
  <r>
    <s v="Shampoo"/>
    <x v="0"/>
    <x v="0"/>
    <x v="0"/>
    <s v="Center"/>
    <x v="4"/>
    <x v="2"/>
    <n v="6850"/>
    <n v="41030"/>
    <n v="1059210"/>
    <x v="39"/>
  </r>
  <r>
    <s v="Shampoo"/>
    <x v="0"/>
    <x v="0"/>
    <x v="0"/>
    <s v="Center"/>
    <x v="4"/>
    <x v="3"/>
    <n v="6310"/>
    <n v="37800"/>
    <n v="1059210"/>
    <x v="40"/>
  </r>
  <r>
    <s v="Shampoo"/>
    <x v="0"/>
    <x v="0"/>
    <x v="0"/>
    <s v="Center"/>
    <x v="4"/>
    <x v="4"/>
    <n v="6270"/>
    <n v="37520"/>
    <n v="1059210"/>
    <x v="41"/>
  </r>
  <r>
    <s v="Shampoo"/>
    <x v="0"/>
    <x v="0"/>
    <x v="0"/>
    <s v="Center"/>
    <x v="4"/>
    <x v="5"/>
    <n v="7440"/>
    <n v="44580"/>
    <n v="1059210"/>
    <x v="42"/>
  </r>
  <r>
    <s v="Shampoo"/>
    <x v="0"/>
    <x v="0"/>
    <x v="0"/>
    <s v="Center"/>
    <x v="4"/>
    <x v="6"/>
    <n v="5420"/>
    <n v="32480"/>
    <n v="1059210"/>
    <x v="43"/>
  </r>
  <r>
    <s v="Shampoo"/>
    <x v="0"/>
    <x v="0"/>
    <x v="0"/>
    <s v="Center"/>
    <x v="4"/>
    <x v="7"/>
    <n v="6570"/>
    <n v="39300"/>
    <n v="1059210"/>
    <x v="44"/>
  </r>
  <r>
    <s v="Shampoo"/>
    <x v="0"/>
    <x v="0"/>
    <x v="0"/>
    <s v="Center"/>
    <x v="4"/>
    <x v="8"/>
    <n v="4930"/>
    <n v="29550"/>
    <n v="1059210"/>
    <x v="45"/>
  </r>
  <r>
    <s v="Shampoo"/>
    <x v="0"/>
    <x v="0"/>
    <x v="0"/>
    <s v="Center"/>
    <x v="4"/>
    <x v="9"/>
    <n v="4660"/>
    <n v="28660"/>
    <n v="1059210"/>
    <x v="46"/>
  </r>
  <r>
    <s v="Shampoo"/>
    <x v="0"/>
    <x v="0"/>
    <x v="0"/>
    <s v="Center"/>
    <x v="4"/>
    <x v="10"/>
    <n v="3460"/>
    <n v="23720"/>
    <n v="1059210"/>
    <x v="47"/>
  </r>
  <r>
    <s v="Shampoo"/>
    <x v="0"/>
    <x v="0"/>
    <x v="0"/>
    <s v="Center"/>
    <x v="4"/>
    <x v="11"/>
    <n v="2930"/>
    <n v="20120"/>
    <n v="1059210"/>
    <x v="48"/>
  </r>
  <r>
    <s v="Shampoo"/>
    <x v="0"/>
    <x v="0"/>
    <x v="0"/>
    <s v="Center"/>
    <x v="5"/>
    <x v="0"/>
    <n v="4310"/>
    <n v="29790"/>
    <n v="263250"/>
    <x v="49"/>
  </r>
  <r>
    <s v="Shampoo"/>
    <x v="0"/>
    <x v="0"/>
    <x v="0"/>
    <s v="Center"/>
    <x v="5"/>
    <x v="1"/>
    <n v="5630"/>
    <n v="38970"/>
    <n v="263250"/>
    <x v="50"/>
  </r>
  <r>
    <s v="Shampoo"/>
    <x v="0"/>
    <x v="0"/>
    <x v="0"/>
    <s v="Center"/>
    <x v="5"/>
    <x v="2"/>
    <n v="5660"/>
    <n v="39270"/>
    <n v="263250"/>
    <x v="51"/>
  </r>
  <r>
    <s v="Shampoo"/>
    <x v="0"/>
    <x v="0"/>
    <x v="0"/>
    <s v="North"/>
    <x v="0"/>
    <x v="0"/>
    <n v="10910"/>
    <n v="59250"/>
    <n v="1833450"/>
    <x v="0"/>
  </r>
  <r>
    <s v="Shampoo"/>
    <x v="0"/>
    <x v="0"/>
    <x v="0"/>
    <s v="North"/>
    <x v="0"/>
    <x v="1"/>
    <n v="9650"/>
    <n v="52380"/>
    <n v="1833450"/>
    <x v="0"/>
  </r>
  <r>
    <s v="Shampoo"/>
    <x v="0"/>
    <x v="0"/>
    <x v="0"/>
    <s v="North"/>
    <x v="0"/>
    <x v="2"/>
    <n v="11350"/>
    <n v="61660"/>
    <n v="1833450"/>
    <x v="0"/>
  </r>
  <r>
    <s v="Shampoo"/>
    <x v="0"/>
    <x v="0"/>
    <x v="0"/>
    <s v="North"/>
    <x v="0"/>
    <x v="3"/>
    <n v="10870"/>
    <n v="59010"/>
    <n v="1833450"/>
    <x v="0"/>
  </r>
  <r>
    <s v="Shampoo"/>
    <x v="0"/>
    <x v="0"/>
    <x v="0"/>
    <s v="North"/>
    <x v="0"/>
    <x v="4"/>
    <n v="11990"/>
    <n v="65080"/>
    <n v="1833450"/>
    <x v="0"/>
  </r>
  <r>
    <s v="Shampoo"/>
    <x v="0"/>
    <x v="0"/>
    <x v="0"/>
    <s v="North"/>
    <x v="0"/>
    <x v="5"/>
    <n v="10610"/>
    <n v="57630"/>
    <n v="1833450"/>
    <x v="0"/>
  </r>
  <r>
    <s v="Shampoo"/>
    <x v="0"/>
    <x v="0"/>
    <x v="0"/>
    <s v="North"/>
    <x v="0"/>
    <x v="6"/>
    <n v="10900"/>
    <n v="59170"/>
    <n v="1833450"/>
    <x v="0"/>
  </r>
  <r>
    <s v="Shampoo"/>
    <x v="0"/>
    <x v="0"/>
    <x v="0"/>
    <s v="North"/>
    <x v="0"/>
    <x v="7"/>
    <n v="9390"/>
    <n v="50990"/>
    <n v="1833450"/>
    <x v="0"/>
  </r>
  <r>
    <s v="Shampoo"/>
    <x v="0"/>
    <x v="0"/>
    <x v="0"/>
    <s v="North"/>
    <x v="0"/>
    <x v="8"/>
    <n v="8860"/>
    <n v="48130"/>
    <n v="1833450"/>
    <x v="0"/>
  </r>
  <r>
    <s v="Shampoo"/>
    <x v="0"/>
    <x v="0"/>
    <x v="0"/>
    <s v="North"/>
    <x v="0"/>
    <x v="9"/>
    <n v="10170"/>
    <n v="55200"/>
    <n v="1833450"/>
    <x v="0"/>
  </r>
  <r>
    <s v="Shampoo"/>
    <x v="0"/>
    <x v="0"/>
    <x v="0"/>
    <s v="North"/>
    <x v="0"/>
    <x v="10"/>
    <n v="9260"/>
    <n v="50290"/>
    <n v="1833450"/>
    <x v="0"/>
  </r>
  <r>
    <s v="Shampoo"/>
    <x v="0"/>
    <x v="0"/>
    <x v="0"/>
    <s v="North"/>
    <x v="0"/>
    <x v="11"/>
    <n v="10310"/>
    <n v="55960"/>
    <n v="1833450"/>
    <x v="0"/>
  </r>
  <r>
    <s v="Shampoo"/>
    <x v="0"/>
    <x v="0"/>
    <x v="0"/>
    <s v="North"/>
    <x v="1"/>
    <x v="0"/>
    <n v="10290"/>
    <n v="61640"/>
    <n v="1681780"/>
    <x v="52"/>
  </r>
  <r>
    <s v="Shampoo"/>
    <x v="0"/>
    <x v="0"/>
    <x v="0"/>
    <s v="North"/>
    <x v="1"/>
    <x v="1"/>
    <n v="8720"/>
    <n v="52260"/>
    <n v="1681780"/>
    <x v="53"/>
  </r>
  <r>
    <s v="Shampoo"/>
    <x v="0"/>
    <x v="0"/>
    <x v="0"/>
    <s v="North"/>
    <x v="1"/>
    <x v="2"/>
    <n v="8750"/>
    <n v="52360"/>
    <n v="1681780"/>
    <x v="54"/>
  </r>
  <r>
    <s v="Shampoo"/>
    <x v="0"/>
    <x v="0"/>
    <x v="0"/>
    <s v="North"/>
    <x v="1"/>
    <x v="3"/>
    <n v="8970"/>
    <n v="53680"/>
    <n v="1681780"/>
    <x v="55"/>
  </r>
  <r>
    <s v="Shampoo"/>
    <x v="0"/>
    <x v="0"/>
    <x v="0"/>
    <s v="North"/>
    <x v="1"/>
    <x v="4"/>
    <n v="10090"/>
    <n v="60430"/>
    <n v="1681780"/>
    <x v="56"/>
  </r>
  <r>
    <s v="Shampoo"/>
    <x v="0"/>
    <x v="0"/>
    <x v="0"/>
    <s v="North"/>
    <x v="1"/>
    <x v="5"/>
    <n v="9160"/>
    <n v="54870"/>
    <n v="1681780"/>
    <x v="57"/>
  </r>
  <r>
    <s v="Shampoo"/>
    <x v="0"/>
    <x v="0"/>
    <x v="0"/>
    <s v="North"/>
    <x v="1"/>
    <x v="6"/>
    <n v="8920"/>
    <n v="53460"/>
    <n v="1681780"/>
    <x v="58"/>
  </r>
  <r>
    <s v="Shampoo"/>
    <x v="0"/>
    <x v="0"/>
    <x v="0"/>
    <s v="North"/>
    <x v="1"/>
    <x v="7"/>
    <n v="7950"/>
    <n v="47590"/>
    <n v="1681780"/>
    <x v="59"/>
  </r>
  <r>
    <s v="Shampoo"/>
    <x v="0"/>
    <x v="0"/>
    <x v="0"/>
    <s v="North"/>
    <x v="1"/>
    <x v="8"/>
    <n v="9130"/>
    <n v="54650"/>
    <n v="1681780"/>
    <x v="60"/>
  </r>
  <r>
    <s v="Shampoo"/>
    <x v="0"/>
    <x v="0"/>
    <x v="0"/>
    <s v="North"/>
    <x v="1"/>
    <x v="9"/>
    <n v="9090"/>
    <n v="54500"/>
    <n v="1681780"/>
    <x v="61"/>
  </r>
  <r>
    <s v="Shampoo"/>
    <x v="0"/>
    <x v="0"/>
    <x v="0"/>
    <s v="North"/>
    <x v="1"/>
    <x v="10"/>
    <n v="8320"/>
    <n v="49830"/>
    <n v="1681780"/>
    <x v="62"/>
  </r>
  <r>
    <s v="Shampoo"/>
    <x v="0"/>
    <x v="0"/>
    <x v="0"/>
    <s v="North"/>
    <x v="1"/>
    <x v="11"/>
    <n v="7170"/>
    <n v="42940"/>
    <n v="1681780"/>
    <x v="12"/>
  </r>
  <r>
    <s v="Shampoo"/>
    <x v="0"/>
    <x v="0"/>
    <x v="0"/>
    <s v="North"/>
    <x v="2"/>
    <x v="0"/>
    <n v="9510"/>
    <n v="56950"/>
    <n v="1489160"/>
    <x v="63"/>
  </r>
  <r>
    <s v="Shampoo"/>
    <x v="0"/>
    <x v="0"/>
    <x v="0"/>
    <s v="North"/>
    <x v="2"/>
    <x v="1"/>
    <n v="8580"/>
    <n v="51400"/>
    <n v="1489160"/>
    <x v="64"/>
  </r>
  <r>
    <s v="Shampoo"/>
    <x v="0"/>
    <x v="0"/>
    <x v="0"/>
    <s v="North"/>
    <x v="2"/>
    <x v="2"/>
    <n v="9210"/>
    <n v="55150"/>
    <n v="1489160"/>
    <x v="65"/>
  </r>
  <r>
    <s v="Shampoo"/>
    <x v="0"/>
    <x v="0"/>
    <x v="0"/>
    <s v="North"/>
    <x v="2"/>
    <x v="3"/>
    <n v="9710"/>
    <n v="58170"/>
    <n v="1489160"/>
    <x v="66"/>
  </r>
  <r>
    <s v="Shampoo"/>
    <x v="0"/>
    <x v="0"/>
    <x v="0"/>
    <s v="North"/>
    <x v="2"/>
    <x v="4"/>
    <n v="8700"/>
    <n v="52090"/>
    <n v="1489160"/>
    <x v="67"/>
  </r>
  <r>
    <s v="Shampoo"/>
    <x v="0"/>
    <x v="0"/>
    <x v="0"/>
    <s v="North"/>
    <x v="2"/>
    <x v="5"/>
    <n v="8440"/>
    <n v="50620"/>
    <n v="1489160"/>
    <x v="68"/>
  </r>
  <r>
    <s v="Shampoo"/>
    <x v="0"/>
    <x v="0"/>
    <x v="0"/>
    <s v="North"/>
    <x v="2"/>
    <x v="6"/>
    <n v="9010"/>
    <n v="53980"/>
    <n v="1489160"/>
    <x v="69"/>
  </r>
  <r>
    <s v="Shampoo"/>
    <x v="0"/>
    <x v="0"/>
    <x v="0"/>
    <s v="North"/>
    <x v="2"/>
    <x v="7"/>
    <n v="6450"/>
    <n v="38660"/>
    <n v="1489160"/>
    <x v="70"/>
  </r>
  <r>
    <s v="Shampoo"/>
    <x v="0"/>
    <x v="0"/>
    <x v="0"/>
    <s v="North"/>
    <x v="2"/>
    <x v="8"/>
    <n v="8040"/>
    <n v="48140"/>
    <n v="1489160"/>
    <x v="71"/>
  </r>
  <r>
    <s v="Shampoo"/>
    <x v="0"/>
    <x v="0"/>
    <x v="0"/>
    <s v="North"/>
    <x v="2"/>
    <x v="9"/>
    <n v="8820"/>
    <n v="52820"/>
    <n v="1489160"/>
    <x v="72"/>
  </r>
  <r>
    <s v="Shampoo"/>
    <x v="0"/>
    <x v="0"/>
    <x v="0"/>
    <s v="North"/>
    <x v="2"/>
    <x v="10"/>
    <n v="8270"/>
    <n v="49540"/>
    <n v="1489160"/>
    <x v="73"/>
  </r>
  <r>
    <s v="Shampoo"/>
    <x v="0"/>
    <x v="0"/>
    <x v="0"/>
    <s v="North"/>
    <x v="2"/>
    <x v="11"/>
    <n v="8360"/>
    <n v="50090"/>
    <n v="1489160"/>
    <x v="24"/>
  </r>
  <r>
    <s v="Shampoo"/>
    <x v="0"/>
    <x v="0"/>
    <x v="0"/>
    <s v="North"/>
    <x v="3"/>
    <x v="0"/>
    <n v="8490"/>
    <n v="50870"/>
    <n v="1354820"/>
    <x v="74"/>
  </r>
  <r>
    <s v="Shampoo"/>
    <x v="0"/>
    <x v="0"/>
    <x v="0"/>
    <s v="North"/>
    <x v="3"/>
    <x v="1"/>
    <n v="7360"/>
    <n v="44080"/>
    <n v="1354820"/>
    <x v="75"/>
  </r>
  <r>
    <s v="Shampoo"/>
    <x v="0"/>
    <x v="0"/>
    <x v="0"/>
    <s v="North"/>
    <x v="3"/>
    <x v="2"/>
    <n v="7460"/>
    <n v="44660"/>
    <n v="1354820"/>
    <x v="76"/>
  </r>
  <r>
    <s v="Shampoo"/>
    <x v="0"/>
    <x v="0"/>
    <x v="0"/>
    <s v="North"/>
    <x v="3"/>
    <x v="3"/>
    <n v="8910"/>
    <n v="53390"/>
    <n v="1354820"/>
    <x v="77"/>
  </r>
  <r>
    <s v="Shampoo"/>
    <x v="0"/>
    <x v="0"/>
    <x v="0"/>
    <s v="North"/>
    <x v="3"/>
    <x v="4"/>
    <n v="7490"/>
    <n v="44890"/>
    <n v="1354820"/>
    <x v="78"/>
  </r>
  <r>
    <s v="Shampoo"/>
    <x v="0"/>
    <x v="0"/>
    <x v="0"/>
    <s v="North"/>
    <x v="3"/>
    <x v="5"/>
    <n v="7520"/>
    <n v="45060"/>
    <n v="1354820"/>
    <x v="79"/>
  </r>
  <r>
    <s v="Shampoo"/>
    <x v="0"/>
    <x v="0"/>
    <x v="0"/>
    <s v="North"/>
    <x v="3"/>
    <x v="6"/>
    <n v="8200"/>
    <n v="49100"/>
    <n v="1354820"/>
    <x v="80"/>
  </r>
  <r>
    <s v="Shampoo"/>
    <x v="0"/>
    <x v="0"/>
    <x v="0"/>
    <s v="North"/>
    <x v="3"/>
    <x v="7"/>
    <n v="7780"/>
    <n v="46650"/>
    <n v="1354820"/>
    <x v="81"/>
  </r>
  <r>
    <s v="Shampoo"/>
    <x v="0"/>
    <x v="0"/>
    <x v="0"/>
    <s v="North"/>
    <x v="3"/>
    <x v="8"/>
    <n v="7490"/>
    <n v="44860"/>
    <n v="1354820"/>
    <x v="82"/>
  </r>
  <r>
    <s v="Shampoo"/>
    <x v="0"/>
    <x v="0"/>
    <x v="0"/>
    <s v="North"/>
    <x v="3"/>
    <x v="9"/>
    <n v="7990"/>
    <n v="47890"/>
    <n v="1354820"/>
    <x v="83"/>
  </r>
  <r>
    <s v="Shampoo"/>
    <x v="0"/>
    <x v="0"/>
    <x v="0"/>
    <s v="North"/>
    <x v="3"/>
    <x v="10"/>
    <n v="6780"/>
    <n v="40610"/>
    <n v="1354820"/>
    <x v="84"/>
  </r>
  <r>
    <s v="Shampoo"/>
    <x v="0"/>
    <x v="0"/>
    <x v="0"/>
    <s v="North"/>
    <x v="3"/>
    <x v="11"/>
    <n v="8170"/>
    <n v="48930"/>
    <n v="1354820"/>
    <x v="36"/>
  </r>
  <r>
    <s v="Shampoo"/>
    <x v="0"/>
    <x v="0"/>
    <x v="0"/>
    <s v="North"/>
    <x v="4"/>
    <x v="0"/>
    <n v="7000"/>
    <n v="41950"/>
    <n v="1059210"/>
    <x v="85"/>
  </r>
  <r>
    <s v="Shampoo"/>
    <x v="0"/>
    <x v="0"/>
    <x v="0"/>
    <s v="North"/>
    <x v="4"/>
    <x v="1"/>
    <n v="7460"/>
    <n v="44680"/>
    <n v="1059210"/>
    <x v="86"/>
  </r>
  <r>
    <s v="Shampoo"/>
    <x v="0"/>
    <x v="0"/>
    <x v="0"/>
    <s v="North"/>
    <x v="4"/>
    <x v="2"/>
    <n v="8030"/>
    <n v="48110"/>
    <n v="1059210"/>
    <x v="87"/>
  </r>
  <r>
    <s v="Shampoo"/>
    <x v="0"/>
    <x v="0"/>
    <x v="0"/>
    <s v="North"/>
    <x v="4"/>
    <x v="3"/>
    <n v="6830"/>
    <n v="40960"/>
    <n v="1059210"/>
    <x v="88"/>
  </r>
  <r>
    <s v="Shampoo"/>
    <x v="0"/>
    <x v="0"/>
    <x v="0"/>
    <s v="North"/>
    <x v="4"/>
    <x v="4"/>
    <n v="7390"/>
    <n v="44290"/>
    <n v="1059210"/>
    <x v="89"/>
  </r>
  <r>
    <s v="Shampoo"/>
    <x v="0"/>
    <x v="0"/>
    <x v="0"/>
    <s v="North"/>
    <x v="4"/>
    <x v="5"/>
    <n v="7610"/>
    <n v="45560"/>
    <n v="1059210"/>
    <x v="90"/>
  </r>
  <r>
    <s v="Shampoo"/>
    <x v="0"/>
    <x v="0"/>
    <x v="0"/>
    <s v="North"/>
    <x v="4"/>
    <x v="6"/>
    <n v="7030"/>
    <n v="42120"/>
    <n v="1059210"/>
    <x v="91"/>
  </r>
  <r>
    <s v="Shampoo"/>
    <x v="0"/>
    <x v="0"/>
    <x v="0"/>
    <s v="North"/>
    <x v="4"/>
    <x v="7"/>
    <n v="5880"/>
    <n v="35260"/>
    <n v="1059210"/>
    <x v="92"/>
  </r>
  <r>
    <s v="Shampoo"/>
    <x v="0"/>
    <x v="0"/>
    <x v="0"/>
    <s v="North"/>
    <x v="4"/>
    <x v="8"/>
    <n v="4800"/>
    <n v="28730"/>
    <n v="1059210"/>
    <x v="93"/>
  </r>
  <r>
    <s v="Shampoo"/>
    <x v="0"/>
    <x v="0"/>
    <x v="0"/>
    <s v="North"/>
    <x v="4"/>
    <x v="9"/>
    <n v="3350"/>
    <n v="20450"/>
    <n v="1059210"/>
    <x v="94"/>
  </r>
  <r>
    <s v="Shampoo"/>
    <x v="0"/>
    <x v="0"/>
    <x v="0"/>
    <s v="North"/>
    <x v="4"/>
    <x v="10"/>
    <n v="2210"/>
    <n v="15180"/>
    <n v="1059210"/>
    <x v="95"/>
  </r>
  <r>
    <s v="Shampoo"/>
    <x v="0"/>
    <x v="0"/>
    <x v="0"/>
    <s v="North"/>
    <x v="4"/>
    <x v="11"/>
    <n v="1750"/>
    <n v="12010"/>
    <n v="1059210"/>
    <x v="48"/>
  </r>
  <r>
    <s v="Shampoo"/>
    <x v="0"/>
    <x v="0"/>
    <x v="0"/>
    <s v="North"/>
    <x v="5"/>
    <x v="0"/>
    <n v="4310"/>
    <n v="29820"/>
    <n v="263250"/>
    <x v="96"/>
  </r>
  <r>
    <s v="Shampoo"/>
    <x v="0"/>
    <x v="0"/>
    <x v="0"/>
    <s v="North"/>
    <x v="5"/>
    <x v="1"/>
    <n v="5570"/>
    <n v="38540"/>
    <n v="263250"/>
    <x v="97"/>
  </r>
  <r>
    <s v="Shampoo"/>
    <x v="0"/>
    <x v="0"/>
    <x v="0"/>
    <s v="North"/>
    <x v="5"/>
    <x v="2"/>
    <n v="5790"/>
    <n v="40100"/>
    <n v="263250"/>
    <x v="98"/>
  </r>
  <r>
    <s v="Shampoo"/>
    <x v="0"/>
    <x v="0"/>
    <x v="0"/>
    <s v="South"/>
    <x v="0"/>
    <x v="0"/>
    <n v="6920"/>
    <n v="37540"/>
    <n v="1833450"/>
    <x v="0"/>
  </r>
  <r>
    <s v="Shampoo"/>
    <x v="0"/>
    <x v="0"/>
    <x v="0"/>
    <s v="South"/>
    <x v="0"/>
    <x v="1"/>
    <n v="6790"/>
    <n v="36850"/>
    <n v="1833450"/>
    <x v="0"/>
  </r>
  <r>
    <s v="Shampoo"/>
    <x v="0"/>
    <x v="0"/>
    <x v="0"/>
    <s v="South"/>
    <x v="0"/>
    <x v="2"/>
    <n v="8100"/>
    <n v="43940"/>
    <n v="1833450"/>
    <x v="0"/>
  </r>
  <r>
    <s v="Shampoo"/>
    <x v="0"/>
    <x v="0"/>
    <x v="0"/>
    <s v="South"/>
    <x v="0"/>
    <x v="3"/>
    <n v="5200"/>
    <n v="28230"/>
    <n v="1833450"/>
    <x v="0"/>
  </r>
  <r>
    <s v="Shampoo"/>
    <x v="0"/>
    <x v="0"/>
    <x v="0"/>
    <s v="South"/>
    <x v="0"/>
    <x v="4"/>
    <n v="6630"/>
    <n v="35970"/>
    <n v="1833450"/>
    <x v="0"/>
  </r>
  <r>
    <s v="Shampoo"/>
    <x v="0"/>
    <x v="0"/>
    <x v="0"/>
    <s v="South"/>
    <x v="0"/>
    <x v="5"/>
    <n v="7450"/>
    <n v="40430"/>
    <n v="1833450"/>
    <x v="0"/>
  </r>
  <r>
    <s v="Shampoo"/>
    <x v="0"/>
    <x v="0"/>
    <x v="0"/>
    <s v="South"/>
    <x v="0"/>
    <x v="6"/>
    <n v="4090"/>
    <n v="22180"/>
    <n v="1833450"/>
    <x v="0"/>
  </r>
  <r>
    <s v="Shampoo"/>
    <x v="0"/>
    <x v="0"/>
    <x v="0"/>
    <s v="South"/>
    <x v="0"/>
    <x v="7"/>
    <n v="3820"/>
    <n v="20770"/>
    <n v="1833450"/>
    <x v="0"/>
  </r>
  <r>
    <s v="Shampoo"/>
    <x v="0"/>
    <x v="0"/>
    <x v="0"/>
    <s v="South"/>
    <x v="0"/>
    <x v="8"/>
    <n v="6120"/>
    <n v="33200"/>
    <n v="1833450"/>
    <x v="0"/>
  </r>
  <r>
    <s v="Shampoo"/>
    <x v="0"/>
    <x v="0"/>
    <x v="0"/>
    <s v="South"/>
    <x v="0"/>
    <x v="9"/>
    <n v="6160"/>
    <n v="33480"/>
    <n v="1833450"/>
    <x v="0"/>
  </r>
  <r>
    <s v="Shampoo"/>
    <x v="0"/>
    <x v="0"/>
    <x v="0"/>
    <s v="South"/>
    <x v="0"/>
    <x v="10"/>
    <n v="7020"/>
    <n v="38120"/>
    <n v="1833450"/>
    <x v="0"/>
  </r>
  <r>
    <s v="Shampoo"/>
    <x v="0"/>
    <x v="0"/>
    <x v="0"/>
    <s v="South"/>
    <x v="0"/>
    <x v="11"/>
    <n v="5440"/>
    <n v="29540"/>
    <n v="1833450"/>
    <x v="0"/>
  </r>
  <r>
    <s v="Shampoo"/>
    <x v="0"/>
    <x v="0"/>
    <x v="0"/>
    <s v="South"/>
    <x v="1"/>
    <x v="0"/>
    <n v="6830"/>
    <n v="40910"/>
    <n v="1681780"/>
    <x v="99"/>
  </r>
  <r>
    <s v="Shampoo"/>
    <x v="0"/>
    <x v="0"/>
    <x v="0"/>
    <s v="South"/>
    <x v="1"/>
    <x v="1"/>
    <n v="5020"/>
    <n v="30010"/>
    <n v="1681780"/>
    <x v="100"/>
  </r>
  <r>
    <s v="Shampoo"/>
    <x v="0"/>
    <x v="0"/>
    <x v="0"/>
    <s v="South"/>
    <x v="1"/>
    <x v="2"/>
    <n v="5120"/>
    <n v="30660"/>
    <n v="1681780"/>
    <x v="101"/>
  </r>
  <r>
    <s v="Shampoo"/>
    <x v="0"/>
    <x v="0"/>
    <x v="0"/>
    <s v="South"/>
    <x v="1"/>
    <x v="3"/>
    <n v="5270"/>
    <n v="31590"/>
    <n v="1681780"/>
    <x v="102"/>
  </r>
  <r>
    <s v="Shampoo"/>
    <x v="0"/>
    <x v="0"/>
    <x v="0"/>
    <s v="South"/>
    <x v="1"/>
    <x v="4"/>
    <n v="5360"/>
    <n v="32130"/>
    <n v="1681780"/>
    <x v="103"/>
  </r>
  <r>
    <s v="Shampoo"/>
    <x v="0"/>
    <x v="0"/>
    <x v="0"/>
    <s v="South"/>
    <x v="1"/>
    <x v="5"/>
    <n v="5720"/>
    <n v="34290"/>
    <n v="1681780"/>
    <x v="104"/>
  </r>
  <r>
    <s v="Shampoo"/>
    <x v="0"/>
    <x v="0"/>
    <x v="0"/>
    <s v="South"/>
    <x v="1"/>
    <x v="6"/>
    <n v="4120"/>
    <n v="24670"/>
    <n v="1681780"/>
    <x v="105"/>
  </r>
  <r>
    <s v="Shampoo"/>
    <x v="0"/>
    <x v="0"/>
    <x v="0"/>
    <s v="South"/>
    <x v="1"/>
    <x v="7"/>
    <n v="3380"/>
    <n v="20270"/>
    <n v="1681780"/>
    <x v="106"/>
  </r>
  <r>
    <s v="Shampoo"/>
    <x v="0"/>
    <x v="0"/>
    <x v="0"/>
    <s v="South"/>
    <x v="1"/>
    <x v="8"/>
    <n v="4530"/>
    <n v="27140"/>
    <n v="1681780"/>
    <x v="107"/>
  </r>
  <r>
    <s v="Shampoo"/>
    <x v="0"/>
    <x v="0"/>
    <x v="0"/>
    <s v="South"/>
    <x v="1"/>
    <x v="9"/>
    <n v="4960"/>
    <n v="29710"/>
    <n v="1681780"/>
    <x v="108"/>
  </r>
  <r>
    <s v="Shampoo"/>
    <x v="0"/>
    <x v="0"/>
    <x v="0"/>
    <s v="South"/>
    <x v="1"/>
    <x v="10"/>
    <n v="4890"/>
    <n v="29260"/>
    <n v="1681780"/>
    <x v="109"/>
  </r>
  <r>
    <s v="Shampoo"/>
    <x v="0"/>
    <x v="0"/>
    <x v="0"/>
    <s v="South"/>
    <x v="1"/>
    <x v="11"/>
    <n v="4510"/>
    <n v="26970"/>
    <n v="1681780"/>
    <x v="12"/>
  </r>
  <r>
    <s v="Shampoo"/>
    <x v="0"/>
    <x v="0"/>
    <x v="0"/>
    <s v="South"/>
    <x v="2"/>
    <x v="0"/>
    <n v="4140"/>
    <n v="24800"/>
    <n v="1489160"/>
    <x v="110"/>
  </r>
  <r>
    <s v="Shampoo"/>
    <x v="0"/>
    <x v="0"/>
    <x v="0"/>
    <s v="South"/>
    <x v="2"/>
    <x v="1"/>
    <n v="3940"/>
    <n v="23570"/>
    <n v="1489160"/>
    <x v="111"/>
  </r>
  <r>
    <s v="Shampoo"/>
    <x v="0"/>
    <x v="0"/>
    <x v="0"/>
    <s v="South"/>
    <x v="2"/>
    <x v="2"/>
    <n v="3980"/>
    <n v="23840"/>
    <n v="1489160"/>
    <x v="112"/>
  </r>
  <r>
    <s v="Shampoo"/>
    <x v="0"/>
    <x v="0"/>
    <x v="0"/>
    <s v="South"/>
    <x v="2"/>
    <x v="3"/>
    <n v="3860"/>
    <n v="23100"/>
    <n v="1489160"/>
    <x v="113"/>
  </r>
  <r>
    <s v="Shampoo"/>
    <x v="0"/>
    <x v="0"/>
    <x v="0"/>
    <s v="South"/>
    <x v="2"/>
    <x v="4"/>
    <n v="4380"/>
    <n v="26240"/>
    <n v="1489160"/>
    <x v="114"/>
  </r>
  <r>
    <s v="Shampoo"/>
    <x v="0"/>
    <x v="0"/>
    <x v="0"/>
    <s v="South"/>
    <x v="2"/>
    <x v="5"/>
    <n v="5120"/>
    <n v="30700"/>
    <n v="1489160"/>
    <x v="115"/>
  </r>
  <r>
    <s v="Shampoo"/>
    <x v="0"/>
    <x v="0"/>
    <x v="0"/>
    <s v="South"/>
    <x v="2"/>
    <x v="6"/>
    <n v="3450"/>
    <n v="20690"/>
    <n v="1489160"/>
    <x v="116"/>
  </r>
  <r>
    <s v="Shampoo"/>
    <x v="0"/>
    <x v="0"/>
    <x v="0"/>
    <s v="South"/>
    <x v="2"/>
    <x v="7"/>
    <n v="3260"/>
    <n v="19520"/>
    <n v="1489160"/>
    <x v="117"/>
  </r>
  <r>
    <s v="Shampoo"/>
    <x v="0"/>
    <x v="0"/>
    <x v="0"/>
    <s v="South"/>
    <x v="2"/>
    <x v="8"/>
    <n v="4600"/>
    <n v="27540"/>
    <n v="1489160"/>
    <x v="118"/>
  </r>
  <r>
    <s v="Shampoo"/>
    <x v="0"/>
    <x v="0"/>
    <x v="0"/>
    <s v="South"/>
    <x v="2"/>
    <x v="9"/>
    <n v="4330"/>
    <n v="25960"/>
    <n v="1489160"/>
    <x v="119"/>
  </r>
  <r>
    <s v="Shampoo"/>
    <x v="0"/>
    <x v="0"/>
    <x v="0"/>
    <s v="South"/>
    <x v="2"/>
    <x v="10"/>
    <n v="3350"/>
    <n v="20030"/>
    <n v="1489160"/>
    <x v="120"/>
  </r>
  <r>
    <s v="Shampoo"/>
    <x v="0"/>
    <x v="0"/>
    <x v="0"/>
    <s v="South"/>
    <x v="2"/>
    <x v="11"/>
    <n v="3390"/>
    <n v="20340"/>
    <n v="1489160"/>
    <x v="24"/>
  </r>
  <r>
    <s v="Shampoo"/>
    <x v="0"/>
    <x v="0"/>
    <x v="0"/>
    <s v="South"/>
    <x v="3"/>
    <x v="0"/>
    <n v="3520"/>
    <n v="21090"/>
    <n v="1354820"/>
    <x v="121"/>
  </r>
  <r>
    <s v="Shampoo"/>
    <x v="0"/>
    <x v="0"/>
    <x v="0"/>
    <s v="South"/>
    <x v="3"/>
    <x v="1"/>
    <n v="3850"/>
    <n v="23050"/>
    <n v="1354820"/>
    <x v="122"/>
  </r>
  <r>
    <s v="Shampoo"/>
    <x v="0"/>
    <x v="0"/>
    <x v="0"/>
    <s v="South"/>
    <x v="3"/>
    <x v="2"/>
    <n v="4110"/>
    <n v="24640"/>
    <n v="1354820"/>
    <x v="123"/>
  </r>
  <r>
    <s v="Shampoo"/>
    <x v="0"/>
    <x v="0"/>
    <x v="0"/>
    <s v="South"/>
    <x v="3"/>
    <x v="3"/>
    <n v="4030"/>
    <n v="24120"/>
    <n v="1354820"/>
    <x v="124"/>
  </r>
  <r>
    <s v="Shampoo"/>
    <x v="0"/>
    <x v="0"/>
    <x v="0"/>
    <s v="South"/>
    <x v="3"/>
    <x v="4"/>
    <n v="3210"/>
    <n v="19190"/>
    <n v="1354820"/>
    <x v="125"/>
  </r>
  <r>
    <s v="Shampoo"/>
    <x v="0"/>
    <x v="0"/>
    <x v="0"/>
    <s v="South"/>
    <x v="3"/>
    <x v="5"/>
    <n v="5170"/>
    <n v="30920"/>
    <n v="1354820"/>
    <x v="126"/>
  </r>
  <r>
    <s v="Shampoo"/>
    <x v="0"/>
    <x v="0"/>
    <x v="0"/>
    <s v="South"/>
    <x v="3"/>
    <x v="6"/>
    <n v="3340"/>
    <n v="19990"/>
    <n v="1354820"/>
    <x v="127"/>
  </r>
  <r>
    <s v="Shampoo"/>
    <x v="0"/>
    <x v="0"/>
    <x v="0"/>
    <s v="South"/>
    <x v="3"/>
    <x v="7"/>
    <n v="3310"/>
    <n v="19870"/>
    <n v="1354820"/>
    <x v="128"/>
  </r>
  <r>
    <s v="Shampoo"/>
    <x v="0"/>
    <x v="0"/>
    <x v="0"/>
    <s v="South"/>
    <x v="3"/>
    <x v="8"/>
    <n v="3510"/>
    <n v="21050"/>
    <n v="1354820"/>
    <x v="129"/>
  </r>
  <r>
    <s v="Shampoo"/>
    <x v="0"/>
    <x v="0"/>
    <x v="0"/>
    <s v="South"/>
    <x v="3"/>
    <x v="9"/>
    <n v="3640"/>
    <n v="21810"/>
    <n v="1354820"/>
    <x v="130"/>
  </r>
  <r>
    <s v="Shampoo"/>
    <x v="0"/>
    <x v="0"/>
    <x v="0"/>
    <s v="South"/>
    <x v="3"/>
    <x v="10"/>
    <n v="3350"/>
    <n v="20050"/>
    <n v="1354820"/>
    <x v="131"/>
  </r>
  <r>
    <s v="Shampoo"/>
    <x v="0"/>
    <x v="0"/>
    <x v="0"/>
    <s v="South"/>
    <x v="3"/>
    <x v="11"/>
    <n v="3920"/>
    <n v="23470"/>
    <n v="1354820"/>
    <x v="36"/>
  </r>
  <r>
    <s v="Shampoo"/>
    <x v="0"/>
    <x v="0"/>
    <x v="0"/>
    <s v="South"/>
    <x v="4"/>
    <x v="0"/>
    <n v="4310"/>
    <n v="25810"/>
    <n v="1059210"/>
    <x v="132"/>
  </r>
  <r>
    <s v="Shampoo"/>
    <x v="0"/>
    <x v="0"/>
    <x v="0"/>
    <s v="South"/>
    <x v="4"/>
    <x v="1"/>
    <n v="3700"/>
    <n v="22150"/>
    <n v="1059210"/>
    <x v="133"/>
  </r>
  <r>
    <s v="Shampoo"/>
    <x v="0"/>
    <x v="0"/>
    <x v="0"/>
    <s v="South"/>
    <x v="4"/>
    <x v="2"/>
    <n v="4120"/>
    <n v="24710"/>
    <n v="1059210"/>
    <x v="134"/>
  </r>
  <r>
    <s v="Shampoo"/>
    <x v="0"/>
    <x v="0"/>
    <x v="0"/>
    <s v="South"/>
    <x v="4"/>
    <x v="3"/>
    <n v="4150"/>
    <n v="24870"/>
    <n v="1059210"/>
    <x v="135"/>
  </r>
  <r>
    <s v="Shampoo"/>
    <x v="0"/>
    <x v="0"/>
    <x v="0"/>
    <s v="South"/>
    <x v="4"/>
    <x v="4"/>
    <n v="3730"/>
    <n v="22370"/>
    <n v="1059210"/>
    <x v="136"/>
  </r>
  <r>
    <s v="Shampoo"/>
    <x v="0"/>
    <x v="0"/>
    <x v="0"/>
    <s v="South"/>
    <x v="4"/>
    <x v="5"/>
    <n v="4450"/>
    <n v="26640"/>
    <n v="1059210"/>
    <x v="137"/>
  </r>
  <r>
    <s v="Shampoo"/>
    <x v="0"/>
    <x v="0"/>
    <x v="0"/>
    <s v="South"/>
    <x v="4"/>
    <x v="6"/>
    <n v="3200"/>
    <n v="19170"/>
    <n v="1059210"/>
    <x v="138"/>
  </r>
  <r>
    <s v="Shampoo"/>
    <x v="0"/>
    <x v="0"/>
    <x v="0"/>
    <s v="South"/>
    <x v="4"/>
    <x v="7"/>
    <n v="3010"/>
    <n v="18060"/>
    <n v="1059210"/>
    <x v="139"/>
  </r>
  <r>
    <s v="Shampoo"/>
    <x v="0"/>
    <x v="0"/>
    <x v="0"/>
    <s v="South"/>
    <x v="4"/>
    <x v="8"/>
    <n v="2560"/>
    <n v="15340"/>
    <n v="1059210"/>
    <x v="140"/>
  </r>
  <r>
    <s v="Shampoo"/>
    <x v="0"/>
    <x v="0"/>
    <x v="0"/>
    <s v="South"/>
    <x v="4"/>
    <x v="9"/>
    <n v="1990"/>
    <n v="12140"/>
    <n v="1059210"/>
    <x v="141"/>
  </r>
  <r>
    <s v="Shampoo"/>
    <x v="0"/>
    <x v="0"/>
    <x v="0"/>
    <s v="South"/>
    <x v="4"/>
    <x v="10"/>
    <n v="1740"/>
    <n v="11900"/>
    <n v="1059210"/>
    <x v="142"/>
  </r>
  <r>
    <s v="Shampoo"/>
    <x v="0"/>
    <x v="0"/>
    <x v="0"/>
    <s v="South"/>
    <x v="4"/>
    <x v="11"/>
    <n v="830"/>
    <n v="5720"/>
    <n v="1059210"/>
    <x v="48"/>
  </r>
  <r>
    <s v="Shampoo"/>
    <x v="0"/>
    <x v="0"/>
    <x v="0"/>
    <s v="South"/>
    <x v="5"/>
    <x v="0"/>
    <n v="2150"/>
    <n v="14950"/>
    <n v="263250"/>
    <x v="143"/>
  </r>
  <r>
    <s v="Shampoo"/>
    <x v="0"/>
    <x v="0"/>
    <x v="0"/>
    <s v="South"/>
    <x v="5"/>
    <x v="1"/>
    <n v="2100"/>
    <n v="14480"/>
    <n v="263250"/>
    <x v="144"/>
  </r>
  <r>
    <s v="Shampoo"/>
    <x v="0"/>
    <x v="0"/>
    <x v="0"/>
    <s v="South"/>
    <x v="5"/>
    <x v="2"/>
    <n v="2500"/>
    <n v="17330"/>
    <n v="263250"/>
    <x v="145"/>
  </r>
  <r>
    <s v="Shampoo"/>
    <x v="0"/>
    <x v="1"/>
    <x v="1"/>
    <s v="Center"/>
    <x v="0"/>
    <x v="0"/>
    <n v="24570"/>
    <n v="152340"/>
    <n v="2888970"/>
    <x v="146"/>
  </r>
  <r>
    <s v="Shampoo"/>
    <x v="0"/>
    <x v="1"/>
    <x v="1"/>
    <s v="Center"/>
    <x v="0"/>
    <x v="1"/>
    <n v="17270"/>
    <n v="107120"/>
    <n v="2888970"/>
    <x v="146"/>
  </r>
  <r>
    <s v="Shampoo"/>
    <x v="0"/>
    <x v="1"/>
    <x v="1"/>
    <s v="Center"/>
    <x v="0"/>
    <x v="2"/>
    <n v="23310"/>
    <n v="144530"/>
    <n v="2888970"/>
    <x v="146"/>
  </r>
  <r>
    <s v="Shampoo"/>
    <x v="0"/>
    <x v="1"/>
    <x v="1"/>
    <s v="Center"/>
    <x v="0"/>
    <x v="3"/>
    <n v="12430"/>
    <n v="77110"/>
    <n v="2888970"/>
    <x v="146"/>
  </r>
  <r>
    <s v="Shampoo"/>
    <x v="0"/>
    <x v="1"/>
    <x v="1"/>
    <s v="Center"/>
    <x v="0"/>
    <x v="4"/>
    <n v="22130"/>
    <n v="137220"/>
    <n v="2888970"/>
    <x v="146"/>
  </r>
  <r>
    <s v="Shampoo"/>
    <x v="0"/>
    <x v="1"/>
    <x v="1"/>
    <s v="Center"/>
    <x v="0"/>
    <x v="5"/>
    <n v="22950"/>
    <n v="142250"/>
    <n v="2888970"/>
    <x v="146"/>
  </r>
  <r>
    <s v="Shampoo"/>
    <x v="0"/>
    <x v="1"/>
    <x v="1"/>
    <s v="Center"/>
    <x v="0"/>
    <x v="6"/>
    <n v="23980"/>
    <n v="148670"/>
    <n v="2888970"/>
    <x v="146"/>
  </r>
  <r>
    <s v="Shampoo"/>
    <x v="0"/>
    <x v="1"/>
    <x v="1"/>
    <s v="Center"/>
    <x v="0"/>
    <x v="7"/>
    <n v="21100"/>
    <n v="130810"/>
    <n v="2888970"/>
    <x v="146"/>
  </r>
  <r>
    <s v="Shampoo"/>
    <x v="0"/>
    <x v="1"/>
    <x v="1"/>
    <s v="Center"/>
    <x v="0"/>
    <x v="8"/>
    <n v="22790"/>
    <n v="141310"/>
    <n v="2888970"/>
    <x v="146"/>
  </r>
  <r>
    <s v="Shampoo"/>
    <x v="0"/>
    <x v="1"/>
    <x v="1"/>
    <s v="Center"/>
    <x v="0"/>
    <x v="9"/>
    <n v="24020"/>
    <n v="148920"/>
    <n v="2888970"/>
    <x v="146"/>
  </r>
  <r>
    <s v="Shampoo"/>
    <x v="0"/>
    <x v="1"/>
    <x v="1"/>
    <s v="Center"/>
    <x v="0"/>
    <x v="10"/>
    <n v="20000"/>
    <n v="123960"/>
    <n v="2888970"/>
    <x v="146"/>
  </r>
  <r>
    <s v="Shampoo"/>
    <x v="0"/>
    <x v="1"/>
    <x v="1"/>
    <s v="Center"/>
    <x v="0"/>
    <x v="11"/>
    <n v="22520"/>
    <n v="152320"/>
    <n v="2888970"/>
    <x v="146"/>
  </r>
  <r>
    <s v="Shampoo"/>
    <x v="0"/>
    <x v="1"/>
    <x v="1"/>
    <s v="Center"/>
    <x v="1"/>
    <x v="0"/>
    <n v="19950"/>
    <n v="145690"/>
    <n v="2929780"/>
    <x v="147"/>
  </r>
  <r>
    <s v="Shampoo"/>
    <x v="0"/>
    <x v="1"/>
    <x v="1"/>
    <s v="Center"/>
    <x v="1"/>
    <x v="1"/>
    <n v="17990"/>
    <n v="131370"/>
    <n v="2929780"/>
    <x v="148"/>
  </r>
  <r>
    <s v="Shampoo"/>
    <x v="0"/>
    <x v="1"/>
    <x v="1"/>
    <s v="Center"/>
    <x v="1"/>
    <x v="2"/>
    <n v="20400"/>
    <n v="148970"/>
    <n v="2929780"/>
    <x v="149"/>
  </r>
  <r>
    <s v="Shampoo"/>
    <x v="0"/>
    <x v="1"/>
    <x v="1"/>
    <s v="Center"/>
    <x v="1"/>
    <x v="3"/>
    <n v="20120"/>
    <n v="146900"/>
    <n v="2929780"/>
    <x v="150"/>
  </r>
  <r>
    <s v="Shampoo"/>
    <x v="0"/>
    <x v="1"/>
    <x v="1"/>
    <s v="Center"/>
    <x v="1"/>
    <x v="4"/>
    <n v="20990"/>
    <n v="153180"/>
    <n v="2929780"/>
    <x v="151"/>
  </r>
  <r>
    <s v="Shampoo"/>
    <x v="0"/>
    <x v="1"/>
    <x v="1"/>
    <s v="Center"/>
    <x v="1"/>
    <x v="5"/>
    <n v="18190"/>
    <n v="132830"/>
    <n v="2929780"/>
    <x v="152"/>
  </r>
  <r>
    <s v="Shampoo"/>
    <x v="0"/>
    <x v="1"/>
    <x v="1"/>
    <s v="Center"/>
    <x v="1"/>
    <x v="6"/>
    <n v="16160"/>
    <n v="118010"/>
    <n v="2929780"/>
    <x v="153"/>
  </r>
  <r>
    <s v="Shampoo"/>
    <x v="0"/>
    <x v="1"/>
    <x v="1"/>
    <s v="Center"/>
    <x v="1"/>
    <x v="7"/>
    <n v="16500"/>
    <n v="120440"/>
    <n v="2929780"/>
    <x v="154"/>
  </r>
  <r>
    <s v="Shampoo"/>
    <x v="0"/>
    <x v="1"/>
    <x v="1"/>
    <s v="Center"/>
    <x v="1"/>
    <x v="8"/>
    <n v="19860"/>
    <n v="145050"/>
    <n v="2929780"/>
    <x v="155"/>
  </r>
  <r>
    <s v="Shampoo"/>
    <x v="0"/>
    <x v="1"/>
    <x v="1"/>
    <s v="Center"/>
    <x v="1"/>
    <x v="9"/>
    <n v="16690"/>
    <n v="121880"/>
    <n v="2929780"/>
    <x v="156"/>
  </r>
  <r>
    <s v="Shampoo"/>
    <x v="0"/>
    <x v="1"/>
    <x v="1"/>
    <s v="Center"/>
    <x v="1"/>
    <x v="10"/>
    <n v="16380"/>
    <n v="119570"/>
    <n v="2929780"/>
    <x v="157"/>
  </r>
  <r>
    <s v="Shampoo"/>
    <x v="0"/>
    <x v="1"/>
    <x v="1"/>
    <s v="Center"/>
    <x v="1"/>
    <x v="11"/>
    <n v="17060"/>
    <n v="124580"/>
    <n v="2929780"/>
    <x v="158"/>
  </r>
  <r>
    <s v="Shampoo"/>
    <x v="0"/>
    <x v="1"/>
    <x v="1"/>
    <s v="Center"/>
    <x v="2"/>
    <x v="0"/>
    <n v="17060"/>
    <n v="124510"/>
    <n v="2678780"/>
    <x v="159"/>
  </r>
  <r>
    <s v="Shampoo"/>
    <x v="0"/>
    <x v="1"/>
    <x v="1"/>
    <s v="Center"/>
    <x v="2"/>
    <x v="1"/>
    <n v="16190"/>
    <n v="118200"/>
    <n v="2678780"/>
    <x v="160"/>
  </r>
  <r>
    <s v="Shampoo"/>
    <x v="0"/>
    <x v="1"/>
    <x v="1"/>
    <s v="Center"/>
    <x v="2"/>
    <x v="2"/>
    <n v="21660"/>
    <n v="158080"/>
    <n v="2678780"/>
    <x v="161"/>
  </r>
  <r>
    <s v="Shampoo"/>
    <x v="0"/>
    <x v="1"/>
    <x v="1"/>
    <s v="Center"/>
    <x v="2"/>
    <x v="3"/>
    <n v="15280"/>
    <n v="111540"/>
    <n v="2678780"/>
    <x v="162"/>
  </r>
  <r>
    <s v="Shampoo"/>
    <x v="0"/>
    <x v="1"/>
    <x v="1"/>
    <s v="Center"/>
    <x v="2"/>
    <x v="4"/>
    <n v="14810"/>
    <n v="108090"/>
    <n v="2678780"/>
    <x v="163"/>
  </r>
  <r>
    <s v="Shampoo"/>
    <x v="0"/>
    <x v="1"/>
    <x v="1"/>
    <s v="Center"/>
    <x v="2"/>
    <x v="5"/>
    <n v="18410"/>
    <n v="134340"/>
    <n v="2678780"/>
    <x v="164"/>
  </r>
  <r>
    <s v="Shampoo"/>
    <x v="0"/>
    <x v="1"/>
    <x v="1"/>
    <s v="Center"/>
    <x v="2"/>
    <x v="6"/>
    <n v="18960"/>
    <n v="138340"/>
    <n v="2678780"/>
    <x v="165"/>
  </r>
  <r>
    <s v="Shampoo"/>
    <x v="0"/>
    <x v="1"/>
    <x v="1"/>
    <s v="Center"/>
    <x v="2"/>
    <x v="7"/>
    <n v="14140"/>
    <n v="103190"/>
    <n v="2678780"/>
    <x v="166"/>
  </r>
  <r>
    <s v="Shampoo"/>
    <x v="0"/>
    <x v="1"/>
    <x v="1"/>
    <s v="Center"/>
    <x v="2"/>
    <x v="8"/>
    <n v="15460"/>
    <n v="112820"/>
    <n v="2678780"/>
    <x v="167"/>
  </r>
  <r>
    <s v="Shampoo"/>
    <x v="0"/>
    <x v="1"/>
    <x v="1"/>
    <s v="Center"/>
    <x v="2"/>
    <x v="9"/>
    <n v="16460"/>
    <n v="120130"/>
    <n v="2678780"/>
    <x v="168"/>
  </r>
  <r>
    <s v="Shampoo"/>
    <x v="0"/>
    <x v="1"/>
    <x v="1"/>
    <s v="Center"/>
    <x v="2"/>
    <x v="10"/>
    <n v="15840"/>
    <n v="115610"/>
    <n v="2678780"/>
    <x v="169"/>
  </r>
  <r>
    <s v="Shampoo"/>
    <x v="0"/>
    <x v="1"/>
    <x v="1"/>
    <s v="Center"/>
    <x v="2"/>
    <x v="11"/>
    <n v="16580"/>
    <n v="121030"/>
    <n v="2678780"/>
    <x v="170"/>
  </r>
  <r>
    <s v="Shampoo"/>
    <x v="0"/>
    <x v="1"/>
    <x v="1"/>
    <s v="Center"/>
    <x v="3"/>
    <x v="0"/>
    <n v="14690"/>
    <n v="107210"/>
    <n v="2389880"/>
    <x v="171"/>
  </r>
  <r>
    <s v="Shampoo"/>
    <x v="0"/>
    <x v="1"/>
    <x v="1"/>
    <s v="Center"/>
    <x v="3"/>
    <x v="1"/>
    <n v="12860"/>
    <n v="93840"/>
    <n v="2389880"/>
    <x v="172"/>
  </r>
  <r>
    <s v="Shampoo"/>
    <x v="0"/>
    <x v="1"/>
    <x v="1"/>
    <s v="Center"/>
    <x v="3"/>
    <x v="2"/>
    <n v="16120"/>
    <n v="117690"/>
    <n v="2389880"/>
    <x v="173"/>
  </r>
  <r>
    <s v="Shampoo"/>
    <x v="0"/>
    <x v="1"/>
    <x v="1"/>
    <s v="Center"/>
    <x v="3"/>
    <x v="3"/>
    <n v="14910"/>
    <n v="108860"/>
    <n v="2389880"/>
    <x v="174"/>
  </r>
  <r>
    <s v="Shampoo"/>
    <x v="0"/>
    <x v="1"/>
    <x v="1"/>
    <s v="Center"/>
    <x v="3"/>
    <x v="4"/>
    <n v="15110"/>
    <n v="110330"/>
    <n v="2389880"/>
    <x v="175"/>
  </r>
  <r>
    <s v="Shampoo"/>
    <x v="0"/>
    <x v="1"/>
    <x v="1"/>
    <s v="Center"/>
    <x v="3"/>
    <x v="5"/>
    <n v="17400"/>
    <n v="126960"/>
    <n v="2389880"/>
    <x v="176"/>
  </r>
  <r>
    <s v="Shampoo"/>
    <x v="0"/>
    <x v="1"/>
    <x v="1"/>
    <s v="Center"/>
    <x v="3"/>
    <x v="6"/>
    <n v="16030"/>
    <n v="117040"/>
    <n v="2389880"/>
    <x v="177"/>
  </r>
  <r>
    <s v="Shampoo"/>
    <x v="0"/>
    <x v="1"/>
    <x v="1"/>
    <s v="Center"/>
    <x v="3"/>
    <x v="7"/>
    <n v="13890"/>
    <n v="101380"/>
    <n v="2389880"/>
    <x v="178"/>
  </r>
  <r>
    <s v="Shampoo"/>
    <x v="0"/>
    <x v="1"/>
    <x v="1"/>
    <s v="Center"/>
    <x v="3"/>
    <x v="8"/>
    <n v="14710"/>
    <n v="107380"/>
    <n v="2389880"/>
    <x v="179"/>
  </r>
  <r>
    <s v="Shampoo"/>
    <x v="0"/>
    <x v="1"/>
    <x v="1"/>
    <s v="Center"/>
    <x v="3"/>
    <x v="9"/>
    <n v="14660"/>
    <n v="107040"/>
    <n v="2389880"/>
    <x v="180"/>
  </r>
  <r>
    <s v="Shampoo"/>
    <x v="0"/>
    <x v="1"/>
    <x v="1"/>
    <s v="Center"/>
    <x v="3"/>
    <x v="10"/>
    <n v="15290"/>
    <n v="111600"/>
    <n v="2389880"/>
    <x v="181"/>
  </r>
  <r>
    <s v="Shampoo"/>
    <x v="0"/>
    <x v="1"/>
    <x v="1"/>
    <s v="Center"/>
    <x v="3"/>
    <x v="11"/>
    <n v="16640"/>
    <n v="121430"/>
    <n v="2389880"/>
    <x v="182"/>
  </r>
  <r>
    <s v="Shampoo"/>
    <x v="0"/>
    <x v="1"/>
    <x v="1"/>
    <s v="Center"/>
    <x v="4"/>
    <x v="0"/>
    <n v="15920"/>
    <n v="116180"/>
    <n v="2153690"/>
    <x v="183"/>
  </r>
  <r>
    <s v="Shampoo"/>
    <x v="0"/>
    <x v="1"/>
    <x v="1"/>
    <s v="Center"/>
    <x v="4"/>
    <x v="1"/>
    <n v="13170"/>
    <n v="96160"/>
    <n v="2153690"/>
    <x v="184"/>
  </r>
  <r>
    <s v="Shampoo"/>
    <x v="0"/>
    <x v="1"/>
    <x v="1"/>
    <s v="Center"/>
    <x v="4"/>
    <x v="2"/>
    <n v="15760"/>
    <n v="115090"/>
    <n v="2153690"/>
    <x v="185"/>
  </r>
  <r>
    <s v="Shampoo"/>
    <x v="0"/>
    <x v="1"/>
    <x v="1"/>
    <s v="Center"/>
    <x v="4"/>
    <x v="3"/>
    <n v="14700"/>
    <n v="107270"/>
    <n v="2153690"/>
    <x v="186"/>
  </r>
  <r>
    <s v="Shampoo"/>
    <x v="0"/>
    <x v="1"/>
    <x v="1"/>
    <s v="Center"/>
    <x v="4"/>
    <x v="4"/>
    <n v="14260"/>
    <n v="104120"/>
    <n v="2153690"/>
    <x v="187"/>
  </r>
  <r>
    <s v="Shampoo"/>
    <x v="0"/>
    <x v="1"/>
    <x v="1"/>
    <s v="Center"/>
    <x v="4"/>
    <x v="5"/>
    <n v="14950"/>
    <n v="109150"/>
    <n v="2153690"/>
    <x v="188"/>
  </r>
  <r>
    <s v="Shampoo"/>
    <x v="0"/>
    <x v="1"/>
    <x v="1"/>
    <s v="Center"/>
    <x v="4"/>
    <x v="6"/>
    <n v="12870"/>
    <n v="93920"/>
    <n v="2153690"/>
    <x v="189"/>
  </r>
  <r>
    <s v="Shampoo"/>
    <x v="0"/>
    <x v="1"/>
    <x v="1"/>
    <s v="Center"/>
    <x v="4"/>
    <x v="7"/>
    <n v="14420"/>
    <n v="105210"/>
    <n v="2153690"/>
    <x v="190"/>
  </r>
  <r>
    <s v="Shampoo"/>
    <x v="0"/>
    <x v="1"/>
    <x v="1"/>
    <s v="Center"/>
    <x v="4"/>
    <x v="8"/>
    <n v="14560"/>
    <n v="106300"/>
    <n v="2153690"/>
    <x v="191"/>
  </r>
  <r>
    <s v="Shampoo"/>
    <x v="0"/>
    <x v="1"/>
    <x v="1"/>
    <s v="Center"/>
    <x v="4"/>
    <x v="9"/>
    <n v="13700"/>
    <n v="99990"/>
    <n v="2153690"/>
    <x v="192"/>
  </r>
  <r>
    <s v="Shampoo"/>
    <x v="0"/>
    <x v="1"/>
    <x v="1"/>
    <s v="Center"/>
    <x v="4"/>
    <x v="10"/>
    <n v="11950"/>
    <n v="87230"/>
    <n v="2153690"/>
    <x v="193"/>
  </r>
  <r>
    <s v="Shampoo"/>
    <x v="0"/>
    <x v="1"/>
    <x v="1"/>
    <s v="Center"/>
    <x v="4"/>
    <x v="11"/>
    <n v="11930"/>
    <n v="87070"/>
    <n v="2153690"/>
    <x v="194"/>
  </r>
  <r>
    <s v="Shampoo"/>
    <x v="0"/>
    <x v="1"/>
    <x v="1"/>
    <s v="Center"/>
    <x v="5"/>
    <x v="0"/>
    <n v="7760"/>
    <n v="56610"/>
    <n v="172570"/>
    <x v="195"/>
  </r>
  <r>
    <s v="Shampoo"/>
    <x v="0"/>
    <x v="1"/>
    <x v="1"/>
    <s v="Center"/>
    <x v="5"/>
    <x v="1"/>
    <n v="6050"/>
    <n v="44160"/>
    <n v="172570"/>
    <x v="196"/>
  </r>
  <r>
    <s v="Shampoo"/>
    <x v="0"/>
    <x v="1"/>
    <x v="1"/>
    <s v="Center"/>
    <x v="5"/>
    <x v="2"/>
    <n v="3340"/>
    <n v="24350"/>
    <n v="172570"/>
    <x v="197"/>
  </r>
  <r>
    <s v="Shampoo"/>
    <x v="0"/>
    <x v="1"/>
    <x v="1"/>
    <s v="North"/>
    <x v="0"/>
    <x v="0"/>
    <n v="15380"/>
    <n v="95390"/>
    <n v="2888970"/>
    <x v="146"/>
  </r>
  <r>
    <s v="Shampoo"/>
    <x v="0"/>
    <x v="1"/>
    <x v="1"/>
    <s v="North"/>
    <x v="0"/>
    <x v="1"/>
    <n v="13450"/>
    <n v="83380"/>
    <n v="2888970"/>
    <x v="146"/>
  </r>
  <r>
    <s v="Shampoo"/>
    <x v="0"/>
    <x v="1"/>
    <x v="1"/>
    <s v="North"/>
    <x v="0"/>
    <x v="2"/>
    <n v="12810"/>
    <n v="79430"/>
    <n v="2888970"/>
    <x v="146"/>
  </r>
  <r>
    <s v="Shampoo"/>
    <x v="0"/>
    <x v="1"/>
    <x v="1"/>
    <s v="North"/>
    <x v="0"/>
    <x v="3"/>
    <n v="7420"/>
    <n v="45990"/>
    <n v="2888970"/>
    <x v="146"/>
  </r>
  <r>
    <s v="Shampoo"/>
    <x v="0"/>
    <x v="1"/>
    <x v="1"/>
    <s v="North"/>
    <x v="0"/>
    <x v="4"/>
    <n v="11300"/>
    <n v="70080"/>
    <n v="2888970"/>
    <x v="146"/>
  </r>
  <r>
    <s v="Shampoo"/>
    <x v="0"/>
    <x v="1"/>
    <x v="1"/>
    <s v="North"/>
    <x v="0"/>
    <x v="5"/>
    <n v="13350"/>
    <n v="82750"/>
    <n v="2888970"/>
    <x v="146"/>
  </r>
  <r>
    <s v="Shampoo"/>
    <x v="0"/>
    <x v="1"/>
    <x v="1"/>
    <s v="North"/>
    <x v="0"/>
    <x v="6"/>
    <n v="11520"/>
    <n v="71430"/>
    <n v="2888970"/>
    <x v="146"/>
  </r>
  <r>
    <s v="Shampoo"/>
    <x v="0"/>
    <x v="1"/>
    <x v="1"/>
    <s v="North"/>
    <x v="0"/>
    <x v="7"/>
    <n v="13040"/>
    <n v="80850"/>
    <n v="2888970"/>
    <x v="146"/>
  </r>
  <r>
    <s v="Shampoo"/>
    <x v="0"/>
    <x v="1"/>
    <x v="1"/>
    <s v="North"/>
    <x v="0"/>
    <x v="8"/>
    <n v="10830"/>
    <n v="67130"/>
    <n v="2888970"/>
    <x v="146"/>
  </r>
  <r>
    <s v="Shampoo"/>
    <x v="0"/>
    <x v="1"/>
    <x v="1"/>
    <s v="North"/>
    <x v="0"/>
    <x v="9"/>
    <n v="14910"/>
    <n v="92470"/>
    <n v="2888970"/>
    <x v="146"/>
  </r>
  <r>
    <s v="Shampoo"/>
    <x v="0"/>
    <x v="1"/>
    <x v="1"/>
    <s v="North"/>
    <x v="0"/>
    <x v="10"/>
    <n v="11550"/>
    <n v="71590"/>
    <n v="2888970"/>
    <x v="146"/>
  </r>
  <r>
    <s v="Shampoo"/>
    <x v="0"/>
    <x v="1"/>
    <x v="1"/>
    <s v="North"/>
    <x v="0"/>
    <x v="11"/>
    <n v="11920"/>
    <n v="80480"/>
    <n v="2888970"/>
    <x v="146"/>
  </r>
  <r>
    <s v="Shampoo"/>
    <x v="0"/>
    <x v="1"/>
    <x v="1"/>
    <s v="North"/>
    <x v="1"/>
    <x v="0"/>
    <n v="12300"/>
    <n v="89780"/>
    <n v="2929780"/>
    <x v="198"/>
  </r>
  <r>
    <s v="Shampoo"/>
    <x v="0"/>
    <x v="1"/>
    <x v="1"/>
    <s v="North"/>
    <x v="1"/>
    <x v="1"/>
    <n v="11430"/>
    <n v="83440"/>
    <n v="2929780"/>
    <x v="199"/>
  </r>
  <r>
    <s v="Shampoo"/>
    <x v="0"/>
    <x v="1"/>
    <x v="1"/>
    <s v="North"/>
    <x v="1"/>
    <x v="2"/>
    <n v="11640"/>
    <n v="84960"/>
    <n v="2929780"/>
    <x v="200"/>
  </r>
  <r>
    <s v="Shampoo"/>
    <x v="0"/>
    <x v="1"/>
    <x v="1"/>
    <s v="North"/>
    <x v="1"/>
    <x v="3"/>
    <n v="12680"/>
    <n v="92540"/>
    <n v="2929780"/>
    <x v="201"/>
  </r>
  <r>
    <s v="Shampoo"/>
    <x v="0"/>
    <x v="1"/>
    <x v="1"/>
    <s v="North"/>
    <x v="1"/>
    <x v="4"/>
    <n v="12780"/>
    <n v="93280"/>
    <n v="2929780"/>
    <x v="202"/>
  </r>
  <r>
    <s v="Shampoo"/>
    <x v="0"/>
    <x v="1"/>
    <x v="1"/>
    <s v="North"/>
    <x v="1"/>
    <x v="5"/>
    <n v="12970"/>
    <n v="94690"/>
    <n v="2929780"/>
    <x v="203"/>
  </r>
  <r>
    <s v="Shampoo"/>
    <x v="0"/>
    <x v="1"/>
    <x v="1"/>
    <s v="North"/>
    <x v="1"/>
    <x v="6"/>
    <n v="9650"/>
    <n v="70470"/>
    <n v="2929780"/>
    <x v="204"/>
  </r>
  <r>
    <s v="Shampoo"/>
    <x v="0"/>
    <x v="1"/>
    <x v="1"/>
    <s v="North"/>
    <x v="1"/>
    <x v="7"/>
    <n v="11700"/>
    <n v="85430"/>
    <n v="2929780"/>
    <x v="205"/>
  </r>
  <r>
    <s v="Shampoo"/>
    <x v="0"/>
    <x v="1"/>
    <x v="1"/>
    <s v="North"/>
    <x v="1"/>
    <x v="8"/>
    <n v="9200"/>
    <n v="67180"/>
    <n v="2929780"/>
    <x v="206"/>
  </r>
  <r>
    <s v="Shampoo"/>
    <x v="0"/>
    <x v="1"/>
    <x v="1"/>
    <s v="North"/>
    <x v="1"/>
    <x v="9"/>
    <n v="10560"/>
    <n v="77060"/>
    <n v="2929780"/>
    <x v="207"/>
  </r>
  <r>
    <s v="Shampoo"/>
    <x v="0"/>
    <x v="1"/>
    <x v="1"/>
    <s v="North"/>
    <x v="1"/>
    <x v="10"/>
    <n v="9890"/>
    <n v="72150"/>
    <n v="2929780"/>
    <x v="208"/>
  </r>
  <r>
    <s v="Shampoo"/>
    <x v="0"/>
    <x v="1"/>
    <x v="1"/>
    <s v="North"/>
    <x v="1"/>
    <x v="11"/>
    <n v="9780"/>
    <n v="71320"/>
    <n v="2929780"/>
    <x v="158"/>
  </r>
  <r>
    <s v="Shampoo"/>
    <x v="0"/>
    <x v="1"/>
    <x v="1"/>
    <s v="North"/>
    <x v="2"/>
    <x v="0"/>
    <n v="8690"/>
    <n v="63430"/>
    <n v="2678780"/>
    <x v="209"/>
  </r>
  <r>
    <s v="Shampoo"/>
    <x v="0"/>
    <x v="1"/>
    <x v="1"/>
    <s v="North"/>
    <x v="2"/>
    <x v="1"/>
    <n v="11110"/>
    <n v="81120"/>
    <n v="2678780"/>
    <x v="210"/>
  </r>
  <r>
    <s v="Shampoo"/>
    <x v="0"/>
    <x v="1"/>
    <x v="1"/>
    <s v="North"/>
    <x v="2"/>
    <x v="2"/>
    <n v="12810"/>
    <n v="93500"/>
    <n v="2678780"/>
    <x v="211"/>
  </r>
  <r>
    <s v="Shampoo"/>
    <x v="0"/>
    <x v="1"/>
    <x v="1"/>
    <s v="North"/>
    <x v="2"/>
    <x v="3"/>
    <n v="10510"/>
    <n v="76730"/>
    <n v="2678780"/>
    <x v="212"/>
  </r>
  <r>
    <s v="Shampoo"/>
    <x v="0"/>
    <x v="1"/>
    <x v="1"/>
    <s v="North"/>
    <x v="2"/>
    <x v="4"/>
    <n v="9070"/>
    <n v="66170"/>
    <n v="2678780"/>
    <x v="213"/>
  </r>
  <r>
    <s v="Shampoo"/>
    <x v="0"/>
    <x v="1"/>
    <x v="1"/>
    <s v="North"/>
    <x v="2"/>
    <x v="5"/>
    <n v="10870"/>
    <n v="79400"/>
    <n v="2678780"/>
    <x v="214"/>
  </r>
  <r>
    <s v="Shampoo"/>
    <x v="0"/>
    <x v="1"/>
    <x v="1"/>
    <s v="North"/>
    <x v="2"/>
    <x v="6"/>
    <n v="10230"/>
    <n v="74710"/>
    <n v="2678780"/>
    <x v="215"/>
  </r>
  <r>
    <s v="Shampoo"/>
    <x v="0"/>
    <x v="1"/>
    <x v="1"/>
    <s v="North"/>
    <x v="2"/>
    <x v="7"/>
    <n v="9460"/>
    <n v="69050"/>
    <n v="2678780"/>
    <x v="216"/>
  </r>
  <r>
    <s v="Shampoo"/>
    <x v="0"/>
    <x v="1"/>
    <x v="1"/>
    <s v="North"/>
    <x v="2"/>
    <x v="8"/>
    <n v="10570"/>
    <n v="77180"/>
    <n v="2678780"/>
    <x v="217"/>
  </r>
  <r>
    <s v="Shampoo"/>
    <x v="0"/>
    <x v="1"/>
    <x v="1"/>
    <s v="North"/>
    <x v="2"/>
    <x v="9"/>
    <n v="10270"/>
    <n v="74970"/>
    <n v="2678780"/>
    <x v="218"/>
  </r>
  <r>
    <s v="Shampoo"/>
    <x v="0"/>
    <x v="1"/>
    <x v="1"/>
    <s v="North"/>
    <x v="2"/>
    <x v="10"/>
    <n v="8210"/>
    <n v="59930"/>
    <n v="2678780"/>
    <x v="219"/>
  </r>
  <r>
    <s v="Shampoo"/>
    <x v="0"/>
    <x v="1"/>
    <x v="1"/>
    <s v="North"/>
    <x v="2"/>
    <x v="11"/>
    <n v="9730"/>
    <n v="71040"/>
    <n v="2678780"/>
    <x v="170"/>
  </r>
  <r>
    <s v="Shampoo"/>
    <x v="0"/>
    <x v="1"/>
    <x v="1"/>
    <s v="North"/>
    <x v="3"/>
    <x v="0"/>
    <n v="9210"/>
    <n v="67240"/>
    <n v="2389880"/>
    <x v="220"/>
  </r>
  <r>
    <s v="Shampoo"/>
    <x v="0"/>
    <x v="1"/>
    <x v="1"/>
    <s v="North"/>
    <x v="3"/>
    <x v="1"/>
    <n v="8160"/>
    <n v="59590"/>
    <n v="2389880"/>
    <x v="221"/>
  </r>
  <r>
    <s v="Shampoo"/>
    <x v="0"/>
    <x v="1"/>
    <x v="1"/>
    <s v="North"/>
    <x v="3"/>
    <x v="2"/>
    <n v="9350"/>
    <n v="68220"/>
    <n v="2389880"/>
    <x v="222"/>
  </r>
  <r>
    <s v="Shampoo"/>
    <x v="0"/>
    <x v="1"/>
    <x v="1"/>
    <s v="North"/>
    <x v="3"/>
    <x v="3"/>
    <n v="9380"/>
    <n v="68500"/>
    <n v="2389880"/>
    <x v="223"/>
  </r>
  <r>
    <s v="Shampoo"/>
    <x v="0"/>
    <x v="1"/>
    <x v="1"/>
    <s v="North"/>
    <x v="3"/>
    <x v="4"/>
    <n v="8620"/>
    <n v="62920"/>
    <n v="2389880"/>
    <x v="224"/>
  </r>
  <r>
    <s v="Shampoo"/>
    <x v="0"/>
    <x v="1"/>
    <x v="1"/>
    <s v="North"/>
    <x v="3"/>
    <x v="5"/>
    <n v="8410"/>
    <n v="61410"/>
    <n v="2389880"/>
    <x v="225"/>
  </r>
  <r>
    <s v="Shampoo"/>
    <x v="0"/>
    <x v="1"/>
    <x v="1"/>
    <s v="North"/>
    <x v="3"/>
    <x v="6"/>
    <n v="9050"/>
    <n v="66070"/>
    <n v="2389880"/>
    <x v="226"/>
  </r>
  <r>
    <s v="Shampoo"/>
    <x v="0"/>
    <x v="1"/>
    <x v="1"/>
    <s v="North"/>
    <x v="3"/>
    <x v="7"/>
    <n v="8820"/>
    <n v="64400"/>
    <n v="2389880"/>
    <x v="227"/>
  </r>
  <r>
    <s v="Shampoo"/>
    <x v="0"/>
    <x v="1"/>
    <x v="1"/>
    <s v="North"/>
    <x v="3"/>
    <x v="8"/>
    <n v="9090"/>
    <n v="66400"/>
    <n v="2389880"/>
    <x v="228"/>
  </r>
  <r>
    <s v="Shampoo"/>
    <x v="0"/>
    <x v="1"/>
    <x v="1"/>
    <s v="North"/>
    <x v="3"/>
    <x v="9"/>
    <n v="9170"/>
    <n v="66970"/>
    <n v="2389880"/>
    <x v="229"/>
  </r>
  <r>
    <s v="Shampoo"/>
    <x v="0"/>
    <x v="1"/>
    <x v="1"/>
    <s v="North"/>
    <x v="3"/>
    <x v="10"/>
    <n v="8790"/>
    <n v="64150"/>
    <n v="2389880"/>
    <x v="230"/>
  </r>
  <r>
    <s v="Shampoo"/>
    <x v="0"/>
    <x v="1"/>
    <x v="1"/>
    <s v="North"/>
    <x v="3"/>
    <x v="11"/>
    <n v="7940"/>
    <n v="57940"/>
    <n v="2389880"/>
    <x v="182"/>
  </r>
  <r>
    <s v="Shampoo"/>
    <x v="0"/>
    <x v="1"/>
    <x v="1"/>
    <s v="North"/>
    <x v="4"/>
    <x v="0"/>
    <n v="8520"/>
    <n v="62170"/>
    <n v="2153690"/>
    <x v="231"/>
  </r>
  <r>
    <s v="Shampoo"/>
    <x v="0"/>
    <x v="1"/>
    <x v="1"/>
    <s v="North"/>
    <x v="4"/>
    <x v="1"/>
    <n v="8280"/>
    <n v="60480"/>
    <n v="2153690"/>
    <x v="232"/>
  </r>
  <r>
    <s v="Shampoo"/>
    <x v="0"/>
    <x v="1"/>
    <x v="1"/>
    <s v="North"/>
    <x v="4"/>
    <x v="2"/>
    <n v="8840"/>
    <n v="64540"/>
    <n v="2153690"/>
    <x v="233"/>
  </r>
  <r>
    <s v="Shampoo"/>
    <x v="0"/>
    <x v="1"/>
    <x v="1"/>
    <s v="North"/>
    <x v="4"/>
    <x v="3"/>
    <n v="7560"/>
    <n v="55190"/>
    <n v="2153690"/>
    <x v="234"/>
  </r>
  <r>
    <s v="Shampoo"/>
    <x v="0"/>
    <x v="1"/>
    <x v="1"/>
    <s v="North"/>
    <x v="4"/>
    <x v="4"/>
    <n v="7980"/>
    <n v="58300"/>
    <n v="2153690"/>
    <x v="235"/>
  </r>
  <r>
    <s v="Shampoo"/>
    <x v="0"/>
    <x v="1"/>
    <x v="1"/>
    <s v="North"/>
    <x v="4"/>
    <x v="5"/>
    <n v="8090"/>
    <n v="59080"/>
    <n v="2153690"/>
    <x v="236"/>
  </r>
  <r>
    <s v="Shampoo"/>
    <x v="0"/>
    <x v="1"/>
    <x v="1"/>
    <s v="North"/>
    <x v="4"/>
    <x v="6"/>
    <n v="9290"/>
    <n v="67840"/>
    <n v="2153690"/>
    <x v="237"/>
  </r>
  <r>
    <s v="Shampoo"/>
    <x v="0"/>
    <x v="1"/>
    <x v="1"/>
    <s v="North"/>
    <x v="4"/>
    <x v="7"/>
    <n v="8300"/>
    <n v="60520"/>
    <n v="2153690"/>
    <x v="238"/>
  </r>
  <r>
    <s v="Shampoo"/>
    <x v="0"/>
    <x v="1"/>
    <x v="1"/>
    <s v="North"/>
    <x v="4"/>
    <x v="8"/>
    <n v="7490"/>
    <n v="54650"/>
    <n v="2153690"/>
    <x v="239"/>
  </r>
  <r>
    <s v="Shampoo"/>
    <x v="0"/>
    <x v="1"/>
    <x v="1"/>
    <s v="North"/>
    <x v="4"/>
    <x v="9"/>
    <n v="9530"/>
    <n v="69540"/>
    <n v="2153690"/>
    <x v="240"/>
  </r>
  <r>
    <s v="Shampoo"/>
    <x v="0"/>
    <x v="1"/>
    <x v="1"/>
    <s v="North"/>
    <x v="4"/>
    <x v="10"/>
    <n v="4230"/>
    <n v="30880"/>
    <n v="2153690"/>
    <x v="241"/>
  </r>
  <r>
    <s v="Shampoo"/>
    <x v="0"/>
    <x v="1"/>
    <x v="1"/>
    <s v="North"/>
    <x v="4"/>
    <x v="11"/>
    <n v="3690"/>
    <n v="26950"/>
    <n v="2153690"/>
    <x v="194"/>
  </r>
  <r>
    <s v="Shampoo"/>
    <x v="0"/>
    <x v="1"/>
    <x v="1"/>
    <s v="North"/>
    <x v="5"/>
    <x v="0"/>
    <n v="2250"/>
    <n v="16430"/>
    <n v="172570"/>
    <x v="242"/>
  </r>
  <r>
    <s v="Shampoo"/>
    <x v="0"/>
    <x v="1"/>
    <x v="1"/>
    <s v="North"/>
    <x v="5"/>
    <x v="1"/>
    <n v="1120"/>
    <n v="8190"/>
    <n v="172570"/>
    <x v="243"/>
  </r>
  <r>
    <s v="Shampoo"/>
    <x v="0"/>
    <x v="1"/>
    <x v="1"/>
    <s v="North"/>
    <x v="5"/>
    <x v="2"/>
    <n v="1420"/>
    <n v="10410"/>
    <n v="172570"/>
    <x v="244"/>
  </r>
  <r>
    <s v="Shampoo"/>
    <x v="0"/>
    <x v="1"/>
    <x v="1"/>
    <s v="South"/>
    <x v="0"/>
    <x v="0"/>
    <n v="7780"/>
    <n v="48210"/>
    <n v="2888970"/>
    <x v="146"/>
  </r>
  <r>
    <s v="Shampoo"/>
    <x v="0"/>
    <x v="1"/>
    <x v="1"/>
    <s v="South"/>
    <x v="0"/>
    <x v="1"/>
    <n v="6830"/>
    <n v="42310"/>
    <n v="2888970"/>
    <x v="146"/>
  </r>
  <r>
    <s v="Shampoo"/>
    <x v="0"/>
    <x v="1"/>
    <x v="1"/>
    <s v="South"/>
    <x v="0"/>
    <x v="2"/>
    <n v="4850"/>
    <n v="30080"/>
    <n v="2888970"/>
    <x v="146"/>
  </r>
  <r>
    <s v="Shampoo"/>
    <x v="0"/>
    <x v="1"/>
    <x v="1"/>
    <s v="South"/>
    <x v="0"/>
    <x v="3"/>
    <n v="2430"/>
    <n v="15080"/>
    <n v="2888970"/>
    <x v="146"/>
  </r>
  <r>
    <s v="Shampoo"/>
    <x v="0"/>
    <x v="1"/>
    <x v="1"/>
    <s v="South"/>
    <x v="0"/>
    <x v="4"/>
    <n v="4460"/>
    <n v="27680"/>
    <n v="2888970"/>
    <x v="146"/>
  </r>
  <r>
    <s v="Shampoo"/>
    <x v="0"/>
    <x v="1"/>
    <x v="1"/>
    <s v="South"/>
    <x v="0"/>
    <x v="5"/>
    <n v="5280"/>
    <n v="32770"/>
    <n v="2888970"/>
    <x v="146"/>
  </r>
  <r>
    <s v="Shampoo"/>
    <x v="0"/>
    <x v="1"/>
    <x v="1"/>
    <s v="South"/>
    <x v="0"/>
    <x v="6"/>
    <n v="4270"/>
    <n v="26500"/>
    <n v="2888970"/>
    <x v="146"/>
  </r>
  <r>
    <s v="Shampoo"/>
    <x v="0"/>
    <x v="1"/>
    <x v="1"/>
    <s v="South"/>
    <x v="0"/>
    <x v="7"/>
    <n v="4300"/>
    <n v="26670"/>
    <n v="2888970"/>
    <x v="146"/>
  </r>
  <r>
    <s v="Shampoo"/>
    <x v="0"/>
    <x v="1"/>
    <x v="1"/>
    <s v="South"/>
    <x v="0"/>
    <x v="8"/>
    <n v="3110"/>
    <n v="19280"/>
    <n v="2888970"/>
    <x v="146"/>
  </r>
  <r>
    <s v="Shampoo"/>
    <x v="0"/>
    <x v="1"/>
    <x v="1"/>
    <s v="South"/>
    <x v="0"/>
    <x v="9"/>
    <n v="4670"/>
    <n v="28940"/>
    <n v="2888970"/>
    <x v="146"/>
  </r>
  <r>
    <s v="Shampoo"/>
    <x v="0"/>
    <x v="1"/>
    <x v="1"/>
    <s v="South"/>
    <x v="0"/>
    <x v="10"/>
    <n v="5060"/>
    <n v="31380"/>
    <n v="2888970"/>
    <x v="146"/>
  </r>
  <r>
    <s v="Shampoo"/>
    <x v="0"/>
    <x v="1"/>
    <x v="1"/>
    <s v="South"/>
    <x v="0"/>
    <x v="11"/>
    <n v="4830"/>
    <n v="32540"/>
    <n v="2888970"/>
    <x v="146"/>
  </r>
  <r>
    <s v="Shampoo"/>
    <x v="0"/>
    <x v="1"/>
    <x v="1"/>
    <s v="South"/>
    <x v="1"/>
    <x v="0"/>
    <n v="4360"/>
    <n v="31870"/>
    <n v="2929780"/>
    <x v="245"/>
  </r>
  <r>
    <s v="Shampoo"/>
    <x v="0"/>
    <x v="1"/>
    <x v="1"/>
    <s v="South"/>
    <x v="1"/>
    <x v="1"/>
    <n v="3310"/>
    <n v="24120"/>
    <n v="2929780"/>
    <x v="246"/>
  </r>
  <r>
    <s v="Shampoo"/>
    <x v="0"/>
    <x v="1"/>
    <x v="1"/>
    <s v="South"/>
    <x v="1"/>
    <x v="2"/>
    <n v="5030"/>
    <n v="36700"/>
    <n v="2929780"/>
    <x v="247"/>
  </r>
  <r>
    <s v="Shampoo"/>
    <x v="0"/>
    <x v="1"/>
    <x v="1"/>
    <s v="South"/>
    <x v="1"/>
    <x v="3"/>
    <n v="4230"/>
    <n v="30860"/>
    <n v="2929780"/>
    <x v="248"/>
  </r>
  <r>
    <s v="Shampoo"/>
    <x v="0"/>
    <x v="1"/>
    <x v="1"/>
    <s v="South"/>
    <x v="1"/>
    <x v="4"/>
    <n v="4350"/>
    <n v="31740"/>
    <n v="2929780"/>
    <x v="249"/>
  </r>
  <r>
    <s v="Shampoo"/>
    <x v="0"/>
    <x v="1"/>
    <x v="1"/>
    <s v="South"/>
    <x v="1"/>
    <x v="5"/>
    <n v="3190"/>
    <n v="23340"/>
    <n v="2929780"/>
    <x v="250"/>
  </r>
  <r>
    <s v="Shampoo"/>
    <x v="0"/>
    <x v="1"/>
    <x v="1"/>
    <s v="South"/>
    <x v="1"/>
    <x v="6"/>
    <n v="4230"/>
    <n v="30890"/>
    <n v="2929780"/>
    <x v="251"/>
  </r>
  <r>
    <s v="Shampoo"/>
    <x v="0"/>
    <x v="1"/>
    <x v="1"/>
    <s v="South"/>
    <x v="1"/>
    <x v="7"/>
    <n v="3880"/>
    <n v="28340"/>
    <n v="2929780"/>
    <x v="252"/>
  </r>
  <r>
    <s v="Shampoo"/>
    <x v="0"/>
    <x v="1"/>
    <x v="1"/>
    <s v="South"/>
    <x v="1"/>
    <x v="8"/>
    <n v="3320"/>
    <n v="24210"/>
    <n v="2929780"/>
    <x v="253"/>
  </r>
  <r>
    <s v="Shampoo"/>
    <x v="0"/>
    <x v="1"/>
    <x v="1"/>
    <s v="South"/>
    <x v="1"/>
    <x v="9"/>
    <n v="3710"/>
    <n v="27080"/>
    <n v="2929780"/>
    <x v="254"/>
  </r>
  <r>
    <s v="Shampoo"/>
    <x v="0"/>
    <x v="1"/>
    <x v="1"/>
    <s v="South"/>
    <x v="1"/>
    <x v="10"/>
    <n v="3040"/>
    <n v="22150"/>
    <n v="2929780"/>
    <x v="255"/>
  </r>
  <r>
    <s v="Shampoo"/>
    <x v="0"/>
    <x v="1"/>
    <x v="1"/>
    <s v="South"/>
    <x v="1"/>
    <x v="11"/>
    <n v="3800"/>
    <n v="27710"/>
    <n v="2929780"/>
    <x v="158"/>
  </r>
  <r>
    <s v="Shampoo"/>
    <x v="0"/>
    <x v="1"/>
    <x v="1"/>
    <s v="South"/>
    <x v="2"/>
    <x v="0"/>
    <n v="4140"/>
    <n v="30190"/>
    <n v="2678780"/>
    <x v="256"/>
  </r>
  <r>
    <s v="Shampoo"/>
    <x v="0"/>
    <x v="1"/>
    <x v="1"/>
    <s v="South"/>
    <x v="2"/>
    <x v="1"/>
    <n v="3370"/>
    <n v="24590"/>
    <n v="2678780"/>
    <x v="257"/>
  </r>
  <r>
    <s v="Shampoo"/>
    <x v="0"/>
    <x v="1"/>
    <x v="1"/>
    <s v="South"/>
    <x v="2"/>
    <x v="2"/>
    <n v="3850"/>
    <n v="28040"/>
    <n v="2678780"/>
    <x v="258"/>
  </r>
  <r>
    <s v="Shampoo"/>
    <x v="0"/>
    <x v="1"/>
    <x v="1"/>
    <s v="South"/>
    <x v="2"/>
    <x v="3"/>
    <n v="6280"/>
    <n v="45820"/>
    <n v="2678780"/>
    <x v="259"/>
  </r>
  <r>
    <s v="Shampoo"/>
    <x v="0"/>
    <x v="1"/>
    <x v="1"/>
    <s v="South"/>
    <x v="2"/>
    <x v="4"/>
    <n v="2610"/>
    <n v="19090"/>
    <n v="2678780"/>
    <x v="260"/>
  </r>
  <r>
    <s v="Shampoo"/>
    <x v="0"/>
    <x v="1"/>
    <x v="1"/>
    <s v="South"/>
    <x v="2"/>
    <x v="5"/>
    <n v="3240"/>
    <n v="23630"/>
    <n v="2678780"/>
    <x v="261"/>
  </r>
  <r>
    <s v="Shampoo"/>
    <x v="0"/>
    <x v="1"/>
    <x v="1"/>
    <s v="South"/>
    <x v="2"/>
    <x v="6"/>
    <n v="3960"/>
    <n v="28880"/>
    <n v="2678780"/>
    <x v="262"/>
  </r>
  <r>
    <s v="Shampoo"/>
    <x v="0"/>
    <x v="1"/>
    <x v="1"/>
    <s v="South"/>
    <x v="2"/>
    <x v="7"/>
    <n v="2940"/>
    <n v="21430"/>
    <n v="2678780"/>
    <x v="263"/>
  </r>
  <r>
    <s v="Shampoo"/>
    <x v="0"/>
    <x v="1"/>
    <x v="1"/>
    <s v="South"/>
    <x v="2"/>
    <x v="8"/>
    <n v="3120"/>
    <n v="22750"/>
    <n v="2678780"/>
    <x v="264"/>
  </r>
  <r>
    <s v="Shampoo"/>
    <x v="0"/>
    <x v="1"/>
    <x v="1"/>
    <s v="South"/>
    <x v="2"/>
    <x v="9"/>
    <n v="4440"/>
    <n v="32430"/>
    <n v="2678780"/>
    <x v="265"/>
  </r>
  <r>
    <s v="Shampoo"/>
    <x v="0"/>
    <x v="1"/>
    <x v="1"/>
    <s v="South"/>
    <x v="2"/>
    <x v="10"/>
    <n v="3520"/>
    <n v="25730"/>
    <n v="2678780"/>
    <x v="266"/>
  </r>
  <r>
    <s v="Shampoo"/>
    <x v="0"/>
    <x v="1"/>
    <x v="1"/>
    <s v="South"/>
    <x v="2"/>
    <x v="11"/>
    <n v="3160"/>
    <n v="23090"/>
    <n v="2678780"/>
    <x v="170"/>
  </r>
  <r>
    <s v="Shampoo"/>
    <x v="0"/>
    <x v="1"/>
    <x v="1"/>
    <s v="South"/>
    <x v="3"/>
    <x v="0"/>
    <n v="3170"/>
    <n v="23170"/>
    <n v="2389880"/>
    <x v="267"/>
  </r>
  <r>
    <s v="Shampoo"/>
    <x v="0"/>
    <x v="1"/>
    <x v="1"/>
    <s v="South"/>
    <x v="3"/>
    <x v="1"/>
    <n v="3480"/>
    <n v="25410"/>
    <n v="2389880"/>
    <x v="268"/>
  </r>
  <r>
    <s v="Shampoo"/>
    <x v="0"/>
    <x v="1"/>
    <x v="1"/>
    <s v="South"/>
    <x v="3"/>
    <x v="2"/>
    <n v="3230"/>
    <n v="23550"/>
    <n v="2389880"/>
    <x v="269"/>
  </r>
  <r>
    <s v="Shampoo"/>
    <x v="0"/>
    <x v="1"/>
    <x v="1"/>
    <s v="South"/>
    <x v="3"/>
    <x v="3"/>
    <n v="2880"/>
    <n v="21010"/>
    <n v="2389880"/>
    <x v="270"/>
  </r>
  <r>
    <s v="Shampoo"/>
    <x v="0"/>
    <x v="1"/>
    <x v="1"/>
    <s v="South"/>
    <x v="3"/>
    <x v="4"/>
    <n v="2810"/>
    <n v="20580"/>
    <n v="2389880"/>
    <x v="271"/>
  </r>
  <r>
    <s v="Shampoo"/>
    <x v="0"/>
    <x v="1"/>
    <x v="1"/>
    <s v="South"/>
    <x v="3"/>
    <x v="5"/>
    <n v="3760"/>
    <n v="27430"/>
    <n v="2389880"/>
    <x v="272"/>
  </r>
  <r>
    <s v="Shampoo"/>
    <x v="0"/>
    <x v="1"/>
    <x v="1"/>
    <s v="South"/>
    <x v="3"/>
    <x v="6"/>
    <n v="3360"/>
    <n v="24560"/>
    <n v="2389880"/>
    <x v="273"/>
  </r>
  <r>
    <s v="Shampoo"/>
    <x v="0"/>
    <x v="1"/>
    <x v="1"/>
    <s v="South"/>
    <x v="3"/>
    <x v="7"/>
    <n v="3370"/>
    <n v="24590"/>
    <n v="2389880"/>
    <x v="274"/>
  </r>
  <r>
    <s v="Shampoo"/>
    <x v="0"/>
    <x v="1"/>
    <x v="1"/>
    <s v="South"/>
    <x v="3"/>
    <x v="8"/>
    <n v="2770"/>
    <n v="20250"/>
    <n v="2389880"/>
    <x v="275"/>
  </r>
  <r>
    <s v="Shampoo"/>
    <x v="0"/>
    <x v="1"/>
    <x v="1"/>
    <s v="South"/>
    <x v="3"/>
    <x v="9"/>
    <n v="3110"/>
    <n v="22700"/>
    <n v="2389880"/>
    <x v="276"/>
  </r>
  <r>
    <s v="Shampoo"/>
    <x v="0"/>
    <x v="1"/>
    <x v="1"/>
    <s v="South"/>
    <x v="3"/>
    <x v="10"/>
    <n v="3710"/>
    <n v="27070"/>
    <n v="2389880"/>
    <x v="277"/>
  </r>
  <r>
    <s v="Shampoo"/>
    <x v="0"/>
    <x v="1"/>
    <x v="1"/>
    <s v="South"/>
    <x v="3"/>
    <x v="11"/>
    <n v="3420"/>
    <n v="24990"/>
    <n v="2389880"/>
    <x v="182"/>
  </r>
  <r>
    <s v="Shampoo"/>
    <x v="0"/>
    <x v="1"/>
    <x v="1"/>
    <s v="South"/>
    <x v="4"/>
    <x v="0"/>
    <n v="3160"/>
    <n v="23060"/>
    <n v="2153690"/>
    <x v="278"/>
  </r>
  <r>
    <s v="Shampoo"/>
    <x v="0"/>
    <x v="1"/>
    <x v="1"/>
    <s v="South"/>
    <x v="4"/>
    <x v="1"/>
    <n v="3170"/>
    <n v="23140"/>
    <n v="2153690"/>
    <x v="279"/>
  </r>
  <r>
    <s v="Shampoo"/>
    <x v="0"/>
    <x v="1"/>
    <x v="1"/>
    <s v="South"/>
    <x v="4"/>
    <x v="2"/>
    <n v="2930"/>
    <n v="21380"/>
    <n v="2153690"/>
    <x v="280"/>
  </r>
  <r>
    <s v="Shampoo"/>
    <x v="0"/>
    <x v="1"/>
    <x v="1"/>
    <s v="South"/>
    <x v="4"/>
    <x v="3"/>
    <n v="2750"/>
    <n v="20050"/>
    <n v="2153690"/>
    <x v="281"/>
  </r>
  <r>
    <s v="Shampoo"/>
    <x v="0"/>
    <x v="1"/>
    <x v="1"/>
    <s v="South"/>
    <x v="4"/>
    <x v="4"/>
    <n v="2930"/>
    <n v="21390"/>
    <n v="2153690"/>
    <x v="282"/>
  </r>
  <r>
    <s v="Shampoo"/>
    <x v="0"/>
    <x v="1"/>
    <x v="1"/>
    <s v="South"/>
    <x v="4"/>
    <x v="5"/>
    <n v="3150"/>
    <n v="23000"/>
    <n v="2153690"/>
    <x v="283"/>
  </r>
  <r>
    <s v="Shampoo"/>
    <x v="0"/>
    <x v="1"/>
    <x v="1"/>
    <s v="South"/>
    <x v="4"/>
    <x v="6"/>
    <n v="3110"/>
    <n v="22710"/>
    <n v="2153690"/>
    <x v="284"/>
  </r>
  <r>
    <s v="Shampoo"/>
    <x v="0"/>
    <x v="1"/>
    <x v="1"/>
    <s v="South"/>
    <x v="4"/>
    <x v="7"/>
    <n v="3250"/>
    <n v="23740"/>
    <n v="2153690"/>
    <x v="285"/>
  </r>
  <r>
    <s v="Shampoo"/>
    <x v="0"/>
    <x v="1"/>
    <x v="1"/>
    <s v="South"/>
    <x v="4"/>
    <x v="8"/>
    <n v="3070"/>
    <n v="22430"/>
    <n v="2153690"/>
    <x v="286"/>
  </r>
  <r>
    <s v="Shampoo"/>
    <x v="0"/>
    <x v="1"/>
    <x v="1"/>
    <s v="South"/>
    <x v="4"/>
    <x v="9"/>
    <n v="2620"/>
    <n v="19170"/>
    <n v="2153690"/>
    <x v="287"/>
  </r>
  <r>
    <s v="Shampoo"/>
    <x v="0"/>
    <x v="1"/>
    <x v="1"/>
    <s v="South"/>
    <x v="4"/>
    <x v="10"/>
    <n v="2740"/>
    <n v="19940"/>
    <n v="2153690"/>
    <x v="288"/>
  </r>
  <r>
    <s v="Shampoo"/>
    <x v="0"/>
    <x v="1"/>
    <x v="1"/>
    <s v="South"/>
    <x v="4"/>
    <x v="11"/>
    <n v="2170"/>
    <n v="15850"/>
    <n v="2153690"/>
    <x v="194"/>
  </r>
  <r>
    <s v="Shampoo"/>
    <x v="0"/>
    <x v="1"/>
    <x v="1"/>
    <s v="South"/>
    <x v="5"/>
    <x v="0"/>
    <n v="950"/>
    <n v="6950"/>
    <n v="172570"/>
    <x v="289"/>
  </r>
  <r>
    <s v="Shampoo"/>
    <x v="0"/>
    <x v="1"/>
    <x v="1"/>
    <s v="South"/>
    <x v="5"/>
    <x v="1"/>
    <n v="310"/>
    <n v="2300"/>
    <n v="172570"/>
    <x v="290"/>
  </r>
  <r>
    <s v="Shampoo"/>
    <x v="0"/>
    <x v="1"/>
    <x v="1"/>
    <s v="South"/>
    <x v="5"/>
    <x v="2"/>
    <n v="440"/>
    <n v="3170"/>
    <n v="172570"/>
    <x v="291"/>
  </r>
  <r>
    <s v="Shampoo"/>
    <x v="0"/>
    <x v="2"/>
    <x v="2"/>
    <s v="Center"/>
    <x v="0"/>
    <x v="0"/>
    <n v="108180"/>
    <n v="639520"/>
    <n v="10925170"/>
    <x v="292"/>
  </r>
  <r>
    <s v="Shampoo"/>
    <x v="0"/>
    <x v="2"/>
    <x v="2"/>
    <s v="Center"/>
    <x v="0"/>
    <x v="1"/>
    <n v="104040"/>
    <n v="619240"/>
    <n v="10925170"/>
    <x v="292"/>
  </r>
  <r>
    <s v="Shampoo"/>
    <x v="0"/>
    <x v="2"/>
    <x v="2"/>
    <s v="Center"/>
    <x v="0"/>
    <x v="2"/>
    <n v="116060"/>
    <n v="653840"/>
    <n v="10925170"/>
    <x v="292"/>
  </r>
  <r>
    <s v="Shampoo"/>
    <x v="0"/>
    <x v="2"/>
    <x v="2"/>
    <s v="Center"/>
    <x v="0"/>
    <x v="3"/>
    <n v="127350"/>
    <n v="760100"/>
    <n v="10925170"/>
    <x v="292"/>
  </r>
  <r>
    <s v="Shampoo"/>
    <x v="0"/>
    <x v="2"/>
    <x v="2"/>
    <s v="Center"/>
    <x v="0"/>
    <x v="4"/>
    <n v="125410"/>
    <n v="708300"/>
    <n v="10925170"/>
    <x v="292"/>
  </r>
  <r>
    <s v="Shampoo"/>
    <x v="0"/>
    <x v="2"/>
    <x v="2"/>
    <s v="Center"/>
    <x v="0"/>
    <x v="5"/>
    <n v="126320"/>
    <n v="709160"/>
    <n v="10925170"/>
    <x v="292"/>
  </r>
  <r>
    <s v="Shampoo"/>
    <x v="0"/>
    <x v="2"/>
    <x v="2"/>
    <s v="Center"/>
    <x v="0"/>
    <x v="6"/>
    <n v="109950"/>
    <n v="701720"/>
    <n v="10925170"/>
    <x v="292"/>
  </r>
  <r>
    <s v="Shampoo"/>
    <x v="0"/>
    <x v="2"/>
    <x v="2"/>
    <s v="Center"/>
    <x v="0"/>
    <x v="7"/>
    <n v="148790"/>
    <n v="899560"/>
    <n v="10925170"/>
    <x v="292"/>
  </r>
  <r>
    <s v="Shampoo"/>
    <x v="0"/>
    <x v="2"/>
    <x v="2"/>
    <s v="Center"/>
    <x v="0"/>
    <x v="8"/>
    <n v="123510"/>
    <n v="696460"/>
    <n v="10925170"/>
    <x v="292"/>
  </r>
  <r>
    <s v="Shampoo"/>
    <x v="0"/>
    <x v="2"/>
    <x v="2"/>
    <s v="Center"/>
    <x v="0"/>
    <x v="9"/>
    <n v="127770"/>
    <n v="764290"/>
    <n v="10925170"/>
    <x v="292"/>
  </r>
  <r>
    <s v="Shampoo"/>
    <x v="0"/>
    <x v="2"/>
    <x v="2"/>
    <s v="Center"/>
    <x v="0"/>
    <x v="10"/>
    <n v="113390"/>
    <n v="719640"/>
    <n v="10925170"/>
    <x v="292"/>
  </r>
  <r>
    <s v="Shampoo"/>
    <x v="0"/>
    <x v="2"/>
    <x v="2"/>
    <s v="Center"/>
    <x v="0"/>
    <x v="11"/>
    <n v="163680"/>
    <n v="988600"/>
    <n v="10925170"/>
    <x v="292"/>
  </r>
  <r>
    <s v="Shampoo"/>
    <x v="0"/>
    <x v="2"/>
    <x v="2"/>
    <s v="Center"/>
    <x v="1"/>
    <x v="0"/>
    <n v="118120"/>
    <n v="749210"/>
    <n v="12940400"/>
    <x v="293"/>
  </r>
  <r>
    <s v="Shampoo"/>
    <x v="0"/>
    <x v="2"/>
    <x v="2"/>
    <s v="Center"/>
    <x v="1"/>
    <x v="1"/>
    <n v="130780"/>
    <n v="739080"/>
    <n v="12940400"/>
    <x v="294"/>
  </r>
  <r>
    <s v="Shampoo"/>
    <x v="0"/>
    <x v="2"/>
    <x v="2"/>
    <s v="Center"/>
    <x v="1"/>
    <x v="2"/>
    <n v="122240"/>
    <n v="778070"/>
    <n v="12940400"/>
    <x v="295"/>
  </r>
  <r>
    <s v="Shampoo"/>
    <x v="0"/>
    <x v="2"/>
    <x v="2"/>
    <s v="Center"/>
    <x v="1"/>
    <x v="3"/>
    <n v="137940"/>
    <n v="831030"/>
    <n v="12940400"/>
    <x v="296"/>
  </r>
  <r>
    <s v="Shampoo"/>
    <x v="0"/>
    <x v="2"/>
    <x v="2"/>
    <s v="Center"/>
    <x v="1"/>
    <x v="4"/>
    <n v="147400"/>
    <n v="891170"/>
    <n v="12940400"/>
    <x v="297"/>
  </r>
  <r>
    <s v="Shampoo"/>
    <x v="0"/>
    <x v="2"/>
    <x v="2"/>
    <s v="Center"/>
    <x v="1"/>
    <x v="5"/>
    <n v="129020"/>
    <n v="823020"/>
    <n v="12940400"/>
    <x v="298"/>
  </r>
  <r>
    <s v="Shampoo"/>
    <x v="0"/>
    <x v="2"/>
    <x v="2"/>
    <s v="Center"/>
    <x v="1"/>
    <x v="6"/>
    <n v="172770"/>
    <n v="1040470"/>
    <n v="12940400"/>
    <x v="299"/>
  </r>
  <r>
    <s v="Shampoo"/>
    <x v="0"/>
    <x v="2"/>
    <x v="2"/>
    <s v="Center"/>
    <x v="1"/>
    <x v="7"/>
    <n v="132300"/>
    <n v="801080"/>
    <n v="12940400"/>
    <x v="300"/>
  </r>
  <r>
    <s v="Shampoo"/>
    <x v="0"/>
    <x v="2"/>
    <x v="2"/>
    <s v="Center"/>
    <x v="1"/>
    <x v="8"/>
    <n v="141250"/>
    <n v="853230"/>
    <n v="12940400"/>
    <x v="301"/>
  </r>
  <r>
    <s v="Shampoo"/>
    <x v="0"/>
    <x v="2"/>
    <x v="2"/>
    <s v="Center"/>
    <x v="1"/>
    <x v="9"/>
    <n v="123950"/>
    <n v="792060"/>
    <n v="12940400"/>
    <x v="302"/>
  </r>
  <r>
    <s v="Shampoo"/>
    <x v="0"/>
    <x v="2"/>
    <x v="2"/>
    <s v="Center"/>
    <x v="1"/>
    <x v="10"/>
    <n v="164170"/>
    <n v="982820"/>
    <n v="12940400"/>
    <x v="303"/>
  </r>
  <r>
    <s v="Shampoo"/>
    <x v="0"/>
    <x v="2"/>
    <x v="2"/>
    <s v="Center"/>
    <x v="1"/>
    <x v="11"/>
    <n v="157800"/>
    <n v="951570"/>
    <n v="12940400"/>
    <x v="304"/>
  </r>
  <r>
    <s v="Shampoo"/>
    <x v="0"/>
    <x v="2"/>
    <x v="2"/>
    <s v="Center"/>
    <x v="2"/>
    <x v="0"/>
    <n v="193940"/>
    <n v="1160940"/>
    <n v="13983420"/>
    <x v="305"/>
  </r>
  <r>
    <s v="Shampoo"/>
    <x v="0"/>
    <x v="2"/>
    <x v="2"/>
    <s v="Center"/>
    <x v="2"/>
    <x v="1"/>
    <n v="140910"/>
    <n v="852480"/>
    <n v="13983420"/>
    <x v="306"/>
  </r>
  <r>
    <s v="Shampoo"/>
    <x v="0"/>
    <x v="2"/>
    <x v="2"/>
    <s v="Center"/>
    <x v="2"/>
    <x v="2"/>
    <n v="211810"/>
    <n v="1269970"/>
    <n v="13983420"/>
    <x v="307"/>
  </r>
  <r>
    <s v="Shampoo"/>
    <x v="0"/>
    <x v="2"/>
    <x v="2"/>
    <s v="Center"/>
    <x v="2"/>
    <x v="3"/>
    <n v="143250"/>
    <n v="864460"/>
    <n v="13983420"/>
    <x v="308"/>
  </r>
  <r>
    <s v="Shampoo"/>
    <x v="0"/>
    <x v="2"/>
    <x v="2"/>
    <s v="Center"/>
    <x v="2"/>
    <x v="4"/>
    <n v="116470"/>
    <n v="741730"/>
    <n v="13983420"/>
    <x v="309"/>
  </r>
  <r>
    <s v="Shampoo"/>
    <x v="0"/>
    <x v="2"/>
    <x v="2"/>
    <s v="Center"/>
    <x v="2"/>
    <x v="5"/>
    <n v="180240"/>
    <n v="1083360"/>
    <n v="13983420"/>
    <x v="310"/>
  </r>
  <r>
    <s v="Shampoo"/>
    <x v="0"/>
    <x v="2"/>
    <x v="2"/>
    <s v="Center"/>
    <x v="2"/>
    <x v="6"/>
    <n v="162790"/>
    <n v="925990"/>
    <n v="13983420"/>
    <x v="311"/>
  </r>
  <r>
    <s v="Shampoo"/>
    <x v="0"/>
    <x v="2"/>
    <x v="2"/>
    <s v="Center"/>
    <x v="2"/>
    <x v="7"/>
    <n v="127600"/>
    <n v="774200"/>
    <n v="13983420"/>
    <x v="312"/>
  </r>
  <r>
    <s v="Shampoo"/>
    <x v="0"/>
    <x v="2"/>
    <x v="2"/>
    <s v="Center"/>
    <x v="2"/>
    <x v="8"/>
    <n v="137470"/>
    <n v="877760"/>
    <n v="13983420"/>
    <x v="313"/>
  </r>
  <r>
    <s v="Shampoo"/>
    <x v="0"/>
    <x v="2"/>
    <x v="2"/>
    <s v="Center"/>
    <x v="2"/>
    <x v="9"/>
    <n v="196660"/>
    <n v="1181760"/>
    <n v="13983420"/>
    <x v="314"/>
  </r>
  <r>
    <s v="Shampoo"/>
    <x v="0"/>
    <x v="2"/>
    <x v="2"/>
    <s v="Center"/>
    <x v="2"/>
    <x v="10"/>
    <n v="139880"/>
    <n v="795020"/>
    <n v="13983420"/>
    <x v="315"/>
  </r>
  <r>
    <s v="Shampoo"/>
    <x v="0"/>
    <x v="2"/>
    <x v="2"/>
    <s v="Center"/>
    <x v="2"/>
    <x v="11"/>
    <n v="145480"/>
    <n v="920810"/>
    <n v="13983420"/>
    <x v="316"/>
  </r>
  <r>
    <s v="Shampoo"/>
    <x v="0"/>
    <x v="2"/>
    <x v="2"/>
    <s v="Center"/>
    <x v="3"/>
    <x v="0"/>
    <n v="150130"/>
    <n v="851970"/>
    <n v="14495560"/>
    <x v="317"/>
  </r>
  <r>
    <s v="Shampoo"/>
    <x v="0"/>
    <x v="2"/>
    <x v="2"/>
    <s v="Center"/>
    <x v="3"/>
    <x v="1"/>
    <n v="126820"/>
    <n v="770870"/>
    <n v="14495560"/>
    <x v="318"/>
  </r>
  <r>
    <s v="Shampoo"/>
    <x v="0"/>
    <x v="2"/>
    <x v="2"/>
    <s v="Center"/>
    <x v="3"/>
    <x v="2"/>
    <n v="158080"/>
    <n v="899110"/>
    <n v="14495560"/>
    <x v="319"/>
  </r>
  <r>
    <s v="Shampoo"/>
    <x v="0"/>
    <x v="2"/>
    <x v="2"/>
    <s v="Center"/>
    <x v="3"/>
    <x v="3"/>
    <n v="142040"/>
    <n v="903070"/>
    <n v="14495560"/>
    <x v="320"/>
  </r>
  <r>
    <s v="Shampoo"/>
    <x v="0"/>
    <x v="2"/>
    <x v="2"/>
    <s v="Center"/>
    <x v="3"/>
    <x v="4"/>
    <n v="192000"/>
    <n v="1155450"/>
    <n v="14495560"/>
    <x v="321"/>
  </r>
  <r>
    <s v="Shampoo"/>
    <x v="0"/>
    <x v="2"/>
    <x v="2"/>
    <s v="Center"/>
    <x v="3"/>
    <x v="5"/>
    <n v="159300"/>
    <n v="981000"/>
    <n v="14495560"/>
    <x v="322"/>
  </r>
  <r>
    <s v="Shampoo"/>
    <x v="0"/>
    <x v="2"/>
    <x v="2"/>
    <s v="Center"/>
    <x v="3"/>
    <x v="6"/>
    <n v="157920"/>
    <n v="988190"/>
    <n v="14495560"/>
    <x v="323"/>
  </r>
  <r>
    <s v="Shampoo"/>
    <x v="0"/>
    <x v="2"/>
    <x v="2"/>
    <s v="Center"/>
    <x v="3"/>
    <x v="7"/>
    <n v="131670"/>
    <n v="774140"/>
    <n v="14495560"/>
    <x v="324"/>
  </r>
  <r>
    <s v="Shampoo"/>
    <x v="0"/>
    <x v="2"/>
    <x v="2"/>
    <s v="Center"/>
    <x v="3"/>
    <x v="8"/>
    <n v="189790"/>
    <n v="1187490"/>
    <n v="14495560"/>
    <x v="325"/>
  </r>
  <r>
    <s v="Shampoo"/>
    <x v="0"/>
    <x v="2"/>
    <x v="2"/>
    <s v="Center"/>
    <x v="3"/>
    <x v="9"/>
    <n v="164200"/>
    <n v="1061720"/>
    <n v="14495560"/>
    <x v="326"/>
  </r>
  <r>
    <s v="Shampoo"/>
    <x v="0"/>
    <x v="2"/>
    <x v="2"/>
    <s v="Center"/>
    <x v="3"/>
    <x v="10"/>
    <n v="152640"/>
    <n v="959720"/>
    <n v="14495560"/>
    <x v="327"/>
  </r>
  <r>
    <s v="Shampoo"/>
    <x v="0"/>
    <x v="2"/>
    <x v="2"/>
    <s v="Center"/>
    <x v="3"/>
    <x v="11"/>
    <n v="151550"/>
    <n v="983660"/>
    <n v="14495560"/>
    <x v="328"/>
  </r>
  <r>
    <s v="Shampoo"/>
    <x v="0"/>
    <x v="2"/>
    <x v="2"/>
    <s v="Center"/>
    <x v="4"/>
    <x v="0"/>
    <n v="151900"/>
    <n v="981660"/>
    <n v="17596830"/>
    <x v="329"/>
  </r>
  <r>
    <s v="Shampoo"/>
    <x v="0"/>
    <x v="2"/>
    <x v="2"/>
    <s v="Center"/>
    <x v="4"/>
    <x v="1"/>
    <n v="181980"/>
    <n v="1135960"/>
    <n v="17596830"/>
    <x v="330"/>
  </r>
  <r>
    <s v="Shampoo"/>
    <x v="0"/>
    <x v="2"/>
    <x v="2"/>
    <s v="Center"/>
    <x v="4"/>
    <x v="2"/>
    <n v="171680"/>
    <n v="1008940"/>
    <n v="17596830"/>
    <x v="331"/>
  </r>
  <r>
    <s v="Shampoo"/>
    <x v="0"/>
    <x v="2"/>
    <x v="2"/>
    <s v="Center"/>
    <x v="4"/>
    <x v="3"/>
    <n v="189460"/>
    <n v="1187420"/>
    <n v="17596830"/>
    <x v="332"/>
  </r>
  <r>
    <s v="Shampoo"/>
    <x v="0"/>
    <x v="2"/>
    <x v="2"/>
    <s v="Center"/>
    <x v="4"/>
    <x v="4"/>
    <n v="184420"/>
    <n v="1195900"/>
    <n v="17596830"/>
    <x v="333"/>
  </r>
  <r>
    <s v="Shampoo"/>
    <x v="0"/>
    <x v="2"/>
    <x v="2"/>
    <s v="Center"/>
    <x v="4"/>
    <x v="5"/>
    <n v="185420"/>
    <n v="1089030"/>
    <n v="17596830"/>
    <x v="334"/>
  </r>
  <r>
    <s v="Shampoo"/>
    <x v="0"/>
    <x v="2"/>
    <x v="2"/>
    <s v="Center"/>
    <x v="4"/>
    <x v="6"/>
    <n v="151160"/>
    <n v="983840"/>
    <n v="17596830"/>
    <x v="335"/>
  </r>
  <r>
    <s v="Shampoo"/>
    <x v="0"/>
    <x v="2"/>
    <x v="2"/>
    <s v="Center"/>
    <x v="4"/>
    <x v="7"/>
    <n v="205890"/>
    <n v="1293310"/>
    <n v="17596830"/>
    <x v="336"/>
  </r>
  <r>
    <s v="Shampoo"/>
    <x v="0"/>
    <x v="2"/>
    <x v="2"/>
    <s v="Center"/>
    <x v="4"/>
    <x v="8"/>
    <n v="180900"/>
    <n v="1172650"/>
    <n v="17596830"/>
    <x v="337"/>
  </r>
  <r>
    <s v="Shampoo"/>
    <x v="0"/>
    <x v="2"/>
    <x v="2"/>
    <s v="Center"/>
    <x v="4"/>
    <x v="9"/>
    <n v="176410"/>
    <n v="1111770"/>
    <n v="17596830"/>
    <x v="338"/>
  </r>
  <r>
    <s v="Shampoo"/>
    <x v="0"/>
    <x v="2"/>
    <x v="2"/>
    <s v="Center"/>
    <x v="4"/>
    <x v="10"/>
    <n v="163550"/>
    <n v="960770"/>
    <n v="17596830"/>
    <x v="339"/>
  </r>
  <r>
    <s v="Shampoo"/>
    <x v="0"/>
    <x v="2"/>
    <x v="2"/>
    <s v="Center"/>
    <x v="4"/>
    <x v="11"/>
    <n v="237860"/>
    <n v="1532390"/>
    <n v="17596830"/>
    <x v="340"/>
  </r>
  <r>
    <s v="Shampoo"/>
    <x v="0"/>
    <x v="2"/>
    <x v="2"/>
    <s v="Center"/>
    <x v="5"/>
    <x v="0"/>
    <n v="176640"/>
    <n v="1118140"/>
    <n v="4889680"/>
    <x v="341"/>
  </r>
  <r>
    <s v="Shampoo"/>
    <x v="0"/>
    <x v="2"/>
    <x v="2"/>
    <s v="Center"/>
    <x v="5"/>
    <x v="1"/>
    <n v="178890"/>
    <n v="1229650"/>
    <n v="4889680"/>
    <x v="342"/>
  </r>
  <r>
    <s v="Shampoo"/>
    <x v="0"/>
    <x v="2"/>
    <x v="2"/>
    <s v="Center"/>
    <x v="5"/>
    <x v="2"/>
    <n v="177760"/>
    <n v="1124060"/>
    <n v="4889680"/>
    <x v="343"/>
  </r>
  <r>
    <s v="Shampoo"/>
    <x v="0"/>
    <x v="2"/>
    <x v="2"/>
    <s v="North"/>
    <x v="0"/>
    <x v="0"/>
    <n v="16850"/>
    <n v="98090"/>
    <n v="10925170"/>
    <x v="292"/>
  </r>
  <r>
    <s v="Shampoo"/>
    <x v="0"/>
    <x v="2"/>
    <x v="2"/>
    <s v="North"/>
    <x v="0"/>
    <x v="1"/>
    <n v="9560"/>
    <n v="61220"/>
    <n v="10925170"/>
    <x v="292"/>
  </r>
  <r>
    <s v="Shampoo"/>
    <x v="0"/>
    <x v="2"/>
    <x v="2"/>
    <s v="North"/>
    <x v="0"/>
    <x v="2"/>
    <n v="19080"/>
    <n v="111070"/>
    <n v="10925170"/>
    <x v="292"/>
  </r>
  <r>
    <s v="Shampoo"/>
    <x v="0"/>
    <x v="2"/>
    <x v="2"/>
    <s v="North"/>
    <x v="0"/>
    <x v="3"/>
    <n v="9270"/>
    <n v="59670"/>
    <n v="10925170"/>
    <x v="292"/>
  </r>
  <r>
    <s v="Shampoo"/>
    <x v="0"/>
    <x v="2"/>
    <x v="2"/>
    <s v="North"/>
    <x v="0"/>
    <x v="4"/>
    <n v="22250"/>
    <n v="129280"/>
    <n v="10925170"/>
    <x v="292"/>
  </r>
  <r>
    <s v="Shampoo"/>
    <x v="0"/>
    <x v="2"/>
    <x v="2"/>
    <s v="North"/>
    <x v="0"/>
    <x v="5"/>
    <n v="19070"/>
    <n v="106540"/>
    <n v="10925170"/>
    <x v="292"/>
  </r>
  <r>
    <s v="Shampoo"/>
    <x v="0"/>
    <x v="2"/>
    <x v="2"/>
    <s v="North"/>
    <x v="0"/>
    <x v="6"/>
    <n v="15910"/>
    <n v="88110"/>
    <n v="10925170"/>
    <x v="292"/>
  </r>
  <r>
    <s v="Shampoo"/>
    <x v="0"/>
    <x v="2"/>
    <x v="2"/>
    <s v="North"/>
    <x v="0"/>
    <x v="7"/>
    <n v="13610"/>
    <n v="86840"/>
    <n v="10925170"/>
    <x v="292"/>
  </r>
  <r>
    <s v="Shampoo"/>
    <x v="0"/>
    <x v="2"/>
    <x v="2"/>
    <s v="North"/>
    <x v="0"/>
    <x v="8"/>
    <n v="25380"/>
    <n v="150320"/>
    <n v="10925170"/>
    <x v="292"/>
  </r>
  <r>
    <s v="Shampoo"/>
    <x v="0"/>
    <x v="2"/>
    <x v="2"/>
    <s v="North"/>
    <x v="0"/>
    <x v="9"/>
    <n v="21150"/>
    <n v="117160"/>
    <n v="10925170"/>
    <x v="292"/>
  </r>
  <r>
    <s v="Shampoo"/>
    <x v="0"/>
    <x v="2"/>
    <x v="2"/>
    <s v="North"/>
    <x v="0"/>
    <x v="10"/>
    <n v="20230"/>
    <n v="117290"/>
    <n v="10925170"/>
    <x v="292"/>
  </r>
  <r>
    <s v="Shampoo"/>
    <x v="0"/>
    <x v="2"/>
    <x v="2"/>
    <s v="North"/>
    <x v="0"/>
    <x v="11"/>
    <n v="13400"/>
    <n v="85320"/>
    <n v="10925170"/>
    <x v="292"/>
  </r>
  <r>
    <s v="Shampoo"/>
    <x v="0"/>
    <x v="2"/>
    <x v="2"/>
    <s v="North"/>
    <x v="1"/>
    <x v="0"/>
    <n v="23130"/>
    <n v="128550"/>
    <n v="12940400"/>
    <x v="344"/>
  </r>
  <r>
    <s v="Shampoo"/>
    <x v="0"/>
    <x v="2"/>
    <x v="2"/>
    <s v="North"/>
    <x v="1"/>
    <x v="1"/>
    <n v="26740"/>
    <n v="158340"/>
    <n v="12940400"/>
    <x v="345"/>
  </r>
  <r>
    <s v="Shampoo"/>
    <x v="0"/>
    <x v="2"/>
    <x v="2"/>
    <s v="North"/>
    <x v="1"/>
    <x v="2"/>
    <n v="20670"/>
    <n v="115100"/>
    <n v="12940400"/>
    <x v="346"/>
  </r>
  <r>
    <s v="Shampoo"/>
    <x v="0"/>
    <x v="2"/>
    <x v="2"/>
    <s v="North"/>
    <x v="1"/>
    <x v="3"/>
    <n v="24350"/>
    <n v="144100"/>
    <n v="12940400"/>
    <x v="347"/>
  </r>
  <r>
    <s v="Shampoo"/>
    <x v="0"/>
    <x v="2"/>
    <x v="2"/>
    <s v="North"/>
    <x v="1"/>
    <x v="4"/>
    <n v="25800"/>
    <n v="153510"/>
    <n v="12940400"/>
    <x v="348"/>
  </r>
  <r>
    <s v="Shampoo"/>
    <x v="0"/>
    <x v="2"/>
    <x v="2"/>
    <s v="North"/>
    <x v="1"/>
    <x v="5"/>
    <n v="21570"/>
    <n v="128130"/>
    <n v="12940400"/>
    <x v="349"/>
  </r>
  <r>
    <s v="Shampoo"/>
    <x v="0"/>
    <x v="2"/>
    <x v="2"/>
    <s v="North"/>
    <x v="1"/>
    <x v="6"/>
    <n v="22650"/>
    <n v="144440"/>
    <n v="12940400"/>
    <x v="350"/>
  </r>
  <r>
    <s v="Shampoo"/>
    <x v="0"/>
    <x v="2"/>
    <x v="2"/>
    <s v="North"/>
    <x v="1"/>
    <x v="7"/>
    <n v="32610"/>
    <n v="194270"/>
    <n v="12940400"/>
    <x v="351"/>
  </r>
  <r>
    <s v="Shampoo"/>
    <x v="0"/>
    <x v="2"/>
    <x v="2"/>
    <s v="North"/>
    <x v="1"/>
    <x v="8"/>
    <n v="25070"/>
    <n v="140200"/>
    <n v="12940400"/>
    <x v="352"/>
  </r>
  <r>
    <s v="Shampoo"/>
    <x v="0"/>
    <x v="2"/>
    <x v="2"/>
    <s v="North"/>
    <x v="1"/>
    <x v="9"/>
    <n v="27900"/>
    <n v="165860"/>
    <n v="12940400"/>
    <x v="353"/>
  </r>
  <r>
    <s v="Shampoo"/>
    <x v="0"/>
    <x v="2"/>
    <x v="2"/>
    <s v="North"/>
    <x v="1"/>
    <x v="10"/>
    <n v="16150"/>
    <n v="102380"/>
    <n v="12940400"/>
    <x v="354"/>
  </r>
  <r>
    <s v="Shampoo"/>
    <x v="0"/>
    <x v="2"/>
    <x v="2"/>
    <s v="North"/>
    <x v="1"/>
    <x v="11"/>
    <n v="32550"/>
    <n v="193480"/>
    <n v="12940400"/>
    <x v="304"/>
  </r>
  <r>
    <s v="Shampoo"/>
    <x v="0"/>
    <x v="2"/>
    <x v="2"/>
    <s v="North"/>
    <x v="2"/>
    <x v="0"/>
    <n v="20480"/>
    <n v="131000"/>
    <n v="13983420"/>
    <x v="355"/>
  </r>
  <r>
    <s v="Shampoo"/>
    <x v="0"/>
    <x v="2"/>
    <x v="2"/>
    <s v="North"/>
    <x v="2"/>
    <x v="1"/>
    <n v="25280"/>
    <n v="141330"/>
    <n v="13983420"/>
    <x v="356"/>
  </r>
  <r>
    <s v="Shampoo"/>
    <x v="0"/>
    <x v="2"/>
    <x v="2"/>
    <s v="North"/>
    <x v="2"/>
    <x v="2"/>
    <n v="21180"/>
    <n v="134670"/>
    <n v="13983420"/>
    <x v="357"/>
  </r>
  <r>
    <s v="Shampoo"/>
    <x v="0"/>
    <x v="2"/>
    <x v="2"/>
    <s v="North"/>
    <x v="2"/>
    <x v="3"/>
    <n v="24920"/>
    <n v="148380"/>
    <n v="13983420"/>
    <x v="358"/>
  </r>
  <r>
    <s v="Shampoo"/>
    <x v="0"/>
    <x v="2"/>
    <x v="2"/>
    <s v="North"/>
    <x v="2"/>
    <x v="4"/>
    <n v="22140"/>
    <n v="124510"/>
    <n v="13983420"/>
    <x v="359"/>
  </r>
  <r>
    <s v="Shampoo"/>
    <x v="0"/>
    <x v="2"/>
    <x v="2"/>
    <s v="North"/>
    <x v="2"/>
    <x v="5"/>
    <n v="18590"/>
    <n v="119660"/>
    <n v="13983420"/>
    <x v="360"/>
  </r>
  <r>
    <s v="Shampoo"/>
    <x v="0"/>
    <x v="2"/>
    <x v="2"/>
    <s v="North"/>
    <x v="2"/>
    <x v="6"/>
    <n v="34730"/>
    <n v="206150"/>
    <n v="13983420"/>
    <x v="361"/>
  </r>
  <r>
    <s v="Shampoo"/>
    <x v="0"/>
    <x v="2"/>
    <x v="2"/>
    <s v="North"/>
    <x v="2"/>
    <x v="7"/>
    <n v="24030"/>
    <n v="143770"/>
    <n v="13983420"/>
    <x v="362"/>
  </r>
  <r>
    <s v="Shampoo"/>
    <x v="0"/>
    <x v="2"/>
    <x v="2"/>
    <s v="North"/>
    <x v="2"/>
    <x v="8"/>
    <n v="24690"/>
    <n v="146090"/>
    <n v="13983420"/>
    <x v="363"/>
  </r>
  <r>
    <s v="Shampoo"/>
    <x v="0"/>
    <x v="2"/>
    <x v="2"/>
    <s v="North"/>
    <x v="2"/>
    <x v="9"/>
    <n v="20680"/>
    <n v="132010"/>
    <n v="13983420"/>
    <x v="364"/>
  </r>
  <r>
    <s v="Shampoo"/>
    <x v="0"/>
    <x v="2"/>
    <x v="2"/>
    <s v="North"/>
    <x v="2"/>
    <x v="10"/>
    <n v="32130"/>
    <n v="189790"/>
    <n v="13983420"/>
    <x v="365"/>
  </r>
  <r>
    <s v="Shampoo"/>
    <x v="0"/>
    <x v="2"/>
    <x v="2"/>
    <s v="North"/>
    <x v="2"/>
    <x v="11"/>
    <n v="28290"/>
    <n v="157710"/>
    <n v="13983420"/>
    <x v="316"/>
  </r>
  <r>
    <s v="Shampoo"/>
    <x v="0"/>
    <x v="2"/>
    <x v="2"/>
    <s v="North"/>
    <x v="3"/>
    <x v="0"/>
    <n v="35000"/>
    <n v="206730"/>
    <n v="14495560"/>
    <x v="366"/>
  </r>
  <r>
    <s v="Shampoo"/>
    <x v="0"/>
    <x v="2"/>
    <x v="2"/>
    <s v="North"/>
    <x v="3"/>
    <x v="1"/>
    <n v="25900"/>
    <n v="153640"/>
    <n v="14495560"/>
    <x v="367"/>
  </r>
  <r>
    <s v="Shampoo"/>
    <x v="0"/>
    <x v="2"/>
    <x v="2"/>
    <s v="North"/>
    <x v="3"/>
    <x v="2"/>
    <n v="38150"/>
    <n v="225090"/>
    <n v="14495560"/>
    <x v="368"/>
  </r>
  <r>
    <s v="Shampoo"/>
    <x v="0"/>
    <x v="2"/>
    <x v="2"/>
    <s v="North"/>
    <x v="3"/>
    <x v="3"/>
    <n v="30560"/>
    <n v="171010"/>
    <n v="14495560"/>
    <x v="369"/>
  </r>
  <r>
    <s v="Shampoo"/>
    <x v="0"/>
    <x v="2"/>
    <x v="2"/>
    <s v="North"/>
    <x v="3"/>
    <x v="4"/>
    <n v="23940"/>
    <n v="153200"/>
    <n v="14495560"/>
    <x v="370"/>
  </r>
  <r>
    <s v="Shampoo"/>
    <x v="0"/>
    <x v="2"/>
    <x v="2"/>
    <s v="North"/>
    <x v="3"/>
    <x v="5"/>
    <n v="37670"/>
    <n v="228180"/>
    <n v="14495560"/>
    <x v="371"/>
  </r>
  <r>
    <s v="Shampoo"/>
    <x v="0"/>
    <x v="2"/>
    <x v="2"/>
    <s v="North"/>
    <x v="3"/>
    <x v="6"/>
    <n v="31930"/>
    <n v="185900"/>
    <n v="14495560"/>
    <x v="372"/>
  </r>
  <r>
    <s v="Shampoo"/>
    <x v="0"/>
    <x v="2"/>
    <x v="2"/>
    <s v="North"/>
    <x v="3"/>
    <x v="7"/>
    <n v="26380"/>
    <n v="153890"/>
    <n v="14495560"/>
    <x v="373"/>
  </r>
  <r>
    <s v="Shampoo"/>
    <x v="0"/>
    <x v="2"/>
    <x v="2"/>
    <s v="North"/>
    <x v="3"/>
    <x v="8"/>
    <n v="24900"/>
    <n v="163590"/>
    <n v="14495560"/>
    <x v="374"/>
  </r>
  <r>
    <s v="Shampoo"/>
    <x v="0"/>
    <x v="2"/>
    <x v="2"/>
    <s v="North"/>
    <x v="3"/>
    <x v="9"/>
    <n v="37690"/>
    <n v="232660"/>
    <n v="14495560"/>
    <x v="375"/>
  </r>
  <r>
    <s v="Shampoo"/>
    <x v="0"/>
    <x v="2"/>
    <x v="2"/>
    <s v="North"/>
    <x v="3"/>
    <x v="10"/>
    <n v="26720"/>
    <n v="165580"/>
    <n v="14495560"/>
    <x v="376"/>
  </r>
  <r>
    <s v="Shampoo"/>
    <x v="0"/>
    <x v="2"/>
    <x v="2"/>
    <s v="North"/>
    <x v="3"/>
    <x v="11"/>
    <n v="31700"/>
    <n v="195950"/>
    <n v="14495560"/>
    <x v="328"/>
  </r>
  <r>
    <s v="Shampoo"/>
    <x v="0"/>
    <x v="2"/>
    <x v="2"/>
    <s v="North"/>
    <x v="4"/>
    <x v="0"/>
    <n v="31430"/>
    <n v="182820"/>
    <n v="17596830"/>
    <x v="377"/>
  </r>
  <r>
    <s v="Shampoo"/>
    <x v="0"/>
    <x v="2"/>
    <x v="2"/>
    <s v="North"/>
    <x v="4"/>
    <x v="1"/>
    <n v="25070"/>
    <n v="164170"/>
    <n v="17596830"/>
    <x v="378"/>
  </r>
  <r>
    <s v="Shampoo"/>
    <x v="0"/>
    <x v="2"/>
    <x v="2"/>
    <s v="North"/>
    <x v="4"/>
    <x v="2"/>
    <n v="36690"/>
    <n v="214670"/>
    <n v="17596830"/>
    <x v="379"/>
  </r>
  <r>
    <s v="Shampoo"/>
    <x v="0"/>
    <x v="2"/>
    <x v="2"/>
    <s v="North"/>
    <x v="4"/>
    <x v="3"/>
    <n v="28870"/>
    <n v="189330"/>
    <n v="17596830"/>
    <x v="380"/>
  </r>
  <r>
    <s v="Shampoo"/>
    <x v="0"/>
    <x v="2"/>
    <x v="2"/>
    <s v="North"/>
    <x v="4"/>
    <x v="4"/>
    <n v="53990"/>
    <n v="334940"/>
    <n v="17596830"/>
    <x v="381"/>
  </r>
  <r>
    <s v="Shampoo"/>
    <x v="0"/>
    <x v="2"/>
    <x v="2"/>
    <s v="North"/>
    <x v="4"/>
    <x v="5"/>
    <n v="36660"/>
    <n v="227740"/>
    <n v="17596830"/>
    <x v="382"/>
  </r>
  <r>
    <s v="Shampoo"/>
    <x v="0"/>
    <x v="2"/>
    <x v="2"/>
    <s v="North"/>
    <x v="4"/>
    <x v="6"/>
    <n v="34460"/>
    <n v="201440"/>
    <n v="17596830"/>
    <x v="383"/>
  </r>
  <r>
    <s v="Shampoo"/>
    <x v="0"/>
    <x v="2"/>
    <x v="2"/>
    <s v="North"/>
    <x v="4"/>
    <x v="7"/>
    <n v="29190"/>
    <n v="190760"/>
    <n v="17596830"/>
    <x v="384"/>
  </r>
  <r>
    <s v="Shampoo"/>
    <x v="0"/>
    <x v="2"/>
    <x v="2"/>
    <s v="North"/>
    <x v="4"/>
    <x v="8"/>
    <n v="51430"/>
    <n v="320990"/>
    <n v="17596830"/>
    <x v="385"/>
  </r>
  <r>
    <s v="Shampoo"/>
    <x v="0"/>
    <x v="2"/>
    <x v="2"/>
    <s v="North"/>
    <x v="4"/>
    <x v="9"/>
    <n v="42890"/>
    <n v="251160"/>
    <n v="17596830"/>
    <x v="386"/>
  </r>
  <r>
    <s v="Shampoo"/>
    <x v="0"/>
    <x v="2"/>
    <x v="2"/>
    <s v="North"/>
    <x v="4"/>
    <x v="10"/>
    <n v="38360"/>
    <n v="237510"/>
    <n v="17596830"/>
    <x v="387"/>
  </r>
  <r>
    <s v="Shampoo"/>
    <x v="0"/>
    <x v="2"/>
    <x v="2"/>
    <s v="North"/>
    <x v="4"/>
    <x v="11"/>
    <n v="41540"/>
    <n v="277340"/>
    <n v="17596830"/>
    <x v="340"/>
  </r>
  <r>
    <s v="Shampoo"/>
    <x v="0"/>
    <x v="2"/>
    <x v="2"/>
    <s v="North"/>
    <x v="5"/>
    <x v="0"/>
    <n v="52250"/>
    <n v="360800"/>
    <n v="4889680"/>
    <x v="388"/>
  </r>
  <r>
    <s v="Shampoo"/>
    <x v="0"/>
    <x v="2"/>
    <x v="2"/>
    <s v="North"/>
    <x v="5"/>
    <x v="1"/>
    <n v="56450"/>
    <n v="372870"/>
    <n v="4889680"/>
    <x v="389"/>
  </r>
  <r>
    <s v="Shampoo"/>
    <x v="0"/>
    <x v="2"/>
    <x v="2"/>
    <s v="North"/>
    <x v="5"/>
    <x v="2"/>
    <n v="46760"/>
    <n v="294430"/>
    <n v="4889680"/>
    <x v="390"/>
  </r>
  <r>
    <s v="Shampoo"/>
    <x v="0"/>
    <x v="2"/>
    <x v="2"/>
    <s v="South"/>
    <x v="0"/>
    <x v="0"/>
    <n v="12260"/>
    <n v="75630"/>
    <n v="10925170"/>
    <x v="292"/>
  </r>
  <r>
    <s v="Shampoo"/>
    <x v="0"/>
    <x v="2"/>
    <x v="2"/>
    <s v="South"/>
    <x v="0"/>
    <x v="1"/>
    <n v="8100"/>
    <n v="52440"/>
    <n v="10925170"/>
    <x v="292"/>
  </r>
  <r>
    <s v="Shampoo"/>
    <x v="0"/>
    <x v="2"/>
    <x v="2"/>
    <s v="South"/>
    <x v="0"/>
    <x v="2"/>
    <n v="15630"/>
    <n v="96800"/>
    <n v="10925170"/>
    <x v="292"/>
  </r>
  <r>
    <s v="Shampoo"/>
    <x v="0"/>
    <x v="2"/>
    <x v="2"/>
    <s v="South"/>
    <x v="0"/>
    <x v="3"/>
    <n v="9030"/>
    <n v="58790"/>
    <n v="10925170"/>
    <x v="292"/>
  </r>
  <r>
    <s v="Shampoo"/>
    <x v="0"/>
    <x v="2"/>
    <x v="2"/>
    <s v="South"/>
    <x v="0"/>
    <x v="4"/>
    <n v="7600"/>
    <n v="42330"/>
    <n v="10925170"/>
    <x v="292"/>
  </r>
  <r>
    <s v="Shampoo"/>
    <x v="0"/>
    <x v="2"/>
    <x v="2"/>
    <s v="South"/>
    <x v="0"/>
    <x v="5"/>
    <n v="13940"/>
    <n v="86910"/>
    <n v="10925170"/>
    <x v="292"/>
  </r>
  <r>
    <s v="Shampoo"/>
    <x v="0"/>
    <x v="2"/>
    <x v="2"/>
    <s v="South"/>
    <x v="0"/>
    <x v="6"/>
    <n v="11550"/>
    <n v="72440"/>
    <n v="10925170"/>
    <x v="292"/>
  </r>
  <r>
    <s v="Shampoo"/>
    <x v="0"/>
    <x v="2"/>
    <x v="2"/>
    <s v="South"/>
    <x v="0"/>
    <x v="7"/>
    <n v="9050"/>
    <n v="50760"/>
    <n v="10925170"/>
    <x v="292"/>
  </r>
  <r>
    <s v="Shampoo"/>
    <x v="0"/>
    <x v="2"/>
    <x v="2"/>
    <s v="South"/>
    <x v="0"/>
    <x v="8"/>
    <n v="10420"/>
    <n v="58080"/>
    <n v="10925170"/>
    <x v="292"/>
  </r>
  <r>
    <s v="Shampoo"/>
    <x v="0"/>
    <x v="2"/>
    <x v="2"/>
    <s v="South"/>
    <x v="0"/>
    <x v="9"/>
    <n v="16410"/>
    <n v="102050"/>
    <n v="10925170"/>
    <x v="292"/>
  </r>
  <r>
    <s v="Shampoo"/>
    <x v="0"/>
    <x v="2"/>
    <x v="2"/>
    <s v="South"/>
    <x v="0"/>
    <x v="10"/>
    <n v="14600"/>
    <n v="89850"/>
    <n v="10925170"/>
    <x v="292"/>
  </r>
  <r>
    <s v="Shampoo"/>
    <x v="0"/>
    <x v="2"/>
    <x v="2"/>
    <s v="South"/>
    <x v="0"/>
    <x v="11"/>
    <n v="10320"/>
    <n v="67750"/>
    <n v="10925170"/>
    <x v="292"/>
  </r>
  <r>
    <s v="Shampoo"/>
    <x v="0"/>
    <x v="2"/>
    <x v="2"/>
    <s v="South"/>
    <x v="1"/>
    <x v="0"/>
    <n v="11580"/>
    <n v="71350"/>
    <n v="12940400"/>
    <x v="391"/>
  </r>
  <r>
    <s v="Shampoo"/>
    <x v="0"/>
    <x v="2"/>
    <x v="2"/>
    <s v="South"/>
    <x v="1"/>
    <x v="1"/>
    <n v="10540"/>
    <n v="60100"/>
    <n v="12940400"/>
    <x v="392"/>
  </r>
  <r>
    <s v="Shampoo"/>
    <x v="0"/>
    <x v="2"/>
    <x v="2"/>
    <s v="South"/>
    <x v="1"/>
    <x v="2"/>
    <n v="12610"/>
    <n v="77060"/>
    <n v="12940400"/>
    <x v="393"/>
  </r>
  <r>
    <s v="Shampoo"/>
    <x v="0"/>
    <x v="2"/>
    <x v="2"/>
    <s v="South"/>
    <x v="1"/>
    <x v="3"/>
    <n v="9460"/>
    <n v="53330"/>
    <n v="12940400"/>
    <x v="394"/>
  </r>
  <r>
    <s v="Shampoo"/>
    <x v="0"/>
    <x v="2"/>
    <x v="2"/>
    <s v="South"/>
    <x v="1"/>
    <x v="4"/>
    <n v="17700"/>
    <n v="109660"/>
    <n v="12940400"/>
    <x v="395"/>
  </r>
  <r>
    <s v="Shampoo"/>
    <x v="0"/>
    <x v="2"/>
    <x v="2"/>
    <s v="South"/>
    <x v="1"/>
    <x v="5"/>
    <n v="14280"/>
    <n v="89450"/>
    <n v="12940400"/>
    <x v="396"/>
  </r>
  <r>
    <s v="Shampoo"/>
    <x v="0"/>
    <x v="2"/>
    <x v="2"/>
    <s v="South"/>
    <x v="1"/>
    <x v="6"/>
    <n v="13770"/>
    <n v="89890"/>
    <n v="12940400"/>
    <x v="397"/>
  </r>
  <r>
    <s v="Shampoo"/>
    <x v="0"/>
    <x v="2"/>
    <x v="2"/>
    <s v="South"/>
    <x v="1"/>
    <x v="7"/>
    <n v="10610"/>
    <n v="59720"/>
    <n v="12940400"/>
    <x v="398"/>
  </r>
  <r>
    <s v="Shampoo"/>
    <x v="0"/>
    <x v="2"/>
    <x v="2"/>
    <s v="South"/>
    <x v="1"/>
    <x v="8"/>
    <n v="16320"/>
    <n v="100250"/>
    <n v="12940400"/>
    <x v="399"/>
  </r>
  <r>
    <s v="Shampoo"/>
    <x v="0"/>
    <x v="2"/>
    <x v="2"/>
    <s v="South"/>
    <x v="1"/>
    <x v="9"/>
    <n v="14160"/>
    <n v="85850"/>
    <n v="12940400"/>
    <x v="400"/>
  </r>
  <r>
    <s v="Shampoo"/>
    <x v="0"/>
    <x v="2"/>
    <x v="2"/>
    <s v="South"/>
    <x v="1"/>
    <x v="10"/>
    <n v="12790"/>
    <n v="82440"/>
    <n v="12940400"/>
    <x v="401"/>
  </r>
  <r>
    <s v="Shampoo"/>
    <x v="0"/>
    <x v="2"/>
    <x v="2"/>
    <s v="South"/>
    <x v="1"/>
    <x v="11"/>
    <n v="10640"/>
    <n v="60130"/>
    <n v="12940400"/>
    <x v="304"/>
  </r>
  <r>
    <s v="Shampoo"/>
    <x v="0"/>
    <x v="2"/>
    <x v="2"/>
    <s v="South"/>
    <x v="2"/>
    <x v="0"/>
    <n v="11340"/>
    <n v="63650"/>
    <n v="13983420"/>
    <x v="402"/>
  </r>
  <r>
    <s v="Shampoo"/>
    <x v="0"/>
    <x v="2"/>
    <x v="2"/>
    <s v="South"/>
    <x v="2"/>
    <x v="1"/>
    <n v="12410"/>
    <n v="76080"/>
    <n v="13983420"/>
    <x v="403"/>
  </r>
  <r>
    <s v="Shampoo"/>
    <x v="0"/>
    <x v="2"/>
    <x v="2"/>
    <s v="South"/>
    <x v="2"/>
    <x v="2"/>
    <n v="10490"/>
    <n v="68050"/>
    <n v="13983420"/>
    <x v="404"/>
  </r>
  <r>
    <s v="Shampoo"/>
    <x v="0"/>
    <x v="2"/>
    <x v="2"/>
    <s v="South"/>
    <x v="2"/>
    <x v="3"/>
    <n v="11790"/>
    <n v="72150"/>
    <n v="13983420"/>
    <x v="405"/>
  </r>
  <r>
    <s v="Shampoo"/>
    <x v="0"/>
    <x v="2"/>
    <x v="2"/>
    <s v="South"/>
    <x v="2"/>
    <x v="4"/>
    <n v="8720"/>
    <n v="54290"/>
    <n v="13983420"/>
    <x v="406"/>
  </r>
  <r>
    <s v="Shampoo"/>
    <x v="0"/>
    <x v="2"/>
    <x v="2"/>
    <s v="South"/>
    <x v="2"/>
    <x v="5"/>
    <n v="11590"/>
    <n v="75250"/>
    <n v="13983420"/>
    <x v="407"/>
  </r>
  <r>
    <s v="Shampoo"/>
    <x v="0"/>
    <x v="2"/>
    <x v="2"/>
    <s v="South"/>
    <x v="2"/>
    <x v="6"/>
    <n v="7550"/>
    <n v="42560"/>
    <n v="13983420"/>
    <x v="408"/>
  </r>
  <r>
    <s v="Shampoo"/>
    <x v="0"/>
    <x v="2"/>
    <x v="2"/>
    <s v="South"/>
    <x v="2"/>
    <x v="7"/>
    <n v="10960"/>
    <n v="67700"/>
    <n v="13983420"/>
    <x v="409"/>
  </r>
  <r>
    <s v="Shampoo"/>
    <x v="0"/>
    <x v="2"/>
    <x v="2"/>
    <s v="South"/>
    <x v="2"/>
    <x v="8"/>
    <n v="11700"/>
    <n v="73440"/>
    <n v="13983420"/>
    <x v="410"/>
  </r>
  <r>
    <s v="Shampoo"/>
    <x v="0"/>
    <x v="2"/>
    <x v="2"/>
    <s v="South"/>
    <x v="2"/>
    <x v="9"/>
    <n v="9480"/>
    <n v="53230"/>
    <n v="13983420"/>
    <x v="411"/>
  </r>
  <r>
    <s v="Shampoo"/>
    <x v="0"/>
    <x v="2"/>
    <x v="2"/>
    <s v="South"/>
    <x v="2"/>
    <x v="10"/>
    <n v="6920"/>
    <n v="38920"/>
    <n v="13983420"/>
    <x v="412"/>
  </r>
  <r>
    <s v="Shampoo"/>
    <x v="0"/>
    <x v="2"/>
    <x v="2"/>
    <s v="South"/>
    <x v="2"/>
    <x v="11"/>
    <n v="12040"/>
    <n v="74550"/>
    <n v="13983420"/>
    <x v="316"/>
  </r>
  <r>
    <s v="Shampoo"/>
    <x v="0"/>
    <x v="2"/>
    <x v="2"/>
    <s v="South"/>
    <x v="3"/>
    <x v="0"/>
    <n v="6620"/>
    <n v="36860"/>
    <n v="14495560"/>
    <x v="413"/>
  </r>
  <r>
    <s v="Shampoo"/>
    <x v="0"/>
    <x v="2"/>
    <x v="2"/>
    <s v="South"/>
    <x v="3"/>
    <x v="1"/>
    <n v="9880"/>
    <n v="60920"/>
    <n v="14495560"/>
    <x v="414"/>
  </r>
  <r>
    <s v="Shampoo"/>
    <x v="0"/>
    <x v="2"/>
    <x v="2"/>
    <s v="South"/>
    <x v="3"/>
    <x v="2"/>
    <n v="8490"/>
    <n v="47930"/>
    <n v="14495560"/>
    <x v="415"/>
  </r>
  <r>
    <s v="Shampoo"/>
    <x v="0"/>
    <x v="2"/>
    <x v="2"/>
    <s v="South"/>
    <x v="3"/>
    <x v="3"/>
    <n v="9600"/>
    <n v="61130"/>
    <n v="14495560"/>
    <x v="416"/>
  </r>
  <r>
    <s v="Shampoo"/>
    <x v="0"/>
    <x v="2"/>
    <x v="2"/>
    <s v="South"/>
    <x v="3"/>
    <x v="4"/>
    <n v="8890"/>
    <n v="57560"/>
    <n v="14495560"/>
    <x v="417"/>
  </r>
  <r>
    <s v="Shampoo"/>
    <x v="0"/>
    <x v="2"/>
    <x v="2"/>
    <s v="South"/>
    <x v="3"/>
    <x v="5"/>
    <n v="9370"/>
    <n v="53860"/>
    <n v="14495560"/>
    <x v="418"/>
  </r>
  <r>
    <s v="Shampoo"/>
    <x v="0"/>
    <x v="2"/>
    <x v="2"/>
    <s v="South"/>
    <x v="3"/>
    <x v="6"/>
    <n v="10580"/>
    <n v="66920"/>
    <n v="14495560"/>
    <x v="419"/>
  </r>
  <r>
    <s v="Shampoo"/>
    <x v="0"/>
    <x v="2"/>
    <x v="2"/>
    <s v="South"/>
    <x v="3"/>
    <x v="7"/>
    <n v="9660"/>
    <n v="62290"/>
    <n v="14495560"/>
    <x v="420"/>
  </r>
  <r>
    <s v="Shampoo"/>
    <x v="0"/>
    <x v="2"/>
    <x v="2"/>
    <s v="South"/>
    <x v="3"/>
    <x v="8"/>
    <n v="9870"/>
    <n v="64740"/>
    <n v="14495560"/>
    <x v="421"/>
  </r>
  <r>
    <s v="Shampoo"/>
    <x v="0"/>
    <x v="2"/>
    <x v="2"/>
    <s v="South"/>
    <x v="3"/>
    <x v="9"/>
    <n v="11430"/>
    <n v="66920"/>
    <n v="14495560"/>
    <x v="422"/>
  </r>
  <r>
    <s v="Shampoo"/>
    <x v="0"/>
    <x v="2"/>
    <x v="2"/>
    <s v="South"/>
    <x v="3"/>
    <x v="10"/>
    <n v="13240"/>
    <n v="84640"/>
    <n v="14495560"/>
    <x v="423"/>
  </r>
  <r>
    <s v="Shampoo"/>
    <x v="0"/>
    <x v="2"/>
    <x v="2"/>
    <s v="South"/>
    <x v="3"/>
    <x v="11"/>
    <n v="12390"/>
    <n v="79980"/>
    <n v="14495560"/>
    <x v="328"/>
  </r>
  <r>
    <s v="Shampoo"/>
    <x v="0"/>
    <x v="2"/>
    <x v="2"/>
    <s v="South"/>
    <x v="4"/>
    <x v="0"/>
    <n v="13690"/>
    <n v="87500"/>
    <n v="17596830"/>
    <x v="424"/>
  </r>
  <r>
    <s v="Shampoo"/>
    <x v="0"/>
    <x v="2"/>
    <x v="2"/>
    <s v="South"/>
    <x v="4"/>
    <x v="1"/>
    <n v="12050"/>
    <n v="77300"/>
    <n v="17596830"/>
    <x v="425"/>
  </r>
  <r>
    <s v="Shampoo"/>
    <x v="0"/>
    <x v="2"/>
    <x v="2"/>
    <s v="South"/>
    <x v="4"/>
    <x v="2"/>
    <n v="17040"/>
    <n v="108700"/>
    <n v="17596830"/>
    <x v="426"/>
  </r>
  <r>
    <s v="Shampoo"/>
    <x v="0"/>
    <x v="2"/>
    <x v="2"/>
    <s v="South"/>
    <x v="4"/>
    <x v="3"/>
    <n v="14080"/>
    <n v="91240"/>
    <n v="17596830"/>
    <x v="427"/>
  </r>
  <r>
    <s v="Shampoo"/>
    <x v="0"/>
    <x v="2"/>
    <x v="2"/>
    <s v="South"/>
    <x v="4"/>
    <x v="4"/>
    <n v="12440"/>
    <n v="73250"/>
    <n v="17596830"/>
    <x v="428"/>
  </r>
  <r>
    <s v="Shampoo"/>
    <x v="0"/>
    <x v="2"/>
    <x v="2"/>
    <s v="South"/>
    <x v="4"/>
    <x v="5"/>
    <n v="18190"/>
    <n v="116640"/>
    <n v="17596830"/>
    <x v="429"/>
  </r>
  <r>
    <s v="Shampoo"/>
    <x v="0"/>
    <x v="2"/>
    <x v="2"/>
    <s v="South"/>
    <x v="4"/>
    <x v="6"/>
    <n v="15280"/>
    <n v="98390"/>
    <n v="17596830"/>
    <x v="430"/>
  </r>
  <r>
    <s v="Shampoo"/>
    <x v="0"/>
    <x v="2"/>
    <x v="2"/>
    <s v="South"/>
    <x v="4"/>
    <x v="7"/>
    <n v="12700"/>
    <n v="82640"/>
    <n v="17596830"/>
    <x v="431"/>
  </r>
  <r>
    <s v="Shampoo"/>
    <x v="0"/>
    <x v="2"/>
    <x v="2"/>
    <s v="South"/>
    <x v="4"/>
    <x v="8"/>
    <n v="12120"/>
    <n v="70980"/>
    <n v="17596830"/>
    <x v="432"/>
  </r>
  <r>
    <s v="Shampoo"/>
    <x v="0"/>
    <x v="2"/>
    <x v="2"/>
    <s v="South"/>
    <x v="4"/>
    <x v="9"/>
    <n v="18280"/>
    <n v="117030"/>
    <n v="17596830"/>
    <x v="433"/>
  </r>
  <r>
    <s v="Shampoo"/>
    <x v="0"/>
    <x v="2"/>
    <x v="2"/>
    <s v="South"/>
    <x v="4"/>
    <x v="10"/>
    <n v="16920"/>
    <n v="108040"/>
    <n v="17596830"/>
    <x v="434"/>
  </r>
  <r>
    <s v="Shampoo"/>
    <x v="0"/>
    <x v="2"/>
    <x v="2"/>
    <s v="South"/>
    <x v="4"/>
    <x v="11"/>
    <n v="17750"/>
    <n v="118610"/>
    <n v="17596830"/>
    <x v="340"/>
  </r>
  <r>
    <s v="Shampoo"/>
    <x v="0"/>
    <x v="2"/>
    <x v="2"/>
    <s v="South"/>
    <x v="5"/>
    <x v="0"/>
    <n v="22430"/>
    <n v="156040"/>
    <n v="4889680"/>
    <x v="435"/>
  </r>
  <r>
    <s v="Shampoo"/>
    <x v="0"/>
    <x v="2"/>
    <x v="2"/>
    <s v="South"/>
    <x v="5"/>
    <x v="1"/>
    <n v="13650"/>
    <n v="86190"/>
    <n v="4889680"/>
    <x v="436"/>
  </r>
  <r>
    <s v="Shampoo"/>
    <x v="0"/>
    <x v="2"/>
    <x v="2"/>
    <s v="South"/>
    <x v="5"/>
    <x v="2"/>
    <n v="21220"/>
    <n v="147500"/>
    <n v="4889680"/>
    <x v="437"/>
  </r>
  <r>
    <s v="Shampoo"/>
    <x v="0"/>
    <x v="3"/>
    <x v="3"/>
    <s v="Center"/>
    <x v="0"/>
    <x v="0"/>
    <n v="77030"/>
    <n v="361220"/>
    <n v="10219544"/>
    <x v="438"/>
  </r>
  <r>
    <s v="Shampoo"/>
    <x v="0"/>
    <x v="3"/>
    <x v="3"/>
    <s v="Center"/>
    <x v="0"/>
    <x v="1"/>
    <n v="57200"/>
    <n v="268280"/>
    <n v="10219544"/>
    <x v="438"/>
  </r>
  <r>
    <s v="Shampoo"/>
    <x v="0"/>
    <x v="3"/>
    <x v="3"/>
    <s v="Center"/>
    <x v="0"/>
    <x v="2"/>
    <n v="92430"/>
    <n v="433500"/>
    <n v="10219544"/>
    <x v="438"/>
  </r>
  <r>
    <s v="Shampoo"/>
    <x v="0"/>
    <x v="3"/>
    <x v="3"/>
    <s v="Center"/>
    <x v="0"/>
    <x v="3"/>
    <n v="86850"/>
    <n v="407340"/>
    <n v="10219544"/>
    <x v="438"/>
  </r>
  <r>
    <s v="Shampoo"/>
    <x v="0"/>
    <x v="3"/>
    <x v="3"/>
    <s v="Center"/>
    <x v="0"/>
    <x v="4"/>
    <n v="84670"/>
    <n v="397120"/>
    <n v="10219544"/>
    <x v="438"/>
  </r>
  <r>
    <s v="Shampoo"/>
    <x v="0"/>
    <x v="3"/>
    <x v="3"/>
    <s v="Center"/>
    <x v="0"/>
    <x v="5"/>
    <n v="95510"/>
    <n v="448030"/>
    <n v="10219544"/>
    <x v="438"/>
  </r>
  <r>
    <s v="Shampoo"/>
    <x v="0"/>
    <x v="3"/>
    <x v="3"/>
    <s v="Center"/>
    <x v="0"/>
    <x v="6"/>
    <n v="96800"/>
    <n v="454030"/>
    <n v="10219544"/>
    <x v="438"/>
  </r>
  <r>
    <s v="Shampoo"/>
    <x v="0"/>
    <x v="3"/>
    <x v="3"/>
    <s v="Center"/>
    <x v="0"/>
    <x v="7"/>
    <n v="87010"/>
    <n v="408050"/>
    <n v="10219544"/>
    <x v="438"/>
  </r>
  <r>
    <s v="Shampoo"/>
    <x v="0"/>
    <x v="3"/>
    <x v="3"/>
    <s v="Center"/>
    <x v="0"/>
    <x v="8"/>
    <n v="81790"/>
    <n v="383620"/>
    <n v="10219544"/>
    <x v="438"/>
  </r>
  <r>
    <s v="Shampoo"/>
    <x v="0"/>
    <x v="3"/>
    <x v="3"/>
    <s v="Center"/>
    <x v="0"/>
    <x v="9"/>
    <n v="88220"/>
    <n v="413790"/>
    <n v="10219544"/>
    <x v="438"/>
  </r>
  <r>
    <s v="Shampoo"/>
    <x v="0"/>
    <x v="3"/>
    <x v="3"/>
    <s v="Center"/>
    <x v="0"/>
    <x v="10"/>
    <n v="80840"/>
    <n v="379020"/>
    <n v="10219544"/>
    <x v="438"/>
  </r>
  <r>
    <s v="Shampoo"/>
    <x v="0"/>
    <x v="3"/>
    <x v="3"/>
    <s v="Center"/>
    <x v="0"/>
    <x v="11"/>
    <n v="73550"/>
    <n v="344950"/>
    <n v="10219544"/>
    <x v="438"/>
  </r>
  <r>
    <s v="Shampoo"/>
    <x v="0"/>
    <x v="3"/>
    <x v="3"/>
    <s v="Center"/>
    <x v="1"/>
    <x v="0"/>
    <n v="74820"/>
    <n v="350930"/>
    <n v="10026886"/>
    <x v="439"/>
  </r>
  <r>
    <s v="Shampoo"/>
    <x v="0"/>
    <x v="3"/>
    <x v="3"/>
    <s v="Center"/>
    <x v="1"/>
    <x v="1"/>
    <n v="69550"/>
    <n v="326260"/>
    <n v="10026886"/>
    <x v="440"/>
  </r>
  <r>
    <s v="Shampoo"/>
    <x v="0"/>
    <x v="3"/>
    <x v="3"/>
    <s v="Center"/>
    <x v="1"/>
    <x v="2"/>
    <n v="70860"/>
    <n v="332540"/>
    <n v="10026886"/>
    <x v="441"/>
  </r>
  <r>
    <s v="Shampoo"/>
    <x v="0"/>
    <x v="3"/>
    <x v="3"/>
    <s v="Center"/>
    <x v="1"/>
    <x v="3"/>
    <n v="69940"/>
    <n v="328370"/>
    <n v="10026886"/>
    <x v="442"/>
  </r>
  <r>
    <s v="Shampoo"/>
    <x v="0"/>
    <x v="3"/>
    <x v="3"/>
    <s v="Center"/>
    <x v="1"/>
    <x v="4"/>
    <n v="81090"/>
    <n v="381770"/>
    <n v="10026886"/>
    <x v="443"/>
  </r>
  <r>
    <s v="Shampoo"/>
    <x v="0"/>
    <x v="3"/>
    <x v="3"/>
    <s v="Center"/>
    <x v="1"/>
    <x v="5"/>
    <n v="82120"/>
    <n v="391660"/>
    <n v="10026886"/>
    <x v="444"/>
  </r>
  <r>
    <s v="Shampoo"/>
    <x v="0"/>
    <x v="3"/>
    <x v="3"/>
    <s v="Center"/>
    <x v="1"/>
    <x v="6"/>
    <n v="66910"/>
    <n v="320120"/>
    <n v="10026886"/>
    <x v="445"/>
  </r>
  <r>
    <s v="Shampoo"/>
    <x v="0"/>
    <x v="3"/>
    <x v="3"/>
    <s v="Center"/>
    <x v="1"/>
    <x v="7"/>
    <n v="76890"/>
    <n v="367190"/>
    <n v="10026886"/>
    <x v="446"/>
  </r>
  <r>
    <s v="Shampoo"/>
    <x v="0"/>
    <x v="3"/>
    <x v="3"/>
    <s v="Center"/>
    <x v="1"/>
    <x v="8"/>
    <n v="83770"/>
    <n v="401210"/>
    <n v="10026886"/>
    <x v="447"/>
  </r>
  <r>
    <s v="Shampoo"/>
    <x v="0"/>
    <x v="3"/>
    <x v="3"/>
    <s v="Center"/>
    <x v="1"/>
    <x v="9"/>
    <n v="87180"/>
    <n v="418730"/>
    <n v="10026886"/>
    <x v="448"/>
  </r>
  <r>
    <s v="Shampoo"/>
    <x v="0"/>
    <x v="3"/>
    <x v="3"/>
    <s v="Center"/>
    <x v="1"/>
    <x v="10"/>
    <n v="76740"/>
    <n v="367930"/>
    <n v="10026886"/>
    <x v="449"/>
  </r>
  <r>
    <s v="Shampoo"/>
    <x v="0"/>
    <x v="3"/>
    <x v="3"/>
    <s v="Center"/>
    <x v="1"/>
    <x v="11"/>
    <n v="74430"/>
    <n v="356680"/>
    <n v="10026886"/>
    <x v="450"/>
  </r>
  <r>
    <s v="Shampoo"/>
    <x v="0"/>
    <x v="3"/>
    <x v="3"/>
    <s v="Center"/>
    <x v="2"/>
    <x v="0"/>
    <n v="79390"/>
    <n v="380210"/>
    <n v="10794936"/>
    <x v="451"/>
  </r>
  <r>
    <s v="Shampoo"/>
    <x v="0"/>
    <x v="3"/>
    <x v="3"/>
    <s v="Center"/>
    <x v="2"/>
    <x v="1"/>
    <n v="72640"/>
    <n v="347270"/>
    <n v="10794936"/>
    <x v="452"/>
  </r>
  <r>
    <s v="Shampoo"/>
    <x v="0"/>
    <x v="3"/>
    <x v="3"/>
    <s v="Center"/>
    <x v="2"/>
    <x v="2"/>
    <n v="100770"/>
    <n v="480650"/>
    <n v="10794936"/>
    <x v="453"/>
  </r>
  <r>
    <s v="Shampoo"/>
    <x v="0"/>
    <x v="3"/>
    <x v="3"/>
    <s v="Center"/>
    <x v="2"/>
    <x v="3"/>
    <n v="96500"/>
    <n v="461730"/>
    <n v="10794936"/>
    <x v="454"/>
  </r>
  <r>
    <s v="Shampoo"/>
    <x v="0"/>
    <x v="3"/>
    <x v="3"/>
    <s v="Center"/>
    <x v="2"/>
    <x v="4"/>
    <n v="70630"/>
    <n v="338210"/>
    <n v="10794936"/>
    <x v="455"/>
  </r>
  <r>
    <s v="Shampoo"/>
    <x v="0"/>
    <x v="3"/>
    <x v="3"/>
    <s v="Center"/>
    <x v="2"/>
    <x v="5"/>
    <n v="79160"/>
    <n v="378370"/>
    <n v="10794936"/>
    <x v="456"/>
  </r>
  <r>
    <s v="Shampoo"/>
    <x v="0"/>
    <x v="3"/>
    <x v="3"/>
    <s v="Center"/>
    <x v="2"/>
    <x v="6"/>
    <n v="87970"/>
    <n v="434020"/>
    <n v="10794936"/>
    <x v="457"/>
  </r>
  <r>
    <s v="Shampoo"/>
    <x v="0"/>
    <x v="3"/>
    <x v="3"/>
    <s v="Center"/>
    <x v="2"/>
    <x v="7"/>
    <n v="72510"/>
    <n v="361400"/>
    <n v="10794936"/>
    <x v="458"/>
  </r>
  <r>
    <s v="Shampoo"/>
    <x v="0"/>
    <x v="3"/>
    <x v="3"/>
    <s v="Center"/>
    <x v="2"/>
    <x v="8"/>
    <n v="75840"/>
    <n v="377420"/>
    <n v="10794936"/>
    <x v="459"/>
  </r>
  <r>
    <s v="Shampoo"/>
    <x v="0"/>
    <x v="3"/>
    <x v="3"/>
    <s v="Center"/>
    <x v="2"/>
    <x v="9"/>
    <n v="82070"/>
    <n v="410740"/>
    <n v="10794936"/>
    <x v="460"/>
  </r>
  <r>
    <s v="Shampoo"/>
    <x v="0"/>
    <x v="3"/>
    <x v="3"/>
    <s v="Center"/>
    <x v="2"/>
    <x v="10"/>
    <n v="77740"/>
    <n v="391040"/>
    <n v="10794936"/>
    <x v="461"/>
  </r>
  <r>
    <s v="Shampoo"/>
    <x v="0"/>
    <x v="3"/>
    <x v="3"/>
    <s v="Center"/>
    <x v="2"/>
    <x v="11"/>
    <n v="79250"/>
    <n v="401160"/>
    <n v="10794936"/>
    <x v="462"/>
  </r>
  <r>
    <s v="Shampoo"/>
    <x v="0"/>
    <x v="3"/>
    <x v="3"/>
    <s v="Center"/>
    <x v="3"/>
    <x v="0"/>
    <n v="65450"/>
    <n v="331030"/>
    <n v="10891598"/>
    <x v="463"/>
  </r>
  <r>
    <s v="Shampoo"/>
    <x v="0"/>
    <x v="3"/>
    <x v="3"/>
    <s v="Center"/>
    <x v="3"/>
    <x v="1"/>
    <n v="68210"/>
    <n v="345110"/>
    <n v="10891598"/>
    <x v="464"/>
  </r>
  <r>
    <s v="Shampoo"/>
    <x v="0"/>
    <x v="3"/>
    <x v="3"/>
    <s v="Center"/>
    <x v="3"/>
    <x v="2"/>
    <n v="73380"/>
    <n v="371280"/>
    <n v="10891598"/>
    <x v="465"/>
  </r>
  <r>
    <s v="Shampoo"/>
    <x v="0"/>
    <x v="3"/>
    <x v="3"/>
    <s v="Center"/>
    <x v="3"/>
    <x v="3"/>
    <n v="70370"/>
    <n v="357390"/>
    <n v="10891598"/>
    <x v="466"/>
  </r>
  <r>
    <s v="Shampoo"/>
    <x v="0"/>
    <x v="3"/>
    <x v="3"/>
    <s v="Center"/>
    <x v="3"/>
    <x v="4"/>
    <n v="69340"/>
    <n v="351550"/>
    <n v="10891598"/>
    <x v="467"/>
  </r>
  <r>
    <s v="Shampoo"/>
    <x v="0"/>
    <x v="3"/>
    <x v="3"/>
    <s v="Center"/>
    <x v="3"/>
    <x v="5"/>
    <n v="73900"/>
    <n v="376040"/>
    <n v="10891598"/>
    <x v="468"/>
  </r>
  <r>
    <s v="Shampoo"/>
    <x v="0"/>
    <x v="3"/>
    <x v="3"/>
    <s v="Center"/>
    <x v="3"/>
    <x v="6"/>
    <n v="74920"/>
    <n v="380900"/>
    <n v="10891598"/>
    <x v="469"/>
  </r>
  <r>
    <s v="Shampoo"/>
    <x v="0"/>
    <x v="3"/>
    <x v="3"/>
    <s v="Center"/>
    <x v="3"/>
    <x v="7"/>
    <n v="67700"/>
    <n v="344700"/>
    <n v="10891598"/>
    <x v="470"/>
  </r>
  <r>
    <s v="Shampoo"/>
    <x v="0"/>
    <x v="3"/>
    <x v="3"/>
    <s v="Center"/>
    <x v="3"/>
    <x v="8"/>
    <n v="72610"/>
    <n v="370280"/>
    <n v="10891598"/>
    <x v="471"/>
  </r>
  <r>
    <s v="Shampoo"/>
    <x v="0"/>
    <x v="3"/>
    <x v="3"/>
    <s v="Center"/>
    <x v="3"/>
    <x v="9"/>
    <n v="81760"/>
    <n v="417450"/>
    <n v="10891598"/>
    <x v="472"/>
  </r>
  <r>
    <s v="Shampoo"/>
    <x v="0"/>
    <x v="3"/>
    <x v="3"/>
    <s v="Center"/>
    <x v="3"/>
    <x v="10"/>
    <n v="75430"/>
    <n v="384020"/>
    <n v="10891598"/>
    <x v="473"/>
  </r>
  <r>
    <s v="Shampoo"/>
    <x v="0"/>
    <x v="3"/>
    <x v="3"/>
    <s v="Center"/>
    <x v="3"/>
    <x v="11"/>
    <n v="80290"/>
    <n v="409240"/>
    <n v="10891598"/>
    <x v="474"/>
  </r>
  <r>
    <s v="Shampoo"/>
    <x v="0"/>
    <x v="3"/>
    <x v="3"/>
    <s v="Center"/>
    <x v="4"/>
    <x v="0"/>
    <n v="74920"/>
    <n v="383860"/>
    <n v="18851771"/>
    <x v="475"/>
  </r>
  <r>
    <s v="Shampoo"/>
    <x v="0"/>
    <x v="3"/>
    <x v="3"/>
    <s v="Center"/>
    <x v="4"/>
    <x v="1"/>
    <n v="66730"/>
    <n v="341950"/>
    <n v="18851771"/>
    <x v="476"/>
  </r>
  <r>
    <s v="Shampoo"/>
    <x v="0"/>
    <x v="3"/>
    <x v="3"/>
    <s v="Center"/>
    <x v="4"/>
    <x v="2"/>
    <n v="70497"/>
    <n v="360504"/>
    <n v="18851771"/>
    <x v="477"/>
  </r>
  <r>
    <s v="Shampoo"/>
    <x v="0"/>
    <x v="3"/>
    <x v="3"/>
    <s v="Center"/>
    <x v="4"/>
    <x v="3"/>
    <n v="1251276"/>
    <n v="642707"/>
    <n v="18851771"/>
    <x v="478"/>
  </r>
  <r>
    <s v="Shampoo"/>
    <x v="0"/>
    <x v="3"/>
    <x v="3"/>
    <s v="Center"/>
    <x v="4"/>
    <x v="4"/>
    <n v="67689"/>
    <n v="357498"/>
    <n v="18851771"/>
    <x v="479"/>
  </r>
  <r>
    <s v="Shampoo"/>
    <x v="0"/>
    <x v="3"/>
    <x v="3"/>
    <s v="Center"/>
    <x v="4"/>
    <x v="5"/>
    <n v="65331"/>
    <n v="351675"/>
    <n v="18851771"/>
    <x v="480"/>
  </r>
  <r>
    <s v="Shampoo"/>
    <x v="0"/>
    <x v="3"/>
    <x v="3"/>
    <s v="Center"/>
    <x v="4"/>
    <x v="6"/>
    <n v="64782"/>
    <n v="362466"/>
    <n v="18851771"/>
    <x v="481"/>
  </r>
  <r>
    <s v="Shampoo"/>
    <x v="0"/>
    <x v="3"/>
    <x v="3"/>
    <s v="Center"/>
    <x v="4"/>
    <x v="7"/>
    <n v="97832"/>
    <n v="533806"/>
    <n v="18851771"/>
    <x v="482"/>
  </r>
  <r>
    <s v="Shampoo"/>
    <x v="0"/>
    <x v="3"/>
    <x v="3"/>
    <s v="Center"/>
    <x v="4"/>
    <x v="8"/>
    <n v="66177"/>
    <n v="362313"/>
    <n v="18851771"/>
    <x v="483"/>
  </r>
  <r>
    <s v="Shampoo"/>
    <x v="0"/>
    <x v="3"/>
    <x v="3"/>
    <s v="Center"/>
    <x v="4"/>
    <x v="9"/>
    <n v="58456"/>
    <n v="326104"/>
    <n v="18851771"/>
    <x v="484"/>
  </r>
  <r>
    <s v="Shampoo"/>
    <x v="0"/>
    <x v="3"/>
    <x v="3"/>
    <s v="Center"/>
    <x v="4"/>
    <x v="10"/>
    <n v="101946"/>
    <n v="570921"/>
    <n v="18851771"/>
    <x v="485"/>
  </r>
  <r>
    <s v="Shampoo"/>
    <x v="0"/>
    <x v="3"/>
    <x v="3"/>
    <s v="Center"/>
    <x v="4"/>
    <x v="11"/>
    <n v="58170"/>
    <n v="323225"/>
    <n v="18851771"/>
    <x v="486"/>
  </r>
  <r>
    <s v="Shampoo"/>
    <x v="0"/>
    <x v="3"/>
    <x v="3"/>
    <s v="Center"/>
    <x v="5"/>
    <x v="0"/>
    <n v="74920"/>
    <n v="426310"/>
    <n v="3892750"/>
    <x v="487"/>
  </r>
  <r>
    <s v="Shampoo"/>
    <x v="0"/>
    <x v="3"/>
    <x v="3"/>
    <s v="Center"/>
    <x v="5"/>
    <x v="1"/>
    <n v="74290"/>
    <n v="453090"/>
    <n v="3892750"/>
    <x v="488"/>
  </r>
  <r>
    <s v="Shampoo"/>
    <x v="0"/>
    <x v="3"/>
    <x v="3"/>
    <s v="Center"/>
    <x v="5"/>
    <x v="2"/>
    <n v="89050"/>
    <n v="566790"/>
    <n v="3892750"/>
    <x v="489"/>
  </r>
  <r>
    <s v="Shampoo"/>
    <x v="0"/>
    <x v="3"/>
    <x v="3"/>
    <s v="North"/>
    <x v="0"/>
    <x v="0"/>
    <n v="34410"/>
    <n v="161340"/>
    <n v="10219544"/>
    <x v="438"/>
  </r>
  <r>
    <s v="Shampoo"/>
    <x v="0"/>
    <x v="3"/>
    <x v="3"/>
    <s v="North"/>
    <x v="0"/>
    <x v="1"/>
    <n v="36770"/>
    <n v="172460"/>
    <n v="10219544"/>
    <x v="438"/>
  </r>
  <r>
    <s v="Shampoo"/>
    <x v="0"/>
    <x v="3"/>
    <x v="3"/>
    <s v="North"/>
    <x v="0"/>
    <x v="2"/>
    <n v="44020"/>
    <n v="206440"/>
    <n v="10219544"/>
    <x v="438"/>
  </r>
  <r>
    <s v="Shampoo"/>
    <x v="0"/>
    <x v="3"/>
    <x v="3"/>
    <s v="North"/>
    <x v="0"/>
    <x v="3"/>
    <n v="31030"/>
    <n v="145530"/>
    <n v="10219544"/>
    <x v="438"/>
  </r>
  <r>
    <s v="Shampoo"/>
    <x v="0"/>
    <x v="3"/>
    <x v="3"/>
    <s v="North"/>
    <x v="0"/>
    <x v="4"/>
    <n v="42160"/>
    <n v="197720"/>
    <n v="10219544"/>
    <x v="438"/>
  </r>
  <r>
    <s v="Shampoo"/>
    <x v="0"/>
    <x v="3"/>
    <x v="3"/>
    <s v="North"/>
    <x v="0"/>
    <x v="5"/>
    <n v="41310"/>
    <n v="193740"/>
    <n v="10219544"/>
    <x v="438"/>
  </r>
  <r>
    <s v="Shampoo"/>
    <x v="0"/>
    <x v="3"/>
    <x v="3"/>
    <s v="North"/>
    <x v="0"/>
    <x v="6"/>
    <n v="34370"/>
    <n v="161180"/>
    <n v="10219544"/>
    <x v="438"/>
  </r>
  <r>
    <s v="Shampoo"/>
    <x v="0"/>
    <x v="3"/>
    <x v="3"/>
    <s v="North"/>
    <x v="0"/>
    <x v="7"/>
    <n v="36460"/>
    <n v="170950"/>
    <n v="10219544"/>
    <x v="438"/>
  </r>
  <r>
    <s v="Shampoo"/>
    <x v="0"/>
    <x v="3"/>
    <x v="3"/>
    <s v="North"/>
    <x v="0"/>
    <x v="8"/>
    <n v="32680"/>
    <n v="153250"/>
    <n v="10219544"/>
    <x v="438"/>
  </r>
  <r>
    <s v="Shampoo"/>
    <x v="0"/>
    <x v="3"/>
    <x v="3"/>
    <s v="North"/>
    <x v="0"/>
    <x v="9"/>
    <n v="37960"/>
    <n v="178070"/>
    <n v="10219544"/>
    <x v="438"/>
  </r>
  <r>
    <s v="Shampoo"/>
    <x v="0"/>
    <x v="3"/>
    <x v="3"/>
    <s v="North"/>
    <x v="0"/>
    <x v="10"/>
    <n v="37960"/>
    <n v="178060"/>
    <n v="10219544"/>
    <x v="438"/>
  </r>
  <r>
    <s v="Shampoo"/>
    <x v="0"/>
    <x v="3"/>
    <x v="3"/>
    <s v="North"/>
    <x v="0"/>
    <x v="11"/>
    <n v="35920"/>
    <n v="168620"/>
    <n v="10219544"/>
    <x v="438"/>
  </r>
  <r>
    <s v="Shampoo"/>
    <x v="0"/>
    <x v="3"/>
    <x v="3"/>
    <s v="North"/>
    <x v="1"/>
    <x v="0"/>
    <n v="37240"/>
    <n v="174600"/>
    <n v="10026886"/>
    <x v="490"/>
  </r>
  <r>
    <s v="Shampoo"/>
    <x v="0"/>
    <x v="3"/>
    <x v="3"/>
    <s v="North"/>
    <x v="1"/>
    <x v="1"/>
    <n v="34500"/>
    <n v="161990"/>
    <n v="10026886"/>
    <x v="491"/>
  </r>
  <r>
    <s v="Shampoo"/>
    <x v="0"/>
    <x v="3"/>
    <x v="3"/>
    <s v="North"/>
    <x v="1"/>
    <x v="2"/>
    <n v="36250"/>
    <n v="170090"/>
    <n v="10026886"/>
    <x v="492"/>
  </r>
  <r>
    <s v="Shampoo"/>
    <x v="0"/>
    <x v="3"/>
    <x v="3"/>
    <s v="North"/>
    <x v="1"/>
    <x v="3"/>
    <n v="34390"/>
    <n v="161480"/>
    <n v="10026886"/>
    <x v="493"/>
  </r>
  <r>
    <s v="Shampoo"/>
    <x v="0"/>
    <x v="3"/>
    <x v="3"/>
    <s v="North"/>
    <x v="1"/>
    <x v="4"/>
    <n v="36190"/>
    <n v="170380"/>
    <n v="10026886"/>
    <x v="494"/>
  </r>
  <r>
    <s v="Shampoo"/>
    <x v="0"/>
    <x v="3"/>
    <x v="3"/>
    <s v="North"/>
    <x v="1"/>
    <x v="5"/>
    <n v="43360"/>
    <n v="204560"/>
    <n v="10026886"/>
    <x v="495"/>
  </r>
  <r>
    <s v="Shampoo"/>
    <x v="0"/>
    <x v="3"/>
    <x v="3"/>
    <s v="North"/>
    <x v="1"/>
    <x v="6"/>
    <n v="49080"/>
    <n v="232110"/>
    <n v="10026886"/>
    <x v="496"/>
  </r>
  <r>
    <s v="Shampoo"/>
    <x v="0"/>
    <x v="3"/>
    <x v="3"/>
    <s v="North"/>
    <x v="1"/>
    <x v="7"/>
    <n v="42510"/>
    <n v="201310"/>
    <n v="10026886"/>
    <x v="497"/>
  </r>
  <r>
    <s v="Shampoo"/>
    <x v="0"/>
    <x v="3"/>
    <x v="3"/>
    <s v="North"/>
    <x v="1"/>
    <x v="8"/>
    <n v="45210"/>
    <n v="214600"/>
    <n v="10026886"/>
    <x v="498"/>
  </r>
  <r>
    <s v="Shampoo"/>
    <x v="0"/>
    <x v="3"/>
    <x v="3"/>
    <s v="North"/>
    <x v="1"/>
    <x v="9"/>
    <n v="52310"/>
    <n v="248880"/>
    <n v="10026886"/>
    <x v="499"/>
  </r>
  <r>
    <s v="Shampoo"/>
    <x v="0"/>
    <x v="3"/>
    <x v="3"/>
    <s v="North"/>
    <x v="1"/>
    <x v="10"/>
    <n v="49030"/>
    <n v="233130"/>
    <n v="10026886"/>
    <x v="500"/>
  </r>
  <r>
    <s v="Shampoo"/>
    <x v="0"/>
    <x v="3"/>
    <x v="3"/>
    <s v="North"/>
    <x v="1"/>
    <x v="11"/>
    <n v="49260"/>
    <n v="234310"/>
    <n v="10026886"/>
    <x v="450"/>
  </r>
  <r>
    <s v="Shampoo"/>
    <x v="0"/>
    <x v="3"/>
    <x v="3"/>
    <s v="North"/>
    <x v="2"/>
    <x v="0"/>
    <n v="48780"/>
    <n v="231760"/>
    <n v="10794936"/>
    <x v="501"/>
  </r>
  <r>
    <s v="Shampoo"/>
    <x v="0"/>
    <x v="3"/>
    <x v="3"/>
    <s v="North"/>
    <x v="2"/>
    <x v="1"/>
    <n v="48270"/>
    <n v="229590"/>
    <n v="10794936"/>
    <x v="502"/>
  </r>
  <r>
    <s v="Shampoo"/>
    <x v="0"/>
    <x v="3"/>
    <x v="3"/>
    <s v="North"/>
    <x v="2"/>
    <x v="2"/>
    <n v="59010"/>
    <n v="280630"/>
    <n v="10794936"/>
    <x v="503"/>
  </r>
  <r>
    <s v="Shampoo"/>
    <x v="0"/>
    <x v="3"/>
    <x v="3"/>
    <s v="North"/>
    <x v="2"/>
    <x v="3"/>
    <n v="49200"/>
    <n v="233860"/>
    <n v="10794936"/>
    <x v="504"/>
  </r>
  <r>
    <s v="Shampoo"/>
    <x v="0"/>
    <x v="3"/>
    <x v="3"/>
    <s v="North"/>
    <x v="2"/>
    <x v="4"/>
    <n v="44110"/>
    <n v="209970"/>
    <n v="10794936"/>
    <x v="505"/>
  </r>
  <r>
    <s v="Shampoo"/>
    <x v="0"/>
    <x v="3"/>
    <x v="3"/>
    <s v="North"/>
    <x v="2"/>
    <x v="5"/>
    <n v="46410"/>
    <n v="220710"/>
    <n v="10794936"/>
    <x v="506"/>
  </r>
  <r>
    <s v="Shampoo"/>
    <x v="0"/>
    <x v="3"/>
    <x v="3"/>
    <s v="North"/>
    <x v="2"/>
    <x v="6"/>
    <n v="47290"/>
    <n v="231120"/>
    <n v="10794936"/>
    <x v="507"/>
  </r>
  <r>
    <s v="Shampoo"/>
    <x v="0"/>
    <x v="3"/>
    <x v="3"/>
    <s v="North"/>
    <x v="2"/>
    <x v="7"/>
    <n v="42760"/>
    <n v="210230"/>
    <n v="10794936"/>
    <x v="508"/>
  </r>
  <r>
    <s v="Shampoo"/>
    <x v="0"/>
    <x v="3"/>
    <x v="3"/>
    <s v="North"/>
    <x v="2"/>
    <x v="8"/>
    <n v="48620"/>
    <n v="240660"/>
    <n v="10794936"/>
    <x v="509"/>
  </r>
  <r>
    <s v="Shampoo"/>
    <x v="0"/>
    <x v="3"/>
    <x v="3"/>
    <s v="North"/>
    <x v="2"/>
    <x v="9"/>
    <n v="52440"/>
    <n v="260640"/>
    <n v="10794936"/>
    <x v="510"/>
  </r>
  <r>
    <s v="Shampoo"/>
    <x v="0"/>
    <x v="3"/>
    <x v="3"/>
    <s v="North"/>
    <x v="2"/>
    <x v="10"/>
    <n v="43950"/>
    <n v="219330"/>
    <n v="10794936"/>
    <x v="511"/>
  </r>
  <r>
    <s v="Shampoo"/>
    <x v="0"/>
    <x v="3"/>
    <x v="3"/>
    <s v="North"/>
    <x v="2"/>
    <x v="11"/>
    <n v="47270"/>
    <n v="237090"/>
    <n v="10794936"/>
    <x v="462"/>
  </r>
  <r>
    <s v="Shampoo"/>
    <x v="0"/>
    <x v="3"/>
    <x v="3"/>
    <s v="North"/>
    <x v="3"/>
    <x v="0"/>
    <n v="48630"/>
    <n v="245490"/>
    <n v="10891598"/>
    <x v="512"/>
  </r>
  <r>
    <s v="Shampoo"/>
    <x v="0"/>
    <x v="3"/>
    <x v="3"/>
    <s v="North"/>
    <x v="3"/>
    <x v="1"/>
    <n v="45280"/>
    <n v="228880"/>
    <n v="10891598"/>
    <x v="513"/>
  </r>
  <r>
    <s v="Shampoo"/>
    <x v="0"/>
    <x v="3"/>
    <x v="3"/>
    <s v="North"/>
    <x v="3"/>
    <x v="2"/>
    <n v="52620"/>
    <n v="267330"/>
    <n v="10891598"/>
    <x v="514"/>
  </r>
  <r>
    <s v="Shampoo"/>
    <x v="0"/>
    <x v="3"/>
    <x v="3"/>
    <s v="North"/>
    <x v="3"/>
    <x v="3"/>
    <n v="50440"/>
    <n v="255700"/>
    <n v="10891598"/>
    <x v="515"/>
  </r>
  <r>
    <s v="Shampoo"/>
    <x v="0"/>
    <x v="3"/>
    <x v="3"/>
    <s v="North"/>
    <x v="3"/>
    <x v="4"/>
    <n v="47500"/>
    <n v="241470"/>
    <n v="10891598"/>
    <x v="516"/>
  </r>
  <r>
    <s v="Shampoo"/>
    <x v="0"/>
    <x v="3"/>
    <x v="3"/>
    <s v="North"/>
    <x v="3"/>
    <x v="5"/>
    <n v="47530"/>
    <n v="241560"/>
    <n v="10891598"/>
    <x v="517"/>
  </r>
  <r>
    <s v="Shampoo"/>
    <x v="0"/>
    <x v="3"/>
    <x v="3"/>
    <s v="North"/>
    <x v="3"/>
    <x v="6"/>
    <n v="49940"/>
    <n v="253750"/>
    <n v="10891598"/>
    <x v="518"/>
  </r>
  <r>
    <s v="Shampoo"/>
    <x v="0"/>
    <x v="3"/>
    <x v="3"/>
    <s v="North"/>
    <x v="3"/>
    <x v="7"/>
    <n v="43680"/>
    <n v="222240"/>
    <n v="10891598"/>
    <x v="519"/>
  </r>
  <r>
    <s v="Shampoo"/>
    <x v="0"/>
    <x v="3"/>
    <x v="3"/>
    <s v="North"/>
    <x v="3"/>
    <x v="8"/>
    <n v="51030"/>
    <n v="259430"/>
    <n v="10891598"/>
    <x v="520"/>
  </r>
  <r>
    <s v="Shampoo"/>
    <x v="0"/>
    <x v="3"/>
    <x v="3"/>
    <s v="North"/>
    <x v="3"/>
    <x v="9"/>
    <n v="57490"/>
    <n v="292550"/>
    <n v="10891598"/>
    <x v="521"/>
  </r>
  <r>
    <s v="Shampoo"/>
    <x v="0"/>
    <x v="3"/>
    <x v="3"/>
    <s v="North"/>
    <x v="3"/>
    <x v="10"/>
    <n v="52030"/>
    <n v="265120"/>
    <n v="10891598"/>
    <x v="522"/>
  </r>
  <r>
    <s v="Shampoo"/>
    <x v="0"/>
    <x v="3"/>
    <x v="3"/>
    <s v="North"/>
    <x v="3"/>
    <x v="11"/>
    <n v="55330"/>
    <n v="281610"/>
    <n v="10891598"/>
    <x v="474"/>
  </r>
  <r>
    <s v="Shampoo"/>
    <x v="0"/>
    <x v="3"/>
    <x v="3"/>
    <s v="North"/>
    <x v="4"/>
    <x v="0"/>
    <n v="50950"/>
    <n v="259600"/>
    <n v="18851771"/>
    <x v="523"/>
  </r>
  <r>
    <s v="Shampoo"/>
    <x v="0"/>
    <x v="3"/>
    <x v="3"/>
    <s v="North"/>
    <x v="4"/>
    <x v="1"/>
    <n v="51660"/>
    <n v="263090"/>
    <n v="18851771"/>
    <x v="524"/>
  </r>
  <r>
    <s v="Shampoo"/>
    <x v="0"/>
    <x v="3"/>
    <x v="3"/>
    <s v="North"/>
    <x v="4"/>
    <x v="2"/>
    <n v="49725"/>
    <n v="253800"/>
    <n v="18851771"/>
    <x v="525"/>
  </r>
  <r>
    <s v="Shampoo"/>
    <x v="0"/>
    <x v="3"/>
    <x v="3"/>
    <s v="North"/>
    <x v="4"/>
    <x v="3"/>
    <n v="90077"/>
    <n v="4600687"/>
    <n v="18851771"/>
    <x v="526"/>
  </r>
  <r>
    <s v="Shampoo"/>
    <x v="0"/>
    <x v="3"/>
    <x v="3"/>
    <s v="North"/>
    <x v="4"/>
    <x v="4"/>
    <n v="53838"/>
    <n v="283113"/>
    <n v="18851771"/>
    <x v="527"/>
  </r>
  <r>
    <s v="Shampoo"/>
    <x v="0"/>
    <x v="3"/>
    <x v="3"/>
    <s v="North"/>
    <x v="4"/>
    <x v="5"/>
    <n v="53010"/>
    <n v="291672"/>
    <n v="18851771"/>
    <x v="528"/>
  </r>
  <r>
    <s v="Shampoo"/>
    <x v="0"/>
    <x v="3"/>
    <x v="3"/>
    <s v="North"/>
    <x v="4"/>
    <x v="6"/>
    <n v="51813"/>
    <n v="277209"/>
    <n v="18851771"/>
    <x v="529"/>
  </r>
  <r>
    <s v="Shampoo"/>
    <x v="0"/>
    <x v="3"/>
    <x v="3"/>
    <s v="North"/>
    <x v="4"/>
    <x v="7"/>
    <n v="73794"/>
    <n v="402430"/>
    <n v="18851771"/>
    <x v="530"/>
  </r>
  <r>
    <s v="Shampoo"/>
    <x v="0"/>
    <x v="3"/>
    <x v="3"/>
    <s v="North"/>
    <x v="4"/>
    <x v="8"/>
    <n v="48798"/>
    <n v="264258"/>
    <n v="18851771"/>
    <x v="531"/>
  </r>
  <r>
    <s v="Shampoo"/>
    <x v="0"/>
    <x v="3"/>
    <x v="3"/>
    <s v="North"/>
    <x v="4"/>
    <x v="9"/>
    <n v="51520"/>
    <n v="276872"/>
    <n v="18851771"/>
    <x v="532"/>
  </r>
  <r>
    <s v="Shampoo"/>
    <x v="0"/>
    <x v="3"/>
    <x v="3"/>
    <s v="North"/>
    <x v="4"/>
    <x v="10"/>
    <n v="86697"/>
    <n v="465660"/>
    <n v="18851771"/>
    <x v="533"/>
  </r>
  <r>
    <s v="Shampoo"/>
    <x v="0"/>
    <x v="3"/>
    <x v="3"/>
    <s v="North"/>
    <x v="4"/>
    <x v="11"/>
    <n v="48587"/>
    <n v="263522"/>
    <n v="18851771"/>
    <x v="486"/>
  </r>
  <r>
    <s v="Shampoo"/>
    <x v="0"/>
    <x v="3"/>
    <x v="3"/>
    <s v="North"/>
    <x v="5"/>
    <x v="0"/>
    <n v="74570"/>
    <n v="415180"/>
    <n v="3892750"/>
    <x v="534"/>
  </r>
  <r>
    <s v="Shampoo"/>
    <x v="0"/>
    <x v="3"/>
    <x v="3"/>
    <s v="North"/>
    <x v="5"/>
    <x v="1"/>
    <n v="76120"/>
    <n v="451760"/>
    <n v="3892750"/>
    <x v="535"/>
  </r>
  <r>
    <s v="Shampoo"/>
    <x v="0"/>
    <x v="3"/>
    <x v="3"/>
    <s v="North"/>
    <x v="5"/>
    <x v="2"/>
    <n v="81950"/>
    <n v="508000"/>
    <n v="3892750"/>
    <x v="536"/>
  </r>
  <r>
    <s v="Shampoo"/>
    <x v="0"/>
    <x v="3"/>
    <x v="3"/>
    <s v="South"/>
    <x v="0"/>
    <x v="0"/>
    <n v="57036"/>
    <n v="267540"/>
    <n v="10219544"/>
    <x v="438"/>
  </r>
  <r>
    <s v="Shampoo"/>
    <x v="0"/>
    <x v="3"/>
    <x v="3"/>
    <s v="South"/>
    <x v="0"/>
    <x v="1"/>
    <n v="59850"/>
    <n v="280644"/>
    <n v="10219544"/>
    <x v="438"/>
  </r>
  <r>
    <s v="Shampoo"/>
    <x v="0"/>
    <x v="3"/>
    <x v="3"/>
    <s v="South"/>
    <x v="0"/>
    <x v="2"/>
    <n v="75208"/>
    <n v="352716"/>
    <n v="10219544"/>
    <x v="438"/>
  </r>
  <r>
    <s v="Shampoo"/>
    <x v="0"/>
    <x v="3"/>
    <x v="3"/>
    <s v="South"/>
    <x v="0"/>
    <x v="3"/>
    <n v="65982"/>
    <n v="309386"/>
    <n v="10219544"/>
    <x v="438"/>
  </r>
  <r>
    <s v="Shampoo"/>
    <x v="0"/>
    <x v="3"/>
    <x v="3"/>
    <s v="South"/>
    <x v="0"/>
    <x v="4"/>
    <n v="63252"/>
    <n v="296632"/>
    <n v="10219544"/>
    <x v="438"/>
  </r>
  <r>
    <s v="Shampoo"/>
    <x v="0"/>
    <x v="3"/>
    <x v="3"/>
    <s v="South"/>
    <x v="0"/>
    <x v="5"/>
    <n v="65716"/>
    <n v="308000"/>
    <n v="10219544"/>
    <x v="438"/>
  </r>
  <r>
    <s v="Shampoo"/>
    <x v="0"/>
    <x v="3"/>
    <x v="3"/>
    <s v="South"/>
    <x v="0"/>
    <x v="6"/>
    <n v="58548"/>
    <n v="274680"/>
    <n v="10219544"/>
    <x v="438"/>
  </r>
  <r>
    <s v="Shampoo"/>
    <x v="0"/>
    <x v="3"/>
    <x v="3"/>
    <s v="South"/>
    <x v="0"/>
    <x v="7"/>
    <n v="58688"/>
    <n v="275226"/>
    <n v="10219544"/>
    <x v="438"/>
  </r>
  <r>
    <s v="Shampoo"/>
    <x v="0"/>
    <x v="3"/>
    <x v="3"/>
    <s v="South"/>
    <x v="0"/>
    <x v="8"/>
    <n v="55272"/>
    <n v="259252"/>
    <n v="10219544"/>
    <x v="438"/>
  </r>
  <r>
    <s v="Shampoo"/>
    <x v="0"/>
    <x v="3"/>
    <x v="3"/>
    <s v="South"/>
    <x v="0"/>
    <x v="9"/>
    <n v="61698"/>
    <n v="289380"/>
    <n v="10219544"/>
    <x v="438"/>
  </r>
  <r>
    <s v="Shampoo"/>
    <x v="0"/>
    <x v="3"/>
    <x v="3"/>
    <s v="South"/>
    <x v="0"/>
    <x v="10"/>
    <n v="57554"/>
    <n v="269976"/>
    <n v="10219544"/>
    <x v="438"/>
  </r>
  <r>
    <s v="Shampoo"/>
    <x v="0"/>
    <x v="3"/>
    <x v="3"/>
    <s v="South"/>
    <x v="0"/>
    <x v="11"/>
    <n v="53256"/>
    <n v="249802"/>
    <n v="10219544"/>
    <x v="438"/>
  </r>
  <r>
    <s v="Shampoo"/>
    <x v="0"/>
    <x v="3"/>
    <x v="3"/>
    <s v="South"/>
    <x v="1"/>
    <x v="0"/>
    <n v="54082"/>
    <n v="253736"/>
    <n v="10026886"/>
    <x v="537"/>
  </r>
  <r>
    <s v="Shampoo"/>
    <x v="0"/>
    <x v="3"/>
    <x v="3"/>
    <s v="South"/>
    <x v="1"/>
    <x v="1"/>
    <n v="59248"/>
    <n v="277746"/>
    <n v="10026886"/>
    <x v="538"/>
  </r>
  <r>
    <s v="Shampoo"/>
    <x v="0"/>
    <x v="3"/>
    <x v="3"/>
    <s v="South"/>
    <x v="1"/>
    <x v="2"/>
    <n v="62426"/>
    <n v="293160"/>
    <n v="10026886"/>
    <x v="539"/>
  </r>
  <r>
    <s v="Shampoo"/>
    <x v="0"/>
    <x v="3"/>
    <x v="3"/>
    <s v="South"/>
    <x v="1"/>
    <x v="3"/>
    <n v="57904"/>
    <n v="271768"/>
    <n v="10026886"/>
    <x v="540"/>
  </r>
  <r>
    <s v="Shampoo"/>
    <x v="0"/>
    <x v="3"/>
    <x v="3"/>
    <s v="South"/>
    <x v="1"/>
    <x v="4"/>
    <n v="59962"/>
    <n v="281834"/>
    <n v="10026886"/>
    <x v="541"/>
  </r>
  <r>
    <s v="Shampoo"/>
    <x v="0"/>
    <x v="3"/>
    <x v="3"/>
    <s v="South"/>
    <x v="1"/>
    <x v="5"/>
    <n v="62762"/>
    <n v="297752"/>
    <n v="10026886"/>
    <x v="542"/>
  </r>
  <r>
    <s v="Shampoo"/>
    <x v="0"/>
    <x v="3"/>
    <x v="3"/>
    <s v="South"/>
    <x v="1"/>
    <x v="6"/>
    <n v="56112"/>
    <n v="266350"/>
    <n v="10026886"/>
    <x v="543"/>
  </r>
  <r>
    <s v="Shampoo"/>
    <x v="0"/>
    <x v="3"/>
    <x v="3"/>
    <s v="South"/>
    <x v="1"/>
    <x v="7"/>
    <n v="46564"/>
    <n v="221046"/>
    <n v="10026886"/>
    <x v="544"/>
  </r>
  <r>
    <s v="Shampoo"/>
    <x v="0"/>
    <x v="3"/>
    <x v="3"/>
    <s v="South"/>
    <x v="1"/>
    <x v="8"/>
    <n v="58940"/>
    <n v="279790"/>
    <n v="10026886"/>
    <x v="545"/>
  </r>
  <r>
    <s v="Shampoo"/>
    <x v="0"/>
    <x v="3"/>
    <x v="3"/>
    <s v="South"/>
    <x v="1"/>
    <x v="9"/>
    <n v="60074"/>
    <n v="285698"/>
    <n v="10026886"/>
    <x v="546"/>
  </r>
  <r>
    <s v="Shampoo"/>
    <x v="0"/>
    <x v="3"/>
    <x v="3"/>
    <s v="South"/>
    <x v="1"/>
    <x v="10"/>
    <n v="56448"/>
    <n v="268058"/>
    <n v="10026886"/>
    <x v="547"/>
  </r>
  <r>
    <s v="Shampoo"/>
    <x v="0"/>
    <x v="3"/>
    <x v="3"/>
    <s v="South"/>
    <x v="1"/>
    <x v="11"/>
    <n v="58800"/>
    <n v="279118"/>
    <n v="10026886"/>
    <x v="450"/>
  </r>
  <r>
    <s v="Shampoo"/>
    <x v="0"/>
    <x v="3"/>
    <x v="3"/>
    <s v="South"/>
    <x v="2"/>
    <x v="0"/>
    <n v="55916"/>
    <n v="265454"/>
    <n v="10794936"/>
    <x v="548"/>
  </r>
  <r>
    <s v="Shampoo"/>
    <x v="0"/>
    <x v="3"/>
    <x v="3"/>
    <s v="South"/>
    <x v="2"/>
    <x v="1"/>
    <n v="58366"/>
    <n v="277018"/>
    <n v="10794936"/>
    <x v="549"/>
  </r>
  <r>
    <s v="Shampoo"/>
    <x v="0"/>
    <x v="3"/>
    <x v="3"/>
    <s v="South"/>
    <x v="2"/>
    <x v="2"/>
    <n v="69776"/>
    <n v="331408"/>
    <n v="10794936"/>
    <x v="550"/>
  </r>
  <r>
    <s v="Shampoo"/>
    <x v="0"/>
    <x v="3"/>
    <x v="3"/>
    <s v="South"/>
    <x v="2"/>
    <x v="3"/>
    <n v="59920"/>
    <n v="284690"/>
    <n v="10794936"/>
    <x v="551"/>
  </r>
  <r>
    <s v="Shampoo"/>
    <x v="0"/>
    <x v="3"/>
    <x v="3"/>
    <s v="South"/>
    <x v="2"/>
    <x v="4"/>
    <n v="50302"/>
    <n v="238798"/>
    <n v="10794936"/>
    <x v="552"/>
  </r>
  <r>
    <s v="Shampoo"/>
    <x v="0"/>
    <x v="3"/>
    <x v="3"/>
    <s v="South"/>
    <x v="2"/>
    <x v="5"/>
    <n v="52052"/>
    <n v="247758"/>
    <n v="10794936"/>
    <x v="553"/>
  </r>
  <r>
    <s v="Shampoo"/>
    <x v="0"/>
    <x v="3"/>
    <x v="3"/>
    <s v="South"/>
    <x v="2"/>
    <x v="6"/>
    <n v="52850"/>
    <n v="258076"/>
    <n v="10794936"/>
    <x v="554"/>
  </r>
  <r>
    <s v="Shampoo"/>
    <x v="0"/>
    <x v="3"/>
    <x v="3"/>
    <s v="South"/>
    <x v="2"/>
    <x v="7"/>
    <n v="46200"/>
    <n v="226716"/>
    <n v="10794936"/>
    <x v="555"/>
  </r>
  <r>
    <s v="Shampoo"/>
    <x v="0"/>
    <x v="3"/>
    <x v="3"/>
    <s v="South"/>
    <x v="2"/>
    <x v="8"/>
    <n v="51450"/>
    <n v="253064"/>
    <n v="10794936"/>
    <x v="556"/>
  </r>
  <r>
    <s v="Shampoo"/>
    <x v="0"/>
    <x v="3"/>
    <x v="3"/>
    <s v="South"/>
    <x v="2"/>
    <x v="9"/>
    <n v="60760"/>
    <n v="301952"/>
    <n v="10794936"/>
    <x v="557"/>
  </r>
  <r>
    <s v="Shampoo"/>
    <x v="0"/>
    <x v="3"/>
    <x v="3"/>
    <s v="South"/>
    <x v="2"/>
    <x v="10"/>
    <n v="56448"/>
    <n v="282702"/>
    <n v="10794936"/>
    <x v="558"/>
  </r>
  <r>
    <s v="Shampoo"/>
    <x v="0"/>
    <x v="3"/>
    <x v="3"/>
    <s v="South"/>
    <x v="2"/>
    <x v="11"/>
    <n v="51758"/>
    <n v="259490"/>
    <n v="10794936"/>
    <x v="462"/>
  </r>
  <r>
    <s v="Shampoo"/>
    <x v="0"/>
    <x v="3"/>
    <x v="3"/>
    <s v="South"/>
    <x v="3"/>
    <x v="0"/>
    <n v="51002"/>
    <n v="256844"/>
    <n v="10891598"/>
    <x v="559"/>
  </r>
  <r>
    <s v="Shampoo"/>
    <x v="0"/>
    <x v="3"/>
    <x v="3"/>
    <s v="South"/>
    <x v="3"/>
    <x v="1"/>
    <n v="50274"/>
    <n v="254142"/>
    <n v="10891598"/>
    <x v="560"/>
  </r>
  <r>
    <s v="Shampoo"/>
    <x v="0"/>
    <x v="3"/>
    <x v="3"/>
    <s v="South"/>
    <x v="3"/>
    <x v="2"/>
    <n v="57386"/>
    <n v="291144"/>
    <n v="10891598"/>
    <x v="561"/>
  </r>
  <r>
    <s v="Shampoo"/>
    <x v="0"/>
    <x v="3"/>
    <x v="3"/>
    <s v="South"/>
    <x v="3"/>
    <x v="3"/>
    <n v="52892"/>
    <n v="268156"/>
    <n v="10891598"/>
    <x v="562"/>
  </r>
  <r>
    <s v="Shampoo"/>
    <x v="0"/>
    <x v="3"/>
    <x v="3"/>
    <s v="South"/>
    <x v="3"/>
    <x v="4"/>
    <n v="49378"/>
    <n v="250614"/>
    <n v="10891598"/>
    <x v="563"/>
  </r>
  <r>
    <s v="Shampoo"/>
    <x v="0"/>
    <x v="3"/>
    <x v="3"/>
    <s v="South"/>
    <x v="3"/>
    <x v="5"/>
    <n v="56098"/>
    <n v="284802"/>
    <n v="10891598"/>
    <x v="564"/>
  </r>
  <r>
    <s v="Shampoo"/>
    <x v="0"/>
    <x v="3"/>
    <x v="3"/>
    <s v="South"/>
    <x v="3"/>
    <x v="6"/>
    <n v="56868"/>
    <n v="289492"/>
    <n v="10891598"/>
    <x v="565"/>
  </r>
  <r>
    <s v="Shampoo"/>
    <x v="0"/>
    <x v="3"/>
    <x v="3"/>
    <s v="South"/>
    <x v="3"/>
    <x v="7"/>
    <n v="46466"/>
    <n v="236586"/>
    <n v="10891598"/>
    <x v="566"/>
  </r>
  <r>
    <s v="Shampoo"/>
    <x v="0"/>
    <x v="3"/>
    <x v="3"/>
    <s v="South"/>
    <x v="3"/>
    <x v="8"/>
    <n v="55314"/>
    <n v="281484"/>
    <n v="10891598"/>
    <x v="567"/>
  </r>
  <r>
    <s v="Shampoo"/>
    <x v="0"/>
    <x v="3"/>
    <x v="3"/>
    <s v="South"/>
    <x v="3"/>
    <x v="9"/>
    <n v="61474"/>
    <n v="312984"/>
    <n v="10891598"/>
    <x v="568"/>
  </r>
  <r>
    <s v="Shampoo"/>
    <x v="0"/>
    <x v="3"/>
    <x v="3"/>
    <s v="South"/>
    <x v="3"/>
    <x v="10"/>
    <n v="66850"/>
    <n v="339976"/>
    <n v="10891598"/>
    <x v="569"/>
  </r>
  <r>
    <s v="Shampoo"/>
    <x v="0"/>
    <x v="3"/>
    <x v="3"/>
    <s v="South"/>
    <x v="3"/>
    <x v="11"/>
    <n v="65128"/>
    <n v="331254"/>
    <n v="10891598"/>
    <x v="474"/>
  </r>
  <r>
    <s v="Shampoo"/>
    <x v="0"/>
    <x v="3"/>
    <x v="3"/>
    <s v="South"/>
    <x v="4"/>
    <x v="0"/>
    <n v="40560"/>
    <n v="206130"/>
    <n v="18851771"/>
    <x v="570"/>
  </r>
  <r>
    <s v="Shampoo"/>
    <x v="0"/>
    <x v="3"/>
    <x v="3"/>
    <s v="South"/>
    <x v="4"/>
    <x v="1"/>
    <n v="42700"/>
    <n v="217250"/>
    <n v="18851771"/>
    <x v="571"/>
  </r>
  <r>
    <s v="Shampoo"/>
    <x v="0"/>
    <x v="3"/>
    <x v="3"/>
    <s v="South"/>
    <x v="4"/>
    <x v="2"/>
    <n v="41841"/>
    <n v="213345"/>
    <n v="18851771"/>
    <x v="572"/>
  </r>
  <r>
    <s v="Shampoo"/>
    <x v="0"/>
    <x v="3"/>
    <x v="3"/>
    <s v="South"/>
    <x v="4"/>
    <x v="3"/>
    <n v="671437"/>
    <n v="3428503"/>
    <n v="18851771"/>
    <x v="573"/>
  </r>
  <r>
    <s v="Shampoo"/>
    <x v="0"/>
    <x v="3"/>
    <x v="3"/>
    <s v="South"/>
    <x v="4"/>
    <x v="4"/>
    <n v="44325"/>
    <n v="233478"/>
    <n v="18851771"/>
    <x v="574"/>
  </r>
  <r>
    <s v="Shampoo"/>
    <x v="0"/>
    <x v="3"/>
    <x v="3"/>
    <s v="South"/>
    <x v="4"/>
    <x v="5"/>
    <n v="42876"/>
    <n v="232740"/>
    <n v="18851771"/>
    <x v="575"/>
  </r>
  <r>
    <s v="Shampoo"/>
    <x v="0"/>
    <x v="3"/>
    <x v="3"/>
    <s v="South"/>
    <x v="4"/>
    <x v="6"/>
    <n v="37503"/>
    <n v="202779"/>
    <n v="18851771"/>
    <x v="576"/>
  </r>
  <r>
    <s v="Shampoo"/>
    <x v="0"/>
    <x v="3"/>
    <x v="3"/>
    <s v="South"/>
    <x v="4"/>
    <x v="7"/>
    <n v="48118"/>
    <n v="262472"/>
    <n v="18851771"/>
    <x v="577"/>
  </r>
  <r>
    <s v="Shampoo"/>
    <x v="0"/>
    <x v="3"/>
    <x v="3"/>
    <s v="South"/>
    <x v="4"/>
    <x v="8"/>
    <n v="40185"/>
    <n v="227079"/>
    <n v="18851771"/>
    <x v="578"/>
  </r>
  <r>
    <s v="Shampoo"/>
    <x v="0"/>
    <x v="3"/>
    <x v="3"/>
    <s v="South"/>
    <x v="4"/>
    <x v="9"/>
    <n v="38224"/>
    <n v="213504"/>
    <n v="18851771"/>
    <x v="579"/>
  </r>
  <r>
    <s v="Shampoo"/>
    <x v="0"/>
    <x v="3"/>
    <x v="3"/>
    <s v="South"/>
    <x v="4"/>
    <x v="10"/>
    <n v="67574"/>
    <n v="377065"/>
    <n v="18851771"/>
    <x v="580"/>
  </r>
  <r>
    <s v="Shampoo"/>
    <x v="0"/>
    <x v="3"/>
    <x v="3"/>
    <s v="South"/>
    <x v="4"/>
    <x v="11"/>
    <n v="39886"/>
    <n v="218484"/>
    <n v="18851771"/>
    <x v="486"/>
  </r>
  <r>
    <s v="Shampoo"/>
    <x v="0"/>
    <x v="3"/>
    <x v="3"/>
    <s v="South"/>
    <x v="5"/>
    <x v="0"/>
    <n v="57070"/>
    <n v="319350"/>
    <n v="3892750"/>
    <x v="581"/>
  </r>
  <r>
    <s v="Shampoo"/>
    <x v="0"/>
    <x v="3"/>
    <x v="3"/>
    <s v="South"/>
    <x v="5"/>
    <x v="1"/>
    <n v="57480"/>
    <n v="345680"/>
    <n v="3892750"/>
    <x v="582"/>
  </r>
  <r>
    <s v="Shampoo"/>
    <x v="0"/>
    <x v="3"/>
    <x v="3"/>
    <s v="South"/>
    <x v="5"/>
    <x v="2"/>
    <n v="65600"/>
    <n v="406590"/>
    <n v="3892750"/>
    <x v="583"/>
  </r>
  <r>
    <s v="Shampoo"/>
    <x v="0"/>
    <x v="4"/>
    <x v="4"/>
    <s v="Center"/>
    <x v="0"/>
    <x v="0"/>
    <n v="12397"/>
    <n v="62202"/>
    <n v="1506204"/>
    <x v="584"/>
  </r>
  <r>
    <s v="Shampoo"/>
    <x v="0"/>
    <x v="4"/>
    <x v="4"/>
    <s v="Center"/>
    <x v="0"/>
    <x v="1"/>
    <n v="9443"/>
    <n v="47145"/>
    <n v="1506204"/>
    <x v="584"/>
  </r>
  <r>
    <s v="Shampoo"/>
    <x v="0"/>
    <x v="4"/>
    <x v="4"/>
    <s v="Center"/>
    <x v="0"/>
    <x v="2"/>
    <n v="11928"/>
    <n v="59465"/>
    <n v="1506204"/>
    <x v="584"/>
  </r>
  <r>
    <s v="Shampoo"/>
    <x v="0"/>
    <x v="4"/>
    <x v="4"/>
    <s v="Center"/>
    <x v="0"/>
    <x v="3"/>
    <n v="11221"/>
    <n v="56084"/>
    <n v="1506204"/>
    <x v="584"/>
  </r>
  <r>
    <s v="Shampoo"/>
    <x v="0"/>
    <x v="4"/>
    <x v="4"/>
    <s v="Center"/>
    <x v="0"/>
    <x v="4"/>
    <n v="12313"/>
    <n v="61348"/>
    <n v="1506204"/>
    <x v="584"/>
  </r>
  <r>
    <s v="Shampoo"/>
    <x v="0"/>
    <x v="4"/>
    <x v="4"/>
    <s v="Center"/>
    <x v="0"/>
    <x v="5"/>
    <n v="12019"/>
    <n v="59969"/>
    <n v="1506204"/>
    <x v="584"/>
  </r>
  <r>
    <s v="Shampoo"/>
    <x v="0"/>
    <x v="4"/>
    <x v="4"/>
    <s v="Center"/>
    <x v="0"/>
    <x v="6"/>
    <n v="12754"/>
    <n v="63693"/>
    <n v="1506204"/>
    <x v="584"/>
  </r>
  <r>
    <s v="Shampoo"/>
    <x v="0"/>
    <x v="4"/>
    <x v="4"/>
    <s v="Center"/>
    <x v="0"/>
    <x v="7"/>
    <n v="11284"/>
    <n v="56196"/>
    <n v="1506204"/>
    <x v="584"/>
  </r>
  <r>
    <s v="Shampoo"/>
    <x v="0"/>
    <x v="4"/>
    <x v="4"/>
    <s v="Center"/>
    <x v="0"/>
    <x v="8"/>
    <n v="10346"/>
    <n v="51534"/>
    <n v="1506204"/>
    <x v="584"/>
  </r>
  <r>
    <s v="Shampoo"/>
    <x v="0"/>
    <x v="4"/>
    <x v="4"/>
    <s v="Center"/>
    <x v="0"/>
    <x v="9"/>
    <n v="13391"/>
    <n v="67039"/>
    <n v="1506204"/>
    <x v="584"/>
  </r>
  <r>
    <s v="Shampoo"/>
    <x v="0"/>
    <x v="4"/>
    <x v="4"/>
    <s v="Center"/>
    <x v="0"/>
    <x v="10"/>
    <n v="11844"/>
    <n v="59031"/>
    <n v="1506204"/>
    <x v="584"/>
  </r>
  <r>
    <s v="Shampoo"/>
    <x v="0"/>
    <x v="4"/>
    <x v="4"/>
    <s v="Center"/>
    <x v="0"/>
    <x v="11"/>
    <n v="14091"/>
    <n v="70560"/>
    <n v="1506204"/>
    <x v="584"/>
  </r>
  <r>
    <s v="Shampoo"/>
    <x v="0"/>
    <x v="4"/>
    <x v="4"/>
    <s v="Center"/>
    <x v="1"/>
    <x v="0"/>
    <n v="11648"/>
    <n v="58093"/>
    <n v="1672251"/>
    <x v="585"/>
  </r>
  <r>
    <s v="Shampoo"/>
    <x v="0"/>
    <x v="4"/>
    <x v="4"/>
    <s v="Center"/>
    <x v="1"/>
    <x v="1"/>
    <n v="10920"/>
    <n v="54474"/>
    <n v="1672251"/>
    <x v="586"/>
  </r>
  <r>
    <s v="Shampoo"/>
    <x v="0"/>
    <x v="4"/>
    <x v="4"/>
    <s v="Center"/>
    <x v="1"/>
    <x v="2"/>
    <n v="11018"/>
    <n v="54964"/>
    <n v="1672251"/>
    <x v="587"/>
  </r>
  <r>
    <s v="Shampoo"/>
    <x v="0"/>
    <x v="4"/>
    <x v="4"/>
    <s v="Center"/>
    <x v="1"/>
    <x v="3"/>
    <n v="11081"/>
    <n v="55321"/>
    <n v="1672251"/>
    <x v="588"/>
  </r>
  <r>
    <s v="Shampoo"/>
    <x v="0"/>
    <x v="4"/>
    <x v="4"/>
    <s v="Center"/>
    <x v="1"/>
    <x v="4"/>
    <n v="13685"/>
    <n v="68320"/>
    <n v="1672251"/>
    <x v="589"/>
  </r>
  <r>
    <s v="Shampoo"/>
    <x v="0"/>
    <x v="4"/>
    <x v="4"/>
    <s v="Center"/>
    <x v="1"/>
    <x v="5"/>
    <n v="12033"/>
    <n v="59927"/>
    <n v="1672251"/>
    <x v="590"/>
  </r>
  <r>
    <s v="Shampoo"/>
    <x v="0"/>
    <x v="4"/>
    <x v="4"/>
    <s v="Center"/>
    <x v="1"/>
    <x v="6"/>
    <n v="12390"/>
    <n v="61831"/>
    <n v="1672251"/>
    <x v="591"/>
  </r>
  <r>
    <s v="Shampoo"/>
    <x v="0"/>
    <x v="4"/>
    <x v="4"/>
    <s v="Center"/>
    <x v="1"/>
    <x v="7"/>
    <n v="10360"/>
    <n v="51709"/>
    <n v="1672251"/>
    <x v="592"/>
  </r>
  <r>
    <s v="Shampoo"/>
    <x v="0"/>
    <x v="4"/>
    <x v="4"/>
    <s v="Center"/>
    <x v="1"/>
    <x v="8"/>
    <n v="10703"/>
    <n v="53508"/>
    <n v="1672251"/>
    <x v="593"/>
  </r>
  <r>
    <s v="Shampoo"/>
    <x v="0"/>
    <x v="4"/>
    <x v="4"/>
    <s v="Center"/>
    <x v="1"/>
    <x v="9"/>
    <n v="9814"/>
    <n v="49042"/>
    <n v="1672251"/>
    <x v="594"/>
  </r>
  <r>
    <s v="Shampoo"/>
    <x v="0"/>
    <x v="4"/>
    <x v="4"/>
    <s v="Center"/>
    <x v="1"/>
    <x v="10"/>
    <n v="9863"/>
    <n v="49189"/>
    <n v="1672251"/>
    <x v="595"/>
  </r>
  <r>
    <s v="Shampoo"/>
    <x v="0"/>
    <x v="4"/>
    <x v="4"/>
    <s v="Center"/>
    <x v="1"/>
    <x v="11"/>
    <n v="9331"/>
    <n v="46606"/>
    <n v="1672251"/>
    <x v="596"/>
  </r>
  <r>
    <s v="Shampoo"/>
    <x v="0"/>
    <x v="4"/>
    <x v="4"/>
    <s v="Center"/>
    <x v="2"/>
    <x v="0"/>
    <n v="10346"/>
    <n v="51835"/>
    <n v="1500429"/>
    <x v="597"/>
  </r>
  <r>
    <s v="Shampoo"/>
    <x v="0"/>
    <x v="4"/>
    <x v="4"/>
    <s v="Center"/>
    <x v="2"/>
    <x v="1"/>
    <n v="10360"/>
    <n v="51772"/>
    <n v="1500429"/>
    <x v="598"/>
  </r>
  <r>
    <s v="Shampoo"/>
    <x v="0"/>
    <x v="4"/>
    <x v="4"/>
    <s v="Center"/>
    <x v="2"/>
    <x v="2"/>
    <n v="11130"/>
    <n v="55685"/>
    <n v="1500429"/>
    <x v="599"/>
  </r>
  <r>
    <s v="Shampoo"/>
    <x v="0"/>
    <x v="4"/>
    <x v="4"/>
    <s v="Center"/>
    <x v="2"/>
    <x v="3"/>
    <n v="12257"/>
    <n v="61250"/>
    <n v="1500429"/>
    <x v="600"/>
  </r>
  <r>
    <s v="Shampoo"/>
    <x v="0"/>
    <x v="4"/>
    <x v="4"/>
    <s v="Center"/>
    <x v="2"/>
    <x v="4"/>
    <n v="8820"/>
    <n v="44079"/>
    <n v="1500429"/>
    <x v="601"/>
  </r>
  <r>
    <s v="Shampoo"/>
    <x v="0"/>
    <x v="4"/>
    <x v="4"/>
    <s v="Center"/>
    <x v="2"/>
    <x v="5"/>
    <n v="9324"/>
    <n v="46690"/>
    <n v="1500429"/>
    <x v="602"/>
  </r>
  <r>
    <s v="Shampoo"/>
    <x v="0"/>
    <x v="4"/>
    <x v="4"/>
    <s v="Center"/>
    <x v="2"/>
    <x v="6"/>
    <n v="10493"/>
    <n v="52507"/>
    <n v="1500429"/>
    <x v="603"/>
  </r>
  <r>
    <s v="Shampoo"/>
    <x v="0"/>
    <x v="4"/>
    <x v="4"/>
    <s v="Center"/>
    <x v="2"/>
    <x v="7"/>
    <n v="10360"/>
    <n v="51863"/>
    <n v="1500429"/>
    <x v="604"/>
  </r>
  <r>
    <s v="Shampoo"/>
    <x v="0"/>
    <x v="4"/>
    <x v="4"/>
    <s v="Center"/>
    <x v="2"/>
    <x v="8"/>
    <n v="9961"/>
    <n v="49812"/>
    <n v="1500429"/>
    <x v="605"/>
  </r>
  <r>
    <s v="Shampoo"/>
    <x v="0"/>
    <x v="4"/>
    <x v="4"/>
    <s v="Center"/>
    <x v="2"/>
    <x v="9"/>
    <n v="8645"/>
    <n v="43204"/>
    <n v="1500429"/>
    <x v="606"/>
  </r>
  <r>
    <s v="Shampoo"/>
    <x v="0"/>
    <x v="4"/>
    <x v="4"/>
    <s v="Center"/>
    <x v="2"/>
    <x v="10"/>
    <n v="7987"/>
    <n v="40061"/>
    <n v="1500429"/>
    <x v="607"/>
  </r>
  <r>
    <s v="Shampoo"/>
    <x v="0"/>
    <x v="4"/>
    <x v="4"/>
    <s v="Center"/>
    <x v="2"/>
    <x v="11"/>
    <n v="9345"/>
    <n v="47166"/>
    <n v="1500429"/>
    <x v="608"/>
  </r>
  <r>
    <s v="Shampoo"/>
    <x v="0"/>
    <x v="4"/>
    <x v="4"/>
    <s v="Center"/>
    <x v="3"/>
    <x v="0"/>
    <n v="8778"/>
    <n v="44758"/>
    <n v="1470280"/>
    <x v="609"/>
  </r>
  <r>
    <s v="Shampoo"/>
    <x v="0"/>
    <x v="4"/>
    <x v="4"/>
    <s v="Center"/>
    <x v="3"/>
    <x v="1"/>
    <n v="9618"/>
    <n v="49056"/>
    <n v="1470280"/>
    <x v="610"/>
  </r>
  <r>
    <s v="Shampoo"/>
    <x v="0"/>
    <x v="4"/>
    <x v="4"/>
    <s v="Center"/>
    <x v="3"/>
    <x v="2"/>
    <n v="11074"/>
    <n v="56091"/>
    <n v="1470280"/>
    <x v="611"/>
  </r>
  <r>
    <s v="Shampoo"/>
    <x v="0"/>
    <x v="4"/>
    <x v="4"/>
    <s v="Center"/>
    <x v="3"/>
    <x v="3"/>
    <n v="10150"/>
    <n v="51569"/>
    <n v="1470280"/>
    <x v="612"/>
  </r>
  <r>
    <s v="Shampoo"/>
    <x v="0"/>
    <x v="4"/>
    <x v="4"/>
    <s v="Center"/>
    <x v="3"/>
    <x v="4"/>
    <n v="10045"/>
    <n v="51023"/>
    <n v="1470280"/>
    <x v="613"/>
  </r>
  <r>
    <s v="Shampoo"/>
    <x v="0"/>
    <x v="4"/>
    <x v="4"/>
    <s v="Center"/>
    <x v="3"/>
    <x v="5"/>
    <n v="11151"/>
    <n v="56735"/>
    <n v="1470280"/>
    <x v="614"/>
  </r>
  <r>
    <s v="Shampoo"/>
    <x v="0"/>
    <x v="4"/>
    <x v="4"/>
    <s v="Center"/>
    <x v="3"/>
    <x v="6"/>
    <n v="11137"/>
    <n v="56574"/>
    <n v="1470280"/>
    <x v="615"/>
  </r>
  <r>
    <s v="Shampoo"/>
    <x v="0"/>
    <x v="4"/>
    <x v="4"/>
    <s v="Center"/>
    <x v="3"/>
    <x v="7"/>
    <n v="9660"/>
    <n v="49028"/>
    <n v="1470280"/>
    <x v="616"/>
  </r>
  <r>
    <s v="Shampoo"/>
    <x v="0"/>
    <x v="4"/>
    <x v="4"/>
    <s v="Center"/>
    <x v="3"/>
    <x v="8"/>
    <n v="10738"/>
    <n v="54740"/>
    <n v="1470280"/>
    <x v="617"/>
  </r>
  <r>
    <s v="Shampoo"/>
    <x v="0"/>
    <x v="4"/>
    <x v="4"/>
    <s v="Center"/>
    <x v="3"/>
    <x v="9"/>
    <n v="10283"/>
    <n v="52108"/>
    <n v="1470280"/>
    <x v="618"/>
  </r>
  <r>
    <s v="Shampoo"/>
    <x v="0"/>
    <x v="4"/>
    <x v="4"/>
    <s v="Center"/>
    <x v="3"/>
    <x v="10"/>
    <n v="9779"/>
    <n v="49497"/>
    <n v="1470280"/>
    <x v="619"/>
  </r>
  <r>
    <s v="Shampoo"/>
    <x v="0"/>
    <x v="4"/>
    <x v="4"/>
    <s v="Center"/>
    <x v="3"/>
    <x v="11"/>
    <n v="10507"/>
    <n v="53445"/>
    <n v="1470280"/>
    <x v="620"/>
  </r>
  <r>
    <s v="Shampoo"/>
    <x v="0"/>
    <x v="4"/>
    <x v="4"/>
    <s v="Center"/>
    <x v="4"/>
    <x v="0"/>
    <n v="10388"/>
    <n v="52724"/>
    <n v="1271305"/>
    <x v="621"/>
  </r>
  <r>
    <s v="Shampoo"/>
    <x v="0"/>
    <x v="4"/>
    <x v="4"/>
    <s v="Center"/>
    <x v="4"/>
    <x v="1"/>
    <n v="8638"/>
    <n v="43771"/>
    <n v="1271305"/>
    <x v="622"/>
  </r>
  <r>
    <s v="Shampoo"/>
    <x v="0"/>
    <x v="4"/>
    <x v="4"/>
    <s v="Center"/>
    <x v="4"/>
    <x v="2"/>
    <n v="9933"/>
    <n v="50435"/>
    <n v="1271305"/>
    <x v="623"/>
  </r>
  <r>
    <s v="Shampoo"/>
    <x v="0"/>
    <x v="4"/>
    <x v="4"/>
    <s v="Center"/>
    <x v="4"/>
    <x v="3"/>
    <n v="8106"/>
    <n v="40915"/>
    <n v="1271305"/>
    <x v="624"/>
  </r>
  <r>
    <s v="Shampoo"/>
    <x v="0"/>
    <x v="4"/>
    <x v="4"/>
    <s v="Center"/>
    <x v="4"/>
    <x v="4"/>
    <n v="10129"/>
    <n v="50953"/>
    <n v="1271305"/>
    <x v="625"/>
  </r>
  <r>
    <s v="Shampoo"/>
    <x v="0"/>
    <x v="4"/>
    <x v="4"/>
    <s v="Center"/>
    <x v="4"/>
    <x v="5"/>
    <n v="8015"/>
    <n v="40271"/>
    <n v="1271305"/>
    <x v="626"/>
  </r>
  <r>
    <s v="Shampoo"/>
    <x v="0"/>
    <x v="4"/>
    <x v="4"/>
    <s v="Center"/>
    <x v="4"/>
    <x v="6"/>
    <n v="8554"/>
    <n v="43036"/>
    <n v="1271305"/>
    <x v="627"/>
  </r>
  <r>
    <s v="Shampoo"/>
    <x v="0"/>
    <x v="4"/>
    <x v="4"/>
    <s v="Center"/>
    <x v="4"/>
    <x v="7"/>
    <n v="8995"/>
    <n v="45206"/>
    <n v="1271305"/>
    <x v="628"/>
  </r>
  <r>
    <s v="Shampoo"/>
    <x v="0"/>
    <x v="4"/>
    <x v="4"/>
    <s v="Center"/>
    <x v="4"/>
    <x v="8"/>
    <n v="9261"/>
    <n v="46648"/>
    <n v="1271305"/>
    <x v="629"/>
  </r>
  <r>
    <s v="Shampoo"/>
    <x v="0"/>
    <x v="4"/>
    <x v="4"/>
    <s v="Center"/>
    <x v="4"/>
    <x v="9"/>
    <n v="8449"/>
    <n v="42455"/>
    <n v="1271305"/>
    <x v="630"/>
  </r>
  <r>
    <s v="Shampoo"/>
    <x v="0"/>
    <x v="4"/>
    <x v="4"/>
    <s v="Center"/>
    <x v="4"/>
    <x v="10"/>
    <n v="8246"/>
    <n v="41601"/>
    <n v="1271305"/>
    <x v="631"/>
  </r>
  <r>
    <s v="Shampoo"/>
    <x v="0"/>
    <x v="4"/>
    <x v="4"/>
    <s v="Center"/>
    <x v="4"/>
    <x v="11"/>
    <n v="8260"/>
    <n v="44772"/>
    <n v="1271305"/>
    <x v="632"/>
  </r>
  <r>
    <s v="Shampoo"/>
    <x v="0"/>
    <x v="4"/>
    <x v="4"/>
    <s v="Center"/>
    <x v="5"/>
    <x v="0"/>
    <n v="8134"/>
    <n v="48580"/>
    <n v="336749"/>
    <x v="633"/>
  </r>
  <r>
    <s v="Shampoo"/>
    <x v="0"/>
    <x v="4"/>
    <x v="4"/>
    <s v="Center"/>
    <x v="5"/>
    <x v="1"/>
    <n v="7112"/>
    <n v="42644"/>
    <n v="336749"/>
    <x v="634"/>
  </r>
  <r>
    <s v="Shampoo"/>
    <x v="0"/>
    <x v="4"/>
    <x v="4"/>
    <s v="Center"/>
    <x v="5"/>
    <x v="2"/>
    <n v="7189"/>
    <n v="43120"/>
    <n v="336749"/>
    <x v="635"/>
  </r>
  <r>
    <s v="Shampoo"/>
    <x v="0"/>
    <x v="4"/>
    <x v="4"/>
    <s v="North"/>
    <x v="0"/>
    <x v="0"/>
    <n v="7588"/>
    <n v="38150"/>
    <n v="1506204"/>
    <x v="584"/>
  </r>
  <r>
    <s v="Shampoo"/>
    <x v="0"/>
    <x v="4"/>
    <x v="4"/>
    <s v="North"/>
    <x v="0"/>
    <x v="1"/>
    <n v="7798"/>
    <n v="39256"/>
    <n v="1506204"/>
    <x v="584"/>
  </r>
  <r>
    <s v="Shampoo"/>
    <x v="0"/>
    <x v="4"/>
    <x v="4"/>
    <s v="North"/>
    <x v="0"/>
    <x v="2"/>
    <n v="7994"/>
    <n v="40607"/>
    <n v="1506204"/>
    <x v="584"/>
  </r>
  <r>
    <s v="Shampoo"/>
    <x v="0"/>
    <x v="4"/>
    <x v="4"/>
    <s v="North"/>
    <x v="0"/>
    <x v="3"/>
    <n v="6839"/>
    <n v="34489"/>
    <n v="1506204"/>
    <x v="584"/>
  </r>
  <r>
    <s v="Shampoo"/>
    <x v="0"/>
    <x v="4"/>
    <x v="4"/>
    <s v="North"/>
    <x v="0"/>
    <x v="4"/>
    <n v="9016"/>
    <n v="45507"/>
    <n v="1506204"/>
    <x v="584"/>
  </r>
  <r>
    <s v="Shampoo"/>
    <x v="0"/>
    <x v="4"/>
    <x v="4"/>
    <s v="North"/>
    <x v="0"/>
    <x v="5"/>
    <n v="7826"/>
    <n v="39746"/>
    <n v="1506204"/>
    <x v="584"/>
  </r>
  <r>
    <s v="Shampoo"/>
    <x v="0"/>
    <x v="4"/>
    <x v="4"/>
    <s v="North"/>
    <x v="0"/>
    <x v="6"/>
    <n v="7364"/>
    <n v="37275"/>
    <n v="1506204"/>
    <x v="584"/>
  </r>
  <r>
    <s v="Shampoo"/>
    <x v="0"/>
    <x v="4"/>
    <x v="4"/>
    <s v="North"/>
    <x v="0"/>
    <x v="7"/>
    <n v="8687"/>
    <n v="43694"/>
    <n v="1506204"/>
    <x v="584"/>
  </r>
  <r>
    <s v="Shampoo"/>
    <x v="0"/>
    <x v="4"/>
    <x v="4"/>
    <s v="North"/>
    <x v="0"/>
    <x v="8"/>
    <n v="7931"/>
    <n v="40047"/>
    <n v="1506204"/>
    <x v="584"/>
  </r>
  <r>
    <s v="Shampoo"/>
    <x v="0"/>
    <x v="4"/>
    <x v="4"/>
    <s v="North"/>
    <x v="0"/>
    <x v="9"/>
    <n v="7644"/>
    <n v="38612"/>
    <n v="1506204"/>
    <x v="584"/>
  </r>
  <r>
    <s v="Shampoo"/>
    <x v="0"/>
    <x v="4"/>
    <x v="4"/>
    <s v="North"/>
    <x v="0"/>
    <x v="10"/>
    <n v="6930"/>
    <n v="34902"/>
    <n v="1506204"/>
    <x v="584"/>
  </r>
  <r>
    <s v="Shampoo"/>
    <x v="0"/>
    <x v="4"/>
    <x v="4"/>
    <s v="North"/>
    <x v="0"/>
    <x v="11"/>
    <n v="8232"/>
    <n v="41524"/>
    <n v="1506204"/>
    <x v="584"/>
  </r>
  <r>
    <s v="Shampoo"/>
    <x v="0"/>
    <x v="4"/>
    <x v="4"/>
    <s v="North"/>
    <x v="1"/>
    <x v="0"/>
    <n v="7931"/>
    <n v="40082"/>
    <n v="1672251"/>
    <x v="636"/>
  </r>
  <r>
    <s v="Shampoo"/>
    <x v="0"/>
    <x v="4"/>
    <x v="4"/>
    <s v="North"/>
    <x v="1"/>
    <x v="1"/>
    <n v="6881"/>
    <n v="34510"/>
    <n v="1672251"/>
    <x v="637"/>
  </r>
  <r>
    <s v="Shampoo"/>
    <x v="0"/>
    <x v="4"/>
    <x v="4"/>
    <s v="North"/>
    <x v="1"/>
    <x v="2"/>
    <n v="8652"/>
    <n v="43757"/>
    <n v="1672251"/>
    <x v="638"/>
  </r>
  <r>
    <s v="Shampoo"/>
    <x v="0"/>
    <x v="4"/>
    <x v="4"/>
    <s v="North"/>
    <x v="1"/>
    <x v="3"/>
    <n v="6979"/>
    <n v="35497"/>
    <n v="1672251"/>
    <x v="639"/>
  </r>
  <r>
    <s v="Shampoo"/>
    <x v="0"/>
    <x v="4"/>
    <x v="4"/>
    <s v="North"/>
    <x v="1"/>
    <x v="4"/>
    <n v="13937"/>
    <n v="69888"/>
    <n v="1672251"/>
    <x v="640"/>
  </r>
  <r>
    <s v="Shampoo"/>
    <x v="0"/>
    <x v="4"/>
    <x v="4"/>
    <s v="North"/>
    <x v="1"/>
    <x v="5"/>
    <n v="15183"/>
    <n v="75838"/>
    <n v="1672251"/>
    <x v="641"/>
  </r>
  <r>
    <s v="Shampoo"/>
    <x v="0"/>
    <x v="4"/>
    <x v="4"/>
    <s v="North"/>
    <x v="1"/>
    <x v="6"/>
    <n v="9618"/>
    <n v="48524"/>
    <n v="1672251"/>
    <x v="642"/>
  </r>
  <r>
    <s v="Shampoo"/>
    <x v="0"/>
    <x v="4"/>
    <x v="4"/>
    <s v="North"/>
    <x v="1"/>
    <x v="7"/>
    <n v="13342"/>
    <n v="67886"/>
    <n v="1672251"/>
    <x v="643"/>
  </r>
  <r>
    <s v="Shampoo"/>
    <x v="0"/>
    <x v="4"/>
    <x v="4"/>
    <s v="North"/>
    <x v="1"/>
    <x v="8"/>
    <n v="9604"/>
    <n v="48804"/>
    <n v="1672251"/>
    <x v="644"/>
  </r>
  <r>
    <s v="Shampoo"/>
    <x v="0"/>
    <x v="4"/>
    <x v="4"/>
    <s v="North"/>
    <x v="1"/>
    <x v="9"/>
    <n v="7805"/>
    <n v="39655"/>
    <n v="1672251"/>
    <x v="645"/>
  </r>
  <r>
    <s v="Shampoo"/>
    <x v="0"/>
    <x v="4"/>
    <x v="4"/>
    <s v="North"/>
    <x v="1"/>
    <x v="10"/>
    <n v="6615"/>
    <n v="33390"/>
    <n v="1672251"/>
    <x v="646"/>
  </r>
  <r>
    <s v="Shampoo"/>
    <x v="0"/>
    <x v="4"/>
    <x v="4"/>
    <s v="North"/>
    <x v="1"/>
    <x v="11"/>
    <n v="13741"/>
    <n v="69013"/>
    <n v="1672251"/>
    <x v="596"/>
  </r>
  <r>
    <s v="Shampoo"/>
    <x v="0"/>
    <x v="4"/>
    <x v="4"/>
    <s v="North"/>
    <x v="2"/>
    <x v="0"/>
    <n v="11473"/>
    <n v="57827"/>
    <n v="1500429"/>
    <x v="647"/>
  </r>
  <r>
    <s v="Shampoo"/>
    <x v="0"/>
    <x v="4"/>
    <x v="4"/>
    <s v="North"/>
    <x v="2"/>
    <x v="1"/>
    <n v="12250"/>
    <n v="61754"/>
    <n v="1500429"/>
    <x v="648"/>
  </r>
  <r>
    <s v="Shampoo"/>
    <x v="0"/>
    <x v="4"/>
    <x v="4"/>
    <s v="North"/>
    <x v="2"/>
    <x v="2"/>
    <n v="8596"/>
    <n v="43582"/>
    <n v="1500429"/>
    <x v="649"/>
  </r>
  <r>
    <s v="Shampoo"/>
    <x v="0"/>
    <x v="4"/>
    <x v="4"/>
    <s v="North"/>
    <x v="2"/>
    <x v="3"/>
    <n v="7917"/>
    <n v="40257"/>
    <n v="1500429"/>
    <x v="650"/>
  </r>
  <r>
    <s v="Shampoo"/>
    <x v="0"/>
    <x v="4"/>
    <x v="4"/>
    <s v="North"/>
    <x v="2"/>
    <x v="4"/>
    <n v="7063"/>
    <n v="35714"/>
    <n v="1500429"/>
    <x v="651"/>
  </r>
  <r>
    <s v="Shampoo"/>
    <x v="0"/>
    <x v="4"/>
    <x v="4"/>
    <s v="North"/>
    <x v="2"/>
    <x v="5"/>
    <n v="11739"/>
    <n v="59031"/>
    <n v="1500429"/>
    <x v="652"/>
  </r>
  <r>
    <s v="Shampoo"/>
    <x v="0"/>
    <x v="4"/>
    <x v="4"/>
    <s v="North"/>
    <x v="2"/>
    <x v="6"/>
    <n v="11837"/>
    <n v="59493"/>
    <n v="1500429"/>
    <x v="653"/>
  </r>
  <r>
    <s v="Shampoo"/>
    <x v="0"/>
    <x v="4"/>
    <x v="4"/>
    <s v="North"/>
    <x v="2"/>
    <x v="7"/>
    <n v="6440"/>
    <n v="32585"/>
    <n v="1500429"/>
    <x v="654"/>
  </r>
  <r>
    <s v="Shampoo"/>
    <x v="0"/>
    <x v="4"/>
    <x v="4"/>
    <s v="North"/>
    <x v="2"/>
    <x v="8"/>
    <n v="7665"/>
    <n v="38689"/>
    <n v="1500429"/>
    <x v="655"/>
  </r>
  <r>
    <s v="Shampoo"/>
    <x v="0"/>
    <x v="4"/>
    <x v="4"/>
    <s v="North"/>
    <x v="2"/>
    <x v="9"/>
    <n v="9954"/>
    <n v="50442"/>
    <n v="1500429"/>
    <x v="656"/>
  </r>
  <r>
    <s v="Shampoo"/>
    <x v="0"/>
    <x v="4"/>
    <x v="4"/>
    <s v="North"/>
    <x v="2"/>
    <x v="10"/>
    <n v="7763"/>
    <n v="39354"/>
    <n v="1500429"/>
    <x v="657"/>
  </r>
  <r>
    <s v="Shampoo"/>
    <x v="0"/>
    <x v="4"/>
    <x v="4"/>
    <s v="North"/>
    <x v="2"/>
    <x v="11"/>
    <n v="8505"/>
    <n v="43344"/>
    <n v="1500429"/>
    <x v="608"/>
  </r>
  <r>
    <s v="Shampoo"/>
    <x v="0"/>
    <x v="4"/>
    <x v="4"/>
    <s v="North"/>
    <x v="3"/>
    <x v="0"/>
    <n v="7210"/>
    <n v="37429"/>
    <n v="1470280"/>
    <x v="658"/>
  </r>
  <r>
    <s v="Shampoo"/>
    <x v="0"/>
    <x v="4"/>
    <x v="4"/>
    <s v="North"/>
    <x v="3"/>
    <x v="1"/>
    <n v="7063"/>
    <n v="36645"/>
    <n v="1470280"/>
    <x v="659"/>
  </r>
  <r>
    <s v="Shampoo"/>
    <x v="0"/>
    <x v="4"/>
    <x v="4"/>
    <s v="North"/>
    <x v="3"/>
    <x v="2"/>
    <n v="7273"/>
    <n v="37786"/>
    <n v="1470280"/>
    <x v="660"/>
  </r>
  <r>
    <s v="Shampoo"/>
    <x v="0"/>
    <x v="4"/>
    <x v="4"/>
    <s v="North"/>
    <x v="3"/>
    <x v="3"/>
    <n v="8953"/>
    <n v="46354"/>
    <n v="1470280"/>
    <x v="661"/>
  </r>
  <r>
    <s v="Shampoo"/>
    <x v="0"/>
    <x v="4"/>
    <x v="4"/>
    <s v="North"/>
    <x v="3"/>
    <x v="4"/>
    <n v="9590"/>
    <n v="49791"/>
    <n v="1470280"/>
    <x v="662"/>
  </r>
  <r>
    <s v="Shampoo"/>
    <x v="0"/>
    <x v="4"/>
    <x v="4"/>
    <s v="North"/>
    <x v="3"/>
    <x v="5"/>
    <n v="8799"/>
    <n v="45612"/>
    <n v="1470280"/>
    <x v="663"/>
  </r>
  <r>
    <s v="Shampoo"/>
    <x v="0"/>
    <x v="4"/>
    <x v="4"/>
    <s v="North"/>
    <x v="3"/>
    <x v="6"/>
    <n v="8897"/>
    <n v="45906"/>
    <n v="1470280"/>
    <x v="664"/>
  </r>
  <r>
    <s v="Shampoo"/>
    <x v="0"/>
    <x v="4"/>
    <x v="4"/>
    <s v="North"/>
    <x v="3"/>
    <x v="7"/>
    <n v="7707"/>
    <n v="39886"/>
    <n v="1470280"/>
    <x v="665"/>
  </r>
  <r>
    <s v="Shampoo"/>
    <x v="0"/>
    <x v="4"/>
    <x v="4"/>
    <s v="North"/>
    <x v="3"/>
    <x v="8"/>
    <n v="8274"/>
    <n v="42868"/>
    <n v="1470280"/>
    <x v="666"/>
  </r>
  <r>
    <s v="Shampoo"/>
    <x v="0"/>
    <x v="4"/>
    <x v="4"/>
    <s v="North"/>
    <x v="3"/>
    <x v="9"/>
    <n v="9296"/>
    <n v="48041"/>
    <n v="1470280"/>
    <x v="667"/>
  </r>
  <r>
    <s v="Shampoo"/>
    <x v="0"/>
    <x v="4"/>
    <x v="4"/>
    <s v="North"/>
    <x v="3"/>
    <x v="10"/>
    <n v="7336"/>
    <n v="37933"/>
    <n v="1470280"/>
    <x v="668"/>
  </r>
  <r>
    <s v="Shampoo"/>
    <x v="0"/>
    <x v="4"/>
    <x v="4"/>
    <s v="North"/>
    <x v="3"/>
    <x v="11"/>
    <n v="9296"/>
    <n v="48265"/>
    <n v="1470280"/>
    <x v="620"/>
  </r>
  <r>
    <s v="Shampoo"/>
    <x v="0"/>
    <x v="4"/>
    <x v="4"/>
    <s v="North"/>
    <x v="4"/>
    <x v="0"/>
    <n v="7854"/>
    <n v="40705"/>
    <n v="1271305"/>
    <x v="669"/>
  </r>
  <r>
    <s v="Shampoo"/>
    <x v="0"/>
    <x v="4"/>
    <x v="4"/>
    <s v="North"/>
    <x v="4"/>
    <x v="1"/>
    <n v="7224"/>
    <n v="37282"/>
    <n v="1271305"/>
    <x v="670"/>
  </r>
  <r>
    <s v="Shampoo"/>
    <x v="0"/>
    <x v="4"/>
    <x v="4"/>
    <s v="North"/>
    <x v="4"/>
    <x v="2"/>
    <n v="8120"/>
    <n v="42021"/>
    <n v="1271305"/>
    <x v="671"/>
  </r>
  <r>
    <s v="Shampoo"/>
    <x v="0"/>
    <x v="4"/>
    <x v="4"/>
    <s v="North"/>
    <x v="4"/>
    <x v="3"/>
    <n v="6090"/>
    <n v="31430"/>
    <n v="1271305"/>
    <x v="672"/>
  </r>
  <r>
    <s v="Shampoo"/>
    <x v="0"/>
    <x v="4"/>
    <x v="4"/>
    <s v="North"/>
    <x v="4"/>
    <x v="4"/>
    <n v="6671"/>
    <n v="34433"/>
    <n v="1271305"/>
    <x v="673"/>
  </r>
  <r>
    <s v="Shampoo"/>
    <x v="0"/>
    <x v="4"/>
    <x v="4"/>
    <s v="North"/>
    <x v="4"/>
    <x v="5"/>
    <n v="6664"/>
    <n v="34244"/>
    <n v="1271305"/>
    <x v="674"/>
  </r>
  <r>
    <s v="Shampoo"/>
    <x v="0"/>
    <x v="4"/>
    <x v="4"/>
    <s v="North"/>
    <x v="4"/>
    <x v="6"/>
    <n v="7308"/>
    <n v="37422"/>
    <n v="1271305"/>
    <x v="675"/>
  </r>
  <r>
    <s v="Shampoo"/>
    <x v="0"/>
    <x v="4"/>
    <x v="4"/>
    <s v="North"/>
    <x v="4"/>
    <x v="7"/>
    <n v="7343"/>
    <n v="37541"/>
    <n v="1271305"/>
    <x v="676"/>
  </r>
  <r>
    <s v="Shampoo"/>
    <x v="0"/>
    <x v="4"/>
    <x v="4"/>
    <s v="North"/>
    <x v="4"/>
    <x v="8"/>
    <n v="5957"/>
    <n v="30604"/>
    <n v="1271305"/>
    <x v="677"/>
  </r>
  <r>
    <s v="Shampoo"/>
    <x v="0"/>
    <x v="4"/>
    <x v="4"/>
    <s v="North"/>
    <x v="4"/>
    <x v="9"/>
    <n v="7119"/>
    <n v="36631"/>
    <n v="1271305"/>
    <x v="678"/>
  </r>
  <r>
    <s v="Shampoo"/>
    <x v="0"/>
    <x v="4"/>
    <x v="4"/>
    <s v="North"/>
    <x v="4"/>
    <x v="10"/>
    <n v="7364"/>
    <n v="37513"/>
    <n v="1271305"/>
    <x v="679"/>
  </r>
  <r>
    <s v="Shampoo"/>
    <x v="0"/>
    <x v="4"/>
    <x v="4"/>
    <s v="North"/>
    <x v="4"/>
    <x v="11"/>
    <n v="6629"/>
    <n v="36239"/>
    <n v="1271305"/>
    <x v="632"/>
  </r>
  <r>
    <s v="Shampoo"/>
    <x v="0"/>
    <x v="4"/>
    <x v="4"/>
    <s v="North"/>
    <x v="5"/>
    <x v="0"/>
    <n v="6111"/>
    <n v="36456"/>
    <n v="336749"/>
    <x v="680"/>
  </r>
  <r>
    <s v="Shampoo"/>
    <x v="0"/>
    <x v="4"/>
    <x v="4"/>
    <s v="North"/>
    <x v="5"/>
    <x v="1"/>
    <n v="6685"/>
    <n v="40012"/>
    <n v="336749"/>
    <x v="681"/>
  </r>
  <r>
    <s v="Shampoo"/>
    <x v="0"/>
    <x v="4"/>
    <x v="4"/>
    <s v="North"/>
    <x v="5"/>
    <x v="2"/>
    <n v="6937"/>
    <n v="41531"/>
    <n v="336749"/>
    <x v="682"/>
  </r>
  <r>
    <s v="Shampoo"/>
    <x v="0"/>
    <x v="4"/>
    <x v="4"/>
    <s v="South"/>
    <x v="0"/>
    <x v="0"/>
    <n v="4893"/>
    <n v="25025"/>
    <n v="1506204"/>
    <x v="584"/>
  </r>
  <r>
    <s v="Shampoo"/>
    <x v="0"/>
    <x v="4"/>
    <x v="4"/>
    <s v="South"/>
    <x v="0"/>
    <x v="1"/>
    <n v="4585"/>
    <n v="23541"/>
    <n v="1506204"/>
    <x v="584"/>
  </r>
  <r>
    <s v="Shampoo"/>
    <x v="0"/>
    <x v="4"/>
    <x v="4"/>
    <s v="South"/>
    <x v="0"/>
    <x v="2"/>
    <n v="6685"/>
    <n v="34139"/>
    <n v="1506204"/>
    <x v="584"/>
  </r>
  <r>
    <s v="Shampoo"/>
    <x v="0"/>
    <x v="4"/>
    <x v="4"/>
    <s v="South"/>
    <x v="0"/>
    <x v="3"/>
    <n v="5705"/>
    <n v="28959"/>
    <n v="1506204"/>
    <x v="584"/>
  </r>
  <r>
    <s v="Shampoo"/>
    <x v="0"/>
    <x v="4"/>
    <x v="4"/>
    <s v="South"/>
    <x v="0"/>
    <x v="4"/>
    <n v="5418"/>
    <n v="27405"/>
    <n v="1506204"/>
    <x v="584"/>
  </r>
  <r>
    <s v="Shampoo"/>
    <x v="0"/>
    <x v="4"/>
    <x v="4"/>
    <s v="South"/>
    <x v="0"/>
    <x v="5"/>
    <n v="4795"/>
    <n v="24150"/>
    <n v="1506204"/>
    <x v="584"/>
  </r>
  <r>
    <s v="Shampoo"/>
    <x v="0"/>
    <x v="4"/>
    <x v="4"/>
    <s v="South"/>
    <x v="0"/>
    <x v="6"/>
    <n v="5019"/>
    <n v="25207"/>
    <n v="1506204"/>
    <x v="584"/>
  </r>
  <r>
    <s v="Shampoo"/>
    <x v="0"/>
    <x v="4"/>
    <x v="4"/>
    <s v="South"/>
    <x v="0"/>
    <x v="7"/>
    <n v="4067"/>
    <n v="20552"/>
    <n v="1506204"/>
    <x v="584"/>
  </r>
  <r>
    <s v="Shampoo"/>
    <x v="0"/>
    <x v="4"/>
    <x v="4"/>
    <s v="South"/>
    <x v="0"/>
    <x v="8"/>
    <n v="5810"/>
    <n v="29680"/>
    <n v="1506204"/>
    <x v="584"/>
  </r>
  <r>
    <s v="Shampoo"/>
    <x v="0"/>
    <x v="4"/>
    <x v="4"/>
    <s v="South"/>
    <x v="0"/>
    <x v="9"/>
    <n v="6258"/>
    <n v="31675"/>
    <n v="1506204"/>
    <x v="584"/>
  </r>
  <r>
    <s v="Shampoo"/>
    <x v="0"/>
    <x v="4"/>
    <x v="4"/>
    <s v="South"/>
    <x v="0"/>
    <x v="10"/>
    <n v="4515"/>
    <n v="23114"/>
    <n v="1506204"/>
    <x v="584"/>
  </r>
  <r>
    <s v="Shampoo"/>
    <x v="0"/>
    <x v="4"/>
    <x v="4"/>
    <s v="South"/>
    <x v="0"/>
    <x v="11"/>
    <n v="4851"/>
    <n v="24682"/>
    <n v="1506204"/>
    <x v="584"/>
  </r>
  <r>
    <s v="Shampoo"/>
    <x v="0"/>
    <x v="4"/>
    <x v="4"/>
    <s v="South"/>
    <x v="1"/>
    <x v="0"/>
    <n v="5957"/>
    <n v="30289"/>
    <n v="1672251"/>
    <x v="683"/>
  </r>
  <r>
    <s v="Shampoo"/>
    <x v="0"/>
    <x v="4"/>
    <x v="4"/>
    <s v="South"/>
    <x v="1"/>
    <x v="1"/>
    <n v="7084"/>
    <n v="36274"/>
    <n v="1672251"/>
    <x v="684"/>
  </r>
  <r>
    <s v="Shampoo"/>
    <x v="0"/>
    <x v="4"/>
    <x v="4"/>
    <s v="South"/>
    <x v="1"/>
    <x v="2"/>
    <n v="7126"/>
    <n v="36120"/>
    <n v="1672251"/>
    <x v="685"/>
  </r>
  <r>
    <s v="Shampoo"/>
    <x v="0"/>
    <x v="4"/>
    <x v="4"/>
    <s v="South"/>
    <x v="1"/>
    <x v="3"/>
    <n v="5656"/>
    <n v="28756"/>
    <n v="1672251"/>
    <x v="686"/>
  </r>
  <r>
    <s v="Shampoo"/>
    <x v="0"/>
    <x v="4"/>
    <x v="4"/>
    <s v="South"/>
    <x v="1"/>
    <x v="4"/>
    <n v="9373"/>
    <n v="47341"/>
    <n v="1672251"/>
    <x v="687"/>
  </r>
  <r>
    <s v="Shampoo"/>
    <x v="0"/>
    <x v="4"/>
    <x v="4"/>
    <s v="South"/>
    <x v="1"/>
    <x v="5"/>
    <n v="6825"/>
    <n v="34314"/>
    <n v="1672251"/>
    <x v="688"/>
  </r>
  <r>
    <s v="Shampoo"/>
    <x v="0"/>
    <x v="4"/>
    <x v="4"/>
    <s v="South"/>
    <x v="1"/>
    <x v="6"/>
    <n v="5957"/>
    <n v="30121"/>
    <n v="1672251"/>
    <x v="689"/>
  </r>
  <r>
    <s v="Shampoo"/>
    <x v="0"/>
    <x v="4"/>
    <x v="4"/>
    <s v="South"/>
    <x v="1"/>
    <x v="7"/>
    <n v="5460"/>
    <n v="27762"/>
    <n v="1672251"/>
    <x v="690"/>
  </r>
  <r>
    <s v="Shampoo"/>
    <x v="0"/>
    <x v="4"/>
    <x v="4"/>
    <s v="South"/>
    <x v="1"/>
    <x v="8"/>
    <n v="5026"/>
    <n v="25683"/>
    <n v="1672251"/>
    <x v="691"/>
  </r>
  <r>
    <s v="Shampoo"/>
    <x v="0"/>
    <x v="4"/>
    <x v="4"/>
    <s v="South"/>
    <x v="1"/>
    <x v="9"/>
    <n v="7581"/>
    <n v="38647"/>
    <n v="1672251"/>
    <x v="692"/>
  </r>
  <r>
    <s v="Shampoo"/>
    <x v="0"/>
    <x v="4"/>
    <x v="4"/>
    <s v="South"/>
    <x v="1"/>
    <x v="10"/>
    <n v="7021"/>
    <n v="36043"/>
    <n v="1672251"/>
    <x v="693"/>
  </r>
  <r>
    <s v="Shampoo"/>
    <x v="0"/>
    <x v="4"/>
    <x v="4"/>
    <s v="South"/>
    <x v="1"/>
    <x v="11"/>
    <n v="6097"/>
    <n v="31073"/>
    <n v="1672251"/>
    <x v="596"/>
  </r>
  <r>
    <s v="Shampoo"/>
    <x v="0"/>
    <x v="4"/>
    <x v="4"/>
    <s v="South"/>
    <x v="2"/>
    <x v="0"/>
    <n v="6321"/>
    <n v="32186"/>
    <n v="1500429"/>
    <x v="694"/>
  </r>
  <r>
    <s v="Shampoo"/>
    <x v="0"/>
    <x v="4"/>
    <x v="4"/>
    <s v="South"/>
    <x v="2"/>
    <x v="1"/>
    <n v="5600"/>
    <n v="28665"/>
    <n v="1500429"/>
    <x v="695"/>
  </r>
  <r>
    <s v="Shampoo"/>
    <x v="0"/>
    <x v="4"/>
    <x v="4"/>
    <s v="South"/>
    <x v="2"/>
    <x v="2"/>
    <n v="8673"/>
    <n v="43771"/>
    <n v="1500429"/>
    <x v="696"/>
  </r>
  <r>
    <s v="Shampoo"/>
    <x v="0"/>
    <x v="4"/>
    <x v="4"/>
    <s v="South"/>
    <x v="2"/>
    <x v="3"/>
    <n v="5635"/>
    <n v="28707"/>
    <n v="1500429"/>
    <x v="697"/>
  </r>
  <r>
    <s v="Shampoo"/>
    <x v="0"/>
    <x v="4"/>
    <x v="4"/>
    <s v="South"/>
    <x v="2"/>
    <x v="4"/>
    <n v="4865"/>
    <n v="24633"/>
    <n v="1500429"/>
    <x v="698"/>
  </r>
  <r>
    <s v="Shampoo"/>
    <x v="0"/>
    <x v="4"/>
    <x v="4"/>
    <s v="South"/>
    <x v="2"/>
    <x v="5"/>
    <n v="5313"/>
    <n v="26901"/>
    <n v="1500429"/>
    <x v="699"/>
  </r>
  <r>
    <s v="Shampoo"/>
    <x v="0"/>
    <x v="4"/>
    <x v="4"/>
    <s v="South"/>
    <x v="2"/>
    <x v="6"/>
    <n v="4809"/>
    <n v="24234"/>
    <n v="1500429"/>
    <x v="700"/>
  </r>
  <r>
    <s v="Shampoo"/>
    <x v="0"/>
    <x v="4"/>
    <x v="4"/>
    <s v="South"/>
    <x v="2"/>
    <x v="7"/>
    <n v="4403"/>
    <n v="22302"/>
    <n v="1500429"/>
    <x v="701"/>
  </r>
  <r>
    <s v="Shampoo"/>
    <x v="0"/>
    <x v="4"/>
    <x v="4"/>
    <s v="South"/>
    <x v="2"/>
    <x v="8"/>
    <n v="5537"/>
    <n v="28098"/>
    <n v="1500429"/>
    <x v="702"/>
  </r>
  <r>
    <s v="Shampoo"/>
    <x v="0"/>
    <x v="4"/>
    <x v="4"/>
    <s v="South"/>
    <x v="2"/>
    <x v="9"/>
    <n v="6125"/>
    <n v="31122"/>
    <n v="1500429"/>
    <x v="703"/>
  </r>
  <r>
    <s v="Shampoo"/>
    <x v="0"/>
    <x v="4"/>
    <x v="4"/>
    <s v="South"/>
    <x v="2"/>
    <x v="10"/>
    <n v="4914"/>
    <n v="24850"/>
    <n v="1500429"/>
    <x v="704"/>
  </r>
  <r>
    <s v="Shampoo"/>
    <x v="0"/>
    <x v="4"/>
    <x v="4"/>
    <s v="South"/>
    <x v="2"/>
    <x v="11"/>
    <n v="5236"/>
    <n v="26964"/>
    <n v="1500429"/>
    <x v="608"/>
  </r>
  <r>
    <s v="Shampoo"/>
    <x v="0"/>
    <x v="4"/>
    <x v="4"/>
    <s v="South"/>
    <x v="3"/>
    <x v="0"/>
    <n v="6447"/>
    <n v="34048"/>
    <n v="1470280"/>
    <x v="705"/>
  </r>
  <r>
    <s v="Shampoo"/>
    <x v="0"/>
    <x v="4"/>
    <x v="4"/>
    <s v="South"/>
    <x v="3"/>
    <x v="1"/>
    <n v="4578"/>
    <n v="24269"/>
    <n v="1470280"/>
    <x v="706"/>
  </r>
  <r>
    <s v="Shampoo"/>
    <x v="0"/>
    <x v="4"/>
    <x v="4"/>
    <s v="South"/>
    <x v="3"/>
    <x v="2"/>
    <n v="5474"/>
    <n v="28875"/>
    <n v="1470280"/>
    <x v="707"/>
  </r>
  <r>
    <s v="Shampoo"/>
    <x v="0"/>
    <x v="4"/>
    <x v="4"/>
    <s v="South"/>
    <x v="3"/>
    <x v="3"/>
    <n v="5320"/>
    <n v="27923"/>
    <n v="1470280"/>
    <x v="708"/>
  </r>
  <r>
    <s v="Shampoo"/>
    <x v="0"/>
    <x v="4"/>
    <x v="4"/>
    <s v="South"/>
    <x v="3"/>
    <x v="4"/>
    <n v="4445"/>
    <n v="23436"/>
    <n v="1470280"/>
    <x v="709"/>
  </r>
  <r>
    <s v="Shampoo"/>
    <x v="0"/>
    <x v="4"/>
    <x v="4"/>
    <s v="South"/>
    <x v="3"/>
    <x v="5"/>
    <n v="5901"/>
    <n v="31234"/>
    <n v="1470280"/>
    <x v="710"/>
  </r>
  <r>
    <s v="Shampoo"/>
    <x v="0"/>
    <x v="4"/>
    <x v="4"/>
    <s v="South"/>
    <x v="3"/>
    <x v="6"/>
    <n v="5404"/>
    <n v="28406"/>
    <n v="1470280"/>
    <x v="711"/>
  </r>
  <r>
    <s v="Shampoo"/>
    <x v="0"/>
    <x v="4"/>
    <x v="4"/>
    <s v="South"/>
    <x v="3"/>
    <x v="7"/>
    <n v="3262"/>
    <n v="17171"/>
    <n v="1470280"/>
    <x v="712"/>
  </r>
  <r>
    <s v="Shampoo"/>
    <x v="0"/>
    <x v="4"/>
    <x v="4"/>
    <s v="South"/>
    <x v="3"/>
    <x v="8"/>
    <n v="4522"/>
    <n v="23856"/>
    <n v="1470280"/>
    <x v="713"/>
  </r>
  <r>
    <s v="Shampoo"/>
    <x v="0"/>
    <x v="4"/>
    <x v="4"/>
    <s v="South"/>
    <x v="3"/>
    <x v="9"/>
    <n v="6006"/>
    <n v="31528"/>
    <n v="1470280"/>
    <x v="714"/>
  </r>
  <r>
    <s v="Shampoo"/>
    <x v="0"/>
    <x v="4"/>
    <x v="4"/>
    <s v="South"/>
    <x v="3"/>
    <x v="10"/>
    <n v="5677"/>
    <n v="29806"/>
    <n v="1470280"/>
    <x v="715"/>
  </r>
  <r>
    <s v="Shampoo"/>
    <x v="0"/>
    <x v="4"/>
    <x v="4"/>
    <s v="South"/>
    <x v="3"/>
    <x v="11"/>
    <n v="5439"/>
    <n v="28588"/>
    <n v="1470280"/>
    <x v="620"/>
  </r>
  <r>
    <s v="Shampoo"/>
    <x v="0"/>
    <x v="4"/>
    <x v="4"/>
    <s v="South"/>
    <x v="4"/>
    <x v="0"/>
    <n v="5691"/>
    <n v="30058"/>
    <n v="1271305"/>
    <x v="716"/>
  </r>
  <r>
    <s v="Shampoo"/>
    <x v="0"/>
    <x v="4"/>
    <x v="4"/>
    <s v="South"/>
    <x v="4"/>
    <x v="1"/>
    <n v="4956"/>
    <n v="25900"/>
    <n v="1271305"/>
    <x v="717"/>
  </r>
  <r>
    <s v="Shampoo"/>
    <x v="0"/>
    <x v="4"/>
    <x v="4"/>
    <s v="South"/>
    <x v="4"/>
    <x v="2"/>
    <n v="5614"/>
    <n v="29449"/>
    <n v="1271305"/>
    <x v="718"/>
  </r>
  <r>
    <s v="Shampoo"/>
    <x v="0"/>
    <x v="4"/>
    <x v="4"/>
    <s v="South"/>
    <x v="4"/>
    <x v="3"/>
    <n v="3962"/>
    <n v="20755"/>
    <n v="1271305"/>
    <x v="719"/>
  </r>
  <r>
    <s v="Shampoo"/>
    <x v="0"/>
    <x v="4"/>
    <x v="4"/>
    <s v="South"/>
    <x v="4"/>
    <x v="4"/>
    <n v="4865"/>
    <n v="25438"/>
    <n v="1271305"/>
    <x v="720"/>
  </r>
  <r>
    <s v="Shampoo"/>
    <x v="0"/>
    <x v="4"/>
    <x v="4"/>
    <s v="South"/>
    <x v="4"/>
    <x v="5"/>
    <n v="4354"/>
    <n v="22701"/>
    <n v="1271305"/>
    <x v="721"/>
  </r>
  <r>
    <s v="Shampoo"/>
    <x v="0"/>
    <x v="4"/>
    <x v="4"/>
    <s v="South"/>
    <x v="4"/>
    <x v="6"/>
    <n v="4963"/>
    <n v="25837"/>
    <n v="1271305"/>
    <x v="722"/>
  </r>
  <r>
    <s v="Shampoo"/>
    <x v="0"/>
    <x v="4"/>
    <x v="4"/>
    <s v="South"/>
    <x v="4"/>
    <x v="7"/>
    <n v="3255"/>
    <n v="16842"/>
    <n v="1271305"/>
    <x v="723"/>
  </r>
  <r>
    <s v="Shampoo"/>
    <x v="0"/>
    <x v="4"/>
    <x v="4"/>
    <s v="South"/>
    <x v="4"/>
    <x v="8"/>
    <n v="4347"/>
    <n v="22631"/>
    <n v="1271305"/>
    <x v="724"/>
  </r>
  <r>
    <s v="Shampoo"/>
    <x v="0"/>
    <x v="4"/>
    <x v="4"/>
    <s v="South"/>
    <x v="4"/>
    <x v="9"/>
    <n v="4312"/>
    <n v="22260"/>
    <n v="1271305"/>
    <x v="725"/>
  </r>
  <r>
    <s v="Shampoo"/>
    <x v="0"/>
    <x v="4"/>
    <x v="4"/>
    <s v="South"/>
    <x v="4"/>
    <x v="10"/>
    <n v="4634"/>
    <n v="24129"/>
    <n v="1271305"/>
    <x v="726"/>
  </r>
  <r>
    <s v="Shampoo"/>
    <x v="0"/>
    <x v="4"/>
    <x v="4"/>
    <s v="South"/>
    <x v="4"/>
    <x v="11"/>
    <n v="4823"/>
    <n v="26453"/>
    <n v="1271305"/>
    <x v="632"/>
  </r>
  <r>
    <s v="Shampoo"/>
    <x v="0"/>
    <x v="4"/>
    <x v="4"/>
    <s v="South"/>
    <x v="5"/>
    <x v="0"/>
    <n v="4655"/>
    <n v="27867"/>
    <n v="336749"/>
    <x v="727"/>
  </r>
  <r>
    <s v="Shampoo"/>
    <x v="0"/>
    <x v="4"/>
    <x v="4"/>
    <s v="South"/>
    <x v="5"/>
    <x v="1"/>
    <n v="4543"/>
    <n v="27181"/>
    <n v="336749"/>
    <x v="728"/>
  </r>
  <r>
    <s v="Shampoo"/>
    <x v="0"/>
    <x v="4"/>
    <x v="4"/>
    <s v="South"/>
    <x v="5"/>
    <x v="2"/>
    <n v="4893"/>
    <n v="29358"/>
    <n v="336749"/>
    <x v="729"/>
  </r>
  <r>
    <s v="Shampoo"/>
    <x v="1"/>
    <x v="0"/>
    <x v="5"/>
    <s v="Center"/>
    <x v="0"/>
    <x v="0"/>
    <n v="32739"/>
    <n v="132146"/>
    <n v="3994746"/>
    <x v="730"/>
  </r>
  <r>
    <s v="Shampoo"/>
    <x v="1"/>
    <x v="0"/>
    <x v="5"/>
    <s v="Center"/>
    <x v="0"/>
    <x v="1"/>
    <n v="25830"/>
    <n v="107646"/>
    <n v="3994746"/>
    <x v="730"/>
  </r>
  <r>
    <s v="Shampoo"/>
    <x v="1"/>
    <x v="0"/>
    <x v="5"/>
    <s v="Center"/>
    <x v="0"/>
    <x v="2"/>
    <n v="34951"/>
    <n v="147623"/>
    <n v="3994746"/>
    <x v="730"/>
  </r>
  <r>
    <s v="Shampoo"/>
    <x v="1"/>
    <x v="0"/>
    <x v="5"/>
    <s v="Center"/>
    <x v="0"/>
    <x v="3"/>
    <n v="30387"/>
    <n v="129605"/>
    <n v="3994746"/>
    <x v="730"/>
  </r>
  <r>
    <s v="Shampoo"/>
    <x v="1"/>
    <x v="0"/>
    <x v="5"/>
    <s v="Center"/>
    <x v="0"/>
    <x v="4"/>
    <n v="37856"/>
    <n v="162505"/>
    <n v="3994746"/>
    <x v="730"/>
  </r>
  <r>
    <s v="Shampoo"/>
    <x v="1"/>
    <x v="0"/>
    <x v="5"/>
    <s v="Center"/>
    <x v="0"/>
    <x v="5"/>
    <n v="37716"/>
    <n v="166747"/>
    <n v="3994746"/>
    <x v="730"/>
  </r>
  <r>
    <s v="Shampoo"/>
    <x v="1"/>
    <x v="0"/>
    <x v="5"/>
    <s v="Center"/>
    <x v="0"/>
    <x v="6"/>
    <n v="39816"/>
    <n v="171220"/>
    <n v="3994746"/>
    <x v="730"/>
  </r>
  <r>
    <s v="Shampoo"/>
    <x v="1"/>
    <x v="0"/>
    <x v="5"/>
    <s v="Center"/>
    <x v="0"/>
    <x v="7"/>
    <n v="29974"/>
    <n v="131005"/>
    <n v="3994746"/>
    <x v="730"/>
  </r>
  <r>
    <s v="Shampoo"/>
    <x v="1"/>
    <x v="0"/>
    <x v="5"/>
    <s v="Center"/>
    <x v="0"/>
    <x v="8"/>
    <n v="22701"/>
    <n v="110222"/>
    <n v="3994746"/>
    <x v="730"/>
  </r>
  <r>
    <s v="Shampoo"/>
    <x v="1"/>
    <x v="0"/>
    <x v="5"/>
    <s v="Center"/>
    <x v="0"/>
    <x v="9"/>
    <n v="23226"/>
    <n v="122332"/>
    <n v="3994746"/>
    <x v="730"/>
  </r>
  <r>
    <s v="Shampoo"/>
    <x v="1"/>
    <x v="0"/>
    <x v="5"/>
    <s v="Center"/>
    <x v="0"/>
    <x v="10"/>
    <n v="21217"/>
    <n v="120351"/>
    <n v="3994746"/>
    <x v="730"/>
  </r>
  <r>
    <s v="Shampoo"/>
    <x v="1"/>
    <x v="0"/>
    <x v="5"/>
    <s v="Center"/>
    <x v="0"/>
    <x v="11"/>
    <n v="17227"/>
    <n v="98686"/>
    <n v="3994746"/>
    <x v="730"/>
  </r>
  <r>
    <s v="Shampoo"/>
    <x v="1"/>
    <x v="0"/>
    <x v="5"/>
    <s v="Center"/>
    <x v="1"/>
    <x v="0"/>
    <n v="21042"/>
    <n v="125307"/>
    <n v="3333589"/>
    <x v="731"/>
  </r>
  <r>
    <s v="Shampoo"/>
    <x v="1"/>
    <x v="0"/>
    <x v="5"/>
    <s v="Center"/>
    <x v="1"/>
    <x v="1"/>
    <n v="17297"/>
    <n v="105574"/>
    <n v="3333589"/>
    <x v="732"/>
  </r>
  <r>
    <s v="Shampoo"/>
    <x v="1"/>
    <x v="0"/>
    <x v="5"/>
    <s v="Center"/>
    <x v="1"/>
    <x v="2"/>
    <n v="19243"/>
    <n v="119000"/>
    <n v="3333589"/>
    <x v="733"/>
  </r>
  <r>
    <s v="Shampoo"/>
    <x v="1"/>
    <x v="0"/>
    <x v="5"/>
    <s v="Center"/>
    <x v="1"/>
    <x v="3"/>
    <n v="14826"/>
    <n v="91959"/>
    <n v="3333589"/>
    <x v="734"/>
  </r>
  <r>
    <s v="Shampoo"/>
    <x v="1"/>
    <x v="0"/>
    <x v="5"/>
    <s v="Center"/>
    <x v="1"/>
    <x v="4"/>
    <n v="16695"/>
    <n v="103173"/>
    <n v="3333589"/>
    <x v="735"/>
  </r>
  <r>
    <s v="Shampoo"/>
    <x v="1"/>
    <x v="0"/>
    <x v="5"/>
    <s v="Center"/>
    <x v="1"/>
    <x v="5"/>
    <n v="14770"/>
    <n v="91490"/>
    <n v="3333589"/>
    <x v="736"/>
  </r>
  <r>
    <s v="Shampoo"/>
    <x v="1"/>
    <x v="0"/>
    <x v="5"/>
    <s v="Center"/>
    <x v="1"/>
    <x v="6"/>
    <n v="14651"/>
    <n v="91882"/>
    <n v="3333589"/>
    <x v="737"/>
  </r>
  <r>
    <s v="Shampoo"/>
    <x v="1"/>
    <x v="0"/>
    <x v="5"/>
    <s v="Center"/>
    <x v="1"/>
    <x v="7"/>
    <n v="16541"/>
    <n v="100436"/>
    <n v="3333589"/>
    <x v="738"/>
  </r>
  <r>
    <s v="Shampoo"/>
    <x v="1"/>
    <x v="0"/>
    <x v="5"/>
    <s v="Center"/>
    <x v="1"/>
    <x v="8"/>
    <n v="17318"/>
    <n v="107422"/>
    <n v="3333589"/>
    <x v="739"/>
  </r>
  <r>
    <s v="Shampoo"/>
    <x v="1"/>
    <x v="0"/>
    <x v="5"/>
    <s v="Center"/>
    <x v="1"/>
    <x v="9"/>
    <n v="17990"/>
    <n v="110894"/>
    <n v="3333589"/>
    <x v="740"/>
  </r>
  <r>
    <s v="Shampoo"/>
    <x v="1"/>
    <x v="0"/>
    <x v="5"/>
    <s v="Center"/>
    <x v="1"/>
    <x v="10"/>
    <n v="17192"/>
    <n v="108661"/>
    <n v="3333589"/>
    <x v="741"/>
  </r>
  <r>
    <s v="Shampoo"/>
    <x v="1"/>
    <x v="0"/>
    <x v="5"/>
    <s v="Center"/>
    <x v="1"/>
    <x v="11"/>
    <n v="16058"/>
    <n v="101759"/>
    <n v="3333589"/>
    <x v="742"/>
  </r>
  <r>
    <s v="Shampoo"/>
    <x v="1"/>
    <x v="0"/>
    <x v="5"/>
    <s v="Center"/>
    <x v="2"/>
    <x v="0"/>
    <n v="19250"/>
    <n v="120232"/>
    <n v="3670492"/>
    <x v="743"/>
  </r>
  <r>
    <s v="Shampoo"/>
    <x v="1"/>
    <x v="0"/>
    <x v="5"/>
    <s v="Center"/>
    <x v="2"/>
    <x v="1"/>
    <n v="15883"/>
    <n v="98266"/>
    <n v="3670492"/>
    <x v="744"/>
  </r>
  <r>
    <s v="Shampoo"/>
    <x v="1"/>
    <x v="0"/>
    <x v="5"/>
    <s v="Center"/>
    <x v="2"/>
    <x v="2"/>
    <n v="20909"/>
    <n v="130711"/>
    <n v="3670492"/>
    <x v="745"/>
  </r>
  <r>
    <s v="Shampoo"/>
    <x v="1"/>
    <x v="0"/>
    <x v="5"/>
    <s v="Center"/>
    <x v="2"/>
    <x v="3"/>
    <n v="23352"/>
    <n v="144109"/>
    <n v="3670492"/>
    <x v="746"/>
  </r>
  <r>
    <s v="Shampoo"/>
    <x v="1"/>
    <x v="0"/>
    <x v="5"/>
    <s v="Center"/>
    <x v="2"/>
    <x v="4"/>
    <n v="16212"/>
    <n v="102200"/>
    <n v="3670492"/>
    <x v="747"/>
  </r>
  <r>
    <s v="Shampoo"/>
    <x v="1"/>
    <x v="0"/>
    <x v="5"/>
    <s v="Center"/>
    <x v="2"/>
    <x v="5"/>
    <n v="17745"/>
    <n v="109088"/>
    <n v="3670492"/>
    <x v="748"/>
  </r>
  <r>
    <s v="Shampoo"/>
    <x v="1"/>
    <x v="0"/>
    <x v="5"/>
    <s v="Center"/>
    <x v="2"/>
    <x v="6"/>
    <n v="20454"/>
    <n v="124418"/>
    <n v="3670492"/>
    <x v="749"/>
  </r>
  <r>
    <s v="Shampoo"/>
    <x v="1"/>
    <x v="0"/>
    <x v="5"/>
    <s v="Center"/>
    <x v="2"/>
    <x v="7"/>
    <n v="16828"/>
    <n v="101906"/>
    <n v="3670492"/>
    <x v="750"/>
  </r>
  <r>
    <s v="Shampoo"/>
    <x v="1"/>
    <x v="0"/>
    <x v="5"/>
    <s v="Center"/>
    <x v="2"/>
    <x v="8"/>
    <n v="19971"/>
    <n v="120757"/>
    <n v="3670492"/>
    <x v="751"/>
  </r>
  <r>
    <s v="Shampoo"/>
    <x v="1"/>
    <x v="0"/>
    <x v="5"/>
    <s v="Center"/>
    <x v="2"/>
    <x v="9"/>
    <n v="18438"/>
    <n v="110628"/>
    <n v="3670492"/>
    <x v="752"/>
  </r>
  <r>
    <s v="Shampoo"/>
    <x v="1"/>
    <x v="0"/>
    <x v="5"/>
    <s v="Center"/>
    <x v="2"/>
    <x v="10"/>
    <n v="15358"/>
    <n v="91777"/>
    <n v="3670492"/>
    <x v="753"/>
  </r>
  <r>
    <s v="Shampoo"/>
    <x v="1"/>
    <x v="0"/>
    <x v="5"/>
    <s v="Center"/>
    <x v="2"/>
    <x v="11"/>
    <n v="17388"/>
    <n v="104188"/>
    <n v="3670492"/>
    <x v="754"/>
  </r>
  <r>
    <s v="Shampoo"/>
    <x v="1"/>
    <x v="0"/>
    <x v="5"/>
    <s v="Center"/>
    <x v="3"/>
    <x v="0"/>
    <n v="17752"/>
    <n v="106281"/>
    <n v="2628500"/>
    <x v="755"/>
  </r>
  <r>
    <s v="Shampoo"/>
    <x v="1"/>
    <x v="0"/>
    <x v="5"/>
    <s v="Center"/>
    <x v="3"/>
    <x v="1"/>
    <n v="15624"/>
    <n v="93240"/>
    <n v="2628500"/>
    <x v="756"/>
  </r>
  <r>
    <s v="Shampoo"/>
    <x v="1"/>
    <x v="0"/>
    <x v="5"/>
    <s v="Center"/>
    <x v="3"/>
    <x v="2"/>
    <n v="16961"/>
    <n v="101675"/>
    <n v="2628500"/>
    <x v="757"/>
  </r>
  <r>
    <s v="Shampoo"/>
    <x v="1"/>
    <x v="0"/>
    <x v="5"/>
    <s v="Center"/>
    <x v="3"/>
    <x v="3"/>
    <n v="16401"/>
    <n v="97713"/>
    <n v="2628500"/>
    <x v="758"/>
  </r>
  <r>
    <s v="Shampoo"/>
    <x v="1"/>
    <x v="0"/>
    <x v="5"/>
    <s v="Center"/>
    <x v="3"/>
    <x v="4"/>
    <n v="14917"/>
    <n v="88739"/>
    <n v="2628500"/>
    <x v="759"/>
  </r>
  <r>
    <s v="Shampoo"/>
    <x v="1"/>
    <x v="0"/>
    <x v="5"/>
    <s v="Center"/>
    <x v="3"/>
    <x v="5"/>
    <n v="16856"/>
    <n v="100457"/>
    <n v="2628500"/>
    <x v="760"/>
  </r>
  <r>
    <s v="Shampoo"/>
    <x v="1"/>
    <x v="0"/>
    <x v="5"/>
    <s v="Center"/>
    <x v="3"/>
    <x v="6"/>
    <n v="16688"/>
    <n v="99407"/>
    <n v="2628500"/>
    <x v="761"/>
  </r>
  <r>
    <s v="Shampoo"/>
    <x v="1"/>
    <x v="0"/>
    <x v="5"/>
    <s v="Center"/>
    <x v="3"/>
    <x v="7"/>
    <n v="12971"/>
    <n v="77196"/>
    <n v="2628500"/>
    <x v="762"/>
  </r>
  <r>
    <s v="Shampoo"/>
    <x v="1"/>
    <x v="0"/>
    <x v="5"/>
    <s v="Center"/>
    <x v="3"/>
    <x v="8"/>
    <n v="13713"/>
    <n v="81634"/>
    <n v="2628500"/>
    <x v="763"/>
  </r>
  <r>
    <s v="Shampoo"/>
    <x v="1"/>
    <x v="0"/>
    <x v="5"/>
    <s v="Center"/>
    <x v="3"/>
    <x v="9"/>
    <n v="12201"/>
    <n v="72590"/>
    <n v="2628500"/>
    <x v="764"/>
  </r>
  <r>
    <s v="Shampoo"/>
    <x v="1"/>
    <x v="0"/>
    <x v="5"/>
    <s v="Center"/>
    <x v="3"/>
    <x v="10"/>
    <n v="10976"/>
    <n v="65331"/>
    <n v="2628500"/>
    <x v="765"/>
  </r>
  <r>
    <s v="Shampoo"/>
    <x v="1"/>
    <x v="0"/>
    <x v="5"/>
    <s v="Center"/>
    <x v="3"/>
    <x v="11"/>
    <n v="11837"/>
    <n v="71036"/>
    <n v="2628500"/>
    <x v="766"/>
  </r>
  <r>
    <s v="Shampoo"/>
    <x v="1"/>
    <x v="0"/>
    <x v="5"/>
    <s v="Center"/>
    <x v="4"/>
    <x v="0"/>
    <n v="10150"/>
    <n v="61754"/>
    <n v="1992550"/>
    <x v="767"/>
  </r>
  <r>
    <s v="Shampoo"/>
    <x v="1"/>
    <x v="0"/>
    <x v="5"/>
    <s v="Center"/>
    <x v="4"/>
    <x v="1"/>
    <n v="9982"/>
    <n v="60711"/>
    <n v="1992550"/>
    <x v="768"/>
  </r>
  <r>
    <s v="Shampoo"/>
    <x v="1"/>
    <x v="0"/>
    <x v="5"/>
    <s v="Center"/>
    <x v="4"/>
    <x v="2"/>
    <n v="9800"/>
    <n v="59696"/>
    <n v="1992550"/>
    <x v="769"/>
  </r>
  <r>
    <s v="Shampoo"/>
    <x v="1"/>
    <x v="0"/>
    <x v="5"/>
    <s v="Center"/>
    <x v="4"/>
    <x v="3"/>
    <n v="10164"/>
    <n v="61901"/>
    <n v="1992550"/>
    <x v="770"/>
  </r>
  <r>
    <s v="Shampoo"/>
    <x v="1"/>
    <x v="0"/>
    <x v="5"/>
    <s v="Center"/>
    <x v="4"/>
    <x v="4"/>
    <n v="10479"/>
    <n v="63812"/>
    <n v="1992550"/>
    <x v="771"/>
  </r>
  <r>
    <s v="Shampoo"/>
    <x v="1"/>
    <x v="0"/>
    <x v="5"/>
    <s v="Center"/>
    <x v="4"/>
    <x v="5"/>
    <n v="9128"/>
    <n v="55566"/>
    <n v="1992550"/>
    <x v="772"/>
  </r>
  <r>
    <s v="Shampoo"/>
    <x v="1"/>
    <x v="0"/>
    <x v="5"/>
    <s v="Center"/>
    <x v="4"/>
    <x v="6"/>
    <n v="9506"/>
    <n v="57904"/>
    <n v="1992550"/>
    <x v="773"/>
  </r>
  <r>
    <s v="Shampoo"/>
    <x v="1"/>
    <x v="0"/>
    <x v="5"/>
    <s v="Center"/>
    <x v="4"/>
    <x v="7"/>
    <n v="9884"/>
    <n v="60235"/>
    <n v="1992550"/>
    <x v="774"/>
  </r>
  <r>
    <s v="Shampoo"/>
    <x v="1"/>
    <x v="0"/>
    <x v="5"/>
    <s v="Center"/>
    <x v="4"/>
    <x v="8"/>
    <n v="9975"/>
    <n v="60781"/>
    <n v="1992550"/>
    <x v="775"/>
  </r>
  <r>
    <s v="Shampoo"/>
    <x v="1"/>
    <x v="0"/>
    <x v="5"/>
    <s v="Center"/>
    <x v="4"/>
    <x v="9"/>
    <n v="11452"/>
    <n v="75495"/>
    <n v="1992550"/>
    <x v="776"/>
  </r>
  <r>
    <s v="Shampoo"/>
    <x v="1"/>
    <x v="0"/>
    <x v="5"/>
    <s v="Center"/>
    <x v="4"/>
    <x v="10"/>
    <n v="9100"/>
    <n v="61439"/>
    <n v="1992550"/>
    <x v="777"/>
  </r>
  <r>
    <s v="Shampoo"/>
    <x v="1"/>
    <x v="0"/>
    <x v="5"/>
    <s v="Center"/>
    <x v="4"/>
    <x v="11"/>
    <n v="9548"/>
    <n v="67039"/>
    <n v="1992550"/>
    <x v="778"/>
  </r>
  <r>
    <s v="Shampoo"/>
    <x v="1"/>
    <x v="0"/>
    <x v="5"/>
    <s v="Center"/>
    <x v="5"/>
    <x v="0"/>
    <n v="8953"/>
    <n v="66997"/>
    <n v="542878"/>
    <x v="779"/>
  </r>
  <r>
    <s v="Shampoo"/>
    <x v="1"/>
    <x v="0"/>
    <x v="5"/>
    <s v="Center"/>
    <x v="5"/>
    <x v="1"/>
    <n v="8659"/>
    <n v="64883"/>
    <n v="542878"/>
    <x v="780"/>
  </r>
  <r>
    <s v="Shampoo"/>
    <x v="1"/>
    <x v="0"/>
    <x v="5"/>
    <s v="Center"/>
    <x v="5"/>
    <x v="2"/>
    <n v="8393"/>
    <n v="62888"/>
    <n v="542878"/>
    <x v="781"/>
  </r>
  <r>
    <s v="Shampoo"/>
    <x v="1"/>
    <x v="0"/>
    <x v="5"/>
    <s v="North"/>
    <x v="0"/>
    <x v="0"/>
    <n v="19789"/>
    <n v="82110"/>
    <n v="3994746"/>
    <x v="730"/>
  </r>
  <r>
    <s v="Shampoo"/>
    <x v="1"/>
    <x v="0"/>
    <x v="5"/>
    <s v="North"/>
    <x v="0"/>
    <x v="1"/>
    <n v="19992"/>
    <n v="81501"/>
    <n v="3994746"/>
    <x v="730"/>
  </r>
  <r>
    <s v="Shampoo"/>
    <x v="1"/>
    <x v="0"/>
    <x v="5"/>
    <s v="North"/>
    <x v="0"/>
    <x v="2"/>
    <n v="23387"/>
    <n v="99239"/>
    <n v="3994746"/>
    <x v="730"/>
  </r>
  <r>
    <s v="Shampoo"/>
    <x v="1"/>
    <x v="0"/>
    <x v="5"/>
    <s v="North"/>
    <x v="0"/>
    <x v="3"/>
    <n v="22253"/>
    <n v="97461"/>
    <n v="3994746"/>
    <x v="730"/>
  </r>
  <r>
    <s v="Shampoo"/>
    <x v="1"/>
    <x v="0"/>
    <x v="5"/>
    <s v="North"/>
    <x v="0"/>
    <x v="4"/>
    <n v="24927"/>
    <n v="108304"/>
    <n v="3994746"/>
    <x v="730"/>
  </r>
  <r>
    <s v="Shampoo"/>
    <x v="1"/>
    <x v="0"/>
    <x v="5"/>
    <s v="North"/>
    <x v="0"/>
    <x v="5"/>
    <n v="27132"/>
    <n v="119245"/>
    <n v="3994746"/>
    <x v="730"/>
  </r>
  <r>
    <s v="Shampoo"/>
    <x v="1"/>
    <x v="0"/>
    <x v="5"/>
    <s v="North"/>
    <x v="0"/>
    <x v="6"/>
    <n v="25697"/>
    <n v="112000"/>
    <n v="3994746"/>
    <x v="730"/>
  </r>
  <r>
    <s v="Shampoo"/>
    <x v="1"/>
    <x v="0"/>
    <x v="5"/>
    <s v="North"/>
    <x v="0"/>
    <x v="7"/>
    <n v="23639"/>
    <n v="106498"/>
    <n v="3994746"/>
    <x v="730"/>
  </r>
  <r>
    <s v="Shampoo"/>
    <x v="1"/>
    <x v="0"/>
    <x v="5"/>
    <s v="North"/>
    <x v="0"/>
    <x v="8"/>
    <n v="18494"/>
    <n v="94934"/>
    <n v="3994746"/>
    <x v="730"/>
  </r>
  <r>
    <s v="Shampoo"/>
    <x v="1"/>
    <x v="0"/>
    <x v="5"/>
    <s v="North"/>
    <x v="0"/>
    <x v="9"/>
    <n v="23212"/>
    <n v="130767"/>
    <n v="3994746"/>
    <x v="730"/>
  </r>
  <r>
    <s v="Shampoo"/>
    <x v="1"/>
    <x v="0"/>
    <x v="5"/>
    <s v="North"/>
    <x v="0"/>
    <x v="10"/>
    <n v="16107"/>
    <n v="91609"/>
    <n v="3994746"/>
    <x v="730"/>
  </r>
  <r>
    <s v="Shampoo"/>
    <x v="1"/>
    <x v="0"/>
    <x v="5"/>
    <s v="North"/>
    <x v="0"/>
    <x v="11"/>
    <n v="13944"/>
    <n v="81018"/>
    <n v="3994746"/>
    <x v="730"/>
  </r>
  <r>
    <s v="Shampoo"/>
    <x v="1"/>
    <x v="0"/>
    <x v="5"/>
    <s v="North"/>
    <x v="1"/>
    <x v="0"/>
    <n v="12670"/>
    <n v="76909"/>
    <n v="3333589"/>
    <x v="782"/>
  </r>
  <r>
    <s v="Shampoo"/>
    <x v="1"/>
    <x v="0"/>
    <x v="5"/>
    <s v="North"/>
    <x v="1"/>
    <x v="1"/>
    <n v="12278"/>
    <n v="73906"/>
    <n v="3333589"/>
    <x v="783"/>
  </r>
  <r>
    <s v="Shampoo"/>
    <x v="1"/>
    <x v="0"/>
    <x v="5"/>
    <s v="North"/>
    <x v="1"/>
    <x v="2"/>
    <n v="13076"/>
    <n v="80353"/>
    <n v="3333589"/>
    <x v="784"/>
  </r>
  <r>
    <s v="Shampoo"/>
    <x v="1"/>
    <x v="0"/>
    <x v="5"/>
    <s v="North"/>
    <x v="1"/>
    <x v="3"/>
    <n v="12222"/>
    <n v="75824"/>
    <n v="3333589"/>
    <x v="785"/>
  </r>
  <r>
    <s v="Shampoo"/>
    <x v="1"/>
    <x v="0"/>
    <x v="5"/>
    <s v="North"/>
    <x v="1"/>
    <x v="4"/>
    <n v="15554"/>
    <n v="99260"/>
    <n v="3333589"/>
    <x v="786"/>
  </r>
  <r>
    <s v="Shampoo"/>
    <x v="1"/>
    <x v="0"/>
    <x v="5"/>
    <s v="North"/>
    <x v="1"/>
    <x v="5"/>
    <n v="12558"/>
    <n v="79499"/>
    <n v="3333589"/>
    <x v="787"/>
  </r>
  <r>
    <s v="Shampoo"/>
    <x v="1"/>
    <x v="0"/>
    <x v="5"/>
    <s v="North"/>
    <x v="1"/>
    <x v="6"/>
    <n v="16667"/>
    <n v="101514"/>
    <n v="3333589"/>
    <x v="788"/>
  </r>
  <r>
    <s v="Shampoo"/>
    <x v="1"/>
    <x v="0"/>
    <x v="5"/>
    <s v="North"/>
    <x v="1"/>
    <x v="7"/>
    <n v="16191"/>
    <n v="97818"/>
    <n v="3333589"/>
    <x v="789"/>
  </r>
  <r>
    <s v="Shampoo"/>
    <x v="1"/>
    <x v="0"/>
    <x v="5"/>
    <s v="North"/>
    <x v="1"/>
    <x v="8"/>
    <n v="17108"/>
    <n v="105140"/>
    <n v="3333589"/>
    <x v="790"/>
  </r>
  <r>
    <s v="Shampoo"/>
    <x v="1"/>
    <x v="0"/>
    <x v="5"/>
    <s v="North"/>
    <x v="1"/>
    <x v="9"/>
    <n v="16401"/>
    <n v="101990"/>
    <n v="3333589"/>
    <x v="791"/>
  </r>
  <r>
    <s v="Shampoo"/>
    <x v="1"/>
    <x v="0"/>
    <x v="5"/>
    <s v="North"/>
    <x v="1"/>
    <x v="10"/>
    <n v="16653"/>
    <n v="103075"/>
    <n v="3333589"/>
    <x v="792"/>
  </r>
  <r>
    <s v="Shampoo"/>
    <x v="1"/>
    <x v="0"/>
    <x v="5"/>
    <s v="North"/>
    <x v="1"/>
    <x v="11"/>
    <n v="16198"/>
    <n v="100772"/>
    <n v="3333589"/>
    <x v="742"/>
  </r>
  <r>
    <s v="Shampoo"/>
    <x v="1"/>
    <x v="0"/>
    <x v="5"/>
    <s v="North"/>
    <x v="2"/>
    <x v="0"/>
    <n v="18158"/>
    <n v="113344"/>
    <n v="3670492"/>
    <x v="793"/>
  </r>
  <r>
    <s v="Shampoo"/>
    <x v="1"/>
    <x v="0"/>
    <x v="5"/>
    <s v="North"/>
    <x v="2"/>
    <x v="1"/>
    <n v="16303"/>
    <n v="101101"/>
    <n v="3670492"/>
    <x v="794"/>
  </r>
  <r>
    <s v="Shampoo"/>
    <x v="1"/>
    <x v="0"/>
    <x v="5"/>
    <s v="North"/>
    <x v="2"/>
    <x v="2"/>
    <n v="21525"/>
    <n v="133007"/>
    <n v="3670492"/>
    <x v="795"/>
  </r>
  <r>
    <s v="Shampoo"/>
    <x v="1"/>
    <x v="0"/>
    <x v="5"/>
    <s v="North"/>
    <x v="2"/>
    <x v="3"/>
    <n v="19460"/>
    <n v="119805"/>
    <n v="3670492"/>
    <x v="796"/>
  </r>
  <r>
    <s v="Shampoo"/>
    <x v="1"/>
    <x v="0"/>
    <x v="5"/>
    <s v="North"/>
    <x v="2"/>
    <x v="4"/>
    <n v="17976"/>
    <n v="110845"/>
    <n v="3670492"/>
    <x v="797"/>
  </r>
  <r>
    <s v="Shampoo"/>
    <x v="1"/>
    <x v="0"/>
    <x v="5"/>
    <s v="North"/>
    <x v="2"/>
    <x v="5"/>
    <n v="19117"/>
    <n v="117138"/>
    <n v="3670492"/>
    <x v="798"/>
  </r>
  <r>
    <s v="Shampoo"/>
    <x v="1"/>
    <x v="0"/>
    <x v="5"/>
    <s v="North"/>
    <x v="2"/>
    <x v="6"/>
    <n v="20321"/>
    <n v="122549"/>
    <n v="3670492"/>
    <x v="799"/>
  </r>
  <r>
    <s v="Shampoo"/>
    <x v="1"/>
    <x v="0"/>
    <x v="5"/>
    <s v="North"/>
    <x v="2"/>
    <x v="7"/>
    <n v="18991"/>
    <n v="114569"/>
    <n v="3670492"/>
    <x v="800"/>
  </r>
  <r>
    <s v="Shampoo"/>
    <x v="1"/>
    <x v="0"/>
    <x v="5"/>
    <s v="North"/>
    <x v="2"/>
    <x v="8"/>
    <n v="18354"/>
    <n v="109634"/>
    <n v="3670492"/>
    <x v="801"/>
  </r>
  <r>
    <s v="Shampoo"/>
    <x v="1"/>
    <x v="0"/>
    <x v="5"/>
    <s v="North"/>
    <x v="2"/>
    <x v="9"/>
    <n v="17976"/>
    <n v="107408"/>
    <n v="3670492"/>
    <x v="802"/>
  </r>
  <r>
    <s v="Shampoo"/>
    <x v="1"/>
    <x v="0"/>
    <x v="5"/>
    <s v="North"/>
    <x v="2"/>
    <x v="10"/>
    <n v="14322"/>
    <n v="85477"/>
    <n v="3670492"/>
    <x v="803"/>
  </r>
  <r>
    <s v="Shampoo"/>
    <x v="1"/>
    <x v="0"/>
    <x v="5"/>
    <s v="North"/>
    <x v="2"/>
    <x v="11"/>
    <n v="14665"/>
    <n v="87717"/>
    <n v="3670492"/>
    <x v="754"/>
  </r>
  <r>
    <s v="Shampoo"/>
    <x v="1"/>
    <x v="0"/>
    <x v="5"/>
    <s v="North"/>
    <x v="3"/>
    <x v="0"/>
    <n v="14378"/>
    <n v="86030"/>
    <n v="2628500"/>
    <x v="804"/>
  </r>
  <r>
    <s v="Shampoo"/>
    <x v="1"/>
    <x v="0"/>
    <x v="5"/>
    <s v="North"/>
    <x v="3"/>
    <x v="1"/>
    <n v="13727"/>
    <n v="82075"/>
    <n v="2628500"/>
    <x v="805"/>
  </r>
  <r>
    <s v="Shampoo"/>
    <x v="1"/>
    <x v="0"/>
    <x v="5"/>
    <s v="North"/>
    <x v="3"/>
    <x v="2"/>
    <n v="16730"/>
    <n v="99757"/>
    <n v="2628500"/>
    <x v="806"/>
  </r>
  <r>
    <s v="Shampoo"/>
    <x v="1"/>
    <x v="0"/>
    <x v="5"/>
    <s v="North"/>
    <x v="3"/>
    <x v="3"/>
    <n v="14749"/>
    <n v="87836"/>
    <n v="2628500"/>
    <x v="807"/>
  </r>
  <r>
    <s v="Shampoo"/>
    <x v="1"/>
    <x v="0"/>
    <x v="5"/>
    <s v="North"/>
    <x v="3"/>
    <x v="4"/>
    <n v="14966"/>
    <n v="89187"/>
    <n v="2628500"/>
    <x v="808"/>
  </r>
  <r>
    <s v="Shampoo"/>
    <x v="1"/>
    <x v="0"/>
    <x v="5"/>
    <s v="North"/>
    <x v="3"/>
    <x v="5"/>
    <n v="14889"/>
    <n v="88711"/>
    <n v="2628500"/>
    <x v="809"/>
  </r>
  <r>
    <s v="Shampoo"/>
    <x v="1"/>
    <x v="0"/>
    <x v="5"/>
    <s v="North"/>
    <x v="3"/>
    <x v="6"/>
    <n v="13503"/>
    <n v="80325"/>
    <n v="2628500"/>
    <x v="810"/>
  </r>
  <r>
    <s v="Shampoo"/>
    <x v="1"/>
    <x v="0"/>
    <x v="5"/>
    <s v="North"/>
    <x v="3"/>
    <x v="7"/>
    <n v="9779"/>
    <n v="58226"/>
    <n v="2628500"/>
    <x v="811"/>
  </r>
  <r>
    <s v="Shampoo"/>
    <x v="1"/>
    <x v="0"/>
    <x v="5"/>
    <s v="North"/>
    <x v="3"/>
    <x v="8"/>
    <n v="12432"/>
    <n v="73976"/>
    <n v="2628500"/>
    <x v="812"/>
  </r>
  <r>
    <s v="Shampoo"/>
    <x v="1"/>
    <x v="0"/>
    <x v="5"/>
    <s v="North"/>
    <x v="3"/>
    <x v="9"/>
    <n v="11508"/>
    <n v="68439"/>
    <n v="2628500"/>
    <x v="813"/>
  </r>
  <r>
    <s v="Shampoo"/>
    <x v="1"/>
    <x v="0"/>
    <x v="5"/>
    <s v="North"/>
    <x v="3"/>
    <x v="10"/>
    <n v="10696"/>
    <n v="63693"/>
    <n v="2628500"/>
    <x v="814"/>
  </r>
  <r>
    <s v="Shampoo"/>
    <x v="1"/>
    <x v="0"/>
    <x v="5"/>
    <s v="North"/>
    <x v="3"/>
    <x v="11"/>
    <n v="11396"/>
    <n v="68201"/>
    <n v="2628500"/>
    <x v="766"/>
  </r>
  <r>
    <s v="Shampoo"/>
    <x v="1"/>
    <x v="0"/>
    <x v="5"/>
    <s v="North"/>
    <x v="4"/>
    <x v="0"/>
    <n v="10066"/>
    <n v="61243"/>
    <n v="1992550"/>
    <x v="815"/>
  </r>
  <r>
    <s v="Shampoo"/>
    <x v="1"/>
    <x v="0"/>
    <x v="5"/>
    <s v="North"/>
    <x v="4"/>
    <x v="1"/>
    <n v="9471"/>
    <n v="57659"/>
    <n v="1992550"/>
    <x v="816"/>
  </r>
  <r>
    <s v="Shampoo"/>
    <x v="1"/>
    <x v="0"/>
    <x v="5"/>
    <s v="North"/>
    <x v="4"/>
    <x v="2"/>
    <n v="10584"/>
    <n v="64512"/>
    <n v="1992550"/>
    <x v="817"/>
  </r>
  <r>
    <s v="Shampoo"/>
    <x v="1"/>
    <x v="0"/>
    <x v="5"/>
    <s v="North"/>
    <x v="4"/>
    <x v="3"/>
    <n v="9177"/>
    <n v="55916"/>
    <n v="1992550"/>
    <x v="818"/>
  </r>
  <r>
    <s v="Shampoo"/>
    <x v="1"/>
    <x v="0"/>
    <x v="5"/>
    <s v="North"/>
    <x v="4"/>
    <x v="4"/>
    <n v="9660"/>
    <n v="58814"/>
    <n v="1992550"/>
    <x v="819"/>
  </r>
  <r>
    <s v="Shampoo"/>
    <x v="1"/>
    <x v="0"/>
    <x v="5"/>
    <s v="North"/>
    <x v="4"/>
    <x v="5"/>
    <n v="9170"/>
    <n v="55832"/>
    <n v="1992550"/>
    <x v="820"/>
  </r>
  <r>
    <s v="Shampoo"/>
    <x v="1"/>
    <x v="0"/>
    <x v="5"/>
    <s v="North"/>
    <x v="4"/>
    <x v="6"/>
    <n v="8694"/>
    <n v="52948"/>
    <n v="1992550"/>
    <x v="821"/>
  </r>
  <r>
    <s v="Shampoo"/>
    <x v="1"/>
    <x v="0"/>
    <x v="5"/>
    <s v="North"/>
    <x v="4"/>
    <x v="7"/>
    <n v="9051"/>
    <n v="55111"/>
    <n v="1992550"/>
    <x v="822"/>
  </r>
  <r>
    <s v="Shampoo"/>
    <x v="1"/>
    <x v="0"/>
    <x v="5"/>
    <s v="North"/>
    <x v="4"/>
    <x v="8"/>
    <n v="9884"/>
    <n v="60193"/>
    <n v="1992550"/>
    <x v="823"/>
  </r>
  <r>
    <s v="Shampoo"/>
    <x v="1"/>
    <x v="0"/>
    <x v="5"/>
    <s v="North"/>
    <x v="4"/>
    <x v="9"/>
    <n v="12768"/>
    <n v="82810"/>
    <n v="1992550"/>
    <x v="824"/>
  </r>
  <r>
    <s v="Shampoo"/>
    <x v="1"/>
    <x v="0"/>
    <x v="5"/>
    <s v="North"/>
    <x v="4"/>
    <x v="10"/>
    <n v="10801"/>
    <n v="72842"/>
    <n v="1992550"/>
    <x v="825"/>
  </r>
  <r>
    <s v="Shampoo"/>
    <x v="1"/>
    <x v="0"/>
    <x v="5"/>
    <s v="North"/>
    <x v="4"/>
    <x v="11"/>
    <n v="9310"/>
    <n v="65240"/>
    <n v="1992550"/>
    <x v="778"/>
  </r>
  <r>
    <s v="Shampoo"/>
    <x v="1"/>
    <x v="0"/>
    <x v="5"/>
    <s v="North"/>
    <x v="5"/>
    <x v="0"/>
    <n v="9282"/>
    <n v="69496"/>
    <n v="542878"/>
    <x v="826"/>
  </r>
  <r>
    <s v="Shampoo"/>
    <x v="1"/>
    <x v="0"/>
    <x v="5"/>
    <s v="North"/>
    <x v="5"/>
    <x v="1"/>
    <n v="9016"/>
    <n v="67501"/>
    <n v="542878"/>
    <x v="827"/>
  </r>
  <r>
    <s v="Shampoo"/>
    <x v="1"/>
    <x v="0"/>
    <x v="5"/>
    <s v="North"/>
    <x v="5"/>
    <x v="2"/>
    <n v="8953"/>
    <n v="66990"/>
    <n v="542878"/>
    <x v="828"/>
  </r>
  <r>
    <s v="Shampoo"/>
    <x v="1"/>
    <x v="0"/>
    <x v="5"/>
    <s v="South"/>
    <x v="0"/>
    <x v="0"/>
    <n v="20937"/>
    <n v="87780"/>
    <n v="3994746"/>
    <x v="730"/>
  </r>
  <r>
    <s v="Shampoo"/>
    <x v="1"/>
    <x v="0"/>
    <x v="5"/>
    <s v="South"/>
    <x v="0"/>
    <x v="1"/>
    <n v="18823"/>
    <n v="81781"/>
    <n v="3994746"/>
    <x v="730"/>
  </r>
  <r>
    <s v="Shampoo"/>
    <x v="1"/>
    <x v="0"/>
    <x v="5"/>
    <s v="South"/>
    <x v="0"/>
    <x v="2"/>
    <n v="23646"/>
    <n v="104188"/>
    <n v="3994746"/>
    <x v="730"/>
  </r>
  <r>
    <s v="Shampoo"/>
    <x v="1"/>
    <x v="0"/>
    <x v="5"/>
    <s v="South"/>
    <x v="0"/>
    <x v="3"/>
    <n v="19614"/>
    <n v="85953"/>
    <n v="3994746"/>
    <x v="730"/>
  </r>
  <r>
    <s v="Shampoo"/>
    <x v="1"/>
    <x v="0"/>
    <x v="5"/>
    <s v="South"/>
    <x v="0"/>
    <x v="4"/>
    <n v="24024"/>
    <n v="108332"/>
    <n v="3994746"/>
    <x v="730"/>
  </r>
  <r>
    <s v="Shampoo"/>
    <x v="1"/>
    <x v="0"/>
    <x v="5"/>
    <s v="South"/>
    <x v="0"/>
    <x v="5"/>
    <n v="24955"/>
    <n v="112539"/>
    <n v="3994746"/>
    <x v="730"/>
  </r>
  <r>
    <s v="Shampoo"/>
    <x v="1"/>
    <x v="0"/>
    <x v="5"/>
    <s v="South"/>
    <x v="0"/>
    <x v="6"/>
    <n v="23926"/>
    <n v="109424"/>
    <n v="3994746"/>
    <x v="730"/>
  </r>
  <r>
    <s v="Shampoo"/>
    <x v="1"/>
    <x v="0"/>
    <x v="5"/>
    <s v="South"/>
    <x v="0"/>
    <x v="7"/>
    <n v="18655"/>
    <n v="87941"/>
    <n v="3994746"/>
    <x v="730"/>
  </r>
  <r>
    <s v="Shampoo"/>
    <x v="1"/>
    <x v="0"/>
    <x v="5"/>
    <s v="South"/>
    <x v="0"/>
    <x v="8"/>
    <n v="16338"/>
    <n v="87689"/>
    <n v="3994746"/>
    <x v="730"/>
  </r>
  <r>
    <s v="Shampoo"/>
    <x v="1"/>
    <x v="0"/>
    <x v="5"/>
    <s v="South"/>
    <x v="0"/>
    <x v="9"/>
    <n v="23135"/>
    <n v="135758"/>
    <n v="3994746"/>
    <x v="730"/>
  </r>
  <r>
    <s v="Shampoo"/>
    <x v="1"/>
    <x v="0"/>
    <x v="5"/>
    <s v="South"/>
    <x v="0"/>
    <x v="10"/>
    <n v="16275"/>
    <n v="96467"/>
    <n v="3994746"/>
    <x v="730"/>
  </r>
  <r>
    <s v="Shampoo"/>
    <x v="1"/>
    <x v="0"/>
    <x v="5"/>
    <s v="South"/>
    <x v="0"/>
    <x v="11"/>
    <n v="16023"/>
    <n v="92120"/>
    <n v="3994746"/>
    <x v="730"/>
  </r>
  <r>
    <s v="Shampoo"/>
    <x v="1"/>
    <x v="0"/>
    <x v="5"/>
    <s v="South"/>
    <x v="1"/>
    <x v="0"/>
    <n v="14329"/>
    <n v="87234"/>
    <n v="3333589"/>
    <x v="829"/>
  </r>
  <r>
    <s v="Shampoo"/>
    <x v="1"/>
    <x v="0"/>
    <x v="5"/>
    <s v="South"/>
    <x v="1"/>
    <x v="1"/>
    <n v="13048"/>
    <n v="78834"/>
    <n v="3333589"/>
    <x v="830"/>
  </r>
  <r>
    <s v="Shampoo"/>
    <x v="1"/>
    <x v="0"/>
    <x v="5"/>
    <s v="South"/>
    <x v="1"/>
    <x v="2"/>
    <n v="14140"/>
    <n v="87255"/>
    <n v="3333589"/>
    <x v="831"/>
  </r>
  <r>
    <s v="Shampoo"/>
    <x v="1"/>
    <x v="0"/>
    <x v="5"/>
    <s v="South"/>
    <x v="1"/>
    <x v="3"/>
    <n v="11095"/>
    <n v="68803"/>
    <n v="3333589"/>
    <x v="832"/>
  </r>
  <r>
    <s v="Shampoo"/>
    <x v="1"/>
    <x v="0"/>
    <x v="5"/>
    <s v="South"/>
    <x v="1"/>
    <x v="4"/>
    <n v="11179"/>
    <n v="69048"/>
    <n v="3333589"/>
    <x v="833"/>
  </r>
  <r>
    <s v="Shampoo"/>
    <x v="1"/>
    <x v="0"/>
    <x v="5"/>
    <s v="South"/>
    <x v="1"/>
    <x v="5"/>
    <n v="11102"/>
    <n v="69440"/>
    <n v="3333589"/>
    <x v="834"/>
  </r>
  <r>
    <s v="Shampoo"/>
    <x v="1"/>
    <x v="0"/>
    <x v="5"/>
    <s v="South"/>
    <x v="1"/>
    <x v="6"/>
    <n v="11095"/>
    <n v="67627"/>
    <n v="3333589"/>
    <x v="835"/>
  </r>
  <r>
    <s v="Shampoo"/>
    <x v="1"/>
    <x v="0"/>
    <x v="5"/>
    <s v="South"/>
    <x v="1"/>
    <x v="7"/>
    <n v="14140"/>
    <n v="85323"/>
    <n v="3333589"/>
    <x v="836"/>
  </r>
  <r>
    <s v="Shampoo"/>
    <x v="1"/>
    <x v="0"/>
    <x v="5"/>
    <s v="South"/>
    <x v="1"/>
    <x v="8"/>
    <n v="14434"/>
    <n v="88928"/>
    <n v="3333589"/>
    <x v="837"/>
  </r>
  <r>
    <s v="Shampoo"/>
    <x v="1"/>
    <x v="0"/>
    <x v="5"/>
    <s v="South"/>
    <x v="1"/>
    <x v="9"/>
    <n v="16128"/>
    <n v="100275"/>
    <n v="3333589"/>
    <x v="838"/>
  </r>
  <r>
    <s v="Shampoo"/>
    <x v="1"/>
    <x v="0"/>
    <x v="5"/>
    <s v="South"/>
    <x v="1"/>
    <x v="10"/>
    <n v="12719"/>
    <n v="80801"/>
    <n v="3333589"/>
    <x v="839"/>
  </r>
  <r>
    <s v="Shampoo"/>
    <x v="1"/>
    <x v="0"/>
    <x v="5"/>
    <s v="South"/>
    <x v="1"/>
    <x v="11"/>
    <n v="15561"/>
    <n v="96404"/>
    <n v="3333589"/>
    <x v="742"/>
  </r>
  <r>
    <s v="Shampoo"/>
    <x v="1"/>
    <x v="0"/>
    <x v="5"/>
    <s v="South"/>
    <x v="2"/>
    <x v="0"/>
    <n v="16744"/>
    <n v="104321"/>
    <n v="3670492"/>
    <x v="840"/>
  </r>
  <r>
    <s v="Shampoo"/>
    <x v="1"/>
    <x v="0"/>
    <x v="5"/>
    <s v="South"/>
    <x v="2"/>
    <x v="1"/>
    <n v="15120"/>
    <n v="94584"/>
    <n v="3670492"/>
    <x v="841"/>
  </r>
  <r>
    <s v="Shampoo"/>
    <x v="1"/>
    <x v="0"/>
    <x v="5"/>
    <s v="South"/>
    <x v="2"/>
    <x v="2"/>
    <n v="14763"/>
    <n v="91462"/>
    <n v="3670492"/>
    <x v="842"/>
  </r>
  <r>
    <s v="Shampoo"/>
    <x v="1"/>
    <x v="0"/>
    <x v="5"/>
    <s v="South"/>
    <x v="2"/>
    <x v="3"/>
    <n v="12614"/>
    <n v="77462"/>
    <n v="3670492"/>
    <x v="843"/>
  </r>
  <r>
    <s v="Shampoo"/>
    <x v="1"/>
    <x v="0"/>
    <x v="5"/>
    <s v="South"/>
    <x v="2"/>
    <x v="4"/>
    <n v="10297"/>
    <n v="63924"/>
    <n v="3670492"/>
    <x v="844"/>
  </r>
  <r>
    <s v="Shampoo"/>
    <x v="1"/>
    <x v="0"/>
    <x v="5"/>
    <s v="South"/>
    <x v="2"/>
    <x v="5"/>
    <n v="12040"/>
    <n v="74011"/>
    <n v="3670492"/>
    <x v="845"/>
  </r>
  <r>
    <s v="Shampoo"/>
    <x v="1"/>
    <x v="0"/>
    <x v="5"/>
    <s v="South"/>
    <x v="2"/>
    <x v="6"/>
    <n v="15484"/>
    <n v="94150"/>
    <n v="3670492"/>
    <x v="846"/>
  </r>
  <r>
    <s v="Shampoo"/>
    <x v="1"/>
    <x v="0"/>
    <x v="5"/>
    <s v="South"/>
    <x v="2"/>
    <x v="7"/>
    <n v="12418"/>
    <n v="75558"/>
    <n v="3670492"/>
    <x v="847"/>
  </r>
  <r>
    <s v="Shampoo"/>
    <x v="1"/>
    <x v="0"/>
    <x v="5"/>
    <s v="South"/>
    <x v="2"/>
    <x v="8"/>
    <n v="13622"/>
    <n v="82096"/>
    <n v="3670492"/>
    <x v="848"/>
  </r>
  <r>
    <s v="Shampoo"/>
    <x v="1"/>
    <x v="0"/>
    <x v="5"/>
    <s v="South"/>
    <x v="2"/>
    <x v="9"/>
    <n v="14350"/>
    <n v="85750"/>
    <n v="3670492"/>
    <x v="849"/>
  </r>
  <r>
    <s v="Shampoo"/>
    <x v="1"/>
    <x v="0"/>
    <x v="5"/>
    <s v="South"/>
    <x v="2"/>
    <x v="10"/>
    <n v="11900"/>
    <n v="71127"/>
    <n v="3670492"/>
    <x v="850"/>
  </r>
  <r>
    <s v="Shampoo"/>
    <x v="1"/>
    <x v="0"/>
    <x v="5"/>
    <s v="South"/>
    <x v="2"/>
    <x v="11"/>
    <n v="12516"/>
    <n v="75173"/>
    <n v="3670492"/>
    <x v="754"/>
  </r>
  <r>
    <s v="Shampoo"/>
    <x v="1"/>
    <x v="0"/>
    <x v="5"/>
    <s v="South"/>
    <x v="3"/>
    <x v="0"/>
    <n v="10255"/>
    <n v="61243"/>
    <n v="2628500"/>
    <x v="851"/>
  </r>
  <r>
    <s v="Shampoo"/>
    <x v="1"/>
    <x v="0"/>
    <x v="5"/>
    <s v="South"/>
    <x v="3"/>
    <x v="1"/>
    <n v="9863"/>
    <n v="59073"/>
    <n v="2628500"/>
    <x v="852"/>
  </r>
  <r>
    <s v="Shampoo"/>
    <x v="1"/>
    <x v="0"/>
    <x v="5"/>
    <s v="South"/>
    <x v="3"/>
    <x v="2"/>
    <n v="10906"/>
    <n v="65219"/>
    <n v="2628500"/>
    <x v="853"/>
  </r>
  <r>
    <s v="Shampoo"/>
    <x v="1"/>
    <x v="0"/>
    <x v="5"/>
    <s v="South"/>
    <x v="3"/>
    <x v="3"/>
    <n v="9261"/>
    <n v="55643"/>
    <n v="2628500"/>
    <x v="854"/>
  </r>
  <r>
    <s v="Shampoo"/>
    <x v="1"/>
    <x v="0"/>
    <x v="5"/>
    <s v="South"/>
    <x v="3"/>
    <x v="4"/>
    <n v="9555"/>
    <n v="56931"/>
    <n v="2628500"/>
    <x v="855"/>
  </r>
  <r>
    <s v="Shampoo"/>
    <x v="1"/>
    <x v="0"/>
    <x v="5"/>
    <s v="South"/>
    <x v="3"/>
    <x v="5"/>
    <n v="10115"/>
    <n v="60494"/>
    <n v="2628500"/>
    <x v="856"/>
  </r>
  <r>
    <s v="Shampoo"/>
    <x v="1"/>
    <x v="0"/>
    <x v="5"/>
    <s v="South"/>
    <x v="3"/>
    <x v="6"/>
    <n v="8890"/>
    <n v="53186"/>
    <n v="2628500"/>
    <x v="857"/>
  </r>
  <r>
    <s v="Shampoo"/>
    <x v="1"/>
    <x v="0"/>
    <x v="5"/>
    <s v="South"/>
    <x v="3"/>
    <x v="7"/>
    <n v="6356"/>
    <n v="37856"/>
    <n v="2628500"/>
    <x v="858"/>
  </r>
  <r>
    <s v="Shampoo"/>
    <x v="1"/>
    <x v="0"/>
    <x v="5"/>
    <s v="South"/>
    <x v="3"/>
    <x v="8"/>
    <n v="6867"/>
    <n v="40838"/>
    <n v="2628500"/>
    <x v="859"/>
  </r>
  <r>
    <s v="Shampoo"/>
    <x v="1"/>
    <x v="0"/>
    <x v="5"/>
    <s v="South"/>
    <x v="3"/>
    <x v="9"/>
    <n v="7665"/>
    <n v="45619"/>
    <n v="2628500"/>
    <x v="860"/>
  </r>
  <r>
    <s v="Shampoo"/>
    <x v="1"/>
    <x v="0"/>
    <x v="5"/>
    <s v="South"/>
    <x v="3"/>
    <x v="10"/>
    <n v="7273"/>
    <n v="43260"/>
    <n v="2628500"/>
    <x v="861"/>
  </r>
  <r>
    <s v="Shampoo"/>
    <x v="1"/>
    <x v="0"/>
    <x v="5"/>
    <s v="South"/>
    <x v="3"/>
    <x v="11"/>
    <n v="7917"/>
    <n v="47383"/>
    <n v="2628500"/>
    <x v="766"/>
  </r>
  <r>
    <s v="Shampoo"/>
    <x v="1"/>
    <x v="0"/>
    <x v="5"/>
    <s v="South"/>
    <x v="4"/>
    <x v="0"/>
    <n v="6496"/>
    <n v="39620"/>
    <n v="1992550"/>
    <x v="862"/>
  </r>
  <r>
    <s v="Shampoo"/>
    <x v="1"/>
    <x v="0"/>
    <x v="5"/>
    <s v="South"/>
    <x v="4"/>
    <x v="1"/>
    <n v="6412"/>
    <n v="39011"/>
    <n v="1992550"/>
    <x v="863"/>
  </r>
  <r>
    <s v="Shampoo"/>
    <x v="1"/>
    <x v="0"/>
    <x v="5"/>
    <s v="South"/>
    <x v="4"/>
    <x v="2"/>
    <n v="7042"/>
    <n v="42861"/>
    <n v="1992550"/>
    <x v="864"/>
  </r>
  <r>
    <s v="Shampoo"/>
    <x v="1"/>
    <x v="0"/>
    <x v="5"/>
    <s v="South"/>
    <x v="4"/>
    <x v="3"/>
    <n v="6342"/>
    <n v="38619"/>
    <n v="1992550"/>
    <x v="865"/>
  </r>
  <r>
    <s v="Shampoo"/>
    <x v="1"/>
    <x v="0"/>
    <x v="5"/>
    <s v="South"/>
    <x v="4"/>
    <x v="4"/>
    <n v="6524"/>
    <n v="39690"/>
    <n v="1992550"/>
    <x v="866"/>
  </r>
  <r>
    <s v="Shampoo"/>
    <x v="1"/>
    <x v="0"/>
    <x v="5"/>
    <s v="South"/>
    <x v="4"/>
    <x v="5"/>
    <n v="7308"/>
    <n v="44485"/>
    <n v="1992550"/>
    <x v="867"/>
  </r>
  <r>
    <s v="Shampoo"/>
    <x v="1"/>
    <x v="0"/>
    <x v="5"/>
    <s v="South"/>
    <x v="4"/>
    <x v="6"/>
    <n v="6489"/>
    <n v="39480"/>
    <n v="1992550"/>
    <x v="868"/>
  </r>
  <r>
    <s v="Shampoo"/>
    <x v="1"/>
    <x v="0"/>
    <x v="5"/>
    <s v="South"/>
    <x v="4"/>
    <x v="7"/>
    <n v="6146"/>
    <n v="37401"/>
    <n v="1992550"/>
    <x v="869"/>
  </r>
  <r>
    <s v="Shampoo"/>
    <x v="1"/>
    <x v="0"/>
    <x v="5"/>
    <s v="South"/>
    <x v="4"/>
    <x v="8"/>
    <n v="6804"/>
    <n v="41447"/>
    <n v="1992550"/>
    <x v="870"/>
  </r>
  <r>
    <s v="Shampoo"/>
    <x v="1"/>
    <x v="0"/>
    <x v="5"/>
    <s v="South"/>
    <x v="4"/>
    <x v="9"/>
    <n v="7784"/>
    <n v="50939"/>
    <n v="1992550"/>
    <x v="871"/>
  </r>
  <r>
    <s v="Shampoo"/>
    <x v="1"/>
    <x v="0"/>
    <x v="5"/>
    <s v="South"/>
    <x v="4"/>
    <x v="10"/>
    <n v="6272"/>
    <n v="42266"/>
    <n v="1992550"/>
    <x v="872"/>
  </r>
  <r>
    <s v="Shampoo"/>
    <x v="1"/>
    <x v="0"/>
    <x v="5"/>
    <s v="South"/>
    <x v="4"/>
    <x v="11"/>
    <n v="6727"/>
    <n v="47278"/>
    <n v="1992550"/>
    <x v="778"/>
  </r>
  <r>
    <s v="Shampoo"/>
    <x v="1"/>
    <x v="0"/>
    <x v="5"/>
    <s v="South"/>
    <x v="5"/>
    <x v="0"/>
    <n v="6881"/>
    <n v="51422"/>
    <n v="542878"/>
    <x v="873"/>
  </r>
  <r>
    <s v="Shampoo"/>
    <x v="1"/>
    <x v="0"/>
    <x v="5"/>
    <s v="South"/>
    <x v="5"/>
    <x v="1"/>
    <n v="6118"/>
    <n v="45822"/>
    <n v="542878"/>
    <x v="874"/>
  </r>
  <r>
    <s v="Shampoo"/>
    <x v="1"/>
    <x v="0"/>
    <x v="5"/>
    <s v="South"/>
    <x v="5"/>
    <x v="2"/>
    <n v="6265"/>
    <n v="46879"/>
    <n v="542878"/>
    <x v="875"/>
  </r>
  <r>
    <s v="Shampoo"/>
    <x v="1"/>
    <x v="0"/>
    <x v="6"/>
    <s v="Center"/>
    <x v="0"/>
    <x v="0"/>
    <n v="2702"/>
    <n v="26852"/>
    <n v="920458"/>
    <x v="876"/>
  </r>
  <r>
    <s v="Shampoo"/>
    <x v="1"/>
    <x v="0"/>
    <x v="6"/>
    <s v="Center"/>
    <x v="0"/>
    <x v="1"/>
    <n v="2170"/>
    <n v="21546"/>
    <n v="920458"/>
    <x v="876"/>
  </r>
  <r>
    <s v="Shampoo"/>
    <x v="1"/>
    <x v="0"/>
    <x v="6"/>
    <s v="Center"/>
    <x v="0"/>
    <x v="2"/>
    <n v="2569"/>
    <n v="25592"/>
    <n v="920458"/>
    <x v="876"/>
  </r>
  <r>
    <s v="Shampoo"/>
    <x v="1"/>
    <x v="0"/>
    <x v="6"/>
    <s v="Center"/>
    <x v="0"/>
    <x v="3"/>
    <n v="2506"/>
    <n v="24934"/>
    <n v="920458"/>
    <x v="876"/>
  </r>
  <r>
    <s v="Shampoo"/>
    <x v="1"/>
    <x v="0"/>
    <x v="6"/>
    <s v="Center"/>
    <x v="0"/>
    <x v="4"/>
    <n v="2352"/>
    <n v="23345"/>
    <n v="920458"/>
    <x v="876"/>
  </r>
  <r>
    <s v="Shampoo"/>
    <x v="1"/>
    <x v="0"/>
    <x v="6"/>
    <s v="Center"/>
    <x v="0"/>
    <x v="5"/>
    <n v="3164"/>
    <n v="31143"/>
    <n v="920458"/>
    <x v="876"/>
  </r>
  <r>
    <s v="Shampoo"/>
    <x v="1"/>
    <x v="0"/>
    <x v="6"/>
    <s v="Center"/>
    <x v="0"/>
    <x v="6"/>
    <n v="4130"/>
    <n v="40222"/>
    <n v="920458"/>
    <x v="876"/>
  </r>
  <r>
    <s v="Shampoo"/>
    <x v="1"/>
    <x v="0"/>
    <x v="6"/>
    <s v="Center"/>
    <x v="0"/>
    <x v="7"/>
    <n v="4067"/>
    <n v="39305"/>
    <n v="920458"/>
    <x v="876"/>
  </r>
  <r>
    <s v="Shampoo"/>
    <x v="1"/>
    <x v="0"/>
    <x v="6"/>
    <s v="Center"/>
    <x v="0"/>
    <x v="8"/>
    <n v="5257"/>
    <n v="51373"/>
    <n v="920458"/>
    <x v="876"/>
  </r>
  <r>
    <s v="Shampoo"/>
    <x v="1"/>
    <x v="0"/>
    <x v="6"/>
    <s v="Center"/>
    <x v="0"/>
    <x v="9"/>
    <n v="5915"/>
    <n v="57190"/>
    <n v="920458"/>
    <x v="876"/>
  </r>
  <r>
    <s v="Shampoo"/>
    <x v="1"/>
    <x v="0"/>
    <x v="6"/>
    <s v="Center"/>
    <x v="0"/>
    <x v="10"/>
    <n v="7861"/>
    <n v="75978"/>
    <n v="920458"/>
    <x v="876"/>
  </r>
  <r>
    <s v="Shampoo"/>
    <x v="1"/>
    <x v="0"/>
    <x v="6"/>
    <s v="Center"/>
    <x v="0"/>
    <x v="11"/>
    <n v="6552"/>
    <n v="63294"/>
    <n v="920458"/>
    <x v="876"/>
  </r>
  <r>
    <s v="Shampoo"/>
    <x v="1"/>
    <x v="0"/>
    <x v="6"/>
    <s v="Center"/>
    <x v="1"/>
    <x v="0"/>
    <n v="5341"/>
    <n v="51828"/>
    <n v="1295259"/>
    <x v="877"/>
  </r>
  <r>
    <s v="Shampoo"/>
    <x v="1"/>
    <x v="0"/>
    <x v="6"/>
    <s v="Center"/>
    <x v="1"/>
    <x v="1"/>
    <n v="6055"/>
    <n v="58653"/>
    <n v="1295259"/>
    <x v="878"/>
  </r>
  <r>
    <s v="Shampoo"/>
    <x v="1"/>
    <x v="0"/>
    <x v="6"/>
    <s v="Center"/>
    <x v="1"/>
    <x v="2"/>
    <n v="7070"/>
    <n v="68306"/>
    <n v="1295259"/>
    <x v="879"/>
  </r>
  <r>
    <s v="Shampoo"/>
    <x v="1"/>
    <x v="0"/>
    <x v="6"/>
    <s v="Center"/>
    <x v="1"/>
    <x v="3"/>
    <n v="7294"/>
    <n v="70273"/>
    <n v="1295259"/>
    <x v="880"/>
  </r>
  <r>
    <s v="Shampoo"/>
    <x v="1"/>
    <x v="0"/>
    <x v="6"/>
    <s v="Center"/>
    <x v="1"/>
    <x v="4"/>
    <n v="8365"/>
    <n v="80542"/>
    <n v="1295259"/>
    <x v="881"/>
  </r>
  <r>
    <s v="Shampoo"/>
    <x v="1"/>
    <x v="0"/>
    <x v="6"/>
    <s v="Center"/>
    <x v="1"/>
    <x v="5"/>
    <n v="5110"/>
    <n v="49350"/>
    <n v="1295259"/>
    <x v="882"/>
  </r>
  <r>
    <s v="Shampoo"/>
    <x v="1"/>
    <x v="0"/>
    <x v="6"/>
    <s v="Center"/>
    <x v="1"/>
    <x v="6"/>
    <n v="7000"/>
    <n v="67697"/>
    <n v="1295259"/>
    <x v="883"/>
  </r>
  <r>
    <s v="Shampoo"/>
    <x v="1"/>
    <x v="0"/>
    <x v="6"/>
    <s v="Center"/>
    <x v="1"/>
    <x v="7"/>
    <n v="5824"/>
    <n v="56511"/>
    <n v="1295259"/>
    <x v="884"/>
  </r>
  <r>
    <s v="Shampoo"/>
    <x v="1"/>
    <x v="0"/>
    <x v="6"/>
    <s v="Center"/>
    <x v="1"/>
    <x v="8"/>
    <n v="5565"/>
    <n v="54173"/>
    <n v="1295259"/>
    <x v="885"/>
  </r>
  <r>
    <s v="Shampoo"/>
    <x v="1"/>
    <x v="0"/>
    <x v="6"/>
    <s v="Center"/>
    <x v="1"/>
    <x v="9"/>
    <n v="5719"/>
    <n v="55251"/>
    <n v="1295259"/>
    <x v="886"/>
  </r>
  <r>
    <s v="Shampoo"/>
    <x v="1"/>
    <x v="0"/>
    <x v="6"/>
    <s v="Center"/>
    <x v="1"/>
    <x v="10"/>
    <n v="4746"/>
    <n v="51107"/>
    <n v="1295259"/>
    <x v="887"/>
  </r>
  <r>
    <s v="Shampoo"/>
    <x v="1"/>
    <x v="0"/>
    <x v="6"/>
    <s v="Center"/>
    <x v="1"/>
    <x v="11"/>
    <n v="6825"/>
    <n v="92638"/>
    <n v="1295259"/>
    <x v="888"/>
  </r>
  <r>
    <s v="Shampoo"/>
    <x v="1"/>
    <x v="0"/>
    <x v="6"/>
    <s v="Center"/>
    <x v="2"/>
    <x v="0"/>
    <n v="7714"/>
    <n v="99743"/>
    <n v="1325716"/>
    <x v="889"/>
  </r>
  <r>
    <s v="Shampoo"/>
    <x v="1"/>
    <x v="0"/>
    <x v="6"/>
    <s v="Center"/>
    <x v="2"/>
    <x v="1"/>
    <n v="5600"/>
    <n v="64197"/>
    <n v="1325716"/>
    <x v="890"/>
  </r>
  <r>
    <s v="Shampoo"/>
    <x v="1"/>
    <x v="0"/>
    <x v="6"/>
    <s v="Center"/>
    <x v="2"/>
    <x v="2"/>
    <n v="5026"/>
    <n v="59059"/>
    <n v="1325716"/>
    <x v="891"/>
  </r>
  <r>
    <s v="Shampoo"/>
    <x v="1"/>
    <x v="0"/>
    <x v="6"/>
    <s v="Center"/>
    <x v="2"/>
    <x v="3"/>
    <n v="5397"/>
    <n v="64120"/>
    <n v="1325716"/>
    <x v="892"/>
  </r>
  <r>
    <s v="Shampoo"/>
    <x v="1"/>
    <x v="0"/>
    <x v="6"/>
    <s v="Center"/>
    <x v="2"/>
    <x v="4"/>
    <n v="4242"/>
    <n v="47005"/>
    <n v="1325716"/>
    <x v="893"/>
  </r>
  <r>
    <s v="Shampoo"/>
    <x v="1"/>
    <x v="0"/>
    <x v="6"/>
    <s v="Center"/>
    <x v="2"/>
    <x v="5"/>
    <n v="4389"/>
    <n v="49378"/>
    <n v="1325716"/>
    <x v="894"/>
  </r>
  <r>
    <s v="Shampoo"/>
    <x v="1"/>
    <x v="0"/>
    <x v="6"/>
    <s v="Center"/>
    <x v="2"/>
    <x v="6"/>
    <n v="4886"/>
    <n v="57834"/>
    <n v="1325716"/>
    <x v="895"/>
  </r>
  <r>
    <s v="Shampoo"/>
    <x v="1"/>
    <x v="0"/>
    <x v="6"/>
    <s v="Center"/>
    <x v="2"/>
    <x v="7"/>
    <n v="4158"/>
    <n v="47229"/>
    <n v="1325716"/>
    <x v="896"/>
  </r>
  <r>
    <s v="Shampoo"/>
    <x v="1"/>
    <x v="0"/>
    <x v="6"/>
    <s v="Center"/>
    <x v="2"/>
    <x v="8"/>
    <n v="4410"/>
    <n v="52696"/>
    <n v="1325716"/>
    <x v="897"/>
  </r>
  <r>
    <s v="Shampoo"/>
    <x v="1"/>
    <x v="0"/>
    <x v="6"/>
    <s v="Center"/>
    <x v="2"/>
    <x v="9"/>
    <n v="4732"/>
    <n v="52997"/>
    <n v="1325716"/>
    <x v="898"/>
  </r>
  <r>
    <s v="Shampoo"/>
    <x v="1"/>
    <x v="0"/>
    <x v="6"/>
    <s v="Center"/>
    <x v="2"/>
    <x v="10"/>
    <n v="3304"/>
    <n v="37163"/>
    <n v="1325716"/>
    <x v="899"/>
  </r>
  <r>
    <s v="Shampoo"/>
    <x v="1"/>
    <x v="0"/>
    <x v="6"/>
    <s v="Center"/>
    <x v="2"/>
    <x v="11"/>
    <n v="4578"/>
    <n v="54544"/>
    <n v="1325716"/>
    <x v="900"/>
  </r>
  <r>
    <s v="Shampoo"/>
    <x v="1"/>
    <x v="0"/>
    <x v="6"/>
    <s v="Center"/>
    <x v="3"/>
    <x v="0"/>
    <n v="3262"/>
    <n v="34790"/>
    <n v="1075788"/>
    <x v="901"/>
  </r>
  <r>
    <s v="Shampoo"/>
    <x v="1"/>
    <x v="0"/>
    <x v="6"/>
    <s v="Center"/>
    <x v="3"/>
    <x v="1"/>
    <n v="4116"/>
    <n v="47663"/>
    <n v="1075788"/>
    <x v="902"/>
  </r>
  <r>
    <s v="Shampoo"/>
    <x v="1"/>
    <x v="0"/>
    <x v="6"/>
    <s v="Center"/>
    <x v="3"/>
    <x v="2"/>
    <n v="5579"/>
    <n v="60298"/>
    <n v="1075788"/>
    <x v="903"/>
  </r>
  <r>
    <s v="Shampoo"/>
    <x v="1"/>
    <x v="0"/>
    <x v="6"/>
    <s v="Center"/>
    <x v="3"/>
    <x v="3"/>
    <n v="5880"/>
    <n v="66094"/>
    <n v="1075788"/>
    <x v="904"/>
  </r>
  <r>
    <s v="Shampoo"/>
    <x v="1"/>
    <x v="0"/>
    <x v="6"/>
    <s v="Center"/>
    <x v="3"/>
    <x v="4"/>
    <n v="5047"/>
    <n v="56770"/>
    <n v="1075788"/>
    <x v="905"/>
  </r>
  <r>
    <s v="Shampoo"/>
    <x v="1"/>
    <x v="0"/>
    <x v="6"/>
    <s v="Center"/>
    <x v="3"/>
    <x v="5"/>
    <n v="6566"/>
    <n v="69713"/>
    <n v="1075788"/>
    <x v="906"/>
  </r>
  <r>
    <s v="Shampoo"/>
    <x v="1"/>
    <x v="0"/>
    <x v="6"/>
    <s v="Center"/>
    <x v="3"/>
    <x v="6"/>
    <n v="5530"/>
    <n v="60543"/>
    <n v="1075788"/>
    <x v="907"/>
  </r>
  <r>
    <s v="Shampoo"/>
    <x v="1"/>
    <x v="0"/>
    <x v="6"/>
    <s v="Center"/>
    <x v="3"/>
    <x v="7"/>
    <n v="4956"/>
    <n v="54215"/>
    <n v="1075788"/>
    <x v="908"/>
  </r>
  <r>
    <s v="Shampoo"/>
    <x v="1"/>
    <x v="0"/>
    <x v="6"/>
    <s v="Center"/>
    <x v="3"/>
    <x v="8"/>
    <n v="5726"/>
    <n v="61488"/>
    <n v="1075788"/>
    <x v="909"/>
  </r>
  <r>
    <s v="Shampoo"/>
    <x v="1"/>
    <x v="0"/>
    <x v="6"/>
    <s v="Center"/>
    <x v="3"/>
    <x v="9"/>
    <n v="4718"/>
    <n v="51359"/>
    <n v="1075788"/>
    <x v="910"/>
  </r>
  <r>
    <s v="Shampoo"/>
    <x v="1"/>
    <x v="0"/>
    <x v="6"/>
    <s v="Center"/>
    <x v="3"/>
    <x v="10"/>
    <n v="4522"/>
    <n v="47712"/>
    <n v="1075788"/>
    <x v="911"/>
  </r>
  <r>
    <s v="Shampoo"/>
    <x v="1"/>
    <x v="0"/>
    <x v="6"/>
    <s v="Center"/>
    <x v="3"/>
    <x v="11"/>
    <n v="4032"/>
    <n v="45843"/>
    <n v="1075788"/>
    <x v="912"/>
  </r>
  <r>
    <s v="Shampoo"/>
    <x v="1"/>
    <x v="0"/>
    <x v="6"/>
    <s v="Center"/>
    <x v="4"/>
    <x v="0"/>
    <n v="3325"/>
    <n v="36127"/>
    <n v="1112902"/>
    <x v="913"/>
  </r>
  <r>
    <s v="Shampoo"/>
    <x v="1"/>
    <x v="0"/>
    <x v="6"/>
    <s v="Center"/>
    <x v="4"/>
    <x v="1"/>
    <n v="4144"/>
    <n v="43169"/>
    <n v="1112902"/>
    <x v="914"/>
  </r>
  <r>
    <s v="Shampoo"/>
    <x v="1"/>
    <x v="0"/>
    <x v="6"/>
    <s v="Center"/>
    <x v="4"/>
    <x v="2"/>
    <n v="4844"/>
    <n v="51590"/>
    <n v="1112902"/>
    <x v="915"/>
  </r>
  <r>
    <s v="Shampoo"/>
    <x v="1"/>
    <x v="0"/>
    <x v="6"/>
    <s v="Center"/>
    <x v="4"/>
    <x v="3"/>
    <n v="4788"/>
    <n v="53200"/>
    <n v="1112902"/>
    <x v="916"/>
  </r>
  <r>
    <s v="Shampoo"/>
    <x v="1"/>
    <x v="0"/>
    <x v="6"/>
    <s v="Center"/>
    <x v="4"/>
    <x v="4"/>
    <n v="4543"/>
    <n v="45913"/>
    <n v="1112902"/>
    <x v="917"/>
  </r>
  <r>
    <s v="Shampoo"/>
    <x v="1"/>
    <x v="0"/>
    <x v="6"/>
    <s v="Center"/>
    <x v="4"/>
    <x v="5"/>
    <n v="5558"/>
    <n v="59633"/>
    <n v="1112902"/>
    <x v="918"/>
  </r>
  <r>
    <s v="Shampoo"/>
    <x v="1"/>
    <x v="0"/>
    <x v="6"/>
    <s v="Center"/>
    <x v="4"/>
    <x v="6"/>
    <n v="4347"/>
    <n v="45521"/>
    <n v="1112902"/>
    <x v="919"/>
  </r>
  <r>
    <s v="Shampoo"/>
    <x v="1"/>
    <x v="0"/>
    <x v="6"/>
    <s v="Center"/>
    <x v="4"/>
    <x v="7"/>
    <n v="4515"/>
    <n v="46725"/>
    <n v="1112902"/>
    <x v="920"/>
  </r>
  <r>
    <s v="Shampoo"/>
    <x v="1"/>
    <x v="0"/>
    <x v="6"/>
    <s v="Center"/>
    <x v="4"/>
    <x v="8"/>
    <n v="4977"/>
    <n v="50358"/>
    <n v="1112902"/>
    <x v="921"/>
  </r>
  <r>
    <s v="Shampoo"/>
    <x v="1"/>
    <x v="0"/>
    <x v="6"/>
    <s v="Center"/>
    <x v="4"/>
    <x v="9"/>
    <n v="5824"/>
    <n v="62755"/>
    <n v="1112902"/>
    <x v="922"/>
  </r>
  <r>
    <s v="Shampoo"/>
    <x v="1"/>
    <x v="0"/>
    <x v="6"/>
    <s v="Center"/>
    <x v="4"/>
    <x v="10"/>
    <n v="4536"/>
    <n v="46851"/>
    <n v="1112902"/>
    <x v="923"/>
  </r>
  <r>
    <s v="Shampoo"/>
    <x v="1"/>
    <x v="0"/>
    <x v="6"/>
    <s v="Center"/>
    <x v="4"/>
    <x v="11"/>
    <n v="5964"/>
    <n v="61229"/>
    <n v="1112902"/>
    <x v="924"/>
  </r>
  <r>
    <s v="Shampoo"/>
    <x v="1"/>
    <x v="0"/>
    <x v="6"/>
    <s v="Center"/>
    <x v="5"/>
    <x v="0"/>
    <n v="4368"/>
    <n v="46193"/>
    <n v="281183"/>
    <x v="925"/>
  </r>
  <r>
    <s v="Shampoo"/>
    <x v="1"/>
    <x v="0"/>
    <x v="6"/>
    <s v="Center"/>
    <x v="5"/>
    <x v="1"/>
    <n v="4298"/>
    <n v="45682"/>
    <n v="281183"/>
    <x v="926"/>
  </r>
  <r>
    <s v="Shampoo"/>
    <x v="1"/>
    <x v="0"/>
    <x v="6"/>
    <s v="Center"/>
    <x v="5"/>
    <x v="2"/>
    <n v="4893"/>
    <n v="51660"/>
    <n v="281183"/>
    <x v="927"/>
  </r>
  <r>
    <s v="Shampoo"/>
    <x v="1"/>
    <x v="0"/>
    <x v="6"/>
    <s v="North"/>
    <x v="0"/>
    <x v="0"/>
    <n v="791"/>
    <n v="7889"/>
    <n v="920458"/>
    <x v="876"/>
  </r>
  <r>
    <s v="Shampoo"/>
    <x v="1"/>
    <x v="0"/>
    <x v="6"/>
    <s v="North"/>
    <x v="0"/>
    <x v="1"/>
    <n v="539"/>
    <n v="5397"/>
    <n v="920458"/>
    <x v="876"/>
  </r>
  <r>
    <s v="Shampoo"/>
    <x v="1"/>
    <x v="0"/>
    <x v="6"/>
    <s v="North"/>
    <x v="0"/>
    <x v="2"/>
    <n v="770"/>
    <n v="7644"/>
    <n v="920458"/>
    <x v="876"/>
  </r>
  <r>
    <s v="Shampoo"/>
    <x v="1"/>
    <x v="0"/>
    <x v="6"/>
    <s v="North"/>
    <x v="0"/>
    <x v="3"/>
    <n v="476"/>
    <n v="4739"/>
    <n v="920458"/>
    <x v="876"/>
  </r>
  <r>
    <s v="Shampoo"/>
    <x v="1"/>
    <x v="0"/>
    <x v="6"/>
    <s v="North"/>
    <x v="0"/>
    <x v="4"/>
    <n v="525"/>
    <n v="5236"/>
    <n v="920458"/>
    <x v="876"/>
  </r>
  <r>
    <s v="Shampoo"/>
    <x v="1"/>
    <x v="0"/>
    <x v="6"/>
    <s v="North"/>
    <x v="0"/>
    <x v="5"/>
    <n v="2429"/>
    <n v="23261"/>
    <n v="920458"/>
    <x v="876"/>
  </r>
  <r>
    <s v="Shampoo"/>
    <x v="1"/>
    <x v="0"/>
    <x v="6"/>
    <s v="North"/>
    <x v="0"/>
    <x v="6"/>
    <n v="4158"/>
    <n v="39690"/>
    <n v="920458"/>
    <x v="876"/>
  </r>
  <r>
    <s v="Shampoo"/>
    <x v="1"/>
    <x v="0"/>
    <x v="6"/>
    <s v="North"/>
    <x v="0"/>
    <x v="7"/>
    <n v="6314"/>
    <n v="60340"/>
    <n v="920458"/>
    <x v="876"/>
  </r>
  <r>
    <s v="Shampoo"/>
    <x v="1"/>
    <x v="0"/>
    <x v="6"/>
    <s v="North"/>
    <x v="0"/>
    <x v="8"/>
    <n v="6692"/>
    <n v="63798"/>
    <n v="920458"/>
    <x v="876"/>
  </r>
  <r>
    <s v="Shampoo"/>
    <x v="1"/>
    <x v="0"/>
    <x v="6"/>
    <s v="North"/>
    <x v="0"/>
    <x v="9"/>
    <n v="3262"/>
    <n v="31108"/>
    <n v="920458"/>
    <x v="876"/>
  </r>
  <r>
    <s v="Shampoo"/>
    <x v="1"/>
    <x v="0"/>
    <x v="6"/>
    <s v="North"/>
    <x v="0"/>
    <x v="10"/>
    <n v="3493"/>
    <n v="33411"/>
    <n v="920458"/>
    <x v="876"/>
  </r>
  <r>
    <s v="Shampoo"/>
    <x v="1"/>
    <x v="0"/>
    <x v="6"/>
    <s v="North"/>
    <x v="0"/>
    <x v="11"/>
    <n v="3143"/>
    <n v="30058"/>
    <n v="920458"/>
    <x v="876"/>
  </r>
  <r>
    <s v="Shampoo"/>
    <x v="1"/>
    <x v="0"/>
    <x v="6"/>
    <s v="North"/>
    <x v="1"/>
    <x v="0"/>
    <n v="3913"/>
    <n v="37387"/>
    <n v="1295259"/>
    <x v="928"/>
  </r>
  <r>
    <s v="Shampoo"/>
    <x v="1"/>
    <x v="0"/>
    <x v="6"/>
    <s v="North"/>
    <x v="1"/>
    <x v="1"/>
    <n v="2828"/>
    <n v="27076"/>
    <n v="1295259"/>
    <x v="929"/>
  </r>
  <r>
    <s v="Shampoo"/>
    <x v="1"/>
    <x v="0"/>
    <x v="6"/>
    <s v="North"/>
    <x v="1"/>
    <x v="2"/>
    <n v="3339"/>
    <n v="31899"/>
    <n v="1295259"/>
    <x v="930"/>
  </r>
  <r>
    <s v="Shampoo"/>
    <x v="1"/>
    <x v="0"/>
    <x v="6"/>
    <s v="North"/>
    <x v="1"/>
    <x v="3"/>
    <n v="3948"/>
    <n v="37709"/>
    <n v="1295259"/>
    <x v="931"/>
  </r>
  <r>
    <s v="Shampoo"/>
    <x v="1"/>
    <x v="0"/>
    <x v="6"/>
    <s v="North"/>
    <x v="1"/>
    <x v="4"/>
    <n v="1813"/>
    <n v="17430"/>
    <n v="1295259"/>
    <x v="932"/>
  </r>
  <r>
    <s v="Shampoo"/>
    <x v="1"/>
    <x v="0"/>
    <x v="6"/>
    <s v="North"/>
    <x v="1"/>
    <x v="5"/>
    <n v="2296"/>
    <n v="21945"/>
    <n v="1295259"/>
    <x v="933"/>
  </r>
  <r>
    <s v="Shampoo"/>
    <x v="1"/>
    <x v="0"/>
    <x v="6"/>
    <s v="North"/>
    <x v="1"/>
    <x v="6"/>
    <n v="2289"/>
    <n v="21980"/>
    <n v="1295259"/>
    <x v="934"/>
  </r>
  <r>
    <s v="Shampoo"/>
    <x v="1"/>
    <x v="0"/>
    <x v="6"/>
    <s v="North"/>
    <x v="1"/>
    <x v="7"/>
    <n v="3059"/>
    <n v="29197"/>
    <n v="1295259"/>
    <x v="935"/>
  </r>
  <r>
    <s v="Shampoo"/>
    <x v="1"/>
    <x v="0"/>
    <x v="6"/>
    <s v="North"/>
    <x v="1"/>
    <x v="8"/>
    <n v="2254"/>
    <n v="21602"/>
    <n v="1295259"/>
    <x v="936"/>
  </r>
  <r>
    <s v="Shampoo"/>
    <x v="1"/>
    <x v="0"/>
    <x v="6"/>
    <s v="North"/>
    <x v="1"/>
    <x v="9"/>
    <n v="2625"/>
    <n v="25214"/>
    <n v="1295259"/>
    <x v="937"/>
  </r>
  <r>
    <s v="Shampoo"/>
    <x v="1"/>
    <x v="0"/>
    <x v="6"/>
    <s v="North"/>
    <x v="1"/>
    <x v="10"/>
    <n v="2737"/>
    <n v="32893"/>
    <n v="1295259"/>
    <x v="938"/>
  </r>
  <r>
    <s v="Shampoo"/>
    <x v="1"/>
    <x v="0"/>
    <x v="6"/>
    <s v="North"/>
    <x v="1"/>
    <x v="11"/>
    <n v="2947"/>
    <n v="37345"/>
    <n v="1295259"/>
    <x v="888"/>
  </r>
  <r>
    <s v="Shampoo"/>
    <x v="1"/>
    <x v="0"/>
    <x v="6"/>
    <s v="North"/>
    <x v="2"/>
    <x v="0"/>
    <n v="3892"/>
    <n v="44471"/>
    <n v="1325716"/>
    <x v="939"/>
  </r>
  <r>
    <s v="Shampoo"/>
    <x v="1"/>
    <x v="0"/>
    <x v="6"/>
    <s v="North"/>
    <x v="2"/>
    <x v="1"/>
    <n v="4410"/>
    <n v="46823"/>
    <n v="1325716"/>
    <x v="940"/>
  </r>
  <r>
    <s v="Shampoo"/>
    <x v="1"/>
    <x v="0"/>
    <x v="6"/>
    <s v="North"/>
    <x v="2"/>
    <x v="2"/>
    <n v="3696"/>
    <n v="36974"/>
    <n v="1325716"/>
    <x v="941"/>
  </r>
  <r>
    <s v="Shampoo"/>
    <x v="1"/>
    <x v="0"/>
    <x v="6"/>
    <s v="North"/>
    <x v="2"/>
    <x v="3"/>
    <n v="2807"/>
    <n v="34335"/>
    <n v="1325716"/>
    <x v="942"/>
  </r>
  <r>
    <s v="Shampoo"/>
    <x v="1"/>
    <x v="0"/>
    <x v="6"/>
    <s v="North"/>
    <x v="2"/>
    <x v="4"/>
    <n v="2807"/>
    <n v="31367"/>
    <n v="1325716"/>
    <x v="943"/>
  </r>
  <r>
    <s v="Shampoo"/>
    <x v="1"/>
    <x v="0"/>
    <x v="6"/>
    <s v="North"/>
    <x v="2"/>
    <x v="5"/>
    <n v="2723"/>
    <n v="31451"/>
    <n v="1325716"/>
    <x v="944"/>
  </r>
  <r>
    <s v="Shampoo"/>
    <x v="1"/>
    <x v="0"/>
    <x v="6"/>
    <s v="North"/>
    <x v="2"/>
    <x v="6"/>
    <n v="2730"/>
    <n v="32417"/>
    <n v="1325716"/>
    <x v="945"/>
  </r>
  <r>
    <s v="Shampoo"/>
    <x v="1"/>
    <x v="0"/>
    <x v="6"/>
    <s v="North"/>
    <x v="2"/>
    <x v="7"/>
    <n v="2569"/>
    <n v="35889"/>
    <n v="1325716"/>
    <x v="946"/>
  </r>
  <r>
    <s v="Shampoo"/>
    <x v="1"/>
    <x v="0"/>
    <x v="6"/>
    <s v="North"/>
    <x v="2"/>
    <x v="8"/>
    <n v="3192"/>
    <n v="33117"/>
    <n v="1325716"/>
    <x v="947"/>
  </r>
  <r>
    <s v="Shampoo"/>
    <x v="1"/>
    <x v="0"/>
    <x v="6"/>
    <s v="North"/>
    <x v="2"/>
    <x v="9"/>
    <n v="3241"/>
    <n v="37604"/>
    <n v="1325716"/>
    <x v="948"/>
  </r>
  <r>
    <s v="Shampoo"/>
    <x v="1"/>
    <x v="0"/>
    <x v="6"/>
    <s v="North"/>
    <x v="2"/>
    <x v="10"/>
    <n v="2282"/>
    <n v="25998"/>
    <n v="1325716"/>
    <x v="949"/>
  </r>
  <r>
    <s v="Shampoo"/>
    <x v="1"/>
    <x v="0"/>
    <x v="6"/>
    <s v="North"/>
    <x v="2"/>
    <x v="11"/>
    <n v="2387"/>
    <n v="26733"/>
    <n v="1325716"/>
    <x v="900"/>
  </r>
  <r>
    <s v="Shampoo"/>
    <x v="1"/>
    <x v="0"/>
    <x v="6"/>
    <s v="North"/>
    <x v="3"/>
    <x v="0"/>
    <n v="2471"/>
    <n v="31157"/>
    <n v="1075788"/>
    <x v="950"/>
  </r>
  <r>
    <s v="Shampoo"/>
    <x v="1"/>
    <x v="0"/>
    <x v="6"/>
    <s v="North"/>
    <x v="3"/>
    <x v="1"/>
    <n v="1876"/>
    <n v="23303"/>
    <n v="1075788"/>
    <x v="951"/>
  </r>
  <r>
    <s v="Shampoo"/>
    <x v="1"/>
    <x v="0"/>
    <x v="6"/>
    <s v="North"/>
    <x v="3"/>
    <x v="2"/>
    <n v="2177"/>
    <n v="30506"/>
    <n v="1075788"/>
    <x v="952"/>
  </r>
  <r>
    <s v="Shampoo"/>
    <x v="1"/>
    <x v="0"/>
    <x v="6"/>
    <s v="North"/>
    <x v="3"/>
    <x v="3"/>
    <n v="1953"/>
    <n v="22029"/>
    <n v="1075788"/>
    <x v="953"/>
  </r>
  <r>
    <s v="Shampoo"/>
    <x v="1"/>
    <x v="0"/>
    <x v="6"/>
    <s v="North"/>
    <x v="3"/>
    <x v="4"/>
    <n v="1953"/>
    <n v="21861"/>
    <n v="1075788"/>
    <x v="954"/>
  </r>
  <r>
    <s v="Shampoo"/>
    <x v="1"/>
    <x v="0"/>
    <x v="6"/>
    <s v="North"/>
    <x v="3"/>
    <x v="5"/>
    <n v="1939"/>
    <n v="20657"/>
    <n v="1075788"/>
    <x v="955"/>
  </r>
  <r>
    <s v="Shampoo"/>
    <x v="1"/>
    <x v="0"/>
    <x v="6"/>
    <s v="North"/>
    <x v="3"/>
    <x v="6"/>
    <n v="1897"/>
    <n v="21385"/>
    <n v="1075788"/>
    <x v="956"/>
  </r>
  <r>
    <s v="Shampoo"/>
    <x v="1"/>
    <x v="0"/>
    <x v="6"/>
    <s v="North"/>
    <x v="3"/>
    <x v="7"/>
    <n v="1729"/>
    <n v="17311"/>
    <n v="1075788"/>
    <x v="957"/>
  </r>
  <r>
    <s v="Shampoo"/>
    <x v="1"/>
    <x v="0"/>
    <x v="6"/>
    <s v="North"/>
    <x v="3"/>
    <x v="8"/>
    <n v="2093"/>
    <n v="23359"/>
    <n v="1075788"/>
    <x v="958"/>
  </r>
  <r>
    <s v="Shampoo"/>
    <x v="1"/>
    <x v="0"/>
    <x v="6"/>
    <s v="North"/>
    <x v="3"/>
    <x v="9"/>
    <n v="1883"/>
    <n v="21000"/>
    <n v="1075788"/>
    <x v="959"/>
  </r>
  <r>
    <s v="Shampoo"/>
    <x v="1"/>
    <x v="0"/>
    <x v="6"/>
    <s v="North"/>
    <x v="3"/>
    <x v="10"/>
    <n v="2072"/>
    <n v="20237"/>
    <n v="1075788"/>
    <x v="960"/>
  </r>
  <r>
    <s v="Shampoo"/>
    <x v="1"/>
    <x v="0"/>
    <x v="6"/>
    <s v="North"/>
    <x v="3"/>
    <x v="11"/>
    <n v="2429"/>
    <n v="28357"/>
    <n v="1075788"/>
    <x v="912"/>
  </r>
  <r>
    <s v="Shampoo"/>
    <x v="1"/>
    <x v="0"/>
    <x v="6"/>
    <s v="North"/>
    <x v="4"/>
    <x v="0"/>
    <n v="1890"/>
    <n v="22176"/>
    <n v="1112902"/>
    <x v="961"/>
  </r>
  <r>
    <s v="Shampoo"/>
    <x v="1"/>
    <x v="0"/>
    <x v="6"/>
    <s v="North"/>
    <x v="4"/>
    <x v="1"/>
    <n v="2030"/>
    <n v="23534"/>
    <n v="1112902"/>
    <x v="962"/>
  </r>
  <r>
    <s v="Shampoo"/>
    <x v="1"/>
    <x v="0"/>
    <x v="6"/>
    <s v="North"/>
    <x v="4"/>
    <x v="2"/>
    <n v="2310"/>
    <n v="24689"/>
    <n v="1112902"/>
    <x v="38"/>
  </r>
  <r>
    <s v="Shampoo"/>
    <x v="1"/>
    <x v="0"/>
    <x v="6"/>
    <s v="North"/>
    <x v="4"/>
    <x v="3"/>
    <n v="1890"/>
    <n v="20650"/>
    <n v="1112902"/>
    <x v="963"/>
  </r>
  <r>
    <s v="Shampoo"/>
    <x v="1"/>
    <x v="0"/>
    <x v="6"/>
    <s v="North"/>
    <x v="4"/>
    <x v="4"/>
    <n v="2576"/>
    <n v="26509"/>
    <n v="1112902"/>
    <x v="964"/>
  </r>
  <r>
    <s v="Shampoo"/>
    <x v="1"/>
    <x v="0"/>
    <x v="6"/>
    <s v="North"/>
    <x v="4"/>
    <x v="5"/>
    <n v="2912"/>
    <n v="30408"/>
    <n v="1112902"/>
    <x v="965"/>
  </r>
  <r>
    <s v="Shampoo"/>
    <x v="1"/>
    <x v="0"/>
    <x v="6"/>
    <s v="North"/>
    <x v="4"/>
    <x v="6"/>
    <n v="2401"/>
    <n v="25746"/>
    <n v="1112902"/>
    <x v="966"/>
  </r>
  <r>
    <s v="Shampoo"/>
    <x v="1"/>
    <x v="0"/>
    <x v="6"/>
    <s v="North"/>
    <x v="4"/>
    <x v="7"/>
    <n v="2093"/>
    <n v="21280"/>
    <n v="1112902"/>
    <x v="967"/>
  </r>
  <r>
    <s v="Shampoo"/>
    <x v="1"/>
    <x v="0"/>
    <x v="6"/>
    <s v="North"/>
    <x v="4"/>
    <x v="8"/>
    <n v="2478"/>
    <n v="26810"/>
    <n v="1112902"/>
    <x v="968"/>
  </r>
  <r>
    <s v="Shampoo"/>
    <x v="1"/>
    <x v="0"/>
    <x v="6"/>
    <s v="North"/>
    <x v="4"/>
    <x v="9"/>
    <n v="4473"/>
    <n v="45199"/>
    <n v="1112902"/>
    <x v="969"/>
  </r>
  <r>
    <s v="Shampoo"/>
    <x v="1"/>
    <x v="0"/>
    <x v="6"/>
    <s v="North"/>
    <x v="4"/>
    <x v="10"/>
    <n v="2905"/>
    <n v="30205"/>
    <n v="1112902"/>
    <x v="970"/>
  </r>
  <r>
    <s v="Shampoo"/>
    <x v="1"/>
    <x v="0"/>
    <x v="6"/>
    <s v="North"/>
    <x v="4"/>
    <x v="11"/>
    <n v="3164"/>
    <n v="32333"/>
    <n v="1112902"/>
    <x v="924"/>
  </r>
  <r>
    <s v="Shampoo"/>
    <x v="1"/>
    <x v="0"/>
    <x v="6"/>
    <s v="North"/>
    <x v="5"/>
    <x v="0"/>
    <n v="2814"/>
    <n v="28399"/>
    <n v="281183"/>
    <x v="971"/>
  </r>
  <r>
    <s v="Shampoo"/>
    <x v="1"/>
    <x v="0"/>
    <x v="6"/>
    <s v="North"/>
    <x v="5"/>
    <x v="1"/>
    <n v="2821"/>
    <n v="29946"/>
    <n v="281183"/>
    <x v="972"/>
  </r>
  <r>
    <s v="Shampoo"/>
    <x v="1"/>
    <x v="0"/>
    <x v="6"/>
    <s v="North"/>
    <x v="5"/>
    <x v="2"/>
    <n v="2723"/>
    <n v="28854"/>
    <n v="281183"/>
    <x v="973"/>
  </r>
  <r>
    <s v="Shampoo"/>
    <x v="1"/>
    <x v="0"/>
    <x v="6"/>
    <s v="South"/>
    <x v="0"/>
    <x v="0"/>
    <n v="413"/>
    <n v="4130"/>
    <n v="920458"/>
    <x v="876"/>
  </r>
  <r>
    <s v="Shampoo"/>
    <x v="1"/>
    <x v="0"/>
    <x v="6"/>
    <s v="South"/>
    <x v="0"/>
    <x v="1"/>
    <n v="476"/>
    <n v="4725"/>
    <n v="920458"/>
    <x v="876"/>
  </r>
  <r>
    <s v="Shampoo"/>
    <x v="1"/>
    <x v="0"/>
    <x v="6"/>
    <s v="South"/>
    <x v="0"/>
    <x v="2"/>
    <n v="546"/>
    <n v="5439"/>
    <n v="920458"/>
    <x v="876"/>
  </r>
  <r>
    <s v="Shampoo"/>
    <x v="1"/>
    <x v="0"/>
    <x v="6"/>
    <s v="South"/>
    <x v="0"/>
    <x v="3"/>
    <n v="567"/>
    <n v="5593"/>
    <n v="920458"/>
    <x v="876"/>
  </r>
  <r>
    <s v="Shampoo"/>
    <x v="1"/>
    <x v="0"/>
    <x v="6"/>
    <s v="South"/>
    <x v="0"/>
    <x v="4"/>
    <n v="602"/>
    <n v="5999"/>
    <n v="920458"/>
    <x v="876"/>
  </r>
  <r>
    <s v="Shampoo"/>
    <x v="1"/>
    <x v="0"/>
    <x v="6"/>
    <s v="South"/>
    <x v="0"/>
    <x v="5"/>
    <n v="798"/>
    <n v="7938"/>
    <n v="920458"/>
    <x v="876"/>
  </r>
  <r>
    <s v="Shampoo"/>
    <x v="1"/>
    <x v="0"/>
    <x v="6"/>
    <s v="South"/>
    <x v="0"/>
    <x v="6"/>
    <n v="2261"/>
    <n v="21791"/>
    <n v="920458"/>
    <x v="876"/>
  </r>
  <r>
    <s v="Shampoo"/>
    <x v="1"/>
    <x v="0"/>
    <x v="6"/>
    <s v="South"/>
    <x v="0"/>
    <x v="7"/>
    <n v="1785"/>
    <n v="17178"/>
    <n v="920458"/>
    <x v="876"/>
  </r>
  <r>
    <s v="Shampoo"/>
    <x v="1"/>
    <x v="0"/>
    <x v="6"/>
    <s v="South"/>
    <x v="0"/>
    <x v="8"/>
    <n v="1071"/>
    <n v="10353"/>
    <n v="920458"/>
    <x v="876"/>
  </r>
  <r>
    <s v="Shampoo"/>
    <x v="1"/>
    <x v="0"/>
    <x v="6"/>
    <s v="South"/>
    <x v="0"/>
    <x v="9"/>
    <n v="931"/>
    <n v="9163"/>
    <n v="920458"/>
    <x v="876"/>
  </r>
  <r>
    <s v="Shampoo"/>
    <x v="1"/>
    <x v="0"/>
    <x v="6"/>
    <s v="South"/>
    <x v="0"/>
    <x v="10"/>
    <n v="1603"/>
    <n v="15344"/>
    <n v="920458"/>
    <x v="876"/>
  </r>
  <r>
    <s v="Shampoo"/>
    <x v="1"/>
    <x v="0"/>
    <x v="6"/>
    <s v="South"/>
    <x v="0"/>
    <x v="11"/>
    <n v="2037"/>
    <n v="19460"/>
    <n v="920458"/>
    <x v="876"/>
  </r>
  <r>
    <s v="Shampoo"/>
    <x v="1"/>
    <x v="0"/>
    <x v="6"/>
    <s v="South"/>
    <x v="1"/>
    <x v="0"/>
    <n v="1260"/>
    <n v="11998"/>
    <n v="1295259"/>
    <x v="974"/>
  </r>
  <r>
    <s v="Shampoo"/>
    <x v="1"/>
    <x v="0"/>
    <x v="6"/>
    <s v="South"/>
    <x v="1"/>
    <x v="1"/>
    <n v="1414"/>
    <n v="13573"/>
    <n v="1295259"/>
    <x v="975"/>
  </r>
  <r>
    <s v="Shampoo"/>
    <x v="1"/>
    <x v="0"/>
    <x v="6"/>
    <s v="South"/>
    <x v="1"/>
    <x v="2"/>
    <n v="1533"/>
    <n v="14623"/>
    <n v="1295259"/>
    <x v="976"/>
  </r>
  <r>
    <s v="Shampoo"/>
    <x v="1"/>
    <x v="0"/>
    <x v="6"/>
    <s v="South"/>
    <x v="1"/>
    <x v="3"/>
    <n v="2632"/>
    <n v="25081"/>
    <n v="1295259"/>
    <x v="977"/>
  </r>
  <r>
    <s v="Shampoo"/>
    <x v="1"/>
    <x v="0"/>
    <x v="6"/>
    <s v="South"/>
    <x v="1"/>
    <x v="4"/>
    <n v="1694"/>
    <n v="16366"/>
    <n v="1295259"/>
    <x v="978"/>
  </r>
  <r>
    <s v="Shampoo"/>
    <x v="1"/>
    <x v="0"/>
    <x v="6"/>
    <s v="South"/>
    <x v="1"/>
    <x v="5"/>
    <n v="2072"/>
    <n v="19810"/>
    <n v="1295259"/>
    <x v="979"/>
  </r>
  <r>
    <s v="Shampoo"/>
    <x v="1"/>
    <x v="0"/>
    <x v="6"/>
    <s v="South"/>
    <x v="1"/>
    <x v="6"/>
    <n v="2163"/>
    <n v="20545"/>
    <n v="1295259"/>
    <x v="980"/>
  </r>
  <r>
    <s v="Shampoo"/>
    <x v="1"/>
    <x v="0"/>
    <x v="6"/>
    <s v="South"/>
    <x v="1"/>
    <x v="7"/>
    <n v="1225"/>
    <n v="11690"/>
    <n v="1295259"/>
    <x v="981"/>
  </r>
  <r>
    <s v="Shampoo"/>
    <x v="1"/>
    <x v="0"/>
    <x v="6"/>
    <s v="South"/>
    <x v="1"/>
    <x v="8"/>
    <n v="1421"/>
    <n v="13587"/>
    <n v="1295259"/>
    <x v="982"/>
  </r>
  <r>
    <s v="Shampoo"/>
    <x v="1"/>
    <x v="0"/>
    <x v="6"/>
    <s v="South"/>
    <x v="1"/>
    <x v="9"/>
    <n v="1484"/>
    <n v="14203"/>
    <n v="1295259"/>
    <x v="983"/>
  </r>
  <r>
    <s v="Shampoo"/>
    <x v="1"/>
    <x v="0"/>
    <x v="6"/>
    <s v="South"/>
    <x v="1"/>
    <x v="10"/>
    <n v="1309"/>
    <n v="14833"/>
    <n v="1295259"/>
    <x v="984"/>
  </r>
  <r>
    <s v="Shampoo"/>
    <x v="1"/>
    <x v="0"/>
    <x v="6"/>
    <s v="South"/>
    <x v="1"/>
    <x v="11"/>
    <n v="1547"/>
    <n v="20944"/>
    <n v="1295259"/>
    <x v="888"/>
  </r>
  <r>
    <s v="Shampoo"/>
    <x v="1"/>
    <x v="0"/>
    <x v="6"/>
    <s v="South"/>
    <x v="2"/>
    <x v="0"/>
    <n v="1680"/>
    <n v="25004"/>
    <n v="1325716"/>
    <x v="985"/>
  </r>
  <r>
    <s v="Shampoo"/>
    <x v="1"/>
    <x v="0"/>
    <x v="6"/>
    <s v="South"/>
    <x v="2"/>
    <x v="1"/>
    <n v="1316"/>
    <n v="26747"/>
    <n v="1325716"/>
    <x v="986"/>
  </r>
  <r>
    <s v="Shampoo"/>
    <x v="1"/>
    <x v="0"/>
    <x v="6"/>
    <s v="South"/>
    <x v="2"/>
    <x v="2"/>
    <n v="1323"/>
    <n v="18697"/>
    <n v="1325716"/>
    <x v="987"/>
  </r>
  <r>
    <s v="Shampoo"/>
    <x v="1"/>
    <x v="0"/>
    <x v="6"/>
    <s v="South"/>
    <x v="2"/>
    <x v="3"/>
    <n v="1764"/>
    <n v="34503"/>
    <n v="1325716"/>
    <x v="988"/>
  </r>
  <r>
    <s v="Shampoo"/>
    <x v="1"/>
    <x v="0"/>
    <x v="6"/>
    <s v="South"/>
    <x v="2"/>
    <x v="4"/>
    <n v="434"/>
    <n v="6748"/>
    <n v="1325716"/>
    <x v="989"/>
  </r>
  <r>
    <s v="Shampoo"/>
    <x v="1"/>
    <x v="0"/>
    <x v="6"/>
    <s v="South"/>
    <x v="2"/>
    <x v="5"/>
    <n v="959"/>
    <n v="13265"/>
    <n v="1325716"/>
    <x v="990"/>
  </r>
  <r>
    <s v="Shampoo"/>
    <x v="1"/>
    <x v="0"/>
    <x v="6"/>
    <s v="South"/>
    <x v="2"/>
    <x v="6"/>
    <n v="1092"/>
    <n v="15519"/>
    <n v="1325716"/>
    <x v="991"/>
  </r>
  <r>
    <s v="Shampoo"/>
    <x v="1"/>
    <x v="0"/>
    <x v="6"/>
    <s v="South"/>
    <x v="2"/>
    <x v="7"/>
    <n v="1183"/>
    <n v="20125"/>
    <n v="1325716"/>
    <x v="992"/>
  </r>
  <r>
    <s v="Shampoo"/>
    <x v="1"/>
    <x v="0"/>
    <x v="6"/>
    <s v="South"/>
    <x v="2"/>
    <x v="8"/>
    <n v="1267"/>
    <n v="16254"/>
    <n v="1325716"/>
    <x v="993"/>
  </r>
  <r>
    <s v="Shampoo"/>
    <x v="1"/>
    <x v="0"/>
    <x v="6"/>
    <s v="South"/>
    <x v="2"/>
    <x v="9"/>
    <n v="1750"/>
    <n v="21210"/>
    <n v="1325716"/>
    <x v="994"/>
  </r>
  <r>
    <s v="Shampoo"/>
    <x v="1"/>
    <x v="0"/>
    <x v="6"/>
    <s v="South"/>
    <x v="2"/>
    <x v="10"/>
    <n v="1141"/>
    <n v="13839"/>
    <n v="1325716"/>
    <x v="995"/>
  </r>
  <r>
    <s v="Shampoo"/>
    <x v="1"/>
    <x v="0"/>
    <x v="6"/>
    <s v="South"/>
    <x v="2"/>
    <x v="11"/>
    <n v="784"/>
    <n v="10661"/>
    <n v="1325716"/>
    <x v="900"/>
  </r>
  <r>
    <s v="Shampoo"/>
    <x v="1"/>
    <x v="0"/>
    <x v="6"/>
    <s v="South"/>
    <x v="3"/>
    <x v="0"/>
    <n v="700"/>
    <n v="9282"/>
    <n v="1075788"/>
    <x v="996"/>
  </r>
  <r>
    <s v="Shampoo"/>
    <x v="1"/>
    <x v="0"/>
    <x v="6"/>
    <s v="South"/>
    <x v="3"/>
    <x v="1"/>
    <n v="707"/>
    <n v="13951"/>
    <n v="1075788"/>
    <x v="997"/>
  </r>
  <r>
    <s v="Shampoo"/>
    <x v="1"/>
    <x v="0"/>
    <x v="6"/>
    <s v="South"/>
    <x v="3"/>
    <x v="2"/>
    <n v="966"/>
    <n v="14847"/>
    <n v="1075788"/>
    <x v="998"/>
  </r>
  <r>
    <s v="Shampoo"/>
    <x v="1"/>
    <x v="0"/>
    <x v="6"/>
    <s v="South"/>
    <x v="3"/>
    <x v="3"/>
    <n v="973"/>
    <n v="9324"/>
    <n v="1075788"/>
    <x v="999"/>
  </r>
  <r>
    <s v="Shampoo"/>
    <x v="1"/>
    <x v="0"/>
    <x v="6"/>
    <s v="South"/>
    <x v="3"/>
    <x v="4"/>
    <n v="1239"/>
    <n v="15925"/>
    <n v="1075788"/>
    <x v="1000"/>
  </r>
  <r>
    <s v="Shampoo"/>
    <x v="1"/>
    <x v="0"/>
    <x v="6"/>
    <s v="South"/>
    <x v="3"/>
    <x v="5"/>
    <n v="1442"/>
    <n v="15813"/>
    <n v="1075788"/>
    <x v="1001"/>
  </r>
  <r>
    <s v="Shampoo"/>
    <x v="1"/>
    <x v="0"/>
    <x v="6"/>
    <s v="South"/>
    <x v="3"/>
    <x v="6"/>
    <n v="693"/>
    <n v="8519"/>
    <n v="1075788"/>
    <x v="1002"/>
  </r>
  <r>
    <s v="Shampoo"/>
    <x v="1"/>
    <x v="0"/>
    <x v="6"/>
    <s v="South"/>
    <x v="3"/>
    <x v="7"/>
    <n v="392"/>
    <n v="4879"/>
    <n v="1075788"/>
    <x v="1003"/>
  </r>
  <r>
    <s v="Shampoo"/>
    <x v="1"/>
    <x v="0"/>
    <x v="6"/>
    <s v="South"/>
    <x v="3"/>
    <x v="8"/>
    <n v="1078"/>
    <n v="13433"/>
    <n v="1075788"/>
    <x v="1004"/>
  </r>
  <r>
    <s v="Shampoo"/>
    <x v="1"/>
    <x v="0"/>
    <x v="6"/>
    <s v="South"/>
    <x v="3"/>
    <x v="9"/>
    <n v="840"/>
    <n v="13083"/>
    <n v="1075788"/>
    <x v="1005"/>
  </r>
  <r>
    <s v="Shampoo"/>
    <x v="1"/>
    <x v="0"/>
    <x v="6"/>
    <s v="South"/>
    <x v="3"/>
    <x v="10"/>
    <n v="742"/>
    <n v="8246"/>
    <n v="1075788"/>
    <x v="1006"/>
  </r>
  <r>
    <s v="Shampoo"/>
    <x v="1"/>
    <x v="0"/>
    <x v="6"/>
    <s v="South"/>
    <x v="3"/>
    <x v="11"/>
    <n v="819"/>
    <n v="10836"/>
    <n v="1075788"/>
    <x v="912"/>
  </r>
  <r>
    <s v="Shampoo"/>
    <x v="1"/>
    <x v="0"/>
    <x v="6"/>
    <s v="South"/>
    <x v="4"/>
    <x v="0"/>
    <n v="861"/>
    <n v="8316"/>
    <n v="1112902"/>
    <x v="1007"/>
  </r>
  <r>
    <s v="Shampoo"/>
    <x v="1"/>
    <x v="0"/>
    <x v="6"/>
    <s v="South"/>
    <x v="4"/>
    <x v="1"/>
    <n v="672"/>
    <n v="8183"/>
    <n v="1112902"/>
    <x v="1008"/>
  </r>
  <r>
    <s v="Shampoo"/>
    <x v="1"/>
    <x v="0"/>
    <x v="6"/>
    <s v="South"/>
    <x v="4"/>
    <x v="2"/>
    <n v="896"/>
    <n v="10094"/>
    <n v="1112902"/>
    <x v="1009"/>
  </r>
  <r>
    <s v="Shampoo"/>
    <x v="1"/>
    <x v="0"/>
    <x v="6"/>
    <s v="South"/>
    <x v="4"/>
    <x v="3"/>
    <n v="1288"/>
    <n v="16898"/>
    <n v="1112902"/>
    <x v="1010"/>
  </r>
  <r>
    <s v="Shampoo"/>
    <x v="1"/>
    <x v="0"/>
    <x v="6"/>
    <s v="South"/>
    <x v="4"/>
    <x v="4"/>
    <n v="2009"/>
    <n v="20636"/>
    <n v="1112902"/>
    <x v="1011"/>
  </r>
  <r>
    <s v="Shampoo"/>
    <x v="1"/>
    <x v="0"/>
    <x v="6"/>
    <s v="South"/>
    <x v="4"/>
    <x v="5"/>
    <n v="1526"/>
    <n v="16254"/>
    <n v="1112902"/>
    <x v="1012"/>
  </r>
  <r>
    <s v="Shampoo"/>
    <x v="1"/>
    <x v="0"/>
    <x v="6"/>
    <s v="South"/>
    <x v="4"/>
    <x v="6"/>
    <n v="1911"/>
    <n v="19551"/>
    <n v="1112902"/>
    <x v="1013"/>
  </r>
  <r>
    <s v="Shampoo"/>
    <x v="1"/>
    <x v="0"/>
    <x v="6"/>
    <s v="South"/>
    <x v="4"/>
    <x v="7"/>
    <n v="994"/>
    <n v="11494"/>
    <n v="1112902"/>
    <x v="1014"/>
  </r>
  <r>
    <s v="Shampoo"/>
    <x v="1"/>
    <x v="0"/>
    <x v="6"/>
    <s v="South"/>
    <x v="4"/>
    <x v="8"/>
    <n v="1323"/>
    <n v="14763"/>
    <n v="1112902"/>
    <x v="1015"/>
  </r>
  <r>
    <s v="Shampoo"/>
    <x v="1"/>
    <x v="0"/>
    <x v="6"/>
    <s v="South"/>
    <x v="4"/>
    <x v="9"/>
    <n v="1813"/>
    <n v="19089"/>
    <n v="1112902"/>
    <x v="1016"/>
  </r>
  <r>
    <s v="Shampoo"/>
    <x v="1"/>
    <x v="0"/>
    <x v="6"/>
    <s v="South"/>
    <x v="4"/>
    <x v="10"/>
    <n v="1526"/>
    <n v="16163"/>
    <n v="1112902"/>
    <x v="1017"/>
  </r>
  <r>
    <s v="Shampoo"/>
    <x v="1"/>
    <x v="0"/>
    <x v="6"/>
    <s v="South"/>
    <x v="4"/>
    <x v="11"/>
    <n v="1869"/>
    <n v="18851"/>
    <n v="1112902"/>
    <x v="924"/>
  </r>
  <r>
    <s v="Shampoo"/>
    <x v="1"/>
    <x v="0"/>
    <x v="6"/>
    <s v="South"/>
    <x v="5"/>
    <x v="0"/>
    <n v="1624"/>
    <n v="17906"/>
    <n v="281183"/>
    <x v="1018"/>
  </r>
  <r>
    <s v="Shampoo"/>
    <x v="1"/>
    <x v="0"/>
    <x v="6"/>
    <s v="South"/>
    <x v="5"/>
    <x v="1"/>
    <n v="1589"/>
    <n v="17353"/>
    <n v="281183"/>
    <x v="1019"/>
  </r>
  <r>
    <s v="Shampoo"/>
    <x v="1"/>
    <x v="0"/>
    <x v="6"/>
    <s v="South"/>
    <x v="5"/>
    <x v="2"/>
    <n v="1442"/>
    <n v="15190"/>
    <n v="281183"/>
    <x v="1020"/>
  </r>
  <r>
    <s v="Shampoo"/>
    <x v="1"/>
    <x v="5"/>
    <x v="7"/>
    <s v="Center"/>
    <x v="1"/>
    <x v="1"/>
    <n v="3808"/>
    <n v="24731"/>
    <n v="1807491"/>
    <x v="1021"/>
  </r>
  <r>
    <s v="Shampoo"/>
    <x v="1"/>
    <x v="5"/>
    <x v="7"/>
    <s v="Center"/>
    <x v="1"/>
    <x v="2"/>
    <n v="168"/>
    <n v="1141"/>
    <n v="1807491"/>
    <x v="1021"/>
  </r>
  <r>
    <s v="Shampoo"/>
    <x v="1"/>
    <x v="5"/>
    <x v="7"/>
    <s v="Center"/>
    <x v="1"/>
    <x v="3"/>
    <n v="1939"/>
    <n v="12628"/>
    <n v="1807491"/>
    <x v="1021"/>
  </r>
  <r>
    <s v="Shampoo"/>
    <x v="1"/>
    <x v="5"/>
    <x v="7"/>
    <s v="Center"/>
    <x v="1"/>
    <x v="4"/>
    <n v="4298"/>
    <n v="28147"/>
    <n v="1807491"/>
    <x v="1021"/>
  </r>
  <r>
    <s v="Shampoo"/>
    <x v="1"/>
    <x v="5"/>
    <x v="7"/>
    <s v="Center"/>
    <x v="1"/>
    <x v="5"/>
    <n v="1855"/>
    <n v="12306"/>
    <n v="1807491"/>
    <x v="1021"/>
  </r>
  <r>
    <s v="Shampoo"/>
    <x v="1"/>
    <x v="5"/>
    <x v="7"/>
    <s v="Center"/>
    <x v="1"/>
    <x v="6"/>
    <n v="1750"/>
    <n v="11676"/>
    <n v="1807491"/>
    <x v="1021"/>
  </r>
  <r>
    <s v="Shampoo"/>
    <x v="1"/>
    <x v="5"/>
    <x v="7"/>
    <s v="Center"/>
    <x v="1"/>
    <x v="7"/>
    <n v="868"/>
    <n v="5761"/>
    <n v="1807491"/>
    <x v="1021"/>
  </r>
  <r>
    <s v="Shampoo"/>
    <x v="1"/>
    <x v="5"/>
    <x v="7"/>
    <s v="Center"/>
    <x v="1"/>
    <x v="8"/>
    <n v="728"/>
    <n v="4809"/>
    <n v="1807491"/>
    <x v="1021"/>
  </r>
  <r>
    <s v="Shampoo"/>
    <x v="1"/>
    <x v="5"/>
    <x v="7"/>
    <s v="Center"/>
    <x v="1"/>
    <x v="9"/>
    <n v="1323"/>
    <n v="8855"/>
    <n v="1807491"/>
    <x v="1021"/>
  </r>
  <r>
    <s v="Shampoo"/>
    <x v="1"/>
    <x v="5"/>
    <x v="7"/>
    <s v="Center"/>
    <x v="1"/>
    <x v="10"/>
    <n v="441"/>
    <n v="2905"/>
    <n v="1807491"/>
    <x v="1021"/>
  </r>
  <r>
    <s v="Shampoo"/>
    <x v="1"/>
    <x v="5"/>
    <x v="7"/>
    <s v="Center"/>
    <x v="1"/>
    <x v="11"/>
    <n v="343"/>
    <n v="2275"/>
    <n v="1807491"/>
    <x v="1021"/>
  </r>
  <r>
    <s v="Shampoo"/>
    <x v="1"/>
    <x v="5"/>
    <x v="7"/>
    <s v="Center"/>
    <x v="2"/>
    <x v="0"/>
    <n v="728"/>
    <n v="4844"/>
    <n v="737499"/>
    <x v="1022"/>
  </r>
  <r>
    <s v="Shampoo"/>
    <x v="1"/>
    <x v="5"/>
    <x v="7"/>
    <s v="Center"/>
    <x v="2"/>
    <x v="1"/>
    <n v="609"/>
    <n v="4060"/>
    <n v="737499"/>
    <x v="1023"/>
  </r>
  <r>
    <s v="Shampoo"/>
    <x v="1"/>
    <x v="5"/>
    <x v="7"/>
    <s v="Center"/>
    <x v="2"/>
    <x v="2"/>
    <n v="665"/>
    <n v="4417"/>
    <n v="737499"/>
    <x v="1024"/>
  </r>
  <r>
    <s v="Shampoo"/>
    <x v="1"/>
    <x v="5"/>
    <x v="7"/>
    <s v="Center"/>
    <x v="2"/>
    <x v="3"/>
    <n v="1736"/>
    <n v="11305"/>
    <n v="737499"/>
    <x v="1025"/>
  </r>
  <r>
    <s v="Shampoo"/>
    <x v="1"/>
    <x v="5"/>
    <x v="7"/>
    <s v="Center"/>
    <x v="2"/>
    <x v="4"/>
    <n v="462"/>
    <n v="3010"/>
    <n v="737499"/>
    <x v="1026"/>
  </r>
  <r>
    <s v="Shampoo"/>
    <x v="1"/>
    <x v="5"/>
    <x v="7"/>
    <s v="Center"/>
    <x v="2"/>
    <x v="5"/>
    <n v="322"/>
    <n v="2107"/>
    <n v="737499"/>
    <x v="1027"/>
  </r>
  <r>
    <s v="Shampoo"/>
    <x v="1"/>
    <x v="5"/>
    <x v="7"/>
    <s v="Center"/>
    <x v="2"/>
    <x v="6"/>
    <n v="371"/>
    <n v="2380"/>
    <n v="737499"/>
    <x v="1028"/>
  </r>
  <r>
    <s v="Shampoo"/>
    <x v="1"/>
    <x v="5"/>
    <x v="7"/>
    <s v="Center"/>
    <x v="2"/>
    <x v="7"/>
    <n v="287"/>
    <n v="1834"/>
    <n v="737499"/>
    <x v="1029"/>
  </r>
  <r>
    <s v="Shampoo"/>
    <x v="1"/>
    <x v="5"/>
    <x v="7"/>
    <s v="Center"/>
    <x v="2"/>
    <x v="8"/>
    <n v="224"/>
    <n v="1477"/>
    <n v="737499"/>
    <x v="1030"/>
  </r>
  <r>
    <s v="Shampoo"/>
    <x v="1"/>
    <x v="5"/>
    <x v="7"/>
    <s v="Center"/>
    <x v="2"/>
    <x v="9"/>
    <n v="406"/>
    <n v="2597"/>
    <n v="737499"/>
    <x v="1031"/>
  </r>
  <r>
    <s v="Shampoo"/>
    <x v="1"/>
    <x v="5"/>
    <x v="7"/>
    <s v="Center"/>
    <x v="2"/>
    <x v="10"/>
    <n v="406"/>
    <n v="2597"/>
    <n v="737499"/>
    <x v="1032"/>
  </r>
  <r>
    <s v="Shampoo"/>
    <x v="1"/>
    <x v="5"/>
    <x v="7"/>
    <s v="Center"/>
    <x v="2"/>
    <x v="11"/>
    <n v="357"/>
    <n v="2310"/>
    <n v="737499"/>
    <x v="1033"/>
  </r>
  <r>
    <s v="Shampoo"/>
    <x v="1"/>
    <x v="5"/>
    <x v="7"/>
    <s v="Center"/>
    <x v="3"/>
    <x v="0"/>
    <n v="546"/>
    <n v="3500"/>
    <n v="134687"/>
    <x v="1034"/>
  </r>
  <r>
    <s v="Shampoo"/>
    <x v="1"/>
    <x v="5"/>
    <x v="7"/>
    <s v="Center"/>
    <x v="3"/>
    <x v="1"/>
    <n v="1617"/>
    <n v="10556"/>
    <n v="134687"/>
    <x v="1035"/>
  </r>
  <r>
    <s v="Shampoo"/>
    <x v="1"/>
    <x v="5"/>
    <x v="7"/>
    <s v="Center"/>
    <x v="3"/>
    <x v="2"/>
    <n v="644"/>
    <n v="4200"/>
    <n v="134687"/>
    <x v="1036"/>
  </r>
  <r>
    <s v="Shampoo"/>
    <x v="1"/>
    <x v="5"/>
    <x v="7"/>
    <s v="Center"/>
    <x v="3"/>
    <x v="3"/>
    <n v="273"/>
    <n v="1715"/>
    <n v="134687"/>
    <x v="1037"/>
  </r>
  <r>
    <s v="Shampoo"/>
    <x v="1"/>
    <x v="5"/>
    <x v="7"/>
    <s v="Center"/>
    <x v="3"/>
    <x v="4"/>
    <n v="308"/>
    <n v="2023"/>
    <n v="134687"/>
    <x v="1038"/>
  </r>
  <r>
    <s v="Shampoo"/>
    <x v="1"/>
    <x v="5"/>
    <x v="7"/>
    <s v="Center"/>
    <x v="3"/>
    <x v="5"/>
    <n v="476"/>
    <n v="3094"/>
    <n v="134687"/>
    <x v="1039"/>
  </r>
  <r>
    <s v="Shampoo"/>
    <x v="1"/>
    <x v="5"/>
    <x v="7"/>
    <s v="Center"/>
    <x v="3"/>
    <x v="6"/>
    <n v="203"/>
    <n v="1295"/>
    <n v="134687"/>
    <x v="1040"/>
  </r>
  <r>
    <s v="Shampoo"/>
    <x v="1"/>
    <x v="5"/>
    <x v="7"/>
    <s v="Center"/>
    <x v="3"/>
    <x v="7"/>
    <n v="70"/>
    <n v="476"/>
    <n v="134687"/>
    <x v="1041"/>
  </r>
  <r>
    <s v="Shampoo"/>
    <x v="1"/>
    <x v="5"/>
    <x v="7"/>
    <s v="Center"/>
    <x v="3"/>
    <x v="8"/>
    <n v="168"/>
    <n v="1106"/>
    <n v="134687"/>
    <x v="1042"/>
  </r>
  <r>
    <s v="Shampoo"/>
    <x v="1"/>
    <x v="5"/>
    <x v="7"/>
    <s v="Center"/>
    <x v="3"/>
    <x v="9"/>
    <n v="238"/>
    <n v="1155"/>
    <n v="134687"/>
    <x v="1043"/>
  </r>
  <r>
    <s v="Shampoo"/>
    <x v="1"/>
    <x v="5"/>
    <x v="7"/>
    <s v="Center"/>
    <x v="3"/>
    <x v="10"/>
    <n v="119"/>
    <n v="581"/>
    <n v="134687"/>
    <x v="1044"/>
  </r>
  <r>
    <s v="Shampoo"/>
    <x v="1"/>
    <x v="5"/>
    <x v="7"/>
    <s v="Center"/>
    <x v="3"/>
    <x v="11"/>
    <n v="273"/>
    <n v="1295"/>
    <n v="134687"/>
    <x v="1045"/>
  </r>
  <r>
    <s v="Shampoo"/>
    <x v="1"/>
    <x v="5"/>
    <x v="7"/>
    <s v="Center"/>
    <x v="4"/>
    <x v="0"/>
    <n v="189"/>
    <n v="903"/>
    <n v="649439"/>
    <x v="1046"/>
  </r>
  <r>
    <s v="Shampoo"/>
    <x v="1"/>
    <x v="5"/>
    <x v="7"/>
    <s v="Center"/>
    <x v="4"/>
    <x v="1"/>
    <n v="406"/>
    <n v="2072"/>
    <n v="649439"/>
    <x v="1047"/>
  </r>
  <r>
    <s v="Shampoo"/>
    <x v="1"/>
    <x v="5"/>
    <x v="7"/>
    <s v="Center"/>
    <x v="4"/>
    <x v="2"/>
    <n v="1680"/>
    <n v="8498"/>
    <n v="649439"/>
    <x v="1048"/>
  </r>
  <r>
    <s v="Shampoo"/>
    <x v="1"/>
    <x v="5"/>
    <x v="7"/>
    <s v="Center"/>
    <x v="4"/>
    <x v="3"/>
    <n v="1855"/>
    <n v="9380"/>
    <n v="649439"/>
    <x v="1049"/>
  </r>
  <r>
    <s v="Shampoo"/>
    <x v="1"/>
    <x v="5"/>
    <x v="7"/>
    <s v="Center"/>
    <x v="4"/>
    <x v="4"/>
    <n v="3605"/>
    <n v="18200"/>
    <n v="649439"/>
    <x v="1050"/>
  </r>
  <r>
    <s v="Shampoo"/>
    <x v="1"/>
    <x v="5"/>
    <x v="7"/>
    <s v="Center"/>
    <x v="4"/>
    <x v="5"/>
    <n v="5964"/>
    <n v="30100"/>
    <n v="649439"/>
    <x v="1051"/>
  </r>
  <r>
    <s v="Shampoo"/>
    <x v="1"/>
    <x v="5"/>
    <x v="7"/>
    <s v="Center"/>
    <x v="4"/>
    <x v="6"/>
    <n v="5901"/>
    <n v="29694"/>
    <n v="649439"/>
    <x v="1052"/>
  </r>
  <r>
    <s v="Shampoo"/>
    <x v="1"/>
    <x v="5"/>
    <x v="7"/>
    <s v="Center"/>
    <x v="4"/>
    <x v="7"/>
    <n v="8057"/>
    <n v="40600"/>
    <n v="649439"/>
    <x v="1053"/>
  </r>
  <r>
    <s v="Shampoo"/>
    <x v="1"/>
    <x v="5"/>
    <x v="7"/>
    <s v="Center"/>
    <x v="4"/>
    <x v="8"/>
    <n v="9583"/>
    <n v="48286"/>
    <n v="649439"/>
    <x v="1054"/>
  </r>
  <r>
    <s v="Shampoo"/>
    <x v="1"/>
    <x v="5"/>
    <x v="7"/>
    <s v="Center"/>
    <x v="4"/>
    <x v="9"/>
    <n v="4949"/>
    <n v="24948"/>
    <n v="649439"/>
    <x v="1055"/>
  </r>
  <r>
    <s v="Shampoo"/>
    <x v="1"/>
    <x v="5"/>
    <x v="7"/>
    <s v="Center"/>
    <x v="4"/>
    <x v="10"/>
    <n v="1834"/>
    <n v="9282"/>
    <n v="649439"/>
    <x v="1056"/>
  </r>
  <r>
    <s v="Shampoo"/>
    <x v="1"/>
    <x v="5"/>
    <x v="7"/>
    <s v="Center"/>
    <x v="4"/>
    <x v="11"/>
    <n v="1141"/>
    <n v="5761"/>
    <n v="649439"/>
    <x v="1057"/>
  </r>
  <r>
    <s v="Shampoo"/>
    <x v="1"/>
    <x v="5"/>
    <x v="7"/>
    <s v="Center"/>
    <x v="5"/>
    <x v="0"/>
    <n v="644"/>
    <n v="3297"/>
    <n v="229831"/>
    <x v="1058"/>
  </r>
  <r>
    <s v="Shampoo"/>
    <x v="1"/>
    <x v="5"/>
    <x v="7"/>
    <s v="Center"/>
    <x v="5"/>
    <x v="1"/>
    <n v="4354"/>
    <n v="21910"/>
    <n v="229831"/>
    <x v="1059"/>
  </r>
  <r>
    <s v="Shampoo"/>
    <x v="1"/>
    <x v="5"/>
    <x v="7"/>
    <s v="Center"/>
    <x v="5"/>
    <x v="2"/>
    <n v="8603"/>
    <n v="43372"/>
    <n v="229831"/>
    <x v="1060"/>
  </r>
  <r>
    <s v="Shampoo"/>
    <x v="1"/>
    <x v="5"/>
    <x v="7"/>
    <s v="North"/>
    <x v="0"/>
    <x v="11"/>
    <n v="322"/>
    <n v="2058"/>
    <n v="50407"/>
    <x v="1061"/>
  </r>
  <r>
    <s v="Shampoo"/>
    <x v="1"/>
    <x v="5"/>
    <x v="7"/>
    <s v="North"/>
    <x v="1"/>
    <x v="0"/>
    <n v="10913"/>
    <n v="70924"/>
    <n v="1807491"/>
    <x v="1062"/>
  </r>
  <r>
    <s v="Shampoo"/>
    <x v="1"/>
    <x v="5"/>
    <x v="7"/>
    <s v="North"/>
    <x v="1"/>
    <x v="1"/>
    <n v="17150"/>
    <n v="111440"/>
    <n v="1807491"/>
    <x v="1062"/>
  </r>
  <r>
    <s v="Shampoo"/>
    <x v="1"/>
    <x v="5"/>
    <x v="7"/>
    <s v="North"/>
    <x v="1"/>
    <x v="2"/>
    <n v="21532"/>
    <n v="139909"/>
    <n v="1807491"/>
    <x v="1062"/>
  </r>
  <r>
    <s v="Shampoo"/>
    <x v="1"/>
    <x v="5"/>
    <x v="7"/>
    <s v="North"/>
    <x v="1"/>
    <x v="3"/>
    <n v="14805"/>
    <n v="96250"/>
    <n v="1807491"/>
    <x v="1062"/>
  </r>
  <r>
    <s v="Shampoo"/>
    <x v="1"/>
    <x v="5"/>
    <x v="7"/>
    <s v="North"/>
    <x v="1"/>
    <x v="4"/>
    <n v="12425"/>
    <n v="81802"/>
    <n v="1807491"/>
    <x v="1062"/>
  </r>
  <r>
    <s v="Shampoo"/>
    <x v="1"/>
    <x v="5"/>
    <x v="7"/>
    <s v="North"/>
    <x v="1"/>
    <x v="5"/>
    <n v="14840"/>
    <n v="98609"/>
    <n v="1807491"/>
    <x v="1062"/>
  </r>
  <r>
    <s v="Shampoo"/>
    <x v="1"/>
    <x v="5"/>
    <x v="7"/>
    <s v="North"/>
    <x v="1"/>
    <x v="6"/>
    <n v="11914"/>
    <n v="79233"/>
    <n v="1807491"/>
    <x v="1062"/>
  </r>
  <r>
    <s v="Shampoo"/>
    <x v="1"/>
    <x v="5"/>
    <x v="7"/>
    <s v="North"/>
    <x v="1"/>
    <x v="7"/>
    <n v="14665"/>
    <n v="97524"/>
    <n v="1807491"/>
    <x v="1062"/>
  </r>
  <r>
    <s v="Shampoo"/>
    <x v="1"/>
    <x v="5"/>
    <x v="7"/>
    <s v="North"/>
    <x v="1"/>
    <x v="8"/>
    <n v="12579"/>
    <n v="83636"/>
    <n v="1807491"/>
    <x v="1062"/>
  </r>
  <r>
    <s v="Shampoo"/>
    <x v="1"/>
    <x v="5"/>
    <x v="7"/>
    <s v="North"/>
    <x v="1"/>
    <x v="9"/>
    <n v="8939"/>
    <n v="59437"/>
    <n v="1807491"/>
    <x v="1062"/>
  </r>
  <r>
    <s v="Shampoo"/>
    <x v="1"/>
    <x v="5"/>
    <x v="7"/>
    <s v="North"/>
    <x v="1"/>
    <x v="10"/>
    <n v="8211"/>
    <n v="54572"/>
    <n v="1807491"/>
    <x v="1062"/>
  </r>
  <r>
    <s v="Shampoo"/>
    <x v="1"/>
    <x v="5"/>
    <x v="7"/>
    <s v="North"/>
    <x v="1"/>
    <x v="11"/>
    <n v="7273"/>
    <n v="48370"/>
    <n v="1807491"/>
    <x v="1021"/>
  </r>
  <r>
    <s v="Shampoo"/>
    <x v="1"/>
    <x v="5"/>
    <x v="7"/>
    <s v="North"/>
    <x v="2"/>
    <x v="0"/>
    <n v="5726"/>
    <n v="38087"/>
    <n v="737499"/>
    <x v="1063"/>
  </r>
  <r>
    <s v="Shampoo"/>
    <x v="1"/>
    <x v="5"/>
    <x v="7"/>
    <s v="North"/>
    <x v="2"/>
    <x v="1"/>
    <n v="8533"/>
    <n v="57176"/>
    <n v="737499"/>
    <x v="1064"/>
  </r>
  <r>
    <s v="Shampoo"/>
    <x v="1"/>
    <x v="5"/>
    <x v="7"/>
    <s v="North"/>
    <x v="2"/>
    <x v="2"/>
    <n v="6188"/>
    <n v="41419"/>
    <n v="737499"/>
    <x v="1065"/>
  </r>
  <r>
    <s v="Shampoo"/>
    <x v="1"/>
    <x v="5"/>
    <x v="7"/>
    <s v="North"/>
    <x v="2"/>
    <x v="3"/>
    <n v="4676"/>
    <n v="30800"/>
    <n v="737499"/>
    <x v="1066"/>
  </r>
  <r>
    <s v="Shampoo"/>
    <x v="1"/>
    <x v="5"/>
    <x v="7"/>
    <s v="North"/>
    <x v="2"/>
    <x v="4"/>
    <n v="5334"/>
    <n v="34706"/>
    <n v="737499"/>
    <x v="1067"/>
  </r>
  <r>
    <s v="Shampoo"/>
    <x v="1"/>
    <x v="5"/>
    <x v="7"/>
    <s v="North"/>
    <x v="2"/>
    <x v="5"/>
    <n v="5334"/>
    <n v="34671"/>
    <n v="737499"/>
    <x v="1068"/>
  </r>
  <r>
    <s v="Shampoo"/>
    <x v="1"/>
    <x v="5"/>
    <x v="7"/>
    <s v="North"/>
    <x v="2"/>
    <x v="6"/>
    <n v="7308"/>
    <n v="47467"/>
    <n v="737499"/>
    <x v="1069"/>
  </r>
  <r>
    <s v="Shampoo"/>
    <x v="1"/>
    <x v="5"/>
    <x v="7"/>
    <s v="North"/>
    <x v="2"/>
    <x v="7"/>
    <n v="4368"/>
    <n v="28399"/>
    <n v="737499"/>
    <x v="1070"/>
  </r>
  <r>
    <s v="Shampoo"/>
    <x v="1"/>
    <x v="5"/>
    <x v="7"/>
    <s v="North"/>
    <x v="2"/>
    <x v="8"/>
    <n v="4620"/>
    <n v="30065"/>
    <n v="737499"/>
    <x v="1071"/>
  </r>
  <r>
    <s v="Shampoo"/>
    <x v="1"/>
    <x v="5"/>
    <x v="7"/>
    <s v="North"/>
    <x v="2"/>
    <x v="9"/>
    <n v="2821"/>
    <n v="18291"/>
    <n v="737499"/>
    <x v="1072"/>
  </r>
  <r>
    <s v="Shampoo"/>
    <x v="1"/>
    <x v="5"/>
    <x v="7"/>
    <s v="North"/>
    <x v="2"/>
    <x v="10"/>
    <n v="2737"/>
    <n v="17780"/>
    <n v="737499"/>
    <x v="1073"/>
  </r>
  <r>
    <s v="Shampoo"/>
    <x v="1"/>
    <x v="5"/>
    <x v="7"/>
    <s v="North"/>
    <x v="2"/>
    <x v="11"/>
    <n v="1820"/>
    <n v="11781"/>
    <n v="737499"/>
    <x v="1033"/>
  </r>
  <r>
    <s v="Shampoo"/>
    <x v="1"/>
    <x v="5"/>
    <x v="7"/>
    <s v="North"/>
    <x v="3"/>
    <x v="0"/>
    <n v="2394"/>
    <n v="15568"/>
    <n v="134687"/>
    <x v="1074"/>
  </r>
  <r>
    <s v="Shampoo"/>
    <x v="1"/>
    <x v="5"/>
    <x v="7"/>
    <s v="North"/>
    <x v="3"/>
    <x v="1"/>
    <n v="1239"/>
    <n v="8127"/>
    <n v="134687"/>
    <x v="1075"/>
  </r>
  <r>
    <s v="Shampoo"/>
    <x v="1"/>
    <x v="5"/>
    <x v="7"/>
    <s v="North"/>
    <x v="3"/>
    <x v="2"/>
    <n v="1442"/>
    <n v="9401"/>
    <n v="134687"/>
    <x v="1076"/>
  </r>
  <r>
    <s v="Shampoo"/>
    <x v="1"/>
    <x v="5"/>
    <x v="7"/>
    <s v="North"/>
    <x v="3"/>
    <x v="3"/>
    <n v="952"/>
    <n v="6223"/>
    <n v="134687"/>
    <x v="1077"/>
  </r>
  <r>
    <s v="Shampoo"/>
    <x v="1"/>
    <x v="5"/>
    <x v="7"/>
    <s v="North"/>
    <x v="3"/>
    <x v="4"/>
    <n v="49"/>
    <n v="287"/>
    <n v="134687"/>
    <x v="1078"/>
  </r>
  <r>
    <s v="Shampoo"/>
    <x v="1"/>
    <x v="5"/>
    <x v="7"/>
    <s v="North"/>
    <x v="3"/>
    <x v="5"/>
    <n v="1071"/>
    <n v="7000"/>
    <n v="134687"/>
    <x v="1079"/>
  </r>
  <r>
    <s v="Shampoo"/>
    <x v="1"/>
    <x v="5"/>
    <x v="7"/>
    <s v="North"/>
    <x v="3"/>
    <x v="6"/>
    <n v="1001"/>
    <n v="6545"/>
    <n v="134687"/>
    <x v="1080"/>
  </r>
  <r>
    <s v="Shampoo"/>
    <x v="1"/>
    <x v="5"/>
    <x v="7"/>
    <s v="North"/>
    <x v="3"/>
    <x v="7"/>
    <n v="644"/>
    <n v="4200"/>
    <n v="134687"/>
    <x v="1081"/>
  </r>
  <r>
    <s v="Shampoo"/>
    <x v="1"/>
    <x v="5"/>
    <x v="7"/>
    <s v="North"/>
    <x v="3"/>
    <x v="8"/>
    <n v="1155"/>
    <n v="7476"/>
    <n v="134687"/>
    <x v="1082"/>
  </r>
  <r>
    <s v="Shampoo"/>
    <x v="1"/>
    <x v="5"/>
    <x v="7"/>
    <s v="North"/>
    <x v="3"/>
    <x v="9"/>
    <n v="1085"/>
    <n v="5509"/>
    <n v="134687"/>
    <x v="1083"/>
  </r>
  <r>
    <s v="Shampoo"/>
    <x v="1"/>
    <x v="5"/>
    <x v="7"/>
    <s v="North"/>
    <x v="3"/>
    <x v="10"/>
    <n v="868"/>
    <n v="4214"/>
    <n v="134687"/>
    <x v="1084"/>
  </r>
  <r>
    <s v="Shampoo"/>
    <x v="1"/>
    <x v="5"/>
    <x v="7"/>
    <s v="North"/>
    <x v="3"/>
    <x v="11"/>
    <n v="427"/>
    <n v="2058"/>
    <n v="134687"/>
    <x v="1045"/>
  </r>
  <r>
    <s v="Shampoo"/>
    <x v="1"/>
    <x v="5"/>
    <x v="7"/>
    <s v="North"/>
    <x v="4"/>
    <x v="0"/>
    <n v="728"/>
    <n v="3654"/>
    <n v="649439"/>
    <x v="1085"/>
  </r>
  <r>
    <s v="Shampoo"/>
    <x v="1"/>
    <x v="5"/>
    <x v="7"/>
    <s v="North"/>
    <x v="4"/>
    <x v="1"/>
    <n v="798"/>
    <n v="4046"/>
    <n v="649439"/>
    <x v="1086"/>
  </r>
  <r>
    <s v="Shampoo"/>
    <x v="1"/>
    <x v="5"/>
    <x v="7"/>
    <s v="North"/>
    <x v="4"/>
    <x v="2"/>
    <n v="1918"/>
    <n v="9702"/>
    <n v="649439"/>
    <x v="1087"/>
  </r>
  <r>
    <s v="Shampoo"/>
    <x v="1"/>
    <x v="5"/>
    <x v="7"/>
    <s v="North"/>
    <x v="4"/>
    <x v="3"/>
    <n v="2716"/>
    <n v="13699"/>
    <n v="649439"/>
    <x v="1088"/>
  </r>
  <r>
    <s v="Shampoo"/>
    <x v="1"/>
    <x v="5"/>
    <x v="7"/>
    <s v="North"/>
    <x v="4"/>
    <x v="4"/>
    <n v="4284"/>
    <n v="21553"/>
    <n v="649439"/>
    <x v="1089"/>
  </r>
  <r>
    <s v="Shampoo"/>
    <x v="1"/>
    <x v="5"/>
    <x v="7"/>
    <s v="North"/>
    <x v="4"/>
    <x v="5"/>
    <n v="8008"/>
    <n v="40313"/>
    <n v="649439"/>
    <x v="1090"/>
  </r>
  <r>
    <s v="Shampoo"/>
    <x v="1"/>
    <x v="5"/>
    <x v="7"/>
    <s v="North"/>
    <x v="4"/>
    <x v="6"/>
    <n v="8484"/>
    <n v="42763"/>
    <n v="649439"/>
    <x v="1091"/>
  </r>
  <r>
    <s v="Shampoo"/>
    <x v="1"/>
    <x v="5"/>
    <x v="7"/>
    <s v="North"/>
    <x v="4"/>
    <x v="7"/>
    <n v="8414"/>
    <n v="42441"/>
    <n v="649439"/>
    <x v="1092"/>
  </r>
  <r>
    <s v="Shampoo"/>
    <x v="1"/>
    <x v="5"/>
    <x v="7"/>
    <s v="North"/>
    <x v="4"/>
    <x v="8"/>
    <n v="10808"/>
    <n v="54474"/>
    <n v="649439"/>
    <x v="1093"/>
  </r>
  <r>
    <s v="Shampoo"/>
    <x v="1"/>
    <x v="5"/>
    <x v="7"/>
    <s v="North"/>
    <x v="4"/>
    <x v="9"/>
    <n v="6832"/>
    <n v="34482"/>
    <n v="649439"/>
    <x v="1094"/>
  </r>
  <r>
    <s v="Shampoo"/>
    <x v="1"/>
    <x v="5"/>
    <x v="7"/>
    <s v="North"/>
    <x v="4"/>
    <x v="10"/>
    <n v="1785"/>
    <n v="9023"/>
    <n v="649439"/>
    <x v="1095"/>
  </r>
  <r>
    <s v="Shampoo"/>
    <x v="1"/>
    <x v="5"/>
    <x v="7"/>
    <s v="North"/>
    <x v="4"/>
    <x v="11"/>
    <n v="490"/>
    <n v="2450"/>
    <n v="649439"/>
    <x v="1057"/>
  </r>
  <r>
    <s v="Shampoo"/>
    <x v="1"/>
    <x v="5"/>
    <x v="7"/>
    <s v="North"/>
    <x v="5"/>
    <x v="0"/>
    <n v="700"/>
    <n v="3535"/>
    <n v="229831"/>
    <x v="1096"/>
  </r>
  <r>
    <s v="Shampoo"/>
    <x v="1"/>
    <x v="5"/>
    <x v="7"/>
    <s v="North"/>
    <x v="5"/>
    <x v="1"/>
    <n v="6881"/>
    <n v="34671"/>
    <n v="229831"/>
    <x v="1097"/>
  </r>
  <r>
    <s v="Shampoo"/>
    <x v="1"/>
    <x v="5"/>
    <x v="7"/>
    <s v="North"/>
    <x v="5"/>
    <x v="2"/>
    <n v="11186"/>
    <n v="56322"/>
    <n v="229831"/>
    <x v="1098"/>
  </r>
  <r>
    <s v="Shampoo"/>
    <x v="1"/>
    <x v="5"/>
    <x v="7"/>
    <s v="South"/>
    <x v="0"/>
    <x v="10"/>
    <n v="1666"/>
    <n v="10773"/>
    <n v="50407"/>
    <x v="1061"/>
  </r>
  <r>
    <s v="Shampoo"/>
    <x v="1"/>
    <x v="5"/>
    <x v="7"/>
    <s v="South"/>
    <x v="0"/>
    <x v="11"/>
    <n v="5782"/>
    <n v="37576"/>
    <n v="50407"/>
    <x v="1061"/>
  </r>
  <r>
    <s v="Shampoo"/>
    <x v="1"/>
    <x v="5"/>
    <x v="7"/>
    <s v="South"/>
    <x v="1"/>
    <x v="0"/>
    <n v="6069"/>
    <n v="39501"/>
    <n v="1807491"/>
    <x v="1099"/>
  </r>
  <r>
    <s v="Shampoo"/>
    <x v="1"/>
    <x v="5"/>
    <x v="7"/>
    <s v="South"/>
    <x v="1"/>
    <x v="1"/>
    <n v="11690"/>
    <n v="76041"/>
    <n v="1807491"/>
    <x v="1099"/>
  </r>
  <r>
    <s v="Shampoo"/>
    <x v="1"/>
    <x v="5"/>
    <x v="7"/>
    <s v="South"/>
    <x v="1"/>
    <x v="2"/>
    <n v="11543"/>
    <n v="75040"/>
    <n v="1807491"/>
    <x v="1099"/>
  </r>
  <r>
    <s v="Shampoo"/>
    <x v="1"/>
    <x v="5"/>
    <x v="7"/>
    <s v="South"/>
    <x v="1"/>
    <x v="3"/>
    <n v="11235"/>
    <n v="72982"/>
    <n v="1807491"/>
    <x v="1099"/>
  </r>
  <r>
    <s v="Shampoo"/>
    <x v="1"/>
    <x v="5"/>
    <x v="7"/>
    <s v="South"/>
    <x v="1"/>
    <x v="4"/>
    <n v="11214"/>
    <n v="73731"/>
    <n v="1807491"/>
    <x v="1099"/>
  </r>
  <r>
    <s v="Shampoo"/>
    <x v="1"/>
    <x v="5"/>
    <x v="7"/>
    <s v="South"/>
    <x v="1"/>
    <x v="5"/>
    <n v="9772"/>
    <n v="64974"/>
    <n v="1807491"/>
    <x v="1099"/>
  </r>
  <r>
    <s v="Shampoo"/>
    <x v="1"/>
    <x v="5"/>
    <x v="7"/>
    <s v="South"/>
    <x v="1"/>
    <x v="6"/>
    <n v="8974"/>
    <n v="59619"/>
    <n v="1807491"/>
    <x v="1099"/>
  </r>
  <r>
    <s v="Shampoo"/>
    <x v="1"/>
    <x v="5"/>
    <x v="7"/>
    <s v="South"/>
    <x v="1"/>
    <x v="7"/>
    <n v="8428"/>
    <n v="56105"/>
    <n v="1807491"/>
    <x v="1099"/>
  </r>
  <r>
    <s v="Shampoo"/>
    <x v="1"/>
    <x v="5"/>
    <x v="7"/>
    <s v="South"/>
    <x v="1"/>
    <x v="8"/>
    <n v="6951"/>
    <n v="46179"/>
    <n v="1807491"/>
    <x v="1099"/>
  </r>
  <r>
    <s v="Shampoo"/>
    <x v="1"/>
    <x v="5"/>
    <x v="7"/>
    <s v="South"/>
    <x v="1"/>
    <x v="9"/>
    <n v="6104"/>
    <n v="40586"/>
    <n v="1807491"/>
    <x v="1099"/>
  </r>
  <r>
    <s v="Shampoo"/>
    <x v="1"/>
    <x v="5"/>
    <x v="7"/>
    <s v="South"/>
    <x v="1"/>
    <x v="10"/>
    <n v="4354"/>
    <n v="28945"/>
    <n v="1807491"/>
    <x v="1100"/>
  </r>
  <r>
    <s v="Shampoo"/>
    <x v="1"/>
    <x v="5"/>
    <x v="7"/>
    <s v="South"/>
    <x v="1"/>
    <x v="11"/>
    <n v="5544"/>
    <n v="36848"/>
    <n v="1807491"/>
    <x v="1021"/>
  </r>
  <r>
    <s v="Shampoo"/>
    <x v="1"/>
    <x v="5"/>
    <x v="7"/>
    <s v="South"/>
    <x v="2"/>
    <x v="0"/>
    <n v="5901"/>
    <n v="39277"/>
    <n v="737499"/>
    <x v="1101"/>
  </r>
  <r>
    <s v="Shampoo"/>
    <x v="1"/>
    <x v="5"/>
    <x v="7"/>
    <s v="South"/>
    <x v="2"/>
    <x v="1"/>
    <n v="6965"/>
    <n v="46704"/>
    <n v="737499"/>
    <x v="1102"/>
  </r>
  <r>
    <s v="Shampoo"/>
    <x v="1"/>
    <x v="5"/>
    <x v="7"/>
    <s v="South"/>
    <x v="2"/>
    <x v="2"/>
    <n v="5271"/>
    <n v="35350"/>
    <n v="737499"/>
    <x v="1103"/>
  </r>
  <r>
    <s v="Shampoo"/>
    <x v="1"/>
    <x v="5"/>
    <x v="7"/>
    <s v="South"/>
    <x v="2"/>
    <x v="3"/>
    <n v="6286"/>
    <n v="41433"/>
    <n v="737499"/>
    <x v="1104"/>
  </r>
  <r>
    <s v="Shampoo"/>
    <x v="1"/>
    <x v="5"/>
    <x v="7"/>
    <s v="South"/>
    <x v="2"/>
    <x v="4"/>
    <n v="3857"/>
    <n v="25088"/>
    <n v="737499"/>
    <x v="1105"/>
  </r>
  <r>
    <s v="Shampoo"/>
    <x v="1"/>
    <x v="5"/>
    <x v="7"/>
    <s v="South"/>
    <x v="2"/>
    <x v="5"/>
    <n v="5642"/>
    <n v="36694"/>
    <n v="737499"/>
    <x v="1106"/>
  </r>
  <r>
    <s v="Shampoo"/>
    <x v="1"/>
    <x v="5"/>
    <x v="7"/>
    <s v="South"/>
    <x v="2"/>
    <x v="6"/>
    <n v="5117"/>
    <n v="33243"/>
    <n v="737499"/>
    <x v="1107"/>
  </r>
  <r>
    <s v="Shampoo"/>
    <x v="1"/>
    <x v="5"/>
    <x v="7"/>
    <s v="South"/>
    <x v="2"/>
    <x v="7"/>
    <n v="2310"/>
    <n v="14987"/>
    <n v="737499"/>
    <x v="1108"/>
  </r>
  <r>
    <s v="Shampoo"/>
    <x v="1"/>
    <x v="5"/>
    <x v="7"/>
    <s v="South"/>
    <x v="2"/>
    <x v="8"/>
    <n v="2359"/>
    <n v="15316"/>
    <n v="737499"/>
    <x v="1109"/>
  </r>
  <r>
    <s v="Shampoo"/>
    <x v="1"/>
    <x v="5"/>
    <x v="7"/>
    <s v="South"/>
    <x v="2"/>
    <x v="9"/>
    <n v="1393"/>
    <n v="9079"/>
    <n v="737499"/>
    <x v="1110"/>
  </r>
  <r>
    <s v="Shampoo"/>
    <x v="1"/>
    <x v="5"/>
    <x v="7"/>
    <s v="South"/>
    <x v="2"/>
    <x v="10"/>
    <n v="546"/>
    <n v="3521"/>
    <n v="737499"/>
    <x v="1111"/>
  </r>
  <r>
    <s v="Shampoo"/>
    <x v="1"/>
    <x v="5"/>
    <x v="7"/>
    <s v="South"/>
    <x v="2"/>
    <x v="11"/>
    <n v="490"/>
    <n v="3227"/>
    <n v="737499"/>
    <x v="1033"/>
  </r>
  <r>
    <s v="Shampoo"/>
    <x v="1"/>
    <x v="5"/>
    <x v="7"/>
    <s v="South"/>
    <x v="3"/>
    <x v="0"/>
    <n v="609"/>
    <n v="3997"/>
    <n v="134687"/>
    <x v="1112"/>
  </r>
  <r>
    <s v="Shampoo"/>
    <x v="1"/>
    <x v="5"/>
    <x v="7"/>
    <s v="South"/>
    <x v="3"/>
    <x v="1"/>
    <n v="287"/>
    <n v="1904"/>
    <n v="134687"/>
    <x v="1113"/>
  </r>
  <r>
    <s v="Shampoo"/>
    <x v="1"/>
    <x v="5"/>
    <x v="7"/>
    <s v="South"/>
    <x v="3"/>
    <x v="2"/>
    <n v="714"/>
    <n v="4641"/>
    <n v="134687"/>
    <x v="1114"/>
  </r>
  <r>
    <s v="Shampoo"/>
    <x v="1"/>
    <x v="5"/>
    <x v="7"/>
    <s v="South"/>
    <x v="3"/>
    <x v="3"/>
    <n v="189"/>
    <n v="1225"/>
    <n v="134687"/>
    <x v="1115"/>
  </r>
  <r>
    <s v="Shampoo"/>
    <x v="1"/>
    <x v="5"/>
    <x v="7"/>
    <s v="South"/>
    <x v="3"/>
    <x v="4"/>
    <n v="189"/>
    <n v="1239"/>
    <n v="134687"/>
    <x v="1116"/>
  </r>
  <r>
    <s v="Shampoo"/>
    <x v="1"/>
    <x v="5"/>
    <x v="7"/>
    <s v="South"/>
    <x v="3"/>
    <x v="5"/>
    <n v="847"/>
    <n v="5523"/>
    <n v="134687"/>
    <x v="1117"/>
  </r>
  <r>
    <s v="Shampoo"/>
    <x v="1"/>
    <x v="5"/>
    <x v="7"/>
    <s v="South"/>
    <x v="3"/>
    <x v="6"/>
    <n v="462"/>
    <n v="2975"/>
    <n v="134687"/>
    <x v="1118"/>
  </r>
  <r>
    <s v="Shampoo"/>
    <x v="1"/>
    <x v="5"/>
    <x v="7"/>
    <s v="South"/>
    <x v="3"/>
    <x v="7"/>
    <n v="168"/>
    <n v="1085"/>
    <n v="134687"/>
    <x v="1119"/>
  </r>
  <r>
    <s v="Shampoo"/>
    <x v="1"/>
    <x v="5"/>
    <x v="7"/>
    <s v="South"/>
    <x v="3"/>
    <x v="8"/>
    <n v="105"/>
    <n v="630"/>
    <n v="134687"/>
    <x v="1120"/>
  </r>
  <r>
    <s v="Shampoo"/>
    <x v="1"/>
    <x v="5"/>
    <x v="7"/>
    <s v="South"/>
    <x v="3"/>
    <x v="9"/>
    <n v="224"/>
    <n v="1057"/>
    <n v="134687"/>
    <x v="1121"/>
  </r>
  <r>
    <s v="Shampoo"/>
    <x v="1"/>
    <x v="5"/>
    <x v="7"/>
    <s v="South"/>
    <x v="3"/>
    <x v="10"/>
    <n v="273"/>
    <n v="1344"/>
    <n v="134687"/>
    <x v="1122"/>
  </r>
  <r>
    <s v="Shampoo"/>
    <x v="1"/>
    <x v="5"/>
    <x v="7"/>
    <s v="South"/>
    <x v="3"/>
    <x v="11"/>
    <n v="308"/>
    <n v="1463"/>
    <n v="134687"/>
    <x v="1045"/>
  </r>
  <r>
    <s v="Shampoo"/>
    <x v="1"/>
    <x v="5"/>
    <x v="7"/>
    <s v="South"/>
    <x v="4"/>
    <x v="0"/>
    <n v="35"/>
    <n v="168"/>
    <n v="649439"/>
    <x v="1123"/>
  </r>
  <r>
    <s v="Shampoo"/>
    <x v="1"/>
    <x v="5"/>
    <x v="7"/>
    <s v="South"/>
    <x v="4"/>
    <x v="1"/>
    <n v="252"/>
    <n v="1274"/>
    <n v="649439"/>
    <x v="1124"/>
  </r>
  <r>
    <s v="Shampoo"/>
    <x v="1"/>
    <x v="5"/>
    <x v="7"/>
    <s v="South"/>
    <x v="4"/>
    <x v="2"/>
    <n v="1715"/>
    <n v="8687"/>
    <n v="649439"/>
    <x v="1125"/>
  </r>
  <r>
    <s v="Shampoo"/>
    <x v="1"/>
    <x v="5"/>
    <x v="7"/>
    <s v="South"/>
    <x v="4"/>
    <x v="3"/>
    <n v="2569"/>
    <n v="12901"/>
    <n v="649439"/>
    <x v="1126"/>
  </r>
  <r>
    <s v="Shampoo"/>
    <x v="1"/>
    <x v="5"/>
    <x v="7"/>
    <s v="South"/>
    <x v="4"/>
    <x v="4"/>
    <n v="2226"/>
    <n v="11249"/>
    <n v="649439"/>
    <x v="1127"/>
  </r>
  <r>
    <s v="Shampoo"/>
    <x v="1"/>
    <x v="5"/>
    <x v="7"/>
    <s v="South"/>
    <x v="4"/>
    <x v="5"/>
    <n v="3045"/>
    <n v="15330"/>
    <n v="649439"/>
    <x v="1128"/>
  </r>
  <r>
    <s v="Shampoo"/>
    <x v="1"/>
    <x v="5"/>
    <x v="7"/>
    <s v="South"/>
    <x v="4"/>
    <x v="6"/>
    <n v="4263"/>
    <n v="21469"/>
    <n v="649439"/>
    <x v="1129"/>
  </r>
  <r>
    <s v="Shampoo"/>
    <x v="1"/>
    <x v="5"/>
    <x v="7"/>
    <s v="South"/>
    <x v="4"/>
    <x v="7"/>
    <n v="4368"/>
    <n v="22029"/>
    <n v="649439"/>
    <x v="1130"/>
  </r>
  <r>
    <s v="Shampoo"/>
    <x v="1"/>
    <x v="5"/>
    <x v="7"/>
    <s v="South"/>
    <x v="4"/>
    <x v="8"/>
    <n v="4795"/>
    <n v="24150"/>
    <n v="649439"/>
    <x v="1131"/>
  </r>
  <r>
    <s v="Shampoo"/>
    <x v="1"/>
    <x v="5"/>
    <x v="7"/>
    <s v="South"/>
    <x v="4"/>
    <x v="9"/>
    <n v="2870"/>
    <n v="14518"/>
    <n v="649439"/>
    <x v="1132"/>
  </r>
  <r>
    <s v="Shampoo"/>
    <x v="1"/>
    <x v="5"/>
    <x v="7"/>
    <s v="South"/>
    <x v="4"/>
    <x v="10"/>
    <n v="1204"/>
    <n v="6104"/>
    <n v="649439"/>
    <x v="1133"/>
  </r>
  <r>
    <s v="Shampoo"/>
    <x v="1"/>
    <x v="5"/>
    <x v="7"/>
    <s v="South"/>
    <x v="4"/>
    <x v="11"/>
    <n v="1036"/>
    <n v="5236"/>
    <n v="649439"/>
    <x v="1057"/>
  </r>
  <r>
    <s v="Shampoo"/>
    <x v="1"/>
    <x v="5"/>
    <x v="7"/>
    <s v="South"/>
    <x v="5"/>
    <x v="0"/>
    <n v="1260"/>
    <n v="6321"/>
    <n v="229831"/>
    <x v="1134"/>
  </r>
  <r>
    <s v="Shampoo"/>
    <x v="1"/>
    <x v="5"/>
    <x v="7"/>
    <s v="South"/>
    <x v="5"/>
    <x v="1"/>
    <n v="3892"/>
    <n v="19614"/>
    <n v="229831"/>
    <x v="1135"/>
  </r>
  <r>
    <s v="Shampoo"/>
    <x v="1"/>
    <x v="5"/>
    <x v="7"/>
    <s v="South"/>
    <x v="5"/>
    <x v="2"/>
    <n v="8092"/>
    <n v="40789"/>
    <n v="229831"/>
    <x v="1136"/>
  </r>
  <r>
    <s v="Shampoo"/>
    <x v="1"/>
    <x v="6"/>
    <x v="8"/>
    <s v="Center"/>
    <x v="0"/>
    <x v="0"/>
    <n v="129269"/>
    <n v="680687"/>
    <n v="21104104"/>
    <x v="1137"/>
  </r>
  <r>
    <s v="Shampoo"/>
    <x v="1"/>
    <x v="6"/>
    <x v="8"/>
    <s v="Center"/>
    <x v="0"/>
    <x v="1"/>
    <n v="98770"/>
    <n v="518644"/>
    <n v="21104104"/>
    <x v="1137"/>
  </r>
  <r>
    <s v="Shampoo"/>
    <x v="1"/>
    <x v="6"/>
    <x v="8"/>
    <s v="Center"/>
    <x v="0"/>
    <x v="2"/>
    <n v="137886"/>
    <n v="718193"/>
    <n v="21104104"/>
    <x v="1137"/>
  </r>
  <r>
    <s v="Shampoo"/>
    <x v="1"/>
    <x v="6"/>
    <x v="8"/>
    <s v="Center"/>
    <x v="0"/>
    <x v="3"/>
    <n v="106274"/>
    <n v="550067"/>
    <n v="21104104"/>
    <x v="1137"/>
  </r>
  <r>
    <s v="Shampoo"/>
    <x v="1"/>
    <x v="6"/>
    <x v="8"/>
    <s v="Center"/>
    <x v="0"/>
    <x v="4"/>
    <n v="128212"/>
    <n v="669851"/>
    <n v="21104104"/>
    <x v="1137"/>
  </r>
  <r>
    <s v="Shampoo"/>
    <x v="1"/>
    <x v="6"/>
    <x v="8"/>
    <s v="Center"/>
    <x v="0"/>
    <x v="5"/>
    <n v="139475"/>
    <n v="731906"/>
    <n v="21104104"/>
    <x v="1137"/>
  </r>
  <r>
    <s v="Shampoo"/>
    <x v="1"/>
    <x v="6"/>
    <x v="8"/>
    <s v="Center"/>
    <x v="0"/>
    <x v="6"/>
    <n v="131040"/>
    <n v="689171"/>
    <n v="21104104"/>
    <x v="1137"/>
  </r>
  <r>
    <s v="Shampoo"/>
    <x v="1"/>
    <x v="6"/>
    <x v="8"/>
    <s v="Center"/>
    <x v="0"/>
    <x v="7"/>
    <n v="124019"/>
    <n v="648403"/>
    <n v="21104104"/>
    <x v="1137"/>
  </r>
  <r>
    <s v="Shampoo"/>
    <x v="1"/>
    <x v="6"/>
    <x v="8"/>
    <s v="Center"/>
    <x v="0"/>
    <x v="8"/>
    <n v="122815"/>
    <n v="651602"/>
    <n v="21104104"/>
    <x v="1137"/>
  </r>
  <r>
    <s v="Shampoo"/>
    <x v="1"/>
    <x v="6"/>
    <x v="8"/>
    <s v="Center"/>
    <x v="0"/>
    <x v="9"/>
    <n v="123844"/>
    <n v="664209"/>
    <n v="21104104"/>
    <x v="1137"/>
  </r>
  <r>
    <s v="Shampoo"/>
    <x v="1"/>
    <x v="6"/>
    <x v="8"/>
    <s v="Center"/>
    <x v="0"/>
    <x v="10"/>
    <n v="111454"/>
    <n v="600481"/>
    <n v="21104104"/>
    <x v="1137"/>
  </r>
  <r>
    <s v="Shampoo"/>
    <x v="1"/>
    <x v="6"/>
    <x v="8"/>
    <s v="Center"/>
    <x v="0"/>
    <x v="11"/>
    <n v="126924"/>
    <n v="680939"/>
    <n v="21104104"/>
    <x v="1137"/>
  </r>
  <r>
    <s v="Shampoo"/>
    <x v="1"/>
    <x v="6"/>
    <x v="8"/>
    <s v="Center"/>
    <x v="1"/>
    <x v="0"/>
    <n v="126644"/>
    <n v="702646"/>
    <n v="19686611"/>
    <x v="1138"/>
  </r>
  <r>
    <s v="Shampoo"/>
    <x v="1"/>
    <x v="6"/>
    <x v="8"/>
    <s v="Center"/>
    <x v="1"/>
    <x v="1"/>
    <n v="116536"/>
    <n v="649376"/>
    <n v="19686611"/>
    <x v="1139"/>
  </r>
  <r>
    <s v="Shampoo"/>
    <x v="1"/>
    <x v="6"/>
    <x v="8"/>
    <s v="Center"/>
    <x v="1"/>
    <x v="2"/>
    <n v="111972"/>
    <n v="610190"/>
    <n v="19686611"/>
    <x v="1140"/>
  </r>
  <r>
    <s v="Shampoo"/>
    <x v="1"/>
    <x v="6"/>
    <x v="8"/>
    <s v="Center"/>
    <x v="1"/>
    <x v="3"/>
    <n v="110999"/>
    <n v="604205"/>
    <n v="19686611"/>
    <x v="1141"/>
  </r>
  <r>
    <s v="Shampoo"/>
    <x v="1"/>
    <x v="6"/>
    <x v="8"/>
    <s v="Center"/>
    <x v="1"/>
    <x v="4"/>
    <n v="119259"/>
    <n v="640374"/>
    <n v="19686611"/>
    <x v="1142"/>
  </r>
  <r>
    <s v="Shampoo"/>
    <x v="1"/>
    <x v="6"/>
    <x v="8"/>
    <s v="Center"/>
    <x v="1"/>
    <x v="5"/>
    <n v="116837"/>
    <n v="629041"/>
    <n v="19686611"/>
    <x v="1143"/>
  </r>
  <r>
    <s v="Shampoo"/>
    <x v="1"/>
    <x v="6"/>
    <x v="8"/>
    <s v="Center"/>
    <x v="1"/>
    <x v="6"/>
    <n v="112637"/>
    <n v="608552"/>
    <n v="19686611"/>
    <x v="1144"/>
  </r>
  <r>
    <s v="Shampoo"/>
    <x v="1"/>
    <x v="6"/>
    <x v="8"/>
    <s v="Center"/>
    <x v="1"/>
    <x v="7"/>
    <n v="102641"/>
    <n v="557347"/>
    <n v="19686611"/>
    <x v="1145"/>
  </r>
  <r>
    <s v="Shampoo"/>
    <x v="1"/>
    <x v="6"/>
    <x v="8"/>
    <s v="Center"/>
    <x v="1"/>
    <x v="8"/>
    <n v="100646"/>
    <n v="543340"/>
    <n v="19686611"/>
    <x v="1146"/>
  </r>
  <r>
    <s v="Shampoo"/>
    <x v="1"/>
    <x v="6"/>
    <x v="8"/>
    <s v="Center"/>
    <x v="1"/>
    <x v="9"/>
    <n v="105987"/>
    <n v="591584"/>
    <n v="19686611"/>
    <x v="1147"/>
  </r>
  <r>
    <s v="Shampoo"/>
    <x v="1"/>
    <x v="6"/>
    <x v="8"/>
    <s v="Center"/>
    <x v="1"/>
    <x v="10"/>
    <n v="90412"/>
    <n v="506751"/>
    <n v="19686611"/>
    <x v="1148"/>
  </r>
  <r>
    <s v="Shampoo"/>
    <x v="1"/>
    <x v="6"/>
    <x v="8"/>
    <s v="Center"/>
    <x v="1"/>
    <x v="11"/>
    <n v="115556"/>
    <n v="640150"/>
    <n v="19686611"/>
    <x v="1149"/>
  </r>
  <r>
    <s v="Shampoo"/>
    <x v="1"/>
    <x v="6"/>
    <x v="8"/>
    <s v="Center"/>
    <x v="2"/>
    <x v="0"/>
    <n v="119462"/>
    <n v="695492"/>
    <n v="18356604"/>
    <x v="1150"/>
  </r>
  <r>
    <s v="Shampoo"/>
    <x v="1"/>
    <x v="6"/>
    <x v="8"/>
    <s v="Center"/>
    <x v="2"/>
    <x v="1"/>
    <n v="105791"/>
    <n v="628285"/>
    <n v="18356604"/>
    <x v="1151"/>
  </r>
  <r>
    <s v="Shampoo"/>
    <x v="1"/>
    <x v="6"/>
    <x v="8"/>
    <s v="Center"/>
    <x v="2"/>
    <x v="2"/>
    <n v="125349"/>
    <n v="740957"/>
    <n v="18356604"/>
    <x v="1152"/>
  </r>
  <r>
    <s v="Shampoo"/>
    <x v="1"/>
    <x v="6"/>
    <x v="8"/>
    <s v="Center"/>
    <x v="2"/>
    <x v="3"/>
    <n v="106078"/>
    <n v="620963"/>
    <n v="18356604"/>
    <x v="1153"/>
  </r>
  <r>
    <s v="Shampoo"/>
    <x v="1"/>
    <x v="6"/>
    <x v="8"/>
    <s v="Center"/>
    <x v="2"/>
    <x v="4"/>
    <n v="88501"/>
    <n v="520968"/>
    <n v="18356604"/>
    <x v="1154"/>
  </r>
  <r>
    <s v="Shampoo"/>
    <x v="1"/>
    <x v="6"/>
    <x v="8"/>
    <s v="Center"/>
    <x v="2"/>
    <x v="5"/>
    <n v="95774"/>
    <n v="566258"/>
    <n v="18356604"/>
    <x v="1155"/>
  </r>
  <r>
    <s v="Shampoo"/>
    <x v="1"/>
    <x v="6"/>
    <x v="8"/>
    <s v="Center"/>
    <x v="2"/>
    <x v="6"/>
    <n v="106687"/>
    <n v="631043"/>
    <n v="18356604"/>
    <x v="1156"/>
  </r>
  <r>
    <s v="Shampoo"/>
    <x v="1"/>
    <x v="6"/>
    <x v="8"/>
    <s v="Center"/>
    <x v="2"/>
    <x v="7"/>
    <n v="87423"/>
    <n v="522004"/>
    <n v="18356604"/>
    <x v="1157"/>
  </r>
  <r>
    <s v="Shampoo"/>
    <x v="1"/>
    <x v="6"/>
    <x v="8"/>
    <s v="Center"/>
    <x v="2"/>
    <x v="8"/>
    <n v="93982"/>
    <n v="569961"/>
    <n v="18356604"/>
    <x v="1158"/>
  </r>
  <r>
    <s v="Shampoo"/>
    <x v="1"/>
    <x v="6"/>
    <x v="8"/>
    <s v="Center"/>
    <x v="2"/>
    <x v="9"/>
    <n v="96019"/>
    <n v="588322"/>
    <n v="18356604"/>
    <x v="1159"/>
  </r>
  <r>
    <s v="Shampoo"/>
    <x v="1"/>
    <x v="6"/>
    <x v="8"/>
    <s v="Center"/>
    <x v="2"/>
    <x v="10"/>
    <n v="96474"/>
    <n v="594125"/>
    <n v="18356604"/>
    <x v="1160"/>
  </r>
  <r>
    <s v="Shampoo"/>
    <x v="1"/>
    <x v="6"/>
    <x v="8"/>
    <s v="Center"/>
    <x v="2"/>
    <x v="11"/>
    <n v="98021"/>
    <n v="616994"/>
    <n v="18356604"/>
    <x v="1161"/>
  </r>
  <r>
    <s v="Shampoo"/>
    <x v="1"/>
    <x v="6"/>
    <x v="8"/>
    <s v="Center"/>
    <x v="3"/>
    <x v="0"/>
    <n v="91252"/>
    <n v="576401"/>
    <n v="18531100"/>
    <x v="1162"/>
  </r>
  <r>
    <s v="Shampoo"/>
    <x v="1"/>
    <x v="6"/>
    <x v="8"/>
    <s v="Center"/>
    <x v="3"/>
    <x v="1"/>
    <n v="87969"/>
    <n v="555562"/>
    <n v="18531100"/>
    <x v="1163"/>
  </r>
  <r>
    <s v="Shampoo"/>
    <x v="1"/>
    <x v="6"/>
    <x v="8"/>
    <s v="Center"/>
    <x v="3"/>
    <x v="2"/>
    <n v="99925"/>
    <n v="629573"/>
    <n v="18531100"/>
    <x v="1164"/>
  </r>
  <r>
    <s v="Shampoo"/>
    <x v="1"/>
    <x v="6"/>
    <x v="8"/>
    <s v="Center"/>
    <x v="3"/>
    <x v="3"/>
    <n v="95452"/>
    <n v="604443"/>
    <n v="18531100"/>
    <x v="1165"/>
  </r>
  <r>
    <s v="Shampoo"/>
    <x v="1"/>
    <x v="6"/>
    <x v="8"/>
    <s v="Center"/>
    <x v="3"/>
    <x v="4"/>
    <n v="93233"/>
    <n v="586481"/>
    <n v="18531100"/>
    <x v="1166"/>
  </r>
  <r>
    <s v="Shampoo"/>
    <x v="1"/>
    <x v="6"/>
    <x v="8"/>
    <s v="Center"/>
    <x v="3"/>
    <x v="5"/>
    <n v="99113"/>
    <n v="623931"/>
    <n v="18531100"/>
    <x v="1167"/>
  </r>
  <r>
    <s v="Shampoo"/>
    <x v="1"/>
    <x v="6"/>
    <x v="8"/>
    <s v="Center"/>
    <x v="3"/>
    <x v="6"/>
    <n v="95179"/>
    <n v="598304"/>
    <n v="18531100"/>
    <x v="1168"/>
  </r>
  <r>
    <s v="Shampoo"/>
    <x v="1"/>
    <x v="6"/>
    <x v="8"/>
    <s v="Center"/>
    <x v="3"/>
    <x v="7"/>
    <n v="88445"/>
    <n v="556857"/>
    <n v="18531100"/>
    <x v="1169"/>
  </r>
  <r>
    <s v="Shampoo"/>
    <x v="1"/>
    <x v="6"/>
    <x v="8"/>
    <s v="Center"/>
    <x v="3"/>
    <x v="8"/>
    <n v="90636"/>
    <n v="577941"/>
    <n v="18531100"/>
    <x v="1170"/>
  </r>
  <r>
    <s v="Shampoo"/>
    <x v="1"/>
    <x v="6"/>
    <x v="8"/>
    <s v="Center"/>
    <x v="3"/>
    <x v="9"/>
    <n v="100779"/>
    <n v="645043"/>
    <n v="18531100"/>
    <x v="1171"/>
  </r>
  <r>
    <s v="Shampoo"/>
    <x v="1"/>
    <x v="6"/>
    <x v="8"/>
    <s v="Center"/>
    <x v="3"/>
    <x v="10"/>
    <n v="91812"/>
    <n v="586215"/>
    <n v="18531100"/>
    <x v="1172"/>
  </r>
  <r>
    <s v="Shampoo"/>
    <x v="1"/>
    <x v="6"/>
    <x v="8"/>
    <s v="Center"/>
    <x v="3"/>
    <x v="11"/>
    <n v="94374"/>
    <n v="612962"/>
    <n v="18531100"/>
    <x v="1173"/>
  </r>
  <r>
    <s v="Shampoo"/>
    <x v="1"/>
    <x v="6"/>
    <x v="8"/>
    <s v="Center"/>
    <x v="4"/>
    <x v="0"/>
    <n v="88599"/>
    <n v="586054"/>
    <n v="18025434"/>
    <x v="1174"/>
  </r>
  <r>
    <s v="Shampoo"/>
    <x v="1"/>
    <x v="6"/>
    <x v="8"/>
    <s v="Center"/>
    <x v="4"/>
    <x v="1"/>
    <n v="82817"/>
    <n v="549486"/>
    <n v="18025434"/>
    <x v="1175"/>
  </r>
  <r>
    <s v="Shampoo"/>
    <x v="1"/>
    <x v="6"/>
    <x v="8"/>
    <s v="Center"/>
    <x v="4"/>
    <x v="2"/>
    <n v="94766"/>
    <n v="635894"/>
    <n v="18025434"/>
    <x v="1176"/>
  </r>
  <r>
    <s v="Shampoo"/>
    <x v="1"/>
    <x v="6"/>
    <x v="8"/>
    <s v="Center"/>
    <x v="4"/>
    <x v="3"/>
    <n v="85610"/>
    <n v="573454"/>
    <n v="18025434"/>
    <x v="1177"/>
  </r>
  <r>
    <s v="Shampoo"/>
    <x v="1"/>
    <x v="6"/>
    <x v="8"/>
    <s v="Center"/>
    <x v="4"/>
    <x v="4"/>
    <n v="87969"/>
    <n v="595371"/>
    <n v="18025434"/>
    <x v="1178"/>
  </r>
  <r>
    <s v="Shampoo"/>
    <x v="1"/>
    <x v="6"/>
    <x v="8"/>
    <s v="Center"/>
    <x v="4"/>
    <x v="5"/>
    <n v="90083"/>
    <n v="606284"/>
    <n v="18025434"/>
    <x v="1179"/>
  </r>
  <r>
    <s v="Shampoo"/>
    <x v="1"/>
    <x v="6"/>
    <x v="8"/>
    <s v="Center"/>
    <x v="4"/>
    <x v="6"/>
    <n v="87808"/>
    <n v="594937"/>
    <n v="18025434"/>
    <x v="1180"/>
  </r>
  <r>
    <s v="Shampoo"/>
    <x v="1"/>
    <x v="6"/>
    <x v="8"/>
    <s v="Center"/>
    <x v="4"/>
    <x v="7"/>
    <n v="85267"/>
    <n v="575869"/>
    <n v="18025434"/>
    <x v="1181"/>
  </r>
  <r>
    <s v="Shampoo"/>
    <x v="1"/>
    <x v="6"/>
    <x v="8"/>
    <s v="Center"/>
    <x v="4"/>
    <x v="8"/>
    <n v="86562"/>
    <n v="593866"/>
    <n v="18025434"/>
    <x v="1182"/>
  </r>
  <r>
    <s v="Shampoo"/>
    <x v="1"/>
    <x v="6"/>
    <x v="8"/>
    <s v="Center"/>
    <x v="4"/>
    <x v="9"/>
    <n v="87773"/>
    <n v="602357"/>
    <n v="18025434"/>
    <x v="1183"/>
  </r>
  <r>
    <s v="Shampoo"/>
    <x v="1"/>
    <x v="6"/>
    <x v="8"/>
    <s v="Center"/>
    <x v="4"/>
    <x v="10"/>
    <n v="81326"/>
    <n v="567105"/>
    <n v="18025434"/>
    <x v="1184"/>
  </r>
  <r>
    <s v="Shampoo"/>
    <x v="1"/>
    <x v="6"/>
    <x v="8"/>
    <s v="Center"/>
    <x v="4"/>
    <x v="11"/>
    <n v="93156"/>
    <n v="642936"/>
    <n v="18025434"/>
    <x v="1185"/>
  </r>
  <r>
    <s v="Shampoo"/>
    <x v="1"/>
    <x v="6"/>
    <x v="8"/>
    <s v="Center"/>
    <x v="5"/>
    <x v="0"/>
    <n v="83881"/>
    <n v="576352"/>
    <n v="4765222"/>
    <x v="1186"/>
  </r>
  <r>
    <s v="Shampoo"/>
    <x v="1"/>
    <x v="6"/>
    <x v="8"/>
    <s v="Center"/>
    <x v="5"/>
    <x v="1"/>
    <n v="79380"/>
    <n v="537012"/>
    <n v="4765222"/>
    <x v="1187"/>
  </r>
  <r>
    <s v="Shampoo"/>
    <x v="1"/>
    <x v="6"/>
    <x v="8"/>
    <s v="Center"/>
    <x v="5"/>
    <x v="2"/>
    <n v="91637"/>
    <n v="648718"/>
    <n v="4765222"/>
    <x v="1188"/>
  </r>
  <r>
    <s v="Shampoo"/>
    <x v="1"/>
    <x v="6"/>
    <x v="8"/>
    <s v="North"/>
    <x v="0"/>
    <x v="0"/>
    <n v="142240"/>
    <n v="739179"/>
    <n v="21104104"/>
    <x v="1137"/>
  </r>
  <r>
    <s v="Shampoo"/>
    <x v="1"/>
    <x v="6"/>
    <x v="8"/>
    <s v="North"/>
    <x v="0"/>
    <x v="1"/>
    <n v="121002"/>
    <n v="631036"/>
    <n v="21104104"/>
    <x v="1137"/>
  </r>
  <r>
    <s v="Shampoo"/>
    <x v="1"/>
    <x v="6"/>
    <x v="8"/>
    <s v="North"/>
    <x v="0"/>
    <x v="2"/>
    <n v="148575"/>
    <n v="770385"/>
    <n v="21104104"/>
    <x v="1137"/>
  </r>
  <r>
    <s v="Shampoo"/>
    <x v="1"/>
    <x v="6"/>
    <x v="8"/>
    <s v="North"/>
    <x v="0"/>
    <x v="3"/>
    <n v="115962"/>
    <n v="600026"/>
    <n v="21104104"/>
    <x v="1137"/>
  </r>
  <r>
    <s v="Shampoo"/>
    <x v="1"/>
    <x v="6"/>
    <x v="8"/>
    <s v="North"/>
    <x v="0"/>
    <x v="4"/>
    <n v="130655"/>
    <n v="672973"/>
    <n v="21104104"/>
    <x v="1137"/>
  </r>
  <r>
    <s v="Shampoo"/>
    <x v="1"/>
    <x v="6"/>
    <x v="8"/>
    <s v="North"/>
    <x v="0"/>
    <x v="5"/>
    <n v="155281"/>
    <n v="881006"/>
    <n v="21104104"/>
    <x v="1137"/>
  </r>
  <r>
    <s v="Shampoo"/>
    <x v="1"/>
    <x v="6"/>
    <x v="8"/>
    <s v="North"/>
    <x v="0"/>
    <x v="6"/>
    <n v="128156"/>
    <n v="692027"/>
    <n v="21104104"/>
    <x v="1137"/>
  </r>
  <r>
    <s v="Shampoo"/>
    <x v="1"/>
    <x v="6"/>
    <x v="8"/>
    <s v="North"/>
    <x v="0"/>
    <x v="7"/>
    <n v="132041"/>
    <n v="708547"/>
    <n v="21104104"/>
    <x v="1137"/>
  </r>
  <r>
    <s v="Shampoo"/>
    <x v="1"/>
    <x v="6"/>
    <x v="8"/>
    <s v="North"/>
    <x v="0"/>
    <x v="8"/>
    <n v="125622"/>
    <n v="680442"/>
    <n v="21104104"/>
    <x v="1137"/>
  </r>
  <r>
    <s v="Shampoo"/>
    <x v="1"/>
    <x v="6"/>
    <x v="8"/>
    <s v="North"/>
    <x v="0"/>
    <x v="9"/>
    <n v="130697"/>
    <n v="717528"/>
    <n v="21104104"/>
    <x v="1137"/>
  </r>
  <r>
    <s v="Shampoo"/>
    <x v="1"/>
    <x v="6"/>
    <x v="8"/>
    <s v="North"/>
    <x v="0"/>
    <x v="10"/>
    <n v="128317"/>
    <n v="698131"/>
    <n v="21104104"/>
    <x v="1137"/>
  </r>
  <r>
    <s v="Shampoo"/>
    <x v="1"/>
    <x v="6"/>
    <x v="8"/>
    <s v="North"/>
    <x v="0"/>
    <x v="11"/>
    <n v="137711"/>
    <n v="748909"/>
    <n v="21104104"/>
    <x v="1137"/>
  </r>
  <r>
    <s v="Shampoo"/>
    <x v="1"/>
    <x v="6"/>
    <x v="8"/>
    <s v="North"/>
    <x v="1"/>
    <x v="0"/>
    <n v="126133"/>
    <n v="707021"/>
    <n v="19686611"/>
    <x v="1189"/>
  </r>
  <r>
    <s v="Shampoo"/>
    <x v="1"/>
    <x v="6"/>
    <x v="8"/>
    <s v="North"/>
    <x v="1"/>
    <x v="1"/>
    <n v="126938"/>
    <n v="706237"/>
    <n v="19686611"/>
    <x v="1190"/>
  </r>
  <r>
    <s v="Shampoo"/>
    <x v="1"/>
    <x v="6"/>
    <x v="8"/>
    <s v="North"/>
    <x v="1"/>
    <x v="2"/>
    <n v="125300"/>
    <n v="697186"/>
    <n v="19686611"/>
    <x v="1191"/>
  </r>
  <r>
    <s v="Shampoo"/>
    <x v="1"/>
    <x v="6"/>
    <x v="8"/>
    <s v="North"/>
    <x v="1"/>
    <x v="3"/>
    <n v="117047"/>
    <n v="648998"/>
    <n v="19686611"/>
    <x v="1192"/>
  </r>
  <r>
    <s v="Shampoo"/>
    <x v="1"/>
    <x v="6"/>
    <x v="8"/>
    <s v="North"/>
    <x v="1"/>
    <x v="4"/>
    <n v="138250"/>
    <n v="756133"/>
    <n v="19686611"/>
    <x v="1193"/>
  </r>
  <r>
    <s v="Shampoo"/>
    <x v="1"/>
    <x v="6"/>
    <x v="8"/>
    <s v="North"/>
    <x v="1"/>
    <x v="5"/>
    <n v="125412"/>
    <n v="680911"/>
    <n v="19686611"/>
    <x v="1194"/>
  </r>
  <r>
    <s v="Shampoo"/>
    <x v="1"/>
    <x v="6"/>
    <x v="8"/>
    <s v="North"/>
    <x v="1"/>
    <x v="6"/>
    <n v="128086"/>
    <n v="683060"/>
    <n v="19686611"/>
    <x v="1195"/>
  </r>
  <r>
    <s v="Shampoo"/>
    <x v="1"/>
    <x v="6"/>
    <x v="8"/>
    <s v="North"/>
    <x v="1"/>
    <x v="7"/>
    <n v="121688"/>
    <n v="651252"/>
    <n v="19686611"/>
    <x v="1196"/>
  </r>
  <r>
    <s v="Shampoo"/>
    <x v="1"/>
    <x v="6"/>
    <x v="8"/>
    <s v="North"/>
    <x v="1"/>
    <x v="8"/>
    <n v="121779"/>
    <n v="654563"/>
    <n v="19686611"/>
    <x v="1197"/>
  </r>
  <r>
    <s v="Shampoo"/>
    <x v="1"/>
    <x v="6"/>
    <x v="8"/>
    <s v="North"/>
    <x v="1"/>
    <x v="9"/>
    <n v="115871"/>
    <n v="650188"/>
    <n v="19686611"/>
    <x v="1198"/>
  </r>
  <r>
    <s v="Shampoo"/>
    <x v="1"/>
    <x v="6"/>
    <x v="8"/>
    <s v="North"/>
    <x v="1"/>
    <x v="10"/>
    <n v="109452"/>
    <n v="658035"/>
    <n v="19686611"/>
    <x v="1199"/>
  </r>
  <r>
    <s v="Shampoo"/>
    <x v="1"/>
    <x v="6"/>
    <x v="8"/>
    <s v="North"/>
    <x v="1"/>
    <x v="11"/>
    <n v="108192"/>
    <n v="626857"/>
    <n v="19686611"/>
    <x v="1149"/>
  </r>
  <r>
    <s v="Shampoo"/>
    <x v="1"/>
    <x v="6"/>
    <x v="8"/>
    <s v="North"/>
    <x v="2"/>
    <x v="0"/>
    <n v="104923"/>
    <n v="621859"/>
    <n v="18356604"/>
    <x v="1200"/>
  </r>
  <r>
    <s v="Shampoo"/>
    <x v="1"/>
    <x v="6"/>
    <x v="8"/>
    <s v="North"/>
    <x v="2"/>
    <x v="1"/>
    <n v="107485"/>
    <n v="652981"/>
    <n v="18356604"/>
    <x v="1201"/>
  </r>
  <r>
    <s v="Shampoo"/>
    <x v="1"/>
    <x v="6"/>
    <x v="8"/>
    <s v="North"/>
    <x v="2"/>
    <x v="2"/>
    <n v="127904"/>
    <n v="776335"/>
    <n v="18356604"/>
    <x v="1202"/>
  </r>
  <r>
    <s v="Shampoo"/>
    <x v="1"/>
    <x v="6"/>
    <x v="8"/>
    <s v="North"/>
    <x v="2"/>
    <x v="3"/>
    <n v="98049"/>
    <n v="588728"/>
    <n v="18356604"/>
    <x v="1203"/>
  </r>
  <r>
    <s v="Shampoo"/>
    <x v="1"/>
    <x v="6"/>
    <x v="8"/>
    <s v="North"/>
    <x v="2"/>
    <x v="4"/>
    <n v="90608"/>
    <n v="542486"/>
    <n v="18356604"/>
    <x v="1204"/>
  </r>
  <r>
    <s v="Shampoo"/>
    <x v="1"/>
    <x v="6"/>
    <x v="8"/>
    <s v="North"/>
    <x v="2"/>
    <x v="5"/>
    <n v="111685"/>
    <n v="674275"/>
    <n v="18356604"/>
    <x v="1205"/>
  </r>
  <r>
    <s v="Shampoo"/>
    <x v="1"/>
    <x v="6"/>
    <x v="8"/>
    <s v="North"/>
    <x v="2"/>
    <x v="6"/>
    <n v="121849"/>
    <n v="739319"/>
    <n v="18356604"/>
    <x v="1206"/>
  </r>
  <r>
    <s v="Shampoo"/>
    <x v="1"/>
    <x v="6"/>
    <x v="8"/>
    <s v="North"/>
    <x v="2"/>
    <x v="7"/>
    <n v="93751"/>
    <n v="574203"/>
    <n v="18356604"/>
    <x v="1207"/>
  </r>
  <r>
    <s v="Shampoo"/>
    <x v="1"/>
    <x v="6"/>
    <x v="8"/>
    <s v="North"/>
    <x v="2"/>
    <x v="8"/>
    <n v="99393"/>
    <n v="612626"/>
    <n v="18356604"/>
    <x v="1208"/>
  </r>
  <r>
    <s v="Shampoo"/>
    <x v="1"/>
    <x v="6"/>
    <x v="8"/>
    <s v="North"/>
    <x v="2"/>
    <x v="9"/>
    <n v="114653"/>
    <n v="717080"/>
    <n v="18356604"/>
    <x v="1209"/>
  </r>
  <r>
    <s v="Shampoo"/>
    <x v="1"/>
    <x v="6"/>
    <x v="8"/>
    <s v="North"/>
    <x v="2"/>
    <x v="10"/>
    <n v="96481"/>
    <n v="617421"/>
    <n v="18356604"/>
    <x v="1210"/>
  </r>
  <r>
    <s v="Shampoo"/>
    <x v="1"/>
    <x v="6"/>
    <x v="8"/>
    <s v="North"/>
    <x v="2"/>
    <x v="11"/>
    <n v="105469"/>
    <n v="679525"/>
    <n v="18356604"/>
    <x v="1161"/>
  </r>
  <r>
    <s v="Shampoo"/>
    <x v="1"/>
    <x v="6"/>
    <x v="8"/>
    <s v="North"/>
    <x v="3"/>
    <x v="0"/>
    <n v="98553"/>
    <n v="640696"/>
    <n v="18531100"/>
    <x v="1211"/>
  </r>
  <r>
    <s v="Shampoo"/>
    <x v="1"/>
    <x v="6"/>
    <x v="8"/>
    <s v="North"/>
    <x v="3"/>
    <x v="1"/>
    <n v="97580"/>
    <n v="635243"/>
    <n v="18531100"/>
    <x v="1212"/>
  </r>
  <r>
    <s v="Shampoo"/>
    <x v="1"/>
    <x v="6"/>
    <x v="8"/>
    <s v="North"/>
    <x v="3"/>
    <x v="2"/>
    <n v="109501"/>
    <n v="711431"/>
    <n v="18531100"/>
    <x v="1213"/>
  </r>
  <r>
    <s v="Shampoo"/>
    <x v="1"/>
    <x v="6"/>
    <x v="8"/>
    <s v="North"/>
    <x v="3"/>
    <x v="3"/>
    <n v="106806"/>
    <n v="687036"/>
    <n v="18531100"/>
    <x v="1214"/>
  </r>
  <r>
    <s v="Shampoo"/>
    <x v="1"/>
    <x v="6"/>
    <x v="8"/>
    <s v="North"/>
    <x v="3"/>
    <x v="4"/>
    <n v="104538"/>
    <n v="675353"/>
    <n v="18531100"/>
    <x v="1215"/>
  </r>
  <r>
    <s v="Shampoo"/>
    <x v="1"/>
    <x v="6"/>
    <x v="8"/>
    <s v="North"/>
    <x v="3"/>
    <x v="5"/>
    <n v="106470"/>
    <n v="682864"/>
    <n v="18531100"/>
    <x v="1216"/>
  </r>
  <r>
    <s v="Shampoo"/>
    <x v="1"/>
    <x v="6"/>
    <x v="8"/>
    <s v="North"/>
    <x v="3"/>
    <x v="6"/>
    <n v="108864"/>
    <n v="695296"/>
    <n v="18531100"/>
    <x v="1217"/>
  </r>
  <r>
    <s v="Shampoo"/>
    <x v="1"/>
    <x v="6"/>
    <x v="8"/>
    <s v="North"/>
    <x v="3"/>
    <x v="7"/>
    <n v="99505"/>
    <n v="646576"/>
    <n v="18531100"/>
    <x v="1218"/>
  </r>
  <r>
    <s v="Shampoo"/>
    <x v="1"/>
    <x v="6"/>
    <x v="8"/>
    <s v="North"/>
    <x v="3"/>
    <x v="8"/>
    <n v="102900"/>
    <n v="664601"/>
    <n v="18531100"/>
    <x v="1219"/>
  </r>
  <r>
    <s v="Shampoo"/>
    <x v="1"/>
    <x v="6"/>
    <x v="8"/>
    <s v="North"/>
    <x v="3"/>
    <x v="9"/>
    <n v="110110"/>
    <n v="718690"/>
    <n v="18531100"/>
    <x v="1220"/>
  </r>
  <r>
    <s v="Shampoo"/>
    <x v="1"/>
    <x v="6"/>
    <x v="8"/>
    <s v="North"/>
    <x v="3"/>
    <x v="10"/>
    <n v="101766"/>
    <n v="687218"/>
    <n v="18531100"/>
    <x v="1221"/>
  </r>
  <r>
    <s v="Shampoo"/>
    <x v="1"/>
    <x v="6"/>
    <x v="8"/>
    <s v="North"/>
    <x v="3"/>
    <x v="11"/>
    <n v="112056"/>
    <n v="733985"/>
    <n v="18531100"/>
    <x v="1173"/>
  </r>
  <r>
    <s v="Shampoo"/>
    <x v="1"/>
    <x v="6"/>
    <x v="8"/>
    <s v="North"/>
    <x v="4"/>
    <x v="0"/>
    <n v="94500"/>
    <n v="645120"/>
    <n v="18025434"/>
    <x v="1222"/>
  </r>
  <r>
    <s v="Shampoo"/>
    <x v="1"/>
    <x v="6"/>
    <x v="8"/>
    <s v="North"/>
    <x v="4"/>
    <x v="1"/>
    <n v="91616"/>
    <n v="627508"/>
    <n v="18025434"/>
    <x v="1223"/>
  </r>
  <r>
    <s v="Shampoo"/>
    <x v="1"/>
    <x v="6"/>
    <x v="8"/>
    <s v="North"/>
    <x v="4"/>
    <x v="2"/>
    <n v="99323"/>
    <n v="678251"/>
    <n v="18025434"/>
    <x v="1224"/>
  </r>
  <r>
    <s v="Shampoo"/>
    <x v="1"/>
    <x v="6"/>
    <x v="8"/>
    <s v="North"/>
    <x v="4"/>
    <x v="3"/>
    <n v="89733"/>
    <n v="610953"/>
    <n v="18025434"/>
    <x v="1225"/>
  </r>
  <r>
    <s v="Shampoo"/>
    <x v="1"/>
    <x v="6"/>
    <x v="8"/>
    <s v="North"/>
    <x v="4"/>
    <x v="4"/>
    <n v="96740"/>
    <n v="653912"/>
    <n v="18025434"/>
    <x v="1226"/>
  </r>
  <r>
    <s v="Shampoo"/>
    <x v="1"/>
    <x v="6"/>
    <x v="8"/>
    <s v="North"/>
    <x v="4"/>
    <x v="5"/>
    <n v="97846"/>
    <n v="658658"/>
    <n v="18025434"/>
    <x v="1227"/>
  </r>
  <r>
    <s v="Shampoo"/>
    <x v="1"/>
    <x v="6"/>
    <x v="8"/>
    <s v="North"/>
    <x v="4"/>
    <x v="6"/>
    <n v="95837"/>
    <n v="658231"/>
    <n v="18025434"/>
    <x v="1228"/>
  </r>
  <r>
    <s v="Shampoo"/>
    <x v="1"/>
    <x v="6"/>
    <x v="8"/>
    <s v="North"/>
    <x v="4"/>
    <x v="7"/>
    <n v="88599"/>
    <n v="609497"/>
    <n v="18025434"/>
    <x v="1229"/>
  </r>
  <r>
    <s v="Shampoo"/>
    <x v="1"/>
    <x v="6"/>
    <x v="8"/>
    <s v="North"/>
    <x v="4"/>
    <x v="8"/>
    <n v="92869"/>
    <n v="636783"/>
    <n v="18025434"/>
    <x v="1230"/>
  </r>
  <r>
    <s v="Shampoo"/>
    <x v="1"/>
    <x v="6"/>
    <x v="8"/>
    <s v="North"/>
    <x v="4"/>
    <x v="9"/>
    <n v="96985"/>
    <n v="677845"/>
    <n v="18025434"/>
    <x v="1231"/>
  </r>
  <r>
    <s v="Shampoo"/>
    <x v="1"/>
    <x v="6"/>
    <x v="8"/>
    <s v="North"/>
    <x v="4"/>
    <x v="10"/>
    <n v="95529"/>
    <n v="675430"/>
    <n v="18025434"/>
    <x v="1232"/>
  </r>
  <r>
    <s v="Shampoo"/>
    <x v="1"/>
    <x v="6"/>
    <x v="8"/>
    <s v="North"/>
    <x v="4"/>
    <x v="11"/>
    <n v="102536"/>
    <n v="723135"/>
    <n v="18025434"/>
    <x v="1185"/>
  </r>
  <r>
    <s v="Shampoo"/>
    <x v="1"/>
    <x v="6"/>
    <x v="8"/>
    <s v="North"/>
    <x v="5"/>
    <x v="0"/>
    <n v="99134"/>
    <n v="691978"/>
    <n v="4765222"/>
    <x v="1233"/>
  </r>
  <r>
    <s v="Shampoo"/>
    <x v="1"/>
    <x v="6"/>
    <x v="8"/>
    <s v="North"/>
    <x v="5"/>
    <x v="1"/>
    <n v="94150"/>
    <n v="640304"/>
    <n v="4765222"/>
    <x v="1234"/>
  </r>
  <r>
    <s v="Shampoo"/>
    <x v="1"/>
    <x v="6"/>
    <x v="8"/>
    <s v="North"/>
    <x v="5"/>
    <x v="2"/>
    <n v="107989"/>
    <n v="798756"/>
    <n v="4765222"/>
    <x v="1235"/>
  </r>
  <r>
    <s v="Shampoo"/>
    <x v="1"/>
    <x v="6"/>
    <x v="8"/>
    <s v="South"/>
    <x v="0"/>
    <x v="0"/>
    <n v="88340"/>
    <n v="456295"/>
    <n v="21104104"/>
    <x v="1137"/>
  </r>
  <r>
    <s v="Shampoo"/>
    <x v="1"/>
    <x v="6"/>
    <x v="8"/>
    <s v="South"/>
    <x v="0"/>
    <x v="1"/>
    <n v="74830"/>
    <n v="382802"/>
    <n v="21104104"/>
    <x v="1137"/>
  </r>
  <r>
    <s v="Shampoo"/>
    <x v="1"/>
    <x v="6"/>
    <x v="8"/>
    <s v="South"/>
    <x v="0"/>
    <x v="2"/>
    <n v="83958"/>
    <n v="430906"/>
    <n v="21104104"/>
    <x v="1137"/>
  </r>
  <r>
    <s v="Shampoo"/>
    <x v="1"/>
    <x v="6"/>
    <x v="8"/>
    <s v="South"/>
    <x v="0"/>
    <x v="3"/>
    <n v="64183"/>
    <n v="329189"/>
    <n v="21104104"/>
    <x v="1137"/>
  </r>
  <r>
    <s v="Shampoo"/>
    <x v="1"/>
    <x v="6"/>
    <x v="8"/>
    <s v="South"/>
    <x v="0"/>
    <x v="4"/>
    <n v="69188"/>
    <n v="356244"/>
    <n v="21104104"/>
    <x v="1137"/>
  </r>
  <r>
    <s v="Shampoo"/>
    <x v="1"/>
    <x v="6"/>
    <x v="8"/>
    <s v="South"/>
    <x v="0"/>
    <x v="5"/>
    <n v="74893"/>
    <n v="389984"/>
    <n v="21104104"/>
    <x v="1137"/>
  </r>
  <r>
    <s v="Shampoo"/>
    <x v="1"/>
    <x v="6"/>
    <x v="8"/>
    <s v="South"/>
    <x v="0"/>
    <x v="6"/>
    <n v="72338"/>
    <n v="375928"/>
    <n v="21104104"/>
    <x v="1137"/>
  </r>
  <r>
    <s v="Shampoo"/>
    <x v="1"/>
    <x v="6"/>
    <x v="8"/>
    <s v="South"/>
    <x v="0"/>
    <x v="7"/>
    <n v="64211"/>
    <n v="350931"/>
    <n v="21104104"/>
    <x v="1137"/>
  </r>
  <r>
    <s v="Shampoo"/>
    <x v="1"/>
    <x v="6"/>
    <x v="8"/>
    <s v="South"/>
    <x v="0"/>
    <x v="8"/>
    <n v="75355"/>
    <n v="396186"/>
    <n v="21104104"/>
    <x v="1137"/>
  </r>
  <r>
    <s v="Shampoo"/>
    <x v="1"/>
    <x v="6"/>
    <x v="8"/>
    <s v="South"/>
    <x v="0"/>
    <x v="9"/>
    <n v="90405"/>
    <n v="484694"/>
    <n v="21104104"/>
    <x v="1137"/>
  </r>
  <r>
    <s v="Shampoo"/>
    <x v="1"/>
    <x v="6"/>
    <x v="8"/>
    <s v="South"/>
    <x v="0"/>
    <x v="10"/>
    <n v="75852"/>
    <n v="414960"/>
    <n v="21104104"/>
    <x v="1137"/>
  </r>
  <r>
    <s v="Shampoo"/>
    <x v="1"/>
    <x v="6"/>
    <x v="8"/>
    <s v="South"/>
    <x v="0"/>
    <x v="11"/>
    <n v="71603"/>
    <n v="391643"/>
    <n v="21104104"/>
    <x v="1137"/>
  </r>
  <r>
    <s v="Shampoo"/>
    <x v="1"/>
    <x v="6"/>
    <x v="8"/>
    <s v="South"/>
    <x v="1"/>
    <x v="0"/>
    <n v="74459"/>
    <n v="411047"/>
    <n v="19686611"/>
    <x v="1236"/>
  </r>
  <r>
    <s v="Shampoo"/>
    <x v="1"/>
    <x v="6"/>
    <x v="8"/>
    <s v="South"/>
    <x v="1"/>
    <x v="1"/>
    <n v="68208"/>
    <n v="372134"/>
    <n v="19686611"/>
    <x v="1237"/>
  </r>
  <r>
    <s v="Shampoo"/>
    <x v="1"/>
    <x v="6"/>
    <x v="8"/>
    <s v="South"/>
    <x v="1"/>
    <x v="2"/>
    <n v="71862"/>
    <n v="387366"/>
    <n v="19686611"/>
    <x v="1238"/>
  </r>
  <r>
    <s v="Shampoo"/>
    <x v="1"/>
    <x v="6"/>
    <x v="8"/>
    <s v="South"/>
    <x v="1"/>
    <x v="3"/>
    <n v="73465"/>
    <n v="394359"/>
    <n v="19686611"/>
    <x v="1239"/>
  </r>
  <r>
    <s v="Shampoo"/>
    <x v="1"/>
    <x v="6"/>
    <x v="8"/>
    <s v="South"/>
    <x v="1"/>
    <x v="4"/>
    <n v="77581"/>
    <n v="411376"/>
    <n v="19686611"/>
    <x v="1240"/>
  </r>
  <r>
    <s v="Shampoo"/>
    <x v="1"/>
    <x v="6"/>
    <x v="8"/>
    <s v="South"/>
    <x v="1"/>
    <x v="5"/>
    <n v="74536"/>
    <n v="395724"/>
    <n v="19686611"/>
    <x v="1241"/>
  </r>
  <r>
    <s v="Shampoo"/>
    <x v="1"/>
    <x v="6"/>
    <x v="8"/>
    <s v="South"/>
    <x v="1"/>
    <x v="6"/>
    <n v="59353"/>
    <n v="314692"/>
    <n v="19686611"/>
    <x v="1242"/>
  </r>
  <r>
    <s v="Shampoo"/>
    <x v="1"/>
    <x v="6"/>
    <x v="8"/>
    <s v="South"/>
    <x v="1"/>
    <x v="7"/>
    <n v="53837"/>
    <n v="293839"/>
    <n v="19686611"/>
    <x v="1243"/>
  </r>
  <r>
    <s v="Shampoo"/>
    <x v="1"/>
    <x v="6"/>
    <x v="8"/>
    <s v="South"/>
    <x v="1"/>
    <x v="8"/>
    <n v="58387"/>
    <n v="322609"/>
    <n v="19686611"/>
    <x v="1244"/>
  </r>
  <r>
    <s v="Shampoo"/>
    <x v="1"/>
    <x v="6"/>
    <x v="8"/>
    <s v="South"/>
    <x v="1"/>
    <x v="9"/>
    <n v="64253"/>
    <n v="364035"/>
    <n v="19686611"/>
    <x v="1245"/>
  </r>
  <r>
    <s v="Shampoo"/>
    <x v="1"/>
    <x v="6"/>
    <x v="8"/>
    <s v="South"/>
    <x v="1"/>
    <x v="10"/>
    <n v="54453"/>
    <n v="314013"/>
    <n v="19686611"/>
    <x v="1246"/>
  </r>
  <r>
    <s v="Shampoo"/>
    <x v="1"/>
    <x v="6"/>
    <x v="8"/>
    <s v="South"/>
    <x v="1"/>
    <x v="11"/>
    <n v="51842"/>
    <n v="301420"/>
    <n v="19686611"/>
    <x v="1149"/>
  </r>
  <r>
    <s v="Shampoo"/>
    <x v="1"/>
    <x v="6"/>
    <x v="8"/>
    <s v="South"/>
    <x v="2"/>
    <x v="0"/>
    <n v="50631"/>
    <n v="304668"/>
    <n v="18356604"/>
    <x v="1247"/>
  </r>
  <r>
    <s v="Shampoo"/>
    <x v="1"/>
    <x v="6"/>
    <x v="8"/>
    <s v="South"/>
    <x v="2"/>
    <x v="1"/>
    <n v="49021"/>
    <n v="304633"/>
    <n v="18356604"/>
    <x v="1248"/>
  </r>
  <r>
    <s v="Shampoo"/>
    <x v="1"/>
    <x v="6"/>
    <x v="8"/>
    <s v="South"/>
    <x v="2"/>
    <x v="2"/>
    <n v="57988"/>
    <n v="349874"/>
    <n v="18356604"/>
    <x v="1249"/>
  </r>
  <r>
    <s v="Shampoo"/>
    <x v="1"/>
    <x v="6"/>
    <x v="8"/>
    <s v="South"/>
    <x v="2"/>
    <x v="3"/>
    <n v="43057"/>
    <n v="253883"/>
    <n v="18356604"/>
    <x v="1250"/>
  </r>
  <r>
    <s v="Shampoo"/>
    <x v="1"/>
    <x v="6"/>
    <x v="8"/>
    <s v="South"/>
    <x v="2"/>
    <x v="4"/>
    <n v="36547"/>
    <n v="215054"/>
    <n v="18356604"/>
    <x v="1251"/>
  </r>
  <r>
    <s v="Shampoo"/>
    <x v="1"/>
    <x v="6"/>
    <x v="8"/>
    <s v="South"/>
    <x v="2"/>
    <x v="5"/>
    <n v="48664"/>
    <n v="289590"/>
    <n v="18356604"/>
    <x v="1252"/>
  </r>
  <r>
    <s v="Shampoo"/>
    <x v="1"/>
    <x v="6"/>
    <x v="8"/>
    <s v="South"/>
    <x v="2"/>
    <x v="6"/>
    <n v="43617"/>
    <n v="262423"/>
    <n v="18356604"/>
    <x v="1253"/>
  </r>
  <r>
    <s v="Shampoo"/>
    <x v="1"/>
    <x v="6"/>
    <x v="8"/>
    <s v="South"/>
    <x v="2"/>
    <x v="7"/>
    <n v="35427"/>
    <n v="214536"/>
    <n v="18356604"/>
    <x v="1254"/>
  </r>
  <r>
    <s v="Shampoo"/>
    <x v="1"/>
    <x v="6"/>
    <x v="8"/>
    <s v="South"/>
    <x v="2"/>
    <x v="8"/>
    <n v="43414"/>
    <n v="264929"/>
    <n v="18356604"/>
    <x v="1255"/>
  </r>
  <r>
    <s v="Shampoo"/>
    <x v="1"/>
    <x v="6"/>
    <x v="8"/>
    <s v="South"/>
    <x v="2"/>
    <x v="9"/>
    <n v="47761"/>
    <n v="294707"/>
    <n v="18356604"/>
    <x v="1256"/>
  </r>
  <r>
    <s v="Shampoo"/>
    <x v="1"/>
    <x v="6"/>
    <x v="8"/>
    <s v="South"/>
    <x v="2"/>
    <x v="10"/>
    <n v="40180"/>
    <n v="241892"/>
    <n v="18356604"/>
    <x v="1257"/>
  </r>
  <r>
    <s v="Shampoo"/>
    <x v="1"/>
    <x v="6"/>
    <x v="8"/>
    <s v="South"/>
    <x v="2"/>
    <x v="11"/>
    <n v="43218"/>
    <n v="268205"/>
    <n v="18356604"/>
    <x v="1161"/>
  </r>
  <r>
    <s v="Shampoo"/>
    <x v="1"/>
    <x v="6"/>
    <x v="8"/>
    <s v="South"/>
    <x v="3"/>
    <x v="0"/>
    <n v="41552"/>
    <n v="264614"/>
    <n v="18531100"/>
    <x v="1258"/>
  </r>
  <r>
    <s v="Shampoo"/>
    <x v="1"/>
    <x v="6"/>
    <x v="8"/>
    <s v="South"/>
    <x v="3"/>
    <x v="1"/>
    <n v="41230"/>
    <n v="264789"/>
    <n v="18531100"/>
    <x v="1259"/>
  </r>
  <r>
    <s v="Shampoo"/>
    <x v="1"/>
    <x v="6"/>
    <x v="8"/>
    <s v="South"/>
    <x v="3"/>
    <x v="2"/>
    <n v="45934"/>
    <n v="293538"/>
    <n v="18531100"/>
    <x v="1260"/>
  </r>
  <r>
    <s v="Shampoo"/>
    <x v="1"/>
    <x v="6"/>
    <x v="8"/>
    <s v="South"/>
    <x v="3"/>
    <x v="3"/>
    <n v="40397"/>
    <n v="252490"/>
    <n v="18531100"/>
    <x v="1261"/>
  </r>
  <r>
    <s v="Shampoo"/>
    <x v="1"/>
    <x v="6"/>
    <x v="8"/>
    <s v="South"/>
    <x v="3"/>
    <x v="4"/>
    <n v="45080"/>
    <n v="271054"/>
    <n v="18531100"/>
    <x v="1262"/>
  </r>
  <r>
    <s v="Shampoo"/>
    <x v="1"/>
    <x v="6"/>
    <x v="8"/>
    <s v="South"/>
    <x v="3"/>
    <x v="5"/>
    <n v="44835"/>
    <n v="280819"/>
    <n v="18531100"/>
    <x v="1263"/>
  </r>
  <r>
    <s v="Shampoo"/>
    <x v="1"/>
    <x v="6"/>
    <x v="8"/>
    <s v="South"/>
    <x v="3"/>
    <x v="6"/>
    <n v="44366"/>
    <n v="276724"/>
    <n v="18531100"/>
    <x v="1264"/>
  </r>
  <r>
    <s v="Shampoo"/>
    <x v="1"/>
    <x v="6"/>
    <x v="8"/>
    <s v="South"/>
    <x v="3"/>
    <x v="7"/>
    <n v="33068"/>
    <n v="206766"/>
    <n v="18531100"/>
    <x v="1265"/>
  </r>
  <r>
    <s v="Shampoo"/>
    <x v="1"/>
    <x v="6"/>
    <x v="8"/>
    <s v="South"/>
    <x v="3"/>
    <x v="8"/>
    <n v="40320"/>
    <n v="253512"/>
    <n v="18531100"/>
    <x v="1266"/>
  </r>
  <r>
    <s v="Shampoo"/>
    <x v="1"/>
    <x v="6"/>
    <x v="8"/>
    <s v="South"/>
    <x v="3"/>
    <x v="9"/>
    <n v="46396"/>
    <n v="288736"/>
    <n v="18531100"/>
    <x v="1267"/>
  </r>
  <r>
    <s v="Shampoo"/>
    <x v="1"/>
    <x v="6"/>
    <x v="8"/>
    <s v="South"/>
    <x v="3"/>
    <x v="10"/>
    <n v="44401"/>
    <n v="276766"/>
    <n v="18531100"/>
    <x v="1268"/>
  </r>
  <r>
    <s v="Shampoo"/>
    <x v="1"/>
    <x v="6"/>
    <x v="8"/>
    <s v="South"/>
    <x v="3"/>
    <x v="11"/>
    <n v="42371"/>
    <n v="268590"/>
    <n v="18531100"/>
    <x v="1173"/>
  </r>
  <r>
    <s v="Shampoo"/>
    <x v="1"/>
    <x v="6"/>
    <x v="8"/>
    <s v="South"/>
    <x v="4"/>
    <x v="0"/>
    <n v="37128"/>
    <n v="237419"/>
    <n v="18025434"/>
    <x v="1269"/>
  </r>
  <r>
    <s v="Shampoo"/>
    <x v="1"/>
    <x v="6"/>
    <x v="8"/>
    <s v="South"/>
    <x v="4"/>
    <x v="1"/>
    <n v="36288"/>
    <n v="237993"/>
    <n v="18025434"/>
    <x v="1270"/>
  </r>
  <r>
    <s v="Shampoo"/>
    <x v="1"/>
    <x v="6"/>
    <x v="8"/>
    <s v="South"/>
    <x v="4"/>
    <x v="2"/>
    <n v="41104"/>
    <n v="270851"/>
    <n v="18025434"/>
    <x v="1271"/>
  </r>
  <r>
    <s v="Shampoo"/>
    <x v="1"/>
    <x v="6"/>
    <x v="8"/>
    <s v="South"/>
    <x v="4"/>
    <x v="3"/>
    <n v="35413"/>
    <n v="233954"/>
    <n v="18025434"/>
    <x v="1272"/>
  </r>
  <r>
    <s v="Shampoo"/>
    <x v="1"/>
    <x v="6"/>
    <x v="8"/>
    <s v="South"/>
    <x v="4"/>
    <x v="4"/>
    <n v="38703"/>
    <n v="255619"/>
    <n v="18025434"/>
    <x v="1273"/>
  </r>
  <r>
    <s v="Shampoo"/>
    <x v="1"/>
    <x v="6"/>
    <x v="8"/>
    <s v="South"/>
    <x v="4"/>
    <x v="5"/>
    <n v="38990"/>
    <n v="256928"/>
    <n v="18025434"/>
    <x v="1274"/>
  </r>
  <r>
    <s v="Shampoo"/>
    <x v="1"/>
    <x v="6"/>
    <x v="8"/>
    <s v="South"/>
    <x v="4"/>
    <x v="6"/>
    <n v="39375"/>
    <n v="259378"/>
    <n v="18025434"/>
    <x v="1275"/>
  </r>
  <r>
    <s v="Shampoo"/>
    <x v="1"/>
    <x v="6"/>
    <x v="8"/>
    <s v="South"/>
    <x v="4"/>
    <x v="7"/>
    <n v="30793"/>
    <n v="203833"/>
    <n v="18025434"/>
    <x v="1276"/>
  </r>
  <r>
    <s v="Shampoo"/>
    <x v="1"/>
    <x v="6"/>
    <x v="8"/>
    <s v="South"/>
    <x v="4"/>
    <x v="8"/>
    <n v="36407"/>
    <n v="243670"/>
    <n v="18025434"/>
    <x v="1277"/>
  </r>
  <r>
    <s v="Shampoo"/>
    <x v="1"/>
    <x v="6"/>
    <x v="8"/>
    <s v="South"/>
    <x v="4"/>
    <x v="9"/>
    <n v="41720"/>
    <n v="277662"/>
    <n v="18025434"/>
    <x v="1278"/>
  </r>
  <r>
    <s v="Shampoo"/>
    <x v="1"/>
    <x v="6"/>
    <x v="8"/>
    <s v="South"/>
    <x v="4"/>
    <x v="10"/>
    <n v="39529"/>
    <n v="269402"/>
    <n v="18025434"/>
    <x v="1279"/>
  </r>
  <r>
    <s v="Shampoo"/>
    <x v="1"/>
    <x v="6"/>
    <x v="8"/>
    <s v="South"/>
    <x v="4"/>
    <x v="11"/>
    <n v="44310"/>
    <n v="299789"/>
    <n v="18025434"/>
    <x v="1185"/>
  </r>
  <r>
    <s v="Shampoo"/>
    <x v="1"/>
    <x v="6"/>
    <x v="8"/>
    <s v="South"/>
    <x v="5"/>
    <x v="0"/>
    <n v="44065"/>
    <n v="295316"/>
    <n v="4765222"/>
    <x v="1280"/>
  </r>
  <r>
    <s v="Shampoo"/>
    <x v="1"/>
    <x v="6"/>
    <x v="8"/>
    <s v="South"/>
    <x v="5"/>
    <x v="1"/>
    <n v="40467"/>
    <n v="266658"/>
    <n v="4765222"/>
    <x v="1281"/>
  </r>
  <r>
    <s v="Shampoo"/>
    <x v="1"/>
    <x v="6"/>
    <x v="8"/>
    <s v="South"/>
    <x v="5"/>
    <x v="2"/>
    <n v="44674"/>
    <n v="310128"/>
    <n v="4765222"/>
    <x v="1282"/>
  </r>
  <r>
    <s v="Shampoo"/>
    <x v="1"/>
    <x v="7"/>
    <x v="9"/>
    <s v="Center"/>
    <x v="0"/>
    <x v="7"/>
    <n v="77"/>
    <n v="441"/>
    <n v="62727"/>
    <x v="1283"/>
  </r>
  <r>
    <s v="Shampoo"/>
    <x v="1"/>
    <x v="7"/>
    <x v="9"/>
    <s v="Center"/>
    <x v="0"/>
    <x v="8"/>
    <n v="1176"/>
    <n v="7308"/>
    <n v="62727"/>
    <x v="1283"/>
  </r>
  <r>
    <s v="Shampoo"/>
    <x v="1"/>
    <x v="7"/>
    <x v="9"/>
    <s v="Center"/>
    <x v="0"/>
    <x v="9"/>
    <n v="1526"/>
    <n v="9436"/>
    <n v="62727"/>
    <x v="1283"/>
  </r>
  <r>
    <s v="Shampoo"/>
    <x v="1"/>
    <x v="7"/>
    <x v="9"/>
    <s v="Center"/>
    <x v="0"/>
    <x v="10"/>
    <n v="980"/>
    <n v="6027"/>
    <n v="62727"/>
    <x v="1283"/>
  </r>
  <r>
    <s v="Shampoo"/>
    <x v="1"/>
    <x v="7"/>
    <x v="9"/>
    <s v="Center"/>
    <x v="0"/>
    <x v="11"/>
    <n v="1386"/>
    <n v="8575"/>
    <n v="62727"/>
    <x v="1283"/>
  </r>
  <r>
    <s v="Shampoo"/>
    <x v="1"/>
    <x v="7"/>
    <x v="9"/>
    <s v="Center"/>
    <x v="1"/>
    <x v="0"/>
    <n v="1631"/>
    <n v="10087"/>
    <n v="296121"/>
    <x v="1284"/>
  </r>
  <r>
    <s v="Shampoo"/>
    <x v="1"/>
    <x v="7"/>
    <x v="9"/>
    <s v="Center"/>
    <x v="1"/>
    <x v="1"/>
    <n v="1764"/>
    <n v="10885"/>
    <n v="296121"/>
    <x v="1284"/>
  </r>
  <r>
    <s v="Shampoo"/>
    <x v="1"/>
    <x v="7"/>
    <x v="9"/>
    <s v="Center"/>
    <x v="1"/>
    <x v="2"/>
    <n v="1043"/>
    <n v="6433"/>
    <n v="296121"/>
    <x v="1284"/>
  </r>
  <r>
    <s v="Shampoo"/>
    <x v="1"/>
    <x v="7"/>
    <x v="9"/>
    <s v="Center"/>
    <x v="1"/>
    <x v="3"/>
    <n v="2338"/>
    <n v="14469"/>
    <n v="296121"/>
    <x v="1284"/>
  </r>
  <r>
    <s v="Shampoo"/>
    <x v="1"/>
    <x v="7"/>
    <x v="9"/>
    <s v="Center"/>
    <x v="1"/>
    <x v="4"/>
    <n v="1659"/>
    <n v="10241"/>
    <n v="296121"/>
    <x v="1284"/>
  </r>
  <r>
    <s v="Shampoo"/>
    <x v="1"/>
    <x v="7"/>
    <x v="9"/>
    <s v="Center"/>
    <x v="1"/>
    <x v="5"/>
    <n v="2324"/>
    <n v="14406"/>
    <n v="296121"/>
    <x v="1284"/>
  </r>
  <r>
    <s v="Shampoo"/>
    <x v="1"/>
    <x v="7"/>
    <x v="9"/>
    <s v="Center"/>
    <x v="1"/>
    <x v="6"/>
    <n v="2359"/>
    <n v="14588"/>
    <n v="296121"/>
    <x v="1284"/>
  </r>
  <r>
    <s v="Shampoo"/>
    <x v="1"/>
    <x v="7"/>
    <x v="9"/>
    <s v="Center"/>
    <x v="1"/>
    <x v="7"/>
    <n v="1967"/>
    <n v="12215"/>
    <n v="296121"/>
    <x v="1285"/>
  </r>
  <r>
    <s v="Shampoo"/>
    <x v="1"/>
    <x v="7"/>
    <x v="9"/>
    <s v="Center"/>
    <x v="1"/>
    <x v="8"/>
    <n v="1736"/>
    <n v="10766"/>
    <n v="296121"/>
    <x v="1286"/>
  </r>
  <r>
    <s v="Shampoo"/>
    <x v="1"/>
    <x v="7"/>
    <x v="9"/>
    <s v="Center"/>
    <x v="1"/>
    <x v="9"/>
    <n v="2296"/>
    <n v="14245"/>
    <n v="296121"/>
    <x v="1287"/>
  </r>
  <r>
    <s v="Shampoo"/>
    <x v="1"/>
    <x v="7"/>
    <x v="9"/>
    <s v="Center"/>
    <x v="1"/>
    <x v="10"/>
    <n v="1449"/>
    <n v="8953"/>
    <n v="296121"/>
    <x v="1288"/>
  </r>
  <r>
    <s v="Shampoo"/>
    <x v="1"/>
    <x v="7"/>
    <x v="9"/>
    <s v="Center"/>
    <x v="1"/>
    <x v="11"/>
    <n v="2597"/>
    <n v="16100"/>
    <n v="296121"/>
    <x v="1289"/>
  </r>
  <r>
    <s v="Shampoo"/>
    <x v="1"/>
    <x v="7"/>
    <x v="9"/>
    <s v="Center"/>
    <x v="2"/>
    <x v="0"/>
    <n v="1946"/>
    <n v="12054"/>
    <n v="343210"/>
    <x v="1290"/>
  </r>
  <r>
    <s v="Shampoo"/>
    <x v="1"/>
    <x v="7"/>
    <x v="9"/>
    <s v="Center"/>
    <x v="2"/>
    <x v="1"/>
    <n v="2023"/>
    <n v="12516"/>
    <n v="343210"/>
    <x v="1291"/>
  </r>
  <r>
    <s v="Shampoo"/>
    <x v="1"/>
    <x v="7"/>
    <x v="9"/>
    <s v="Center"/>
    <x v="2"/>
    <x v="2"/>
    <n v="2086"/>
    <n v="12929"/>
    <n v="343210"/>
    <x v="1292"/>
  </r>
  <r>
    <s v="Shampoo"/>
    <x v="1"/>
    <x v="7"/>
    <x v="9"/>
    <s v="Center"/>
    <x v="2"/>
    <x v="3"/>
    <n v="3682"/>
    <n v="22792"/>
    <n v="343210"/>
    <x v="1293"/>
  </r>
  <r>
    <s v="Shampoo"/>
    <x v="1"/>
    <x v="7"/>
    <x v="9"/>
    <s v="Center"/>
    <x v="2"/>
    <x v="4"/>
    <n v="994"/>
    <n v="6174"/>
    <n v="343210"/>
    <x v="1294"/>
  </r>
  <r>
    <s v="Shampoo"/>
    <x v="1"/>
    <x v="7"/>
    <x v="9"/>
    <s v="Center"/>
    <x v="2"/>
    <x v="5"/>
    <n v="1855"/>
    <n v="11494"/>
    <n v="343210"/>
    <x v="1295"/>
  </r>
  <r>
    <s v="Shampoo"/>
    <x v="1"/>
    <x v="7"/>
    <x v="9"/>
    <s v="Center"/>
    <x v="2"/>
    <x v="6"/>
    <n v="1932"/>
    <n v="11942"/>
    <n v="343210"/>
    <x v="1296"/>
  </r>
  <r>
    <s v="Shampoo"/>
    <x v="1"/>
    <x v="7"/>
    <x v="9"/>
    <s v="Center"/>
    <x v="2"/>
    <x v="7"/>
    <n v="2009"/>
    <n v="12411"/>
    <n v="343210"/>
    <x v="1297"/>
  </r>
  <r>
    <s v="Shampoo"/>
    <x v="1"/>
    <x v="7"/>
    <x v="9"/>
    <s v="Center"/>
    <x v="2"/>
    <x v="8"/>
    <n v="1330"/>
    <n v="8218"/>
    <n v="343210"/>
    <x v="1298"/>
  </r>
  <r>
    <s v="Shampoo"/>
    <x v="1"/>
    <x v="7"/>
    <x v="9"/>
    <s v="Center"/>
    <x v="2"/>
    <x v="9"/>
    <n v="1876"/>
    <n v="11662"/>
    <n v="343210"/>
    <x v="1299"/>
  </r>
  <r>
    <s v="Shampoo"/>
    <x v="1"/>
    <x v="7"/>
    <x v="9"/>
    <s v="Center"/>
    <x v="2"/>
    <x v="10"/>
    <n v="2338"/>
    <n v="14343"/>
    <n v="343210"/>
    <x v="1300"/>
  </r>
  <r>
    <s v="Shampoo"/>
    <x v="1"/>
    <x v="7"/>
    <x v="9"/>
    <s v="Center"/>
    <x v="2"/>
    <x v="11"/>
    <n v="1330"/>
    <n v="8155"/>
    <n v="343210"/>
    <x v="1301"/>
  </r>
  <r>
    <s v="Shampoo"/>
    <x v="1"/>
    <x v="7"/>
    <x v="9"/>
    <s v="Center"/>
    <x v="3"/>
    <x v="0"/>
    <n v="1225"/>
    <n v="7539"/>
    <n v="203735"/>
    <x v="1302"/>
  </r>
  <r>
    <s v="Shampoo"/>
    <x v="1"/>
    <x v="7"/>
    <x v="9"/>
    <s v="Center"/>
    <x v="3"/>
    <x v="1"/>
    <n v="980"/>
    <n v="5992"/>
    <n v="203735"/>
    <x v="1303"/>
  </r>
  <r>
    <s v="Shampoo"/>
    <x v="1"/>
    <x v="7"/>
    <x v="9"/>
    <s v="Center"/>
    <x v="3"/>
    <x v="2"/>
    <n v="2072"/>
    <n v="12747"/>
    <n v="203735"/>
    <x v="1304"/>
  </r>
  <r>
    <s v="Shampoo"/>
    <x v="1"/>
    <x v="7"/>
    <x v="9"/>
    <s v="Center"/>
    <x v="3"/>
    <x v="3"/>
    <n v="1449"/>
    <n v="8911"/>
    <n v="203735"/>
    <x v="1305"/>
  </r>
  <r>
    <s v="Shampoo"/>
    <x v="1"/>
    <x v="7"/>
    <x v="9"/>
    <s v="Center"/>
    <x v="3"/>
    <x v="4"/>
    <n v="833"/>
    <n v="5152"/>
    <n v="203735"/>
    <x v="1306"/>
  </r>
  <r>
    <s v="Shampoo"/>
    <x v="1"/>
    <x v="7"/>
    <x v="9"/>
    <s v="Center"/>
    <x v="3"/>
    <x v="5"/>
    <n v="1029"/>
    <n v="6370"/>
    <n v="203735"/>
    <x v="1307"/>
  </r>
  <r>
    <s v="Shampoo"/>
    <x v="1"/>
    <x v="7"/>
    <x v="9"/>
    <s v="Center"/>
    <x v="3"/>
    <x v="6"/>
    <n v="1568"/>
    <n v="9653"/>
    <n v="203735"/>
    <x v="1308"/>
  </r>
  <r>
    <s v="Shampoo"/>
    <x v="1"/>
    <x v="7"/>
    <x v="9"/>
    <s v="Center"/>
    <x v="3"/>
    <x v="7"/>
    <n v="847"/>
    <n v="5243"/>
    <n v="203735"/>
    <x v="1309"/>
  </r>
  <r>
    <s v="Shampoo"/>
    <x v="1"/>
    <x v="7"/>
    <x v="9"/>
    <s v="Center"/>
    <x v="3"/>
    <x v="8"/>
    <n v="798"/>
    <n v="4893"/>
    <n v="203735"/>
    <x v="1310"/>
  </r>
  <r>
    <s v="Shampoo"/>
    <x v="1"/>
    <x v="7"/>
    <x v="9"/>
    <s v="Center"/>
    <x v="3"/>
    <x v="9"/>
    <n v="2156"/>
    <n v="13230"/>
    <n v="203735"/>
    <x v="1311"/>
  </r>
  <r>
    <s v="Shampoo"/>
    <x v="1"/>
    <x v="7"/>
    <x v="9"/>
    <s v="Center"/>
    <x v="3"/>
    <x v="10"/>
    <n v="861"/>
    <n v="5271"/>
    <n v="203735"/>
    <x v="1312"/>
  </r>
  <r>
    <s v="Shampoo"/>
    <x v="1"/>
    <x v="7"/>
    <x v="9"/>
    <s v="Center"/>
    <x v="3"/>
    <x v="11"/>
    <n v="1071"/>
    <n v="6573"/>
    <n v="203735"/>
    <x v="1313"/>
  </r>
  <r>
    <s v="Shampoo"/>
    <x v="1"/>
    <x v="7"/>
    <x v="9"/>
    <s v="Center"/>
    <x v="4"/>
    <x v="0"/>
    <n v="1015"/>
    <n v="6286"/>
    <n v="219611"/>
    <x v="1314"/>
  </r>
  <r>
    <s v="Shampoo"/>
    <x v="1"/>
    <x v="7"/>
    <x v="9"/>
    <s v="Center"/>
    <x v="4"/>
    <x v="1"/>
    <n v="903"/>
    <n v="5530"/>
    <n v="219611"/>
    <x v="1315"/>
  </r>
  <r>
    <s v="Shampoo"/>
    <x v="1"/>
    <x v="7"/>
    <x v="9"/>
    <s v="Center"/>
    <x v="4"/>
    <x v="2"/>
    <n v="819"/>
    <n v="5047"/>
    <n v="219611"/>
    <x v="1316"/>
  </r>
  <r>
    <s v="Shampoo"/>
    <x v="1"/>
    <x v="7"/>
    <x v="9"/>
    <s v="Center"/>
    <x v="4"/>
    <x v="3"/>
    <n v="847"/>
    <n v="5229"/>
    <n v="219611"/>
    <x v="1317"/>
  </r>
  <r>
    <s v="Shampoo"/>
    <x v="1"/>
    <x v="7"/>
    <x v="9"/>
    <s v="Center"/>
    <x v="4"/>
    <x v="4"/>
    <n v="1239"/>
    <n v="7623"/>
    <n v="219611"/>
    <x v="1318"/>
  </r>
  <r>
    <s v="Shampoo"/>
    <x v="1"/>
    <x v="7"/>
    <x v="9"/>
    <s v="Center"/>
    <x v="4"/>
    <x v="5"/>
    <n v="875"/>
    <n v="5348"/>
    <n v="219611"/>
    <x v="1319"/>
  </r>
  <r>
    <s v="Shampoo"/>
    <x v="1"/>
    <x v="7"/>
    <x v="9"/>
    <s v="Center"/>
    <x v="4"/>
    <x v="6"/>
    <n v="1421"/>
    <n v="8715"/>
    <n v="219611"/>
    <x v="1320"/>
  </r>
  <r>
    <s v="Shampoo"/>
    <x v="1"/>
    <x v="7"/>
    <x v="9"/>
    <s v="Center"/>
    <x v="4"/>
    <x v="7"/>
    <n v="1008"/>
    <n v="6174"/>
    <n v="219611"/>
    <x v="1321"/>
  </r>
  <r>
    <s v="Shampoo"/>
    <x v="1"/>
    <x v="7"/>
    <x v="9"/>
    <s v="Center"/>
    <x v="4"/>
    <x v="8"/>
    <n v="1477"/>
    <n v="9044"/>
    <n v="219611"/>
    <x v="1322"/>
  </r>
  <r>
    <s v="Shampoo"/>
    <x v="1"/>
    <x v="7"/>
    <x v="9"/>
    <s v="Center"/>
    <x v="4"/>
    <x v="9"/>
    <n v="1071"/>
    <n v="6601"/>
    <n v="219611"/>
    <x v="1323"/>
  </r>
  <r>
    <s v="Shampoo"/>
    <x v="1"/>
    <x v="7"/>
    <x v="9"/>
    <s v="Center"/>
    <x v="4"/>
    <x v="10"/>
    <n v="798"/>
    <n v="4851"/>
    <n v="219611"/>
    <x v="1324"/>
  </r>
  <r>
    <s v="Shampoo"/>
    <x v="1"/>
    <x v="7"/>
    <x v="9"/>
    <s v="Center"/>
    <x v="4"/>
    <x v="11"/>
    <n v="1421"/>
    <n v="9184"/>
    <n v="219611"/>
    <x v="1325"/>
  </r>
  <r>
    <s v="Shampoo"/>
    <x v="1"/>
    <x v="7"/>
    <x v="9"/>
    <s v="Center"/>
    <x v="5"/>
    <x v="0"/>
    <n v="1197"/>
    <n v="8589"/>
    <n v="59220"/>
    <x v="1326"/>
  </r>
  <r>
    <s v="Shampoo"/>
    <x v="1"/>
    <x v="7"/>
    <x v="9"/>
    <s v="Center"/>
    <x v="5"/>
    <x v="1"/>
    <n v="952"/>
    <n v="6811"/>
    <n v="59220"/>
    <x v="1327"/>
  </r>
  <r>
    <s v="Shampoo"/>
    <x v="1"/>
    <x v="7"/>
    <x v="9"/>
    <s v="Center"/>
    <x v="5"/>
    <x v="2"/>
    <n v="1085"/>
    <n v="7735"/>
    <n v="59220"/>
    <x v="1328"/>
  </r>
  <r>
    <s v="Shampoo"/>
    <x v="1"/>
    <x v="7"/>
    <x v="9"/>
    <s v="North"/>
    <x v="0"/>
    <x v="8"/>
    <n v="210"/>
    <n v="1316"/>
    <n v="62727"/>
    <x v="1283"/>
  </r>
  <r>
    <s v="Shampoo"/>
    <x v="1"/>
    <x v="7"/>
    <x v="9"/>
    <s v="North"/>
    <x v="0"/>
    <x v="9"/>
    <n v="574"/>
    <n v="3507"/>
    <n v="62727"/>
    <x v="1283"/>
  </r>
  <r>
    <s v="Shampoo"/>
    <x v="1"/>
    <x v="7"/>
    <x v="9"/>
    <s v="North"/>
    <x v="0"/>
    <x v="10"/>
    <n v="574"/>
    <n v="3521"/>
    <n v="62727"/>
    <x v="1283"/>
  </r>
  <r>
    <s v="Shampoo"/>
    <x v="1"/>
    <x v="7"/>
    <x v="9"/>
    <s v="North"/>
    <x v="0"/>
    <x v="11"/>
    <n v="861"/>
    <n v="5334"/>
    <n v="62727"/>
    <x v="1283"/>
  </r>
  <r>
    <s v="Shampoo"/>
    <x v="1"/>
    <x v="7"/>
    <x v="9"/>
    <s v="North"/>
    <x v="1"/>
    <x v="0"/>
    <n v="574"/>
    <n v="3563"/>
    <n v="296121"/>
    <x v="1329"/>
  </r>
  <r>
    <s v="Shampoo"/>
    <x v="1"/>
    <x v="7"/>
    <x v="9"/>
    <s v="North"/>
    <x v="1"/>
    <x v="1"/>
    <n v="455"/>
    <n v="2856"/>
    <n v="296121"/>
    <x v="1329"/>
  </r>
  <r>
    <s v="Shampoo"/>
    <x v="1"/>
    <x v="7"/>
    <x v="9"/>
    <s v="North"/>
    <x v="1"/>
    <x v="2"/>
    <n v="819"/>
    <n v="5131"/>
    <n v="296121"/>
    <x v="1329"/>
  </r>
  <r>
    <s v="Shampoo"/>
    <x v="1"/>
    <x v="7"/>
    <x v="9"/>
    <s v="North"/>
    <x v="1"/>
    <x v="3"/>
    <n v="707"/>
    <n v="4382"/>
    <n v="296121"/>
    <x v="1329"/>
  </r>
  <r>
    <s v="Shampoo"/>
    <x v="1"/>
    <x v="7"/>
    <x v="9"/>
    <s v="North"/>
    <x v="1"/>
    <x v="4"/>
    <n v="1393"/>
    <n v="8610"/>
    <n v="296121"/>
    <x v="1329"/>
  </r>
  <r>
    <s v="Shampoo"/>
    <x v="1"/>
    <x v="7"/>
    <x v="9"/>
    <s v="North"/>
    <x v="1"/>
    <x v="5"/>
    <n v="1239"/>
    <n v="7644"/>
    <n v="296121"/>
    <x v="1329"/>
  </r>
  <r>
    <s v="Shampoo"/>
    <x v="1"/>
    <x v="7"/>
    <x v="9"/>
    <s v="North"/>
    <x v="1"/>
    <x v="6"/>
    <n v="2037"/>
    <n v="12628"/>
    <n v="296121"/>
    <x v="1329"/>
  </r>
  <r>
    <s v="Shampoo"/>
    <x v="1"/>
    <x v="7"/>
    <x v="9"/>
    <s v="North"/>
    <x v="1"/>
    <x v="7"/>
    <n v="1890"/>
    <n v="11718"/>
    <n v="296121"/>
    <x v="1329"/>
  </r>
  <r>
    <s v="Shampoo"/>
    <x v="1"/>
    <x v="7"/>
    <x v="9"/>
    <s v="North"/>
    <x v="1"/>
    <x v="8"/>
    <n v="1708"/>
    <n v="10570"/>
    <n v="296121"/>
    <x v="1330"/>
  </r>
  <r>
    <s v="Shampoo"/>
    <x v="1"/>
    <x v="7"/>
    <x v="9"/>
    <s v="North"/>
    <x v="1"/>
    <x v="9"/>
    <n v="1407"/>
    <n v="8729"/>
    <n v="296121"/>
    <x v="1331"/>
  </r>
  <r>
    <s v="Shampoo"/>
    <x v="1"/>
    <x v="7"/>
    <x v="9"/>
    <s v="North"/>
    <x v="1"/>
    <x v="10"/>
    <n v="1890"/>
    <n v="11690"/>
    <n v="296121"/>
    <x v="1332"/>
  </r>
  <r>
    <s v="Shampoo"/>
    <x v="1"/>
    <x v="7"/>
    <x v="9"/>
    <s v="North"/>
    <x v="1"/>
    <x v="11"/>
    <n v="1253"/>
    <n v="7777"/>
    <n v="296121"/>
    <x v="1289"/>
  </r>
  <r>
    <s v="Shampoo"/>
    <x v="1"/>
    <x v="7"/>
    <x v="9"/>
    <s v="North"/>
    <x v="2"/>
    <x v="0"/>
    <n v="1267"/>
    <n v="7819"/>
    <n v="343210"/>
    <x v="1333"/>
  </r>
  <r>
    <s v="Shampoo"/>
    <x v="1"/>
    <x v="7"/>
    <x v="9"/>
    <s v="North"/>
    <x v="2"/>
    <x v="1"/>
    <n v="1281"/>
    <n v="7945"/>
    <n v="343210"/>
    <x v="1334"/>
  </r>
  <r>
    <s v="Shampoo"/>
    <x v="1"/>
    <x v="7"/>
    <x v="9"/>
    <s v="North"/>
    <x v="2"/>
    <x v="2"/>
    <n v="2163"/>
    <n v="13384"/>
    <n v="343210"/>
    <x v="1335"/>
  </r>
  <r>
    <s v="Shampoo"/>
    <x v="1"/>
    <x v="7"/>
    <x v="9"/>
    <s v="North"/>
    <x v="2"/>
    <x v="3"/>
    <n v="1120"/>
    <n v="6958"/>
    <n v="343210"/>
    <x v="1336"/>
  </r>
  <r>
    <s v="Shampoo"/>
    <x v="1"/>
    <x v="7"/>
    <x v="9"/>
    <s v="North"/>
    <x v="2"/>
    <x v="4"/>
    <n v="1344"/>
    <n v="8323"/>
    <n v="343210"/>
    <x v="1337"/>
  </r>
  <r>
    <s v="Shampoo"/>
    <x v="1"/>
    <x v="7"/>
    <x v="9"/>
    <s v="North"/>
    <x v="2"/>
    <x v="5"/>
    <n v="1946"/>
    <n v="12033"/>
    <n v="343210"/>
    <x v="1338"/>
  </r>
  <r>
    <s v="Shampoo"/>
    <x v="1"/>
    <x v="7"/>
    <x v="9"/>
    <s v="North"/>
    <x v="2"/>
    <x v="6"/>
    <n v="1785"/>
    <n v="11039"/>
    <n v="343210"/>
    <x v="1339"/>
  </r>
  <r>
    <s v="Shampoo"/>
    <x v="1"/>
    <x v="7"/>
    <x v="9"/>
    <s v="North"/>
    <x v="2"/>
    <x v="7"/>
    <n v="1393"/>
    <n v="8666"/>
    <n v="343210"/>
    <x v="1340"/>
  </r>
  <r>
    <s v="Shampoo"/>
    <x v="1"/>
    <x v="7"/>
    <x v="9"/>
    <s v="North"/>
    <x v="2"/>
    <x v="8"/>
    <n v="938"/>
    <n v="5845"/>
    <n v="343210"/>
    <x v="1341"/>
  </r>
  <r>
    <s v="Shampoo"/>
    <x v="1"/>
    <x v="7"/>
    <x v="9"/>
    <s v="North"/>
    <x v="2"/>
    <x v="9"/>
    <n v="1484"/>
    <n v="9198"/>
    <n v="343210"/>
    <x v="1342"/>
  </r>
  <r>
    <s v="Shampoo"/>
    <x v="1"/>
    <x v="7"/>
    <x v="9"/>
    <s v="North"/>
    <x v="2"/>
    <x v="10"/>
    <n v="910"/>
    <n v="5649"/>
    <n v="343210"/>
    <x v="1343"/>
  </r>
  <r>
    <s v="Shampoo"/>
    <x v="1"/>
    <x v="7"/>
    <x v="9"/>
    <s v="North"/>
    <x v="2"/>
    <x v="11"/>
    <n v="938"/>
    <n v="5782"/>
    <n v="343210"/>
    <x v="1301"/>
  </r>
  <r>
    <s v="Shampoo"/>
    <x v="1"/>
    <x v="7"/>
    <x v="9"/>
    <s v="North"/>
    <x v="3"/>
    <x v="0"/>
    <n v="1281"/>
    <n v="7819"/>
    <n v="203735"/>
    <x v="1344"/>
  </r>
  <r>
    <s v="Shampoo"/>
    <x v="1"/>
    <x v="7"/>
    <x v="9"/>
    <s v="North"/>
    <x v="3"/>
    <x v="1"/>
    <n v="693"/>
    <n v="4228"/>
    <n v="203735"/>
    <x v="1345"/>
  </r>
  <r>
    <s v="Shampoo"/>
    <x v="1"/>
    <x v="7"/>
    <x v="9"/>
    <s v="North"/>
    <x v="3"/>
    <x v="2"/>
    <n v="1393"/>
    <n v="8589"/>
    <n v="203735"/>
    <x v="1346"/>
  </r>
  <r>
    <s v="Shampoo"/>
    <x v="1"/>
    <x v="7"/>
    <x v="9"/>
    <s v="North"/>
    <x v="3"/>
    <x v="3"/>
    <n v="511"/>
    <n v="3157"/>
    <n v="203735"/>
    <x v="1347"/>
  </r>
  <r>
    <s v="Shampoo"/>
    <x v="1"/>
    <x v="7"/>
    <x v="9"/>
    <s v="North"/>
    <x v="3"/>
    <x v="4"/>
    <n v="875"/>
    <n v="5404"/>
    <n v="203735"/>
    <x v="1348"/>
  </r>
  <r>
    <s v="Shampoo"/>
    <x v="1"/>
    <x v="7"/>
    <x v="9"/>
    <s v="North"/>
    <x v="3"/>
    <x v="5"/>
    <n v="819"/>
    <n v="5026"/>
    <n v="203735"/>
    <x v="1349"/>
  </r>
  <r>
    <s v="Shampoo"/>
    <x v="1"/>
    <x v="7"/>
    <x v="9"/>
    <s v="North"/>
    <x v="3"/>
    <x v="6"/>
    <n v="651"/>
    <n v="3969"/>
    <n v="203735"/>
    <x v="1350"/>
  </r>
  <r>
    <s v="Shampoo"/>
    <x v="1"/>
    <x v="7"/>
    <x v="9"/>
    <s v="North"/>
    <x v="3"/>
    <x v="7"/>
    <n v="1071"/>
    <n v="6552"/>
    <n v="203735"/>
    <x v="1351"/>
  </r>
  <r>
    <s v="Shampoo"/>
    <x v="1"/>
    <x v="7"/>
    <x v="9"/>
    <s v="North"/>
    <x v="3"/>
    <x v="8"/>
    <n v="728"/>
    <n v="4459"/>
    <n v="203735"/>
    <x v="1352"/>
  </r>
  <r>
    <s v="Shampoo"/>
    <x v="1"/>
    <x v="7"/>
    <x v="9"/>
    <s v="North"/>
    <x v="3"/>
    <x v="9"/>
    <n v="924"/>
    <n v="5726"/>
    <n v="203735"/>
    <x v="1353"/>
  </r>
  <r>
    <s v="Shampoo"/>
    <x v="1"/>
    <x v="7"/>
    <x v="9"/>
    <s v="North"/>
    <x v="3"/>
    <x v="10"/>
    <n v="952"/>
    <n v="5845"/>
    <n v="203735"/>
    <x v="1354"/>
  </r>
  <r>
    <s v="Shampoo"/>
    <x v="1"/>
    <x v="7"/>
    <x v="9"/>
    <s v="North"/>
    <x v="3"/>
    <x v="11"/>
    <n v="756"/>
    <n v="4683"/>
    <n v="203735"/>
    <x v="1313"/>
  </r>
  <r>
    <s v="Shampoo"/>
    <x v="1"/>
    <x v="7"/>
    <x v="9"/>
    <s v="North"/>
    <x v="4"/>
    <x v="0"/>
    <n v="707"/>
    <n v="4305"/>
    <n v="219611"/>
    <x v="1355"/>
  </r>
  <r>
    <s v="Shampoo"/>
    <x v="1"/>
    <x v="7"/>
    <x v="9"/>
    <s v="North"/>
    <x v="4"/>
    <x v="1"/>
    <n v="833"/>
    <n v="5138"/>
    <n v="219611"/>
    <x v="1356"/>
  </r>
  <r>
    <s v="Shampoo"/>
    <x v="1"/>
    <x v="7"/>
    <x v="9"/>
    <s v="North"/>
    <x v="4"/>
    <x v="2"/>
    <n v="483"/>
    <n v="2989"/>
    <n v="219611"/>
    <x v="1357"/>
  </r>
  <r>
    <s v="Shampoo"/>
    <x v="1"/>
    <x v="7"/>
    <x v="9"/>
    <s v="North"/>
    <x v="4"/>
    <x v="3"/>
    <n v="1134"/>
    <n v="6993"/>
    <n v="219611"/>
    <x v="1358"/>
  </r>
  <r>
    <s v="Shampoo"/>
    <x v="1"/>
    <x v="7"/>
    <x v="9"/>
    <s v="North"/>
    <x v="4"/>
    <x v="4"/>
    <n v="742"/>
    <n v="4557"/>
    <n v="219611"/>
    <x v="1359"/>
  </r>
  <r>
    <s v="Shampoo"/>
    <x v="1"/>
    <x v="7"/>
    <x v="9"/>
    <s v="North"/>
    <x v="4"/>
    <x v="5"/>
    <n v="1015"/>
    <n v="6209"/>
    <n v="219611"/>
    <x v="1360"/>
  </r>
  <r>
    <s v="Shampoo"/>
    <x v="1"/>
    <x v="7"/>
    <x v="9"/>
    <s v="North"/>
    <x v="4"/>
    <x v="6"/>
    <n v="756"/>
    <n v="4620"/>
    <n v="219611"/>
    <x v="1361"/>
  </r>
  <r>
    <s v="Shampoo"/>
    <x v="1"/>
    <x v="7"/>
    <x v="9"/>
    <s v="North"/>
    <x v="4"/>
    <x v="7"/>
    <n v="616"/>
    <n v="3745"/>
    <n v="219611"/>
    <x v="1362"/>
  </r>
  <r>
    <s v="Shampoo"/>
    <x v="1"/>
    <x v="7"/>
    <x v="9"/>
    <s v="North"/>
    <x v="4"/>
    <x v="8"/>
    <n v="994"/>
    <n v="6069"/>
    <n v="219611"/>
    <x v="1363"/>
  </r>
  <r>
    <s v="Shampoo"/>
    <x v="1"/>
    <x v="7"/>
    <x v="9"/>
    <s v="North"/>
    <x v="4"/>
    <x v="9"/>
    <n v="1085"/>
    <n v="6678"/>
    <n v="219611"/>
    <x v="1364"/>
  </r>
  <r>
    <s v="Shampoo"/>
    <x v="1"/>
    <x v="7"/>
    <x v="9"/>
    <s v="North"/>
    <x v="4"/>
    <x v="10"/>
    <n v="665"/>
    <n v="4074"/>
    <n v="219611"/>
    <x v="1365"/>
  </r>
  <r>
    <s v="Shampoo"/>
    <x v="1"/>
    <x v="7"/>
    <x v="9"/>
    <s v="North"/>
    <x v="4"/>
    <x v="11"/>
    <n v="1190"/>
    <n v="8001"/>
    <n v="219611"/>
    <x v="1325"/>
  </r>
  <r>
    <s v="Shampoo"/>
    <x v="1"/>
    <x v="7"/>
    <x v="9"/>
    <s v="North"/>
    <x v="5"/>
    <x v="0"/>
    <n v="455"/>
    <n v="3311"/>
    <n v="59220"/>
    <x v="1366"/>
  </r>
  <r>
    <s v="Shampoo"/>
    <x v="1"/>
    <x v="7"/>
    <x v="9"/>
    <s v="North"/>
    <x v="5"/>
    <x v="1"/>
    <n v="861"/>
    <n v="6118"/>
    <n v="59220"/>
    <x v="1367"/>
  </r>
  <r>
    <s v="Shampoo"/>
    <x v="1"/>
    <x v="7"/>
    <x v="9"/>
    <s v="North"/>
    <x v="5"/>
    <x v="2"/>
    <n v="1015"/>
    <n v="7280"/>
    <n v="59220"/>
    <x v="1368"/>
  </r>
  <r>
    <s v="Shampoo"/>
    <x v="1"/>
    <x v="7"/>
    <x v="9"/>
    <s v="South"/>
    <x v="0"/>
    <x v="8"/>
    <n v="168"/>
    <n v="1057"/>
    <n v="62727"/>
    <x v="1283"/>
  </r>
  <r>
    <s v="Shampoo"/>
    <x v="1"/>
    <x v="7"/>
    <x v="9"/>
    <s v="South"/>
    <x v="0"/>
    <x v="9"/>
    <n v="1085"/>
    <n v="6748"/>
    <n v="62727"/>
    <x v="1283"/>
  </r>
  <r>
    <s v="Shampoo"/>
    <x v="1"/>
    <x v="7"/>
    <x v="9"/>
    <s v="South"/>
    <x v="0"/>
    <x v="10"/>
    <n v="938"/>
    <n v="5817"/>
    <n v="62727"/>
    <x v="1283"/>
  </r>
  <r>
    <s v="Shampoo"/>
    <x v="1"/>
    <x v="7"/>
    <x v="9"/>
    <s v="South"/>
    <x v="0"/>
    <x v="11"/>
    <n v="588"/>
    <n v="3640"/>
    <n v="62727"/>
    <x v="1283"/>
  </r>
  <r>
    <s v="Shampoo"/>
    <x v="1"/>
    <x v="7"/>
    <x v="9"/>
    <s v="South"/>
    <x v="1"/>
    <x v="0"/>
    <n v="574"/>
    <n v="3563"/>
    <n v="296121"/>
    <x v="1369"/>
  </r>
  <r>
    <s v="Shampoo"/>
    <x v="1"/>
    <x v="7"/>
    <x v="9"/>
    <s v="South"/>
    <x v="1"/>
    <x v="1"/>
    <n v="350"/>
    <n v="2219"/>
    <n v="296121"/>
    <x v="1369"/>
  </r>
  <r>
    <s v="Shampoo"/>
    <x v="1"/>
    <x v="7"/>
    <x v="9"/>
    <s v="South"/>
    <x v="1"/>
    <x v="2"/>
    <n v="756"/>
    <n v="4697"/>
    <n v="296121"/>
    <x v="1369"/>
  </r>
  <r>
    <s v="Shampoo"/>
    <x v="1"/>
    <x v="7"/>
    <x v="9"/>
    <s v="South"/>
    <x v="1"/>
    <x v="3"/>
    <n v="259"/>
    <n v="1617"/>
    <n v="296121"/>
    <x v="1369"/>
  </r>
  <r>
    <s v="Shampoo"/>
    <x v="1"/>
    <x v="7"/>
    <x v="9"/>
    <s v="South"/>
    <x v="1"/>
    <x v="4"/>
    <n v="966"/>
    <n v="5999"/>
    <n v="296121"/>
    <x v="1369"/>
  </r>
  <r>
    <s v="Shampoo"/>
    <x v="1"/>
    <x v="7"/>
    <x v="9"/>
    <s v="South"/>
    <x v="1"/>
    <x v="5"/>
    <n v="721"/>
    <n v="4473"/>
    <n v="296121"/>
    <x v="1369"/>
  </r>
  <r>
    <s v="Shampoo"/>
    <x v="1"/>
    <x v="7"/>
    <x v="9"/>
    <s v="South"/>
    <x v="1"/>
    <x v="6"/>
    <n v="1407"/>
    <n v="8715"/>
    <n v="296121"/>
    <x v="1369"/>
  </r>
  <r>
    <s v="Shampoo"/>
    <x v="1"/>
    <x v="7"/>
    <x v="9"/>
    <s v="South"/>
    <x v="1"/>
    <x v="7"/>
    <n v="364"/>
    <n v="2296"/>
    <n v="296121"/>
    <x v="1369"/>
  </r>
  <r>
    <s v="Shampoo"/>
    <x v="1"/>
    <x v="7"/>
    <x v="9"/>
    <s v="South"/>
    <x v="1"/>
    <x v="8"/>
    <n v="1302"/>
    <n v="8064"/>
    <n v="296121"/>
    <x v="1370"/>
  </r>
  <r>
    <s v="Shampoo"/>
    <x v="1"/>
    <x v="7"/>
    <x v="9"/>
    <s v="South"/>
    <x v="1"/>
    <x v="9"/>
    <n v="259"/>
    <n v="1659"/>
    <n v="296121"/>
    <x v="1371"/>
  </r>
  <r>
    <s v="Shampoo"/>
    <x v="1"/>
    <x v="7"/>
    <x v="9"/>
    <s v="South"/>
    <x v="1"/>
    <x v="10"/>
    <n v="1085"/>
    <n v="6720"/>
    <n v="296121"/>
    <x v="1372"/>
  </r>
  <r>
    <s v="Shampoo"/>
    <x v="1"/>
    <x v="7"/>
    <x v="9"/>
    <s v="South"/>
    <x v="1"/>
    <x v="11"/>
    <n v="1197"/>
    <n v="7413"/>
    <n v="296121"/>
    <x v="1289"/>
  </r>
  <r>
    <s v="Shampoo"/>
    <x v="1"/>
    <x v="7"/>
    <x v="9"/>
    <s v="South"/>
    <x v="2"/>
    <x v="0"/>
    <n v="966"/>
    <n v="5992"/>
    <n v="343210"/>
    <x v="1373"/>
  </r>
  <r>
    <s v="Shampoo"/>
    <x v="1"/>
    <x v="7"/>
    <x v="9"/>
    <s v="South"/>
    <x v="2"/>
    <x v="1"/>
    <n v="616"/>
    <n v="3836"/>
    <n v="343210"/>
    <x v="1374"/>
  </r>
  <r>
    <s v="Shampoo"/>
    <x v="1"/>
    <x v="7"/>
    <x v="9"/>
    <s v="South"/>
    <x v="2"/>
    <x v="2"/>
    <n v="756"/>
    <n v="4711"/>
    <n v="343210"/>
    <x v="1375"/>
  </r>
  <r>
    <s v="Shampoo"/>
    <x v="1"/>
    <x v="7"/>
    <x v="9"/>
    <s v="South"/>
    <x v="2"/>
    <x v="3"/>
    <n v="455"/>
    <n v="2793"/>
    <n v="343210"/>
    <x v="1376"/>
  </r>
  <r>
    <s v="Shampoo"/>
    <x v="1"/>
    <x v="7"/>
    <x v="9"/>
    <s v="South"/>
    <x v="2"/>
    <x v="4"/>
    <n v="4361"/>
    <n v="26985"/>
    <n v="343210"/>
    <x v="1377"/>
  </r>
  <r>
    <s v="Shampoo"/>
    <x v="1"/>
    <x v="7"/>
    <x v="9"/>
    <s v="South"/>
    <x v="2"/>
    <x v="5"/>
    <n v="1162"/>
    <n v="7231"/>
    <n v="343210"/>
    <x v="1378"/>
  </r>
  <r>
    <s v="Shampoo"/>
    <x v="1"/>
    <x v="7"/>
    <x v="9"/>
    <s v="South"/>
    <x v="2"/>
    <x v="6"/>
    <n v="1869"/>
    <n v="11536"/>
    <n v="343210"/>
    <x v="1379"/>
  </r>
  <r>
    <s v="Shampoo"/>
    <x v="1"/>
    <x v="7"/>
    <x v="9"/>
    <s v="South"/>
    <x v="2"/>
    <x v="7"/>
    <n v="1225"/>
    <n v="7595"/>
    <n v="343210"/>
    <x v="1380"/>
  </r>
  <r>
    <s v="Shampoo"/>
    <x v="1"/>
    <x v="7"/>
    <x v="9"/>
    <s v="South"/>
    <x v="2"/>
    <x v="8"/>
    <n v="861"/>
    <n v="5299"/>
    <n v="343210"/>
    <x v="1381"/>
  </r>
  <r>
    <s v="Shampoo"/>
    <x v="1"/>
    <x v="7"/>
    <x v="9"/>
    <s v="South"/>
    <x v="2"/>
    <x v="9"/>
    <n v="1239"/>
    <n v="7658"/>
    <n v="343210"/>
    <x v="1382"/>
  </r>
  <r>
    <s v="Shampoo"/>
    <x v="1"/>
    <x v="7"/>
    <x v="9"/>
    <s v="South"/>
    <x v="2"/>
    <x v="10"/>
    <n v="910"/>
    <n v="5600"/>
    <n v="343210"/>
    <x v="1383"/>
  </r>
  <r>
    <s v="Shampoo"/>
    <x v="1"/>
    <x v="7"/>
    <x v="9"/>
    <s v="South"/>
    <x v="2"/>
    <x v="11"/>
    <n v="1085"/>
    <n v="6643"/>
    <n v="343210"/>
    <x v="1301"/>
  </r>
  <r>
    <s v="Shampoo"/>
    <x v="1"/>
    <x v="7"/>
    <x v="9"/>
    <s v="South"/>
    <x v="3"/>
    <x v="0"/>
    <n v="875"/>
    <n v="5334"/>
    <n v="203735"/>
    <x v="1384"/>
  </r>
  <r>
    <s v="Shampoo"/>
    <x v="1"/>
    <x v="7"/>
    <x v="9"/>
    <s v="South"/>
    <x v="3"/>
    <x v="1"/>
    <n v="560"/>
    <n v="3472"/>
    <n v="203735"/>
    <x v="1385"/>
  </r>
  <r>
    <s v="Shampoo"/>
    <x v="1"/>
    <x v="7"/>
    <x v="9"/>
    <s v="South"/>
    <x v="3"/>
    <x v="2"/>
    <n v="742"/>
    <n v="4578"/>
    <n v="203735"/>
    <x v="1386"/>
  </r>
  <r>
    <s v="Shampoo"/>
    <x v="1"/>
    <x v="7"/>
    <x v="9"/>
    <s v="South"/>
    <x v="3"/>
    <x v="3"/>
    <n v="378"/>
    <n v="2310"/>
    <n v="203735"/>
    <x v="1387"/>
  </r>
  <r>
    <s v="Shampoo"/>
    <x v="1"/>
    <x v="7"/>
    <x v="9"/>
    <s v="South"/>
    <x v="3"/>
    <x v="4"/>
    <n v="378"/>
    <n v="2296"/>
    <n v="203735"/>
    <x v="1388"/>
  </r>
  <r>
    <s v="Shampoo"/>
    <x v="1"/>
    <x v="7"/>
    <x v="9"/>
    <s v="South"/>
    <x v="3"/>
    <x v="5"/>
    <n v="903"/>
    <n v="5558"/>
    <n v="203735"/>
    <x v="1389"/>
  </r>
  <r>
    <s v="Shampoo"/>
    <x v="1"/>
    <x v="7"/>
    <x v="9"/>
    <s v="South"/>
    <x v="3"/>
    <x v="6"/>
    <n v="728"/>
    <n v="4501"/>
    <n v="203735"/>
    <x v="1390"/>
  </r>
  <r>
    <s v="Shampoo"/>
    <x v="1"/>
    <x v="7"/>
    <x v="9"/>
    <s v="South"/>
    <x v="3"/>
    <x v="7"/>
    <n v="329"/>
    <n v="1967"/>
    <n v="203735"/>
    <x v="1391"/>
  </r>
  <r>
    <s v="Shampoo"/>
    <x v="1"/>
    <x v="7"/>
    <x v="9"/>
    <s v="South"/>
    <x v="3"/>
    <x v="8"/>
    <n v="560"/>
    <n v="3444"/>
    <n v="203735"/>
    <x v="1392"/>
  </r>
  <r>
    <s v="Shampoo"/>
    <x v="1"/>
    <x v="7"/>
    <x v="9"/>
    <s v="South"/>
    <x v="3"/>
    <x v="9"/>
    <n v="721"/>
    <n v="4410"/>
    <n v="203735"/>
    <x v="1393"/>
  </r>
  <r>
    <s v="Shampoo"/>
    <x v="1"/>
    <x v="7"/>
    <x v="9"/>
    <s v="South"/>
    <x v="3"/>
    <x v="10"/>
    <n v="623"/>
    <n v="3836"/>
    <n v="203735"/>
    <x v="1394"/>
  </r>
  <r>
    <s v="Shampoo"/>
    <x v="1"/>
    <x v="7"/>
    <x v="9"/>
    <s v="South"/>
    <x v="3"/>
    <x v="11"/>
    <n v="812"/>
    <n v="4998"/>
    <n v="203735"/>
    <x v="1313"/>
  </r>
  <r>
    <s v="Shampoo"/>
    <x v="1"/>
    <x v="7"/>
    <x v="9"/>
    <s v="South"/>
    <x v="4"/>
    <x v="0"/>
    <n v="924"/>
    <n v="5663"/>
    <n v="219611"/>
    <x v="1395"/>
  </r>
  <r>
    <s v="Shampoo"/>
    <x v="1"/>
    <x v="7"/>
    <x v="9"/>
    <s v="South"/>
    <x v="4"/>
    <x v="1"/>
    <n v="770"/>
    <n v="4697"/>
    <n v="219611"/>
    <x v="1396"/>
  </r>
  <r>
    <s v="Shampoo"/>
    <x v="1"/>
    <x v="7"/>
    <x v="9"/>
    <s v="South"/>
    <x v="4"/>
    <x v="2"/>
    <n v="952"/>
    <n v="5817"/>
    <n v="219611"/>
    <x v="1397"/>
  </r>
  <r>
    <s v="Shampoo"/>
    <x v="1"/>
    <x v="7"/>
    <x v="9"/>
    <s v="South"/>
    <x v="4"/>
    <x v="3"/>
    <n v="1043"/>
    <n v="6391"/>
    <n v="219611"/>
    <x v="1398"/>
  </r>
  <r>
    <s v="Shampoo"/>
    <x v="1"/>
    <x v="7"/>
    <x v="9"/>
    <s v="South"/>
    <x v="4"/>
    <x v="4"/>
    <n v="875"/>
    <n v="5348"/>
    <n v="219611"/>
    <x v="1399"/>
  </r>
  <r>
    <s v="Shampoo"/>
    <x v="1"/>
    <x v="7"/>
    <x v="9"/>
    <s v="South"/>
    <x v="4"/>
    <x v="5"/>
    <n v="980"/>
    <n v="5992"/>
    <n v="219611"/>
    <x v="1400"/>
  </r>
  <r>
    <s v="Shampoo"/>
    <x v="1"/>
    <x v="7"/>
    <x v="9"/>
    <s v="South"/>
    <x v="4"/>
    <x v="6"/>
    <n v="742"/>
    <n v="4557"/>
    <n v="219611"/>
    <x v="1401"/>
  </r>
  <r>
    <s v="Shampoo"/>
    <x v="1"/>
    <x v="7"/>
    <x v="9"/>
    <s v="South"/>
    <x v="4"/>
    <x v="7"/>
    <n v="1736"/>
    <n v="10633"/>
    <n v="219611"/>
    <x v="1402"/>
  </r>
  <r>
    <s v="Shampoo"/>
    <x v="1"/>
    <x v="7"/>
    <x v="9"/>
    <s v="South"/>
    <x v="4"/>
    <x v="8"/>
    <n v="1330"/>
    <n v="8155"/>
    <n v="219611"/>
    <x v="1403"/>
  </r>
  <r>
    <s v="Shampoo"/>
    <x v="1"/>
    <x v="7"/>
    <x v="9"/>
    <s v="South"/>
    <x v="4"/>
    <x v="9"/>
    <n v="847"/>
    <n v="5208"/>
    <n v="219611"/>
    <x v="1404"/>
  </r>
  <r>
    <s v="Shampoo"/>
    <x v="1"/>
    <x v="7"/>
    <x v="9"/>
    <s v="South"/>
    <x v="4"/>
    <x v="10"/>
    <n v="728"/>
    <n v="4459"/>
    <n v="219611"/>
    <x v="1405"/>
  </r>
  <r>
    <s v="Shampoo"/>
    <x v="1"/>
    <x v="7"/>
    <x v="9"/>
    <s v="South"/>
    <x v="4"/>
    <x v="11"/>
    <n v="1449"/>
    <n v="9681"/>
    <n v="219611"/>
    <x v="1325"/>
  </r>
  <r>
    <s v="Shampoo"/>
    <x v="1"/>
    <x v="7"/>
    <x v="9"/>
    <s v="South"/>
    <x v="5"/>
    <x v="0"/>
    <n v="952"/>
    <n v="6769"/>
    <n v="59220"/>
    <x v="1406"/>
  </r>
  <r>
    <s v="Shampoo"/>
    <x v="1"/>
    <x v="7"/>
    <x v="9"/>
    <s v="South"/>
    <x v="5"/>
    <x v="1"/>
    <n v="819"/>
    <n v="5873"/>
    <n v="59220"/>
    <x v="1407"/>
  </r>
  <r>
    <s v="Shampoo"/>
    <x v="1"/>
    <x v="7"/>
    <x v="9"/>
    <s v="South"/>
    <x v="5"/>
    <x v="2"/>
    <n v="938"/>
    <n v="6734"/>
    <n v="59220"/>
    <x v="1408"/>
  </r>
  <r>
    <s v="Shampoo"/>
    <x v="1"/>
    <x v="8"/>
    <x v="10"/>
    <s v="Center"/>
    <x v="0"/>
    <x v="0"/>
    <n v="3374"/>
    <n v="16667"/>
    <n v="403781"/>
    <x v="1409"/>
  </r>
  <r>
    <s v="Shampoo"/>
    <x v="1"/>
    <x v="8"/>
    <x v="10"/>
    <s v="Center"/>
    <x v="0"/>
    <x v="1"/>
    <n v="2527"/>
    <n v="12502"/>
    <n v="403781"/>
    <x v="1409"/>
  </r>
  <r>
    <s v="Shampoo"/>
    <x v="1"/>
    <x v="8"/>
    <x v="10"/>
    <s v="Center"/>
    <x v="0"/>
    <x v="2"/>
    <n v="3325"/>
    <n v="16464"/>
    <n v="403781"/>
    <x v="1409"/>
  </r>
  <r>
    <s v="Shampoo"/>
    <x v="1"/>
    <x v="8"/>
    <x v="10"/>
    <s v="Center"/>
    <x v="0"/>
    <x v="3"/>
    <n v="3031"/>
    <n v="15008"/>
    <n v="403781"/>
    <x v="1409"/>
  </r>
  <r>
    <s v="Shampoo"/>
    <x v="1"/>
    <x v="8"/>
    <x v="10"/>
    <s v="Center"/>
    <x v="0"/>
    <x v="4"/>
    <n v="3444"/>
    <n v="17052"/>
    <n v="403781"/>
    <x v="1409"/>
  </r>
  <r>
    <s v="Shampoo"/>
    <x v="1"/>
    <x v="8"/>
    <x v="10"/>
    <s v="Center"/>
    <x v="0"/>
    <x v="5"/>
    <n v="4221"/>
    <n v="20895"/>
    <n v="403781"/>
    <x v="1409"/>
  </r>
  <r>
    <s v="Shampoo"/>
    <x v="1"/>
    <x v="8"/>
    <x v="10"/>
    <s v="Center"/>
    <x v="0"/>
    <x v="6"/>
    <n v="3318"/>
    <n v="16436"/>
    <n v="403781"/>
    <x v="1409"/>
  </r>
  <r>
    <s v="Shampoo"/>
    <x v="1"/>
    <x v="8"/>
    <x v="10"/>
    <s v="Center"/>
    <x v="0"/>
    <x v="7"/>
    <n v="3108"/>
    <n v="15379"/>
    <n v="403781"/>
    <x v="1409"/>
  </r>
  <r>
    <s v="Shampoo"/>
    <x v="1"/>
    <x v="8"/>
    <x v="10"/>
    <s v="Center"/>
    <x v="0"/>
    <x v="8"/>
    <n v="2821"/>
    <n v="13972"/>
    <n v="403781"/>
    <x v="1409"/>
  </r>
  <r>
    <s v="Shampoo"/>
    <x v="1"/>
    <x v="8"/>
    <x v="10"/>
    <s v="Center"/>
    <x v="0"/>
    <x v="9"/>
    <n v="3696"/>
    <n v="18277"/>
    <n v="403781"/>
    <x v="1409"/>
  </r>
  <r>
    <s v="Shampoo"/>
    <x v="1"/>
    <x v="8"/>
    <x v="10"/>
    <s v="Center"/>
    <x v="0"/>
    <x v="10"/>
    <n v="3395"/>
    <n v="16786"/>
    <n v="403781"/>
    <x v="1409"/>
  </r>
  <r>
    <s v="Shampoo"/>
    <x v="1"/>
    <x v="8"/>
    <x v="10"/>
    <s v="Center"/>
    <x v="0"/>
    <x v="11"/>
    <n v="2870"/>
    <n v="14217"/>
    <n v="403781"/>
    <x v="1409"/>
  </r>
  <r>
    <s v="Shampoo"/>
    <x v="1"/>
    <x v="8"/>
    <x v="10"/>
    <s v="Center"/>
    <x v="1"/>
    <x v="0"/>
    <n v="2632"/>
    <n v="13027"/>
    <n v="303562"/>
    <x v="1410"/>
  </r>
  <r>
    <s v="Shampoo"/>
    <x v="1"/>
    <x v="8"/>
    <x v="10"/>
    <s v="Center"/>
    <x v="1"/>
    <x v="1"/>
    <n v="2926"/>
    <n v="14455"/>
    <n v="303562"/>
    <x v="1411"/>
  </r>
  <r>
    <s v="Shampoo"/>
    <x v="1"/>
    <x v="8"/>
    <x v="10"/>
    <s v="Center"/>
    <x v="1"/>
    <x v="2"/>
    <n v="3654"/>
    <n v="18095"/>
    <n v="303562"/>
    <x v="1412"/>
  </r>
  <r>
    <s v="Shampoo"/>
    <x v="1"/>
    <x v="8"/>
    <x v="10"/>
    <s v="Center"/>
    <x v="1"/>
    <x v="3"/>
    <n v="2912"/>
    <n v="14406"/>
    <n v="303562"/>
    <x v="1413"/>
  </r>
  <r>
    <s v="Shampoo"/>
    <x v="1"/>
    <x v="8"/>
    <x v="10"/>
    <s v="Center"/>
    <x v="1"/>
    <x v="4"/>
    <n v="3374"/>
    <n v="16695"/>
    <n v="303562"/>
    <x v="1414"/>
  </r>
  <r>
    <s v="Shampoo"/>
    <x v="1"/>
    <x v="8"/>
    <x v="10"/>
    <s v="Center"/>
    <x v="1"/>
    <x v="5"/>
    <n v="2226"/>
    <n v="11025"/>
    <n v="303562"/>
    <x v="1415"/>
  </r>
  <r>
    <s v="Shampoo"/>
    <x v="1"/>
    <x v="8"/>
    <x v="10"/>
    <s v="Center"/>
    <x v="1"/>
    <x v="6"/>
    <n v="2807"/>
    <n v="13888"/>
    <n v="303562"/>
    <x v="1416"/>
  </r>
  <r>
    <s v="Shampoo"/>
    <x v="1"/>
    <x v="8"/>
    <x v="10"/>
    <s v="Center"/>
    <x v="1"/>
    <x v="7"/>
    <n v="2723"/>
    <n v="13482"/>
    <n v="303562"/>
    <x v="1417"/>
  </r>
  <r>
    <s v="Shampoo"/>
    <x v="1"/>
    <x v="8"/>
    <x v="10"/>
    <s v="Center"/>
    <x v="1"/>
    <x v="8"/>
    <n v="2856"/>
    <n v="14161"/>
    <n v="303562"/>
    <x v="1418"/>
  </r>
  <r>
    <s v="Shampoo"/>
    <x v="1"/>
    <x v="8"/>
    <x v="10"/>
    <s v="Center"/>
    <x v="1"/>
    <x v="9"/>
    <n v="2289"/>
    <n v="11305"/>
    <n v="303562"/>
    <x v="1419"/>
  </r>
  <r>
    <s v="Shampoo"/>
    <x v="1"/>
    <x v="8"/>
    <x v="10"/>
    <s v="Center"/>
    <x v="1"/>
    <x v="10"/>
    <n v="1498"/>
    <n v="7413"/>
    <n v="303562"/>
    <x v="1420"/>
  </r>
  <r>
    <s v="Shampoo"/>
    <x v="1"/>
    <x v="8"/>
    <x v="10"/>
    <s v="Center"/>
    <x v="1"/>
    <x v="11"/>
    <n v="1862"/>
    <n v="9205"/>
    <n v="303562"/>
    <x v="1421"/>
  </r>
  <r>
    <s v="Shampoo"/>
    <x v="1"/>
    <x v="8"/>
    <x v="10"/>
    <s v="Center"/>
    <x v="2"/>
    <x v="0"/>
    <n v="1470"/>
    <n v="7301"/>
    <n v="71673"/>
    <x v="1422"/>
  </r>
  <r>
    <s v="Shampoo"/>
    <x v="1"/>
    <x v="8"/>
    <x v="10"/>
    <s v="Center"/>
    <x v="2"/>
    <x v="1"/>
    <n v="1666"/>
    <n v="8253"/>
    <n v="71673"/>
    <x v="1423"/>
  </r>
  <r>
    <s v="Shampoo"/>
    <x v="1"/>
    <x v="8"/>
    <x v="10"/>
    <s v="Center"/>
    <x v="2"/>
    <x v="2"/>
    <n v="2002"/>
    <n v="9891"/>
    <n v="71673"/>
    <x v="1424"/>
  </r>
  <r>
    <s v="Shampoo"/>
    <x v="1"/>
    <x v="8"/>
    <x v="10"/>
    <s v="Center"/>
    <x v="2"/>
    <x v="3"/>
    <n v="1232"/>
    <n v="6104"/>
    <n v="71673"/>
    <x v="1425"/>
  </r>
  <r>
    <s v="Shampoo"/>
    <x v="1"/>
    <x v="8"/>
    <x v="10"/>
    <s v="Center"/>
    <x v="2"/>
    <x v="4"/>
    <n v="1232"/>
    <n v="6076"/>
    <n v="71673"/>
    <x v="1426"/>
  </r>
  <r>
    <s v="Shampoo"/>
    <x v="1"/>
    <x v="8"/>
    <x v="10"/>
    <s v="Center"/>
    <x v="2"/>
    <x v="5"/>
    <n v="854"/>
    <n v="4256"/>
    <n v="71673"/>
    <x v="1427"/>
  </r>
  <r>
    <s v="Shampoo"/>
    <x v="1"/>
    <x v="8"/>
    <x v="10"/>
    <s v="Center"/>
    <x v="2"/>
    <x v="6"/>
    <n v="917"/>
    <n v="4550"/>
    <n v="71673"/>
    <x v="1428"/>
  </r>
  <r>
    <s v="Shampoo"/>
    <x v="1"/>
    <x v="8"/>
    <x v="10"/>
    <s v="Center"/>
    <x v="2"/>
    <x v="7"/>
    <n v="231"/>
    <n v="1169"/>
    <n v="71673"/>
    <x v="1429"/>
  </r>
  <r>
    <s v="Shampoo"/>
    <x v="1"/>
    <x v="8"/>
    <x v="10"/>
    <s v="Center"/>
    <x v="2"/>
    <x v="8"/>
    <n v="364"/>
    <n v="1827"/>
    <n v="71673"/>
    <x v="1430"/>
  </r>
  <r>
    <s v="Shampoo"/>
    <x v="1"/>
    <x v="8"/>
    <x v="10"/>
    <s v="Center"/>
    <x v="2"/>
    <x v="9"/>
    <n v="434"/>
    <n v="2142"/>
    <n v="71673"/>
    <x v="1431"/>
  </r>
  <r>
    <s v="Shampoo"/>
    <x v="1"/>
    <x v="8"/>
    <x v="10"/>
    <s v="Center"/>
    <x v="2"/>
    <x v="10"/>
    <n v="266"/>
    <n v="1302"/>
    <n v="71673"/>
    <x v="1432"/>
  </r>
  <r>
    <s v="Shampoo"/>
    <x v="1"/>
    <x v="8"/>
    <x v="10"/>
    <s v="Center"/>
    <x v="2"/>
    <x v="11"/>
    <n v="273"/>
    <n v="1351"/>
    <n v="71673"/>
    <x v="1433"/>
  </r>
  <r>
    <s v="Shampoo"/>
    <x v="1"/>
    <x v="8"/>
    <x v="10"/>
    <s v="Center"/>
    <x v="3"/>
    <x v="0"/>
    <n v="273"/>
    <n v="1351"/>
    <n v="13783"/>
    <x v="1434"/>
  </r>
  <r>
    <s v="Shampoo"/>
    <x v="1"/>
    <x v="8"/>
    <x v="10"/>
    <s v="Center"/>
    <x v="3"/>
    <x v="1"/>
    <n v="168"/>
    <n v="847"/>
    <n v="13783"/>
    <x v="1435"/>
  </r>
  <r>
    <s v="Shampoo"/>
    <x v="1"/>
    <x v="8"/>
    <x v="10"/>
    <s v="Center"/>
    <x v="3"/>
    <x v="2"/>
    <n v="245"/>
    <n v="1183"/>
    <n v="13783"/>
    <x v="1436"/>
  </r>
  <r>
    <s v="Shampoo"/>
    <x v="1"/>
    <x v="8"/>
    <x v="10"/>
    <s v="Center"/>
    <x v="3"/>
    <x v="3"/>
    <n v="189"/>
    <n v="959"/>
    <n v="13783"/>
    <x v="1437"/>
  </r>
  <r>
    <s v="Shampoo"/>
    <x v="1"/>
    <x v="8"/>
    <x v="10"/>
    <s v="Center"/>
    <x v="3"/>
    <x v="4"/>
    <n v="63"/>
    <n v="336"/>
    <n v="13783"/>
    <x v="1438"/>
  </r>
  <r>
    <s v="Shampoo"/>
    <x v="1"/>
    <x v="8"/>
    <x v="10"/>
    <s v="Center"/>
    <x v="3"/>
    <x v="5"/>
    <n v="119"/>
    <n v="588"/>
    <n v="13783"/>
    <x v="1439"/>
  </r>
  <r>
    <s v="Shampoo"/>
    <x v="1"/>
    <x v="8"/>
    <x v="10"/>
    <s v="Center"/>
    <x v="3"/>
    <x v="6"/>
    <n v="168"/>
    <n v="826"/>
    <n v="13783"/>
    <x v="1440"/>
  </r>
  <r>
    <s v="Shampoo"/>
    <x v="1"/>
    <x v="8"/>
    <x v="10"/>
    <s v="Center"/>
    <x v="3"/>
    <x v="7"/>
    <n v="98"/>
    <n v="462"/>
    <n v="13783"/>
    <x v="1441"/>
  </r>
  <r>
    <s v="Shampoo"/>
    <x v="1"/>
    <x v="8"/>
    <x v="10"/>
    <s v="Center"/>
    <x v="3"/>
    <x v="8"/>
    <n v="126"/>
    <n v="616"/>
    <n v="13783"/>
    <x v="1442"/>
  </r>
  <r>
    <s v="Shampoo"/>
    <x v="1"/>
    <x v="8"/>
    <x v="10"/>
    <s v="Center"/>
    <x v="3"/>
    <x v="9"/>
    <n v="112"/>
    <n v="532"/>
    <n v="13783"/>
    <x v="1443"/>
  </r>
  <r>
    <s v="Shampoo"/>
    <x v="1"/>
    <x v="8"/>
    <x v="10"/>
    <s v="Center"/>
    <x v="3"/>
    <x v="10"/>
    <n v="35"/>
    <n v="189"/>
    <n v="13783"/>
    <x v="1444"/>
  </r>
  <r>
    <s v="Shampoo"/>
    <x v="1"/>
    <x v="8"/>
    <x v="10"/>
    <s v="Center"/>
    <x v="3"/>
    <x v="11"/>
    <n v="175"/>
    <n v="854"/>
    <n v="13783"/>
    <x v="1445"/>
  </r>
  <r>
    <s v="Shampoo"/>
    <x v="1"/>
    <x v="8"/>
    <x v="10"/>
    <s v="Center"/>
    <x v="4"/>
    <x v="0"/>
    <n v="35"/>
    <n v="196"/>
    <n v="4641"/>
    <x v="1446"/>
  </r>
  <r>
    <s v="Shampoo"/>
    <x v="1"/>
    <x v="8"/>
    <x v="10"/>
    <s v="Center"/>
    <x v="4"/>
    <x v="1"/>
    <n v="14"/>
    <n v="91"/>
    <n v="4641"/>
    <x v="1447"/>
  </r>
  <r>
    <s v="Shampoo"/>
    <x v="1"/>
    <x v="8"/>
    <x v="10"/>
    <s v="Center"/>
    <x v="4"/>
    <x v="2"/>
    <n v="14"/>
    <n v="84"/>
    <n v="4641"/>
    <x v="1448"/>
  </r>
  <r>
    <s v="Shampoo"/>
    <x v="1"/>
    <x v="8"/>
    <x v="10"/>
    <s v="Center"/>
    <x v="4"/>
    <x v="3"/>
    <n v="42"/>
    <n v="203"/>
    <n v="4641"/>
    <x v="1449"/>
  </r>
  <r>
    <s v="Shampoo"/>
    <x v="1"/>
    <x v="8"/>
    <x v="10"/>
    <s v="Center"/>
    <x v="4"/>
    <x v="4"/>
    <n v="105"/>
    <n v="511"/>
    <n v="4641"/>
    <x v="1450"/>
  </r>
  <r>
    <s v="Shampoo"/>
    <x v="1"/>
    <x v="8"/>
    <x v="10"/>
    <s v="Center"/>
    <x v="4"/>
    <x v="5"/>
    <n v="63"/>
    <n v="322"/>
    <n v="4641"/>
    <x v="1451"/>
  </r>
  <r>
    <s v="Shampoo"/>
    <x v="1"/>
    <x v="8"/>
    <x v="10"/>
    <s v="Center"/>
    <x v="4"/>
    <x v="6"/>
    <n v="28"/>
    <n v="154"/>
    <n v="4641"/>
    <x v="1452"/>
  </r>
  <r>
    <s v="Shampoo"/>
    <x v="1"/>
    <x v="8"/>
    <x v="10"/>
    <s v="Center"/>
    <x v="4"/>
    <x v="7"/>
    <n v="42"/>
    <n v="203"/>
    <n v="4641"/>
    <x v="1453"/>
  </r>
  <r>
    <s v="Shampoo"/>
    <x v="1"/>
    <x v="8"/>
    <x v="10"/>
    <s v="Center"/>
    <x v="4"/>
    <x v="8"/>
    <n v="49"/>
    <n v="245"/>
    <n v="4641"/>
    <x v="1454"/>
  </r>
  <r>
    <s v="Shampoo"/>
    <x v="1"/>
    <x v="8"/>
    <x v="10"/>
    <s v="Center"/>
    <x v="4"/>
    <x v="9"/>
    <n v="56"/>
    <n v="308"/>
    <n v="4641"/>
    <x v="1455"/>
  </r>
  <r>
    <s v="Shampoo"/>
    <x v="1"/>
    <x v="8"/>
    <x v="10"/>
    <s v="Center"/>
    <x v="4"/>
    <x v="10"/>
    <n v="28"/>
    <n v="140"/>
    <n v="4641"/>
    <x v="1456"/>
  </r>
  <r>
    <s v="Shampoo"/>
    <x v="1"/>
    <x v="8"/>
    <x v="10"/>
    <s v="Center"/>
    <x v="5"/>
    <x v="0"/>
    <n v="70"/>
    <n v="371"/>
    <n v="1372"/>
    <x v="1457"/>
  </r>
  <r>
    <s v="Shampoo"/>
    <x v="1"/>
    <x v="8"/>
    <x v="10"/>
    <s v="Center"/>
    <x v="5"/>
    <x v="1"/>
    <n v="21"/>
    <n v="98"/>
    <n v="1372"/>
    <x v="1458"/>
  </r>
  <r>
    <s v="Shampoo"/>
    <x v="1"/>
    <x v="8"/>
    <x v="10"/>
    <s v="Center"/>
    <x v="5"/>
    <x v="2"/>
    <n v="84"/>
    <n v="385"/>
    <n v="1372"/>
    <x v="1459"/>
  </r>
  <r>
    <s v="Shampoo"/>
    <x v="1"/>
    <x v="8"/>
    <x v="10"/>
    <s v="North"/>
    <x v="0"/>
    <x v="0"/>
    <n v="2667"/>
    <n v="13202"/>
    <n v="403781"/>
    <x v="1409"/>
  </r>
  <r>
    <s v="Shampoo"/>
    <x v="1"/>
    <x v="8"/>
    <x v="10"/>
    <s v="North"/>
    <x v="0"/>
    <x v="1"/>
    <n v="2107"/>
    <n v="10444"/>
    <n v="403781"/>
    <x v="1409"/>
  </r>
  <r>
    <s v="Shampoo"/>
    <x v="1"/>
    <x v="8"/>
    <x v="10"/>
    <s v="North"/>
    <x v="0"/>
    <x v="2"/>
    <n v="2793"/>
    <n v="13818"/>
    <n v="403781"/>
    <x v="1409"/>
  </r>
  <r>
    <s v="Shampoo"/>
    <x v="1"/>
    <x v="8"/>
    <x v="10"/>
    <s v="North"/>
    <x v="0"/>
    <x v="3"/>
    <n v="1764"/>
    <n v="8736"/>
    <n v="403781"/>
    <x v="1409"/>
  </r>
  <r>
    <s v="Shampoo"/>
    <x v="1"/>
    <x v="8"/>
    <x v="10"/>
    <s v="North"/>
    <x v="0"/>
    <x v="4"/>
    <n v="2366"/>
    <n v="11711"/>
    <n v="403781"/>
    <x v="1409"/>
  </r>
  <r>
    <s v="Shampoo"/>
    <x v="1"/>
    <x v="8"/>
    <x v="10"/>
    <s v="North"/>
    <x v="0"/>
    <x v="5"/>
    <n v="2387"/>
    <n v="11837"/>
    <n v="403781"/>
    <x v="1409"/>
  </r>
  <r>
    <s v="Shampoo"/>
    <x v="1"/>
    <x v="8"/>
    <x v="10"/>
    <s v="North"/>
    <x v="0"/>
    <x v="6"/>
    <n v="2100"/>
    <n v="10430"/>
    <n v="403781"/>
    <x v="1409"/>
  </r>
  <r>
    <s v="Shampoo"/>
    <x v="1"/>
    <x v="8"/>
    <x v="10"/>
    <s v="North"/>
    <x v="0"/>
    <x v="7"/>
    <n v="2226"/>
    <n v="11025"/>
    <n v="403781"/>
    <x v="1409"/>
  </r>
  <r>
    <s v="Shampoo"/>
    <x v="1"/>
    <x v="8"/>
    <x v="10"/>
    <s v="North"/>
    <x v="0"/>
    <x v="8"/>
    <n v="1848"/>
    <n v="9135"/>
    <n v="403781"/>
    <x v="1409"/>
  </r>
  <r>
    <s v="Shampoo"/>
    <x v="1"/>
    <x v="8"/>
    <x v="10"/>
    <s v="North"/>
    <x v="0"/>
    <x v="9"/>
    <n v="1666"/>
    <n v="8225"/>
    <n v="403781"/>
    <x v="1409"/>
  </r>
  <r>
    <s v="Shampoo"/>
    <x v="1"/>
    <x v="8"/>
    <x v="10"/>
    <s v="North"/>
    <x v="0"/>
    <x v="10"/>
    <n v="1911"/>
    <n v="9450"/>
    <n v="403781"/>
    <x v="1409"/>
  </r>
  <r>
    <s v="Shampoo"/>
    <x v="1"/>
    <x v="8"/>
    <x v="10"/>
    <s v="North"/>
    <x v="0"/>
    <x v="11"/>
    <n v="2212"/>
    <n v="10955"/>
    <n v="403781"/>
    <x v="1409"/>
  </r>
  <r>
    <s v="Shampoo"/>
    <x v="1"/>
    <x v="8"/>
    <x v="10"/>
    <s v="North"/>
    <x v="1"/>
    <x v="0"/>
    <n v="1659"/>
    <n v="8211"/>
    <n v="303562"/>
    <x v="1460"/>
  </r>
  <r>
    <s v="Shampoo"/>
    <x v="1"/>
    <x v="8"/>
    <x v="10"/>
    <s v="North"/>
    <x v="1"/>
    <x v="1"/>
    <n v="2051"/>
    <n v="10171"/>
    <n v="303562"/>
    <x v="1461"/>
  </r>
  <r>
    <s v="Shampoo"/>
    <x v="1"/>
    <x v="8"/>
    <x v="10"/>
    <s v="North"/>
    <x v="1"/>
    <x v="2"/>
    <n v="1309"/>
    <n v="6489"/>
    <n v="303562"/>
    <x v="1462"/>
  </r>
  <r>
    <s v="Shampoo"/>
    <x v="1"/>
    <x v="8"/>
    <x v="10"/>
    <s v="North"/>
    <x v="1"/>
    <x v="3"/>
    <n v="1631"/>
    <n v="8099"/>
    <n v="303562"/>
    <x v="1463"/>
  </r>
  <r>
    <s v="Shampoo"/>
    <x v="1"/>
    <x v="8"/>
    <x v="10"/>
    <s v="North"/>
    <x v="1"/>
    <x v="4"/>
    <n v="2457"/>
    <n v="12138"/>
    <n v="303562"/>
    <x v="1464"/>
  </r>
  <r>
    <s v="Shampoo"/>
    <x v="1"/>
    <x v="8"/>
    <x v="10"/>
    <s v="North"/>
    <x v="1"/>
    <x v="5"/>
    <n v="1925"/>
    <n v="9527"/>
    <n v="303562"/>
    <x v="1465"/>
  </r>
  <r>
    <s v="Shampoo"/>
    <x v="1"/>
    <x v="8"/>
    <x v="10"/>
    <s v="North"/>
    <x v="1"/>
    <x v="6"/>
    <n v="2002"/>
    <n v="9884"/>
    <n v="303562"/>
    <x v="1466"/>
  </r>
  <r>
    <s v="Shampoo"/>
    <x v="1"/>
    <x v="8"/>
    <x v="10"/>
    <s v="North"/>
    <x v="1"/>
    <x v="7"/>
    <n v="2023"/>
    <n v="10003"/>
    <n v="303562"/>
    <x v="1467"/>
  </r>
  <r>
    <s v="Shampoo"/>
    <x v="1"/>
    <x v="8"/>
    <x v="10"/>
    <s v="North"/>
    <x v="1"/>
    <x v="8"/>
    <n v="1470"/>
    <n v="7301"/>
    <n v="303562"/>
    <x v="1468"/>
  </r>
  <r>
    <s v="Shampoo"/>
    <x v="1"/>
    <x v="8"/>
    <x v="10"/>
    <s v="North"/>
    <x v="1"/>
    <x v="9"/>
    <n v="1876"/>
    <n v="9296"/>
    <n v="303562"/>
    <x v="1469"/>
  </r>
  <r>
    <s v="Shampoo"/>
    <x v="1"/>
    <x v="8"/>
    <x v="10"/>
    <s v="North"/>
    <x v="1"/>
    <x v="10"/>
    <n v="756"/>
    <n v="3738"/>
    <n v="303562"/>
    <x v="1470"/>
  </r>
  <r>
    <s v="Shampoo"/>
    <x v="1"/>
    <x v="8"/>
    <x v="10"/>
    <s v="North"/>
    <x v="1"/>
    <x v="11"/>
    <n v="728"/>
    <n v="3584"/>
    <n v="303562"/>
    <x v="1421"/>
  </r>
  <r>
    <s v="Shampoo"/>
    <x v="1"/>
    <x v="8"/>
    <x v="10"/>
    <s v="North"/>
    <x v="2"/>
    <x v="0"/>
    <n v="1043"/>
    <n v="5152"/>
    <n v="71673"/>
    <x v="1471"/>
  </r>
  <r>
    <s v="Shampoo"/>
    <x v="1"/>
    <x v="8"/>
    <x v="10"/>
    <s v="North"/>
    <x v="2"/>
    <x v="1"/>
    <n v="287"/>
    <n v="1414"/>
    <n v="71673"/>
    <x v="1472"/>
  </r>
  <r>
    <s v="Shampoo"/>
    <x v="1"/>
    <x v="8"/>
    <x v="10"/>
    <s v="North"/>
    <x v="2"/>
    <x v="2"/>
    <n v="196"/>
    <n v="973"/>
    <n v="71673"/>
    <x v="1473"/>
  </r>
  <r>
    <s v="Shampoo"/>
    <x v="1"/>
    <x v="8"/>
    <x v="10"/>
    <s v="North"/>
    <x v="2"/>
    <x v="3"/>
    <n v="189"/>
    <n v="952"/>
    <n v="71673"/>
    <x v="1474"/>
  </r>
  <r>
    <s v="Shampoo"/>
    <x v="1"/>
    <x v="8"/>
    <x v="10"/>
    <s v="North"/>
    <x v="2"/>
    <x v="4"/>
    <n v="203"/>
    <n v="1008"/>
    <n v="71673"/>
    <x v="1475"/>
  </r>
  <r>
    <s v="Shampoo"/>
    <x v="1"/>
    <x v="8"/>
    <x v="10"/>
    <s v="North"/>
    <x v="2"/>
    <x v="5"/>
    <n v="140"/>
    <n v="700"/>
    <n v="71673"/>
    <x v="1476"/>
  </r>
  <r>
    <s v="Shampoo"/>
    <x v="1"/>
    <x v="8"/>
    <x v="10"/>
    <s v="North"/>
    <x v="2"/>
    <x v="6"/>
    <n v="63"/>
    <n v="329"/>
    <n v="71673"/>
    <x v="1477"/>
  </r>
  <r>
    <s v="Shampoo"/>
    <x v="1"/>
    <x v="8"/>
    <x v="10"/>
    <s v="North"/>
    <x v="2"/>
    <x v="7"/>
    <n v="112"/>
    <n v="553"/>
    <n v="71673"/>
    <x v="1478"/>
  </r>
  <r>
    <s v="Shampoo"/>
    <x v="1"/>
    <x v="8"/>
    <x v="10"/>
    <s v="North"/>
    <x v="2"/>
    <x v="8"/>
    <n v="49"/>
    <n v="231"/>
    <n v="71673"/>
    <x v="1431"/>
  </r>
  <r>
    <s v="Shampoo"/>
    <x v="1"/>
    <x v="8"/>
    <x v="10"/>
    <s v="North"/>
    <x v="2"/>
    <x v="9"/>
    <n v="49"/>
    <n v="259"/>
    <n v="71673"/>
    <x v="1479"/>
  </r>
  <r>
    <s v="Shampoo"/>
    <x v="1"/>
    <x v="8"/>
    <x v="10"/>
    <s v="North"/>
    <x v="2"/>
    <x v="10"/>
    <n v="70"/>
    <n v="350"/>
    <n v="71673"/>
    <x v="1480"/>
  </r>
  <r>
    <s v="Shampoo"/>
    <x v="1"/>
    <x v="8"/>
    <x v="10"/>
    <s v="North"/>
    <x v="2"/>
    <x v="11"/>
    <n v="63"/>
    <n v="329"/>
    <n v="71673"/>
    <x v="1433"/>
  </r>
  <r>
    <s v="Shampoo"/>
    <x v="1"/>
    <x v="8"/>
    <x v="10"/>
    <s v="North"/>
    <x v="3"/>
    <x v="0"/>
    <n v="56"/>
    <n v="294"/>
    <n v="13783"/>
    <x v="1481"/>
  </r>
  <r>
    <s v="Shampoo"/>
    <x v="1"/>
    <x v="8"/>
    <x v="10"/>
    <s v="North"/>
    <x v="3"/>
    <x v="1"/>
    <n v="28"/>
    <n v="140"/>
    <n v="13783"/>
    <x v="1482"/>
  </r>
  <r>
    <s v="Shampoo"/>
    <x v="1"/>
    <x v="8"/>
    <x v="10"/>
    <s v="North"/>
    <x v="3"/>
    <x v="2"/>
    <n v="42"/>
    <n v="203"/>
    <n v="13783"/>
    <x v="1483"/>
  </r>
  <r>
    <s v="Shampoo"/>
    <x v="1"/>
    <x v="8"/>
    <x v="10"/>
    <s v="North"/>
    <x v="3"/>
    <x v="3"/>
    <n v="119"/>
    <n v="574"/>
    <n v="13783"/>
    <x v="1484"/>
  </r>
  <r>
    <s v="Shampoo"/>
    <x v="1"/>
    <x v="8"/>
    <x v="10"/>
    <s v="North"/>
    <x v="3"/>
    <x v="4"/>
    <n v="119"/>
    <n v="574"/>
    <n v="13783"/>
    <x v="1485"/>
  </r>
  <r>
    <s v="Shampoo"/>
    <x v="1"/>
    <x v="8"/>
    <x v="10"/>
    <s v="North"/>
    <x v="3"/>
    <x v="5"/>
    <n v="28"/>
    <n v="154"/>
    <n v="13783"/>
    <x v="1486"/>
  </r>
  <r>
    <s v="Shampoo"/>
    <x v="1"/>
    <x v="8"/>
    <x v="10"/>
    <s v="North"/>
    <x v="3"/>
    <x v="7"/>
    <n v="28"/>
    <n v="133"/>
    <n v="13783"/>
    <x v="1487"/>
  </r>
  <r>
    <s v="Shampoo"/>
    <x v="1"/>
    <x v="8"/>
    <x v="10"/>
    <s v="North"/>
    <x v="3"/>
    <x v="8"/>
    <n v="28"/>
    <n v="154"/>
    <n v="13783"/>
    <x v="1488"/>
  </r>
  <r>
    <s v="Shampoo"/>
    <x v="1"/>
    <x v="8"/>
    <x v="10"/>
    <s v="North"/>
    <x v="3"/>
    <x v="9"/>
    <n v="21"/>
    <n v="112"/>
    <n v="13783"/>
    <x v="1489"/>
  </r>
  <r>
    <s v="Shampoo"/>
    <x v="1"/>
    <x v="8"/>
    <x v="10"/>
    <s v="North"/>
    <x v="3"/>
    <x v="10"/>
    <n v="28"/>
    <n v="161"/>
    <n v="13783"/>
    <x v="1490"/>
  </r>
  <r>
    <s v="Shampoo"/>
    <x v="1"/>
    <x v="8"/>
    <x v="10"/>
    <s v="North"/>
    <x v="3"/>
    <x v="11"/>
    <n v="14"/>
    <n v="63"/>
    <n v="13783"/>
    <x v="1445"/>
  </r>
  <r>
    <s v="Shampoo"/>
    <x v="1"/>
    <x v="8"/>
    <x v="10"/>
    <s v="North"/>
    <x v="4"/>
    <x v="0"/>
    <n v="14"/>
    <n v="70"/>
    <n v="4641"/>
    <x v="1491"/>
  </r>
  <r>
    <s v="Shampoo"/>
    <x v="1"/>
    <x v="8"/>
    <x v="10"/>
    <s v="North"/>
    <x v="4"/>
    <x v="1"/>
    <n v="14"/>
    <n v="70"/>
    <n v="4641"/>
    <x v="1492"/>
  </r>
  <r>
    <s v="Shampoo"/>
    <x v="1"/>
    <x v="8"/>
    <x v="10"/>
    <s v="North"/>
    <x v="4"/>
    <x v="3"/>
    <n v="35"/>
    <n v="189"/>
    <n v="4641"/>
    <x v="1493"/>
  </r>
  <r>
    <s v="Shampoo"/>
    <x v="1"/>
    <x v="8"/>
    <x v="10"/>
    <s v="North"/>
    <x v="4"/>
    <x v="4"/>
    <n v="14"/>
    <n v="56"/>
    <n v="4641"/>
    <x v="1494"/>
  </r>
  <r>
    <s v="Shampoo"/>
    <x v="1"/>
    <x v="8"/>
    <x v="10"/>
    <s v="North"/>
    <x v="4"/>
    <x v="7"/>
    <n v="28"/>
    <n v="154"/>
    <n v="4641"/>
    <x v="1495"/>
  </r>
  <r>
    <s v="Shampoo"/>
    <x v="1"/>
    <x v="8"/>
    <x v="10"/>
    <s v="North"/>
    <x v="4"/>
    <x v="8"/>
    <n v="14"/>
    <n v="84"/>
    <n v="4641"/>
    <x v="1496"/>
  </r>
  <r>
    <s v="Shampoo"/>
    <x v="1"/>
    <x v="8"/>
    <x v="10"/>
    <s v="North"/>
    <x v="4"/>
    <x v="9"/>
    <n v="21"/>
    <n v="112"/>
    <n v="4641"/>
    <x v="1497"/>
  </r>
  <r>
    <s v="Shampoo"/>
    <x v="1"/>
    <x v="8"/>
    <x v="10"/>
    <s v="North"/>
    <x v="4"/>
    <x v="10"/>
    <n v="14"/>
    <n v="56"/>
    <n v="4641"/>
    <x v="1498"/>
  </r>
  <r>
    <s v="Shampoo"/>
    <x v="1"/>
    <x v="8"/>
    <x v="10"/>
    <s v="North"/>
    <x v="4"/>
    <x v="11"/>
    <n v="14"/>
    <n v="63"/>
    <n v="4641"/>
    <x v="1499"/>
  </r>
  <r>
    <s v="Shampoo"/>
    <x v="1"/>
    <x v="8"/>
    <x v="10"/>
    <s v="North"/>
    <x v="5"/>
    <x v="0"/>
    <n v="42"/>
    <n v="203"/>
    <n v="1372"/>
    <x v="1500"/>
  </r>
  <r>
    <s v="Shampoo"/>
    <x v="1"/>
    <x v="8"/>
    <x v="10"/>
    <s v="North"/>
    <x v="5"/>
    <x v="1"/>
    <n v="14"/>
    <n v="56"/>
    <n v="1372"/>
    <x v="1501"/>
  </r>
  <r>
    <s v="Shampoo"/>
    <x v="1"/>
    <x v="8"/>
    <x v="10"/>
    <s v="North"/>
    <x v="5"/>
    <x v="2"/>
    <n v="21"/>
    <n v="112"/>
    <n v="1372"/>
    <x v="1501"/>
  </r>
  <r>
    <s v="Shampoo"/>
    <x v="1"/>
    <x v="8"/>
    <x v="10"/>
    <s v="South"/>
    <x v="0"/>
    <x v="0"/>
    <n v="1155"/>
    <n v="5747"/>
    <n v="403781"/>
    <x v="1409"/>
  </r>
  <r>
    <s v="Shampoo"/>
    <x v="1"/>
    <x v="8"/>
    <x v="10"/>
    <s v="South"/>
    <x v="0"/>
    <x v="1"/>
    <n v="1316"/>
    <n v="6545"/>
    <n v="403781"/>
    <x v="1409"/>
  </r>
  <r>
    <s v="Shampoo"/>
    <x v="1"/>
    <x v="8"/>
    <x v="10"/>
    <s v="South"/>
    <x v="0"/>
    <x v="2"/>
    <n v="1694"/>
    <n v="8365"/>
    <n v="403781"/>
    <x v="1409"/>
  </r>
  <r>
    <s v="Shampoo"/>
    <x v="1"/>
    <x v="8"/>
    <x v="10"/>
    <s v="South"/>
    <x v="0"/>
    <x v="3"/>
    <n v="1820"/>
    <n v="8995"/>
    <n v="403781"/>
    <x v="1409"/>
  </r>
  <r>
    <s v="Shampoo"/>
    <x v="1"/>
    <x v="8"/>
    <x v="10"/>
    <s v="South"/>
    <x v="0"/>
    <x v="4"/>
    <n v="1029"/>
    <n v="5075"/>
    <n v="403781"/>
    <x v="1409"/>
  </r>
  <r>
    <s v="Shampoo"/>
    <x v="1"/>
    <x v="8"/>
    <x v="10"/>
    <s v="South"/>
    <x v="0"/>
    <x v="5"/>
    <n v="1834"/>
    <n v="9065"/>
    <n v="403781"/>
    <x v="1409"/>
  </r>
  <r>
    <s v="Shampoo"/>
    <x v="1"/>
    <x v="8"/>
    <x v="10"/>
    <s v="South"/>
    <x v="0"/>
    <x v="6"/>
    <n v="1316"/>
    <n v="6524"/>
    <n v="403781"/>
    <x v="1409"/>
  </r>
  <r>
    <s v="Shampoo"/>
    <x v="1"/>
    <x v="8"/>
    <x v="10"/>
    <s v="South"/>
    <x v="0"/>
    <x v="7"/>
    <n v="980"/>
    <n v="4858"/>
    <n v="403781"/>
    <x v="1409"/>
  </r>
  <r>
    <s v="Shampoo"/>
    <x v="1"/>
    <x v="8"/>
    <x v="10"/>
    <s v="South"/>
    <x v="0"/>
    <x v="8"/>
    <n v="1246"/>
    <n v="6160"/>
    <n v="403781"/>
    <x v="1409"/>
  </r>
  <r>
    <s v="Shampoo"/>
    <x v="1"/>
    <x v="8"/>
    <x v="10"/>
    <s v="South"/>
    <x v="0"/>
    <x v="9"/>
    <n v="1491"/>
    <n v="7350"/>
    <n v="403781"/>
    <x v="1409"/>
  </r>
  <r>
    <s v="Shampoo"/>
    <x v="1"/>
    <x v="8"/>
    <x v="10"/>
    <s v="South"/>
    <x v="0"/>
    <x v="10"/>
    <n v="1547"/>
    <n v="7644"/>
    <n v="403781"/>
    <x v="1409"/>
  </r>
  <r>
    <s v="Shampoo"/>
    <x v="1"/>
    <x v="8"/>
    <x v="10"/>
    <s v="South"/>
    <x v="0"/>
    <x v="11"/>
    <n v="973"/>
    <n v="4830"/>
    <n v="403781"/>
    <x v="1409"/>
  </r>
  <r>
    <s v="Shampoo"/>
    <x v="1"/>
    <x v="8"/>
    <x v="10"/>
    <s v="South"/>
    <x v="1"/>
    <x v="0"/>
    <n v="1197"/>
    <n v="5908"/>
    <n v="303562"/>
    <x v="1502"/>
  </r>
  <r>
    <s v="Shampoo"/>
    <x v="1"/>
    <x v="8"/>
    <x v="10"/>
    <s v="South"/>
    <x v="1"/>
    <x v="1"/>
    <n v="973"/>
    <n v="4830"/>
    <n v="303562"/>
    <x v="1503"/>
  </r>
  <r>
    <s v="Shampoo"/>
    <x v="1"/>
    <x v="8"/>
    <x v="10"/>
    <s v="South"/>
    <x v="1"/>
    <x v="2"/>
    <n v="812"/>
    <n v="4025"/>
    <n v="303562"/>
    <x v="1504"/>
  </r>
  <r>
    <s v="Shampoo"/>
    <x v="1"/>
    <x v="8"/>
    <x v="10"/>
    <s v="South"/>
    <x v="1"/>
    <x v="3"/>
    <n v="1162"/>
    <n v="5782"/>
    <n v="303562"/>
    <x v="1505"/>
  </r>
  <r>
    <s v="Shampoo"/>
    <x v="1"/>
    <x v="8"/>
    <x v="10"/>
    <s v="South"/>
    <x v="1"/>
    <x v="4"/>
    <n v="854"/>
    <n v="4256"/>
    <n v="303562"/>
    <x v="1506"/>
  </r>
  <r>
    <s v="Shampoo"/>
    <x v="1"/>
    <x v="8"/>
    <x v="10"/>
    <s v="South"/>
    <x v="1"/>
    <x v="5"/>
    <n v="1099"/>
    <n v="5432"/>
    <n v="303562"/>
    <x v="1507"/>
  </r>
  <r>
    <s v="Shampoo"/>
    <x v="1"/>
    <x v="8"/>
    <x v="10"/>
    <s v="South"/>
    <x v="1"/>
    <x v="6"/>
    <n v="728"/>
    <n v="3591"/>
    <n v="303562"/>
    <x v="1508"/>
  </r>
  <r>
    <s v="Shampoo"/>
    <x v="1"/>
    <x v="8"/>
    <x v="10"/>
    <s v="South"/>
    <x v="1"/>
    <x v="7"/>
    <n v="770"/>
    <n v="3822"/>
    <n v="303562"/>
    <x v="1509"/>
  </r>
  <r>
    <s v="Shampoo"/>
    <x v="1"/>
    <x v="8"/>
    <x v="10"/>
    <s v="South"/>
    <x v="1"/>
    <x v="8"/>
    <n v="1169"/>
    <n v="5803"/>
    <n v="303562"/>
    <x v="1510"/>
  </r>
  <r>
    <s v="Shampoo"/>
    <x v="1"/>
    <x v="8"/>
    <x v="10"/>
    <s v="South"/>
    <x v="1"/>
    <x v="9"/>
    <n v="644"/>
    <n v="3192"/>
    <n v="303562"/>
    <x v="1511"/>
  </r>
  <r>
    <s v="Shampoo"/>
    <x v="1"/>
    <x v="8"/>
    <x v="10"/>
    <s v="South"/>
    <x v="1"/>
    <x v="10"/>
    <n v="147"/>
    <n v="728"/>
    <n v="303562"/>
    <x v="1512"/>
  </r>
  <r>
    <s v="Shampoo"/>
    <x v="1"/>
    <x v="8"/>
    <x v="10"/>
    <s v="South"/>
    <x v="1"/>
    <x v="11"/>
    <n v="119"/>
    <n v="595"/>
    <n v="303562"/>
    <x v="1421"/>
  </r>
  <r>
    <s v="Shampoo"/>
    <x v="1"/>
    <x v="8"/>
    <x v="10"/>
    <s v="South"/>
    <x v="2"/>
    <x v="0"/>
    <n v="203"/>
    <n v="1022"/>
    <n v="71673"/>
    <x v="1513"/>
  </r>
  <r>
    <s v="Shampoo"/>
    <x v="1"/>
    <x v="8"/>
    <x v="10"/>
    <s v="South"/>
    <x v="2"/>
    <x v="1"/>
    <n v="21"/>
    <n v="98"/>
    <n v="71673"/>
    <x v="1514"/>
  </r>
  <r>
    <s v="Shampoo"/>
    <x v="1"/>
    <x v="8"/>
    <x v="10"/>
    <s v="South"/>
    <x v="2"/>
    <x v="2"/>
    <n v="301"/>
    <n v="1505"/>
    <n v="71673"/>
    <x v="1515"/>
  </r>
  <r>
    <s v="Shampoo"/>
    <x v="1"/>
    <x v="8"/>
    <x v="10"/>
    <s v="South"/>
    <x v="2"/>
    <x v="3"/>
    <n v="182"/>
    <n v="910"/>
    <n v="71673"/>
    <x v="1516"/>
  </r>
  <r>
    <s v="Shampoo"/>
    <x v="1"/>
    <x v="8"/>
    <x v="10"/>
    <s v="South"/>
    <x v="2"/>
    <x v="4"/>
    <n v="119"/>
    <n v="567"/>
    <n v="71673"/>
    <x v="1517"/>
  </r>
  <r>
    <s v="Shampoo"/>
    <x v="1"/>
    <x v="8"/>
    <x v="10"/>
    <s v="South"/>
    <x v="2"/>
    <x v="5"/>
    <n v="56"/>
    <n v="280"/>
    <n v="71673"/>
    <x v="1518"/>
  </r>
  <r>
    <s v="Shampoo"/>
    <x v="1"/>
    <x v="8"/>
    <x v="10"/>
    <s v="South"/>
    <x v="2"/>
    <x v="6"/>
    <n v="56"/>
    <n v="308"/>
    <n v="71673"/>
    <x v="1519"/>
  </r>
  <r>
    <s v="Shampoo"/>
    <x v="1"/>
    <x v="8"/>
    <x v="10"/>
    <s v="South"/>
    <x v="2"/>
    <x v="7"/>
    <n v="63"/>
    <n v="343"/>
    <n v="71673"/>
    <x v="1520"/>
  </r>
  <r>
    <s v="Shampoo"/>
    <x v="1"/>
    <x v="8"/>
    <x v="10"/>
    <s v="South"/>
    <x v="2"/>
    <x v="9"/>
    <n v="35"/>
    <n v="168"/>
    <n v="71673"/>
    <x v="1521"/>
  </r>
  <r>
    <s v="Shampoo"/>
    <x v="1"/>
    <x v="8"/>
    <x v="10"/>
    <s v="South"/>
    <x v="3"/>
    <x v="0"/>
    <n v="28"/>
    <n v="133"/>
    <n v="13783"/>
    <x v="1522"/>
  </r>
  <r>
    <s v="Shampoo"/>
    <x v="1"/>
    <x v="8"/>
    <x v="10"/>
    <s v="South"/>
    <x v="3"/>
    <x v="1"/>
    <n v="21"/>
    <n v="119"/>
    <n v="13783"/>
    <x v="1523"/>
  </r>
  <r>
    <s v="Shampoo"/>
    <x v="1"/>
    <x v="8"/>
    <x v="10"/>
    <s v="South"/>
    <x v="3"/>
    <x v="2"/>
    <n v="14"/>
    <n v="84"/>
    <n v="13783"/>
    <x v="1524"/>
  </r>
  <r>
    <s v="Shampoo"/>
    <x v="1"/>
    <x v="8"/>
    <x v="10"/>
    <s v="South"/>
    <x v="3"/>
    <x v="3"/>
    <n v="21"/>
    <n v="119"/>
    <n v="13783"/>
    <x v="1525"/>
  </r>
  <r>
    <s v="Shampoo"/>
    <x v="1"/>
    <x v="8"/>
    <x v="10"/>
    <s v="South"/>
    <x v="3"/>
    <x v="4"/>
    <n v="42"/>
    <n v="231"/>
    <n v="13783"/>
    <x v="1526"/>
  </r>
  <r>
    <s v="Shampoo"/>
    <x v="1"/>
    <x v="8"/>
    <x v="10"/>
    <s v="South"/>
    <x v="3"/>
    <x v="5"/>
    <n v="42"/>
    <n v="210"/>
    <n v="13783"/>
    <x v="1527"/>
  </r>
  <r>
    <s v="Shampoo"/>
    <x v="1"/>
    <x v="8"/>
    <x v="10"/>
    <s v="South"/>
    <x v="3"/>
    <x v="6"/>
    <n v="21"/>
    <n v="119"/>
    <n v="13783"/>
    <x v="1528"/>
  </r>
  <r>
    <s v="Shampoo"/>
    <x v="1"/>
    <x v="8"/>
    <x v="10"/>
    <s v="South"/>
    <x v="3"/>
    <x v="7"/>
    <n v="42"/>
    <n v="231"/>
    <n v="13783"/>
    <x v="1529"/>
  </r>
  <r>
    <s v="Shampoo"/>
    <x v="1"/>
    <x v="8"/>
    <x v="10"/>
    <s v="South"/>
    <x v="3"/>
    <x v="8"/>
    <n v="203"/>
    <n v="1008"/>
    <n v="13783"/>
    <x v="1529"/>
  </r>
  <r>
    <s v="Shampoo"/>
    <x v="1"/>
    <x v="8"/>
    <x v="10"/>
    <s v="South"/>
    <x v="3"/>
    <x v="9"/>
    <n v="21"/>
    <n v="119"/>
    <n v="13783"/>
    <x v="1445"/>
  </r>
  <r>
    <s v="Shampoo"/>
    <x v="1"/>
    <x v="8"/>
    <x v="10"/>
    <s v="South"/>
    <x v="3"/>
    <x v="10"/>
    <n v="21"/>
    <n v="105"/>
    <n v="13783"/>
    <x v="1445"/>
  </r>
  <r>
    <s v="Shampoo"/>
    <x v="1"/>
    <x v="8"/>
    <x v="10"/>
    <s v="South"/>
    <x v="4"/>
    <x v="1"/>
    <n v="35"/>
    <n v="175"/>
    <n v="4641"/>
    <x v="1492"/>
  </r>
  <r>
    <s v="Shampoo"/>
    <x v="1"/>
    <x v="8"/>
    <x v="10"/>
    <s v="South"/>
    <x v="4"/>
    <x v="3"/>
    <n v="112"/>
    <n v="560"/>
    <n v="4641"/>
    <x v="1530"/>
  </r>
  <r>
    <s v="Shampoo"/>
    <x v="1"/>
    <x v="8"/>
    <x v="10"/>
    <s v="South"/>
    <x v="4"/>
    <x v="5"/>
    <n v="21"/>
    <n v="105"/>
    <n v="4641"/>
    <x v="1531"/>
  </r>
  <r>
    <s v="Shampoo"/>
    <x v="1"/>
    <x v="8"/>
    <x v="10"/>
    <s v="South"/>
    <x v="4"/>
    <x v="6"/>
    <n v="21"/>
    <n v="98"/>
    <n v="4641"/>
    <x v="1532"/>
  </r>
  <r>
    <s v="Shampoo"/>
    <x v="1"/>
    <x v="8"/>
    <x v="10"/>
    <s v="South"/>
    <x v="4"/>
    <x v="8"/>
    <n v="14"/>
    <n v="84"/>
    <n v="4641"/>
    <x v="1497"/>
  </r>
  <r>
    <s v="Shampoo"/>
    <x v="1"/>
    <x v="8"/>
    <x v="10"/>
    <s v="South"/>
    <x v="4"/>
    <x v="9"/>
    <n v="42"/>
    <n v="224"/>
    <n v="4641"/>
    <x v="1533"/>
  </r>
  <r>
    <s v="Shampoo"/>
    <x v="1"/>
    <x v="8"/>
    <x v="10"/>
    <s v="South"/>
    <x v="4"/>
    <x v="10"/>
    <n v="14"/>
    <n v="84"/>
    <n v="4641"/>
    <x v="1499"/>
  </r>
  <r>
    <s v="Shampoo"/>
    <x v="1"/>
    <x v="8"/>
    <x v="10"/>
    <s v="South"/>
    <x v="5"/>
    <x v="1"/>
    <n v="28"/>
    <n v="147"/>
    <n v="1372"/>
    <x v="1534"/>
  </r>
  <r>
    <s v="Shampoo"/>
    <x v="1"/>
    <x v="9"/>
    <x v="11"/>
    <s v="Center"/>
    <x v="0"/>
    <x v="0"/>
    <n v="5691"/>
    <n v="46690"/>
    <n v="677278"/>
    <x v="1535"/>
  </r>
  <r>
    <s v="Shampoo"/>
    <x v="1"/>
    <x v="9"/>
    <x v="11"/>
    <s v="Center"/>
    <x v="0"/>
    <x v="1"/>
    <n v="5117"/>
    <n v="41944"/>
    <n v="677278"/>
    <x v="1535"/>
  </r>
  <r>
    <s v="Shampoo"/>
    <x v="1"/>
    <x v="9"/>
    <x v="11"/>
    <s v="Center"/>
    <x v="0"/>
    <x v="2"/>
    <n v="6230"/>
    <n v="51107"/>
    <n v="677278"/>
    <x v="1535"/>
  </r>
  <r>
    <s v="Shampoo"/>
    <x v="1"/>
    <x v="9"/>
    <x v="11"/>
    <s v="Center"/>
    <x v="0"/>
    <x v="3"/>
    <n v="4690"/>
    <n v="38402"/>
    <n v="677278"/>
    <x v="1535"/>
  </r>
  <r>
    <s v="Shampoo"/>
    <x v="1"/>
    <x v="9"/>
    <x v="11"/>
    <s v="Center"/>
    <x v="0"/>
    <x v="4"/>
    <n v="5138"/>
    <n v="42084"/>
    <n v="677278"/>
    <x v="1535"/>
  </r>
  <r>
    <s v="Shampoo"/>
    <x v="1"/>
    <x v="9"/>
    <x v="11"/>
    <s v="Center"/>
    <x v="0"/>
    <x v="5"/>
    <n v="5537"/>
    <n v="45409"/>
    <n v="677278"/>
    <x v="1535"/>
  </r>
  <r>
    <s v="Shampoo"/>
    <x v="1"/>
    <x v="9"/>
    <x v="11"/>
    <s v="Center"/>
    <x v="0"/>
    <x v="6"/>
    <n v="5789"/>
    <n v="47474"/>
    <n v="677278"/>
    <x v="1535"/>
  </r>
  <r>
    <s v="Shampoo"/>
    <x v="1"/>
    <x v="9"/>
    <x v="11"/>
    <s v="Center"/>
    <x v="0"/>
    <x v="7"/>
    <n v="4592"/>
    <n v="37660"/>
    <n v="677278"/>
    <x v="1535"/>
  </r>
  <r>
    <s v="Shampoo"/>
    <x v="1"/>
    <x v="9"/>
    <x v="11"/>
    <s v="Center"/>
    <x v="0"/>
    <x v="8"/>
    <n v="4627"/>
    <n v="37975"/>
    <n v="677278"/>
    <x v="1535"/>
  </r>
  <r>
    <s v="Shampoo"/>
    <x v="1"/>
    <x v="9"/>
    <x v="11"/>
    <s v="Center"/>
    <x v="0"/>
    <x v="9"/>
    <n v="5278"/>
    <n v="43302"/>
    <n v="677278"/>
    <x v="1535"/>
  </r>
  <r>
    <s v="Shampoo"/>
    <x v="1"/>
    <x v="9"/>
    <x v="11"/>
    <s v="Center"/>
    <x v="0"/>
    <x v="10"/>
    <n v="4431"/>
    <n v="36309"/>
    <n v="677278"/>
    <x v="1535"/>
  </r>
  <r>
    <s v="Shampoo"/>
    <x v="1"/>
    <x v="9"/>
    <x v="11"/>
    <s v="Center"/>
    <x v="0"/>
    <x v="11"/>
    <n v="4473"/>
    <n v="36743"/>
    <n v="677278"/>
    <x v="1535"/>
  </r>
  <r>
    <s v="Shampoo"/>
    <x v="1"/>
    <x v="9"/>
    <x v="11"/>
    <s v="Center"/>
    <x v="1"/>
    <x v="0"/>
    <n v="5362"/>
    <n v="43953"/>
    <n v="661052"/>
    <x v="1536"/>
  </r>
  <r>
    <s v="Shampoo"/>
    <x v="1"/>
    <x v="9"/>
    <x v="11"/>
    <s v="Center"/>
    <x v="1"/>
    <x v="1"/>
    <n v="4200"/>
    <n v="35147"/>
    <n v="661052"/>
    <x v="1537"/>
  </r>
  <r>
    <s v="Shampoo"/>
    <x v="1"/>
    <x v="9"/>
    <x v="11"/>
    <s v="Center"/>
    <x v="1"/>
    <x v="2"/>
    <n v="5586"/>
    <n v="46760"/>
    <n v="661052"/>
    <x v="1538"/>
  </r>
  <r>
    <s v="Shampoo"/>
    <x v="1"/>
    <x v="9"/>
    <x v="11"/>
    <s v="Center"/>
    <x v="1"/>
    <x v="3"/>
    <n v="5243"/>
    <n v="43897"/>
    <n v="661052"/>
    <x v="1539"/>
  </r>
  <r>
    <s v="Shampoo"/>
    <x v="1"/>
    <x v="9"/>
    <x v="11"/>
    <s v="Center"/>
    <x v="1"/>
    <x v="4"/>
    <n v="4690"/>
    <n v="39270"/>
    <n v="661052"/>
    <x v="1540"/>
  </r>
  <r>
    <s v="Shampoo"/>
    <x v="1"/>
    <x v="9"/>
    <x v="11"/>
    <s v="Center"/>
    <x v="1"/>
    <x v="5"/>
    <n v="5152"/>
    <n v="43078"/>
    <n v="661052"/>
    <x v="1541"/>
  </r>
  <r>
    <s v="Shampoo"/>
    <x v="1"/>
    <x v="9"/>
    <x v="11"/>
    <s v="Center"/>
    <x v="1"/>
    <x v="6"/>
    <n v="4284"/>
    <n v="35826"/>
    <n v="661052"/>
    <x v="1542"/>
  </r>
  <r>
    <s v="Shampoo"/>
    <x v="1"/>
    <x v="9"/>
    <x v="11"/>
    <s v="Center"/>
    <x v="1"/>
    <x v="7"/>
    <n v="3752"/>
    <n v="31360"/>
    <n v="661052"/>
    <x v="1543"/>
  </r>
  <r>
    <s v="Shampoo"/>
    <x v="1"/>
    <x v="9"/>
    <x v="11"/>
    <s v="Center"/>
    <x v="1"/>
    <x v="8"/>
    <n v="5173"/>
    <n v="43281"/>
    <n v="661052"/>
    <x v="1544"/>
  </r>
  <r>
    <s v="Shampoo"/>
    <x v="1"/>
    <x v="9"/>
    <x v="11"/>
    <s v="Center"/>
    <x v="1"/>
    <x v="9"/>
    <n v="5082"/>
    <n v="42476"/>
    <n v="661052"/>
    <x v="1545"/>
  </r>
  <r>
    <s v="Shampoo"/>
    <x v="1"/>
    <x v="9"/>
    <x v="11"/>
    <s v="Center"/>
    <x v="1"/>
    <x v="10"/>
    <n v="5271"/>
    <n v="44135"/>
    <n v="661052"/>
    <x v="1546"/>
  </r>
  <r>
    <s v="Shampoo"/>
    <x v="1"/>
    <x v="9"/>
    <x v="11"/>
    <s v="Center"/>
    <x v="1"/>
    <x v="11"/>
    <n v="4403"/>
    <n v="36897"/>
    <n v="661052"/>
    <x v="1547"/>
  </r>
  <r>
    <s v="Shampoo"/>
    <x v="1"/>
    <x v="9"/>
    <x v="11"/>
    <s v="Center"/>
    <x v="2"/>
    <x v="0"/>
    <n v="5425"/>
    <n v="45388"/>
    <n v="634921"/>
    <x v="1548"/>
  </r>
  <r>
    <s v="Shampoo"/>
    <x v="1"/>
    <x v="9"/>
    <x v="11"/>
    <s v="Center"/>
    <x v="2"/>
    <x v="1"/>
    <n v="3836"/>
    <n v="32151"/>
    <n v="634921"/>
    <x v="1549"/>
  </r>
  <r>
    <s v="Shampoo"/>
    <x v="1"/>
    <x v="9"/>
    <x v="11"/>
    <s v="Center"/>
    <x v="2"/>
    <x v="2"/>
    <n v="4109"/>
    <n v="34377"/>
    <n v="634921"/>
    <x v="1550"/>
  </r>
  <r>
    <s v="Shampoo"/>
    <x v="1"/>
    <x v="9"/>
    <x v="11"/>
    <s v="Center"/>
    <x v="2"/>
    <x v="3"/>
    <n v="5068"/>
    <n v="42392"/>
    <n v="634921"/>
    <x v="1551"/>
  </r>
  <r>
    <s v="Shampoo"/>
    <x v="1"/>
    <x v="9"/>
    <x v="11"/>
    <s v="Center"/>
    <x v="2"/>
    <x v="4"/>
    <n v="3577"/>
    <n v="29890"/>
    <n v="634921"/>
    <x v="1552"/>
  </r>
  <r>
    <s v="Shampoo"/>
    <x v="1"/>
    <x v="9"/>
    <x v="11"/>
    <s v="Center"/>
    <x v="2"/>
    <x v="5"/>
    <n v="3857"/>
    <n v="32270"/>
    <n v="634921"/>
    <x v="1553"/>
  </r>
  <r>
    <s v="Shampoo"/>
    <x v="1"/>
    <x v="9"/>
    <x v="11"/>
    <s v="Center"/>
    <x v="2"/>
    <x v="6"/>
    <n v="4501"/>
    <n v="37660"/>
    <n v="634921"/>
    <x v="1554"/>
  </r>
  <r>
    <s v="Shampoo"/>
    <x v="1"/>
    <x v="9"/>
    <x v="11"/>
    <s v="Center"/>
    <x v="2"/>
    <x v="7"/>
    <n v="4403"/>
    <n v="36876"/>
    <n v="634921"/>
    <x v="1555"/>
  </r>
  <r>
    <s v="Shampoo"/>
    <x v="1"/>
    <x v="9"/>
    <x v="11"/>
    <s v="Center"/>
    <x v="2"/>
    <x v="8"/>
    <n v="3969"/>
    <n v="33229"/>
    <n v="634921"/>
    <x v="1556"/>
  </r>
  <r>
    <s v="Shampoo"/>
    <x v="1"/>
    <x v="9"/>
    <x v="11"/>
    <s v="Center"/>
    <x v="2"/>
    <x v="9"/>
    <n v="5684"/>
    <n v="47593"/>
    <n v="634921"/>
    <x v="1557"/>
  </r>
  <r>
    <s v="Shampoo"/>
    <x v="1"/>
    <x v="9"/>
    <x v="11"/>
    <s v="Center"/>
    <x v="2"/>
    <x v="10"/>
    <n v="4781"/>
    <n v="40047"/>
    <n v="634921"/>
    <x v="1558"/>
  </r>
  <r>
    <s v="Shampoo"/>
    <x v="1"/>
    <x v="9"/>
    <x v="11"/>
    <s v="Center"/>
    <x v="2"/>
    <x v="11"/>
    <n v="5397"/>
    <n v="45185"/>
    <n v="634921"/>
    <x v="1559"/>
  </r>
  <r>
    <s v="Shampoo"/>
    <x v="1"/>
    <x v="9"/>
    <x v="11"/>
    <s v="Center"/>
    <x v="3"/>
    <x v="0"/>
    <n v="4060"/>
    <n v="33964"/>
    <n v="659337"/>
    <x v="1560"/>
  </r>
  <r>
    <s v="Shampoo"/>
    <x v="1"/>
    <x v="9"/>
    <x v="11"/>
    <s v="Center"/>
    <x v="3"/>
    <x v="1"/>
    <n v="4690"/>
    <n v="39256"/>
    <n v="659337"/>
    <x v="1561"/>
  </r>
  <r>
    <s v="Shampoo"/>
    <x v="1"/>
    <x v="9"/>
    <x v="11"/>
    <s v="Center"/>
    <x v="3"/>
    <x v="2"/>
    <n v="4508"/>
    <n v="37779"/>
    <n v="659337"/>
    <x v="1562"/>
  </r>
  <r>
    <s v="Shampoo"/>
    <x v="1"/>
    <x v="9"/>
    <x v="11"/>
    <s v="Center"/>
    <x v="3"/>
    <x v="3"/>
    <n v="4886"/>
    <n v="40880"/>
    <n v="659337"/>
    <x v="1563"/>
  </r>
  <r>
    <s v="Shampoo"/>
    <x v="1"/>
    <x v="9"/>
    <x v="11"/>
    <s v="Center"/>
    <x v="3"/>
    <x v="4"/>
    <n v="4592"/>
    <n v="38430"/>
    <n v="659337"/>
    <x v="1564"/>
  </r>
  <r>
    <s v="Shampoo"/>
    <x v="1"/>
    <x v="9"/>
    <x v="11"/>
    <s v="Center"/>
    <x v="3"/>
    <x v="5"/>
    <n v="4039"/>
    <n v="33789"/>
    <n v="659337"/>
    <x v="1565"/>
  </r>
  <r>
    <s v="Shampoo"/>
    <x v="1"/>
    <x v="9"/>
    <x v="11"/>
    <s v="Center"/>
    <x v="3"/>
    <x v="6"/>
    <n v="4277"/>
    <n v="35742"/>
    <n v="659337"/>
    <x v="1566"/>
  </r>
  <r>
    <s v="Shampoo"/>
    <x v="1"/>
    <x v="9"/>
    <x v="11"/>
    <s v="Center"/>
    <x v="3"/>
    <x v="7"/>
    <n v="4431"/>
    <n v="37030"/>
    <n v="659337"/>
    <x v="1567"/>
  </r>
  <r>
    <s v="Shampoo"/>
    <x v="1"/>
    <x v="9"/>
    <x v="11"/>
    <s v="Center"/>
    <x v="3"/>
    <x v="8"/>
    <n v="4417"/>
    <n v="36946"/>
    <n v="659337"/>
    <x v="1568"/>
  </r>
  <r>
    <s v="Shampoo"/>
    <x v="1"/>
    <x v="9"/>
    <x v="11"/>
    <s v="Center"/>
    <x v="3"/>
    <x v="9"/>
    <n v="5236"/>
    <n v="43792"/>
    <n v="659337"/>
    <x v="1569"/>
  </r>
  <r>
    <s v="Shampoo"/>
    <x v="1"/>
    <x v="9"/>
    <x v="11"/>
    <s v="Center"/>
    <x v="3"/>
    <x v="10"/>
    <n v="4592"/>
    <n v="38437"/>
    <n v="659337"/>
    <x v="1570"/>
  </r>
  <r>
    <s v="Shampoo"/>
    <x v="1"/>
    <x v="9"/>
    <x v="11"/>
    <s v="Center"/>
    <x v="3"/>
    <x v="11"/>
    <n v="4809"/>
    <n v="40180"/>
    <n v="659337"/>
    <x v="1571"/>
  </r>
  <r>
    <s v="Shampoo"/>
    <x v="1"/>
    <x v="9"/>
    <x v="11"/>
    <s v="Center"/>
    <x v="4"/>
    <x v="0"/>
    <n v="3339"/>
    <n v="28385"/>
    <n v="639023"/>
    <x v="1572"/>
  </r>
  <r>
    <s v="Shampoo"/>
    <x v="1"/>
    <x v="9"/>
    <x v="11"/>
    <s v="Center"/>
    <x v="4"/>
    <x v="1"/>
    <n v="3773"/>
    <n v="33089"/>
    <n v="639023"/>
    <x v="1573"/>
  </r>
  <r>
    <s v="Shampoo"/>
    <x v="1"/>
    <x v="9"/>
    <x v="11"/>
    <s v="Center"/>
    <x v="4"/>
    <x v="2"/>
    <n v="3514"/>
    <n v="30765"/>
    <n v="639023"/>
    <x v="1574"/>
  </r>
  <r>
    <s v="Shampoo"/>
    <x v="1"/>
    <x v="9"/>
    <x v="11"/>
    <s v="Center"/>
    <x v="4"/>
    <x v="3"/>
    <n v="3374"/>
    <n v="29575"/>
    <n v="639023"/>
    <x v="1575"/>
  </r>
  <r>
    <s v="Shampoo"/>
    <x v="1"/>
    <x v="9"/>
    <x v="11"/>
    <s v="Center"/>
    <x v="4"/>
    <x v="4"/>
    <n v="3857"/>
    <n v="33726"/>
    <n v="639023"/>
    <x v="1576"/>
  </r>
  <r>
    <s v="Shampoo"/>
    <x v="1"/>
    <x v="9"/>
    <x v="11"/>
    <s v="Center"/>
    <x v="4"/>
    <x v="5"/>
    <n v="3801"/>
    <n v="33299"/>
    <n v="639023"/>
    <x v="1577"/>
  </r>
  <r>
    <s v="Shampoo"/>
    <x v="1"/>
    <x v="9"/>
    <x v="11"/>
    <s v="Center"/>
    <x v="4"/>
    <x v="6"/>
    <n v="3290"/>
    <n v="28770"/>
    <n v="639023"/>
    <x v="1578"/>
  </r>
  <r>
    <s v="Shampoo"/>
    <x v="1"/>
    <x v="9"/>
    <x v="11"/>
    <s v="Center"/>
    <x v="4"/>
    <x v="7"/>
    <n v="3906"/>
    <n v="34174"/>
    <n v="639023"/>
    <x v="1579"/>
  </r>
  <r>
    <s v="Shampoo"/>
    <x v="1"/>
    <x v="9"/>
    <x v="11"/>
    <s v="Center"/>
    <x v="4"/>
    <x v="8"/>
    <n v="3206"/>
    <n v="28686"/>
    <n v="639023"/>
    <x v="1580"/>
  </r>
  <r>
    <s v="Shampoo"/>
    <x v="1"/>
    <x v="9"/>
    <x v="11"/>
    <s v="Center"/>
    <x v="4"/>
    <x v="9"/>
    <n v="3787"/>
    <n v="34027"/>
    <n v="639023"/>
    <x v="1581"/>
  </r>
  <r>
    <s v="Shampoo"/>
    <x v="1"/>
    <x v="9"/>
    <x v="11"/>
    <s v="Center"/>
    <x v="4"/>
    <x v="10"/>
    <n v="4004"/>
    <n v="36022"/>
    <n v="639023"/>
    <x v="1582"/>
  </r>
  <r>
    <s v="Shampoo"/>
    <x v="1"/>
    <x v="9"/>
    <x v="11"/>
    <s v="Center"/>
    <x v="4"/>
    <x v="11"/>
    <n v="3577"/>
    <n v="32109"/>
    <n v="639023"/>
    <x v="1583"/>
  </r>
  <r>
    <s v="Shampoo"/>
    <x v="1"/>
    <x v="9"/>
    <x v="11"/>
    <s v="Center"/>
    <x v="5"/>
    <x v="0"/>
    <n v="3836"/>
    <n v="34531"/>
    <n v="173264"/>
    <x v="1584"/>
  </r>
  <r>
    <s v="Shampoo"/>
    <x v="1"/>
    <x v="9"/>
    <x v="11"/>
    <s v="Center"/>
    <x v="5"/>
    <x v="1"/>
    <n v="3199"/>
    <n v="28756"/>
    <n v="173264"/>
    <x v="1585"/>
  </r>
  <r>
    <s v="Shampoo"/>
    <x v="1"/>
    <x v="9"/>
    <x v="11"/>
    <s v="Center"/>
    <x v="5"/>
    <x v="2"/>
    <n v="4060"/>
    <n v="36533"/>
    <n v="173264"/>
    <x v="1586"/>
  </r>
  <r>
    <s v="Shampoo"/>
    <x v="1"/>
    <x v="9"/>
    <x v="11"/>
    <s v="North"/>
    <x v="0"/>
    <x v="0"/>
    <n v="1113"/>
    <n v="9079"/>
    <n v="677278"/>
    <x v="1535"/>
  </r>
  <r>
    <s v="Shampoo"/>
    <x v="1"/>
    <x v="9"/>
    <x v="11"/>
    <s v="North"/>
    <x v="0"/>
    <x v="1"/>
    <n v="784"/>
    <n v="6440"/>
    <n v="677278"/>
    <x v="1535"/>
  </r>
  <r>
    <s v="Shampoo"/>
    <x v="1"/>
    <x v="9"/>
    <x v="11"/>
    <s v="North"/>
    <x v="0"/>
    <x v="2"/>
    <n v="1043"/>
    <n v="8498"/>
    <n v="677278"/>
    <x v="1535"/>
  </r>
  <r>
    <s v="Shampoo"/>
    <x v="1"/>
    <x v="9"/>
    <x v="11"/>
    <s v="North"/>
    <x v="0"/>
    <x v="3"/>
    <n v="518"/>
    <n v="4284"/>
    <n v="677278"/>
    <x v="1535"/>
  </r>
  <r>
    <s v="Shampoo"/>
    <x v="1"/>
    <x v="9"/>
    <x v="11"/>
    <s v="North"/>
    <x v="0"/>
    <x v="4"/>
    <n v="1218"/>
    <n v="10003"/>
    <n v="677278"/>
    <x v="1535"/>
  </r>
  <r>
    <s v="Shampoo"/>
    <x v="1"/>
    <x v="9"/>
    <x v="11"/>
    <s v="North"/>
    <x v="0"/>
    <x v="5"/>
    <n v="1029"/>
    <n v="8442"/>
    <n v="677278"/>
    <x v="1535"/>
  </r>
  <r>
    <s v="Shampoo"/>
    <x v="1"/>
    <x v="9"/>
    <x v="11"/>
    <s v="North"/>
    <x v="0"/>
    <x v="6"/>
    <n v="1491"/>
    <n v="12278"/>
    <n v="677278"/>
    <x v="1535"/>
  </r>
  <r>
    <s v="Shampoo"/>
    <x v="1"/>
    <x v="9"/>
    <x v="11"/>
    <s v="North"/>
    <x v="0"/>
    <x v="7"/>
    <n v="672"/>
    <n v="5579"/>
    <n v="677278"/>
    <x v="1535"/>
  </r>
  <r>
    <s v="Shampoo"/>
    <x v="1"/>
    <x v="9"/>
    <x v="11"/>
    <s v="North"/>
    <x v="0"/>
    <x v="8"/>
    <n v="910"/>
    <n v="7518"/>
    <n v="677278"/>
    <x v="1535"/>
  </r>
  <r>
    <s v="Shampoo"/>
    <x v="1"/>
    <x v="9"/>
    <x v="11"/>
    <s v="North"/>
    <x v="0"/>
    <x v="9"/>
    <n v="1358"/>
    <n v="11137"/>
    <n v="677278"/>
    <x v="1535"/>
  </r>
  <r>
    <s v="Shampoo"/>
    <x v="1"/>
    <x v="9"/>
    <x v="11"/>
    <s v="North"/>
    <x v="0"/>
    <x v="10"/>
    <n v="602"/>
    <n v="4970"/>
    <n v="677278"/>
    <x v="1535"/>
  </r>
  <r>
    <s v="Shampoo"/>
    <x v="1"/>
    <x v="9"/>
    <x v="11"/>
    <s v="North"/>
    <x v="0"/>
    <x v="11"/>
    <n v="1197"/>
    <n v="9793"/>
    <n v="677278"/>
    <x v="1535"/>
  </r>
  <r>
    <s v="Shampoo"/>
    <x v="1"/>
    <x v="9"/>
    <x v="11"/>
    <s v="North"/>
    <x v="1"/>
    <x v="0"/>
    <n v="1064"/>
    <n v="8722"/>
    <n v="661052"/>
    <x v="1587"/>
  </r>
  <r>
    <s v="Shampoo"/>
    <x v="1"/>
    <x v="9"/>
    <x v="11"/>
    <s v="North"/>
    <x v="1"/>
    <x v="1"/>
    <n v="945"/>
    <n v="7882"/>
    <n v="661052"/>
    <x v="1588"/>
  </r>
  <r>
    <s v="Shampoo"/>
    <x v="1"/>
    <x v="9"/>
    <x v="11"/>
    <s v="North"/>
    <x v="1"/>
    <x v="2"/>
    <n v="1218"/>
    <n v="10192"/>
    <n v="661052"/>
    <x v="1589"/>
  </r>
  <r>
    <s v="Shampoo"/>
    <x v="1"/>
    <x v="9"/>
    <x v="11"/>
    <s v="North"/>
    <x v="1"/>
    <x v="3"/>
    <n v="462"/>
    <n v="3822"/>
    <n v="661052"/>
    <x v="1590"/>
  </r>
  <r>
    <s v="Shampoo"/>
    <x v="1"/>
    <x v="9"/>
    <x v="11"/>
    <s v="North"/>
    <x v="1"/>
    <x v="4"/>
    <n v="1659"/>
    <n v="13860"/>
    <n v="661052"/>
    <x v="1591"/>
  </r>
  <r>
    <s v="Shampoo"/>
    <x v="1"/>
    <x v="9"/>
    <x v="11"/>
    <s v="North"/>
    <x v="1"/>
    <x v="5"/>
    <n v="980"/>
    <n v="8260"/>
    <n v="661052"/>
    <x v="1592"/>
  </r>
  <r>
    <s v="Shampoo"/>
    <x v="1"/>
    <x v="9"/>
    <x v="11"/>
    <s v="North"/>
    <x v="1"/>
    <x v="6"/>
    <n v="1057"/>
    <n v="8855"/>
    <n v="661052"/>
    <x v="1593"/>
  </r>
  <r>
    <s v="Shampoo"/>
    <x v="1"/>
    <x v="9"/>
    <x v="11"/>
    <s v="North"/>
    <x v="1"/>
    <x v="7"/>
    <n v="1183"/>
    <n v="9954"/>
    <n v="661052"/>
    <x v="1594"/>
  </r>
  <r>
    <s v="Shampoo"/>
    <x v="1"/>
    <x v="9"/>
    <x v="11"/>
    <s v="North"/>
    <x v="1"/>
    <x v="8"/>
    <n v="1169"/>
    <n v="9779"/>
    <n v="661052"/>
    <x v="1595"/>
  </r>
  <r>
    <s v="Shampoo"/>
    <x v="1"/>
    <x v="9"/>
    <x v="11"/>
    <s v="North"/>
    <x v="1"/>
    <x v="9"/>
    <n v="1456"/>
    <n v="12229"/>
    <n v="661052"/>
    <x v="1596"/>
  </r>
  <r>
    <s v="Shampoo"/>
    <x v="1"/>
    <x v="9"/>
    <x v="11"/>
    <s v="North"/>
    <x v="1"/>
    <x v="10"/>
    <n v="1351"/>
    <n v="11270"/>
    <n v="661052"/>
    <x v="1597"/>
  </r>
  <r>
    <s v="Shampoo"/>
    <x v="1"/>
    <x v="9"/>
    <x v="11"/>
    <s v="North"/>
    <x v="1"/>
    <x v="11"/>
    <n v="1575"/>
    <n v="13139"/>
    <n v="661052"/>
    <x v="1547"/>
  </r>
  <r>
    <s v="Shampoo"/>
    <x v="1"/>
    <x v="9"/>
    <x v="11"/>
    <s v="North"/>
    <x v="2"/>
    <x v="0"/>
    <n v="1645"/>
    <n v="13741"/>
    <n v="634921"/>
    <x v="1598"/>
  </r>
  <r>
    <s v="Shampoo"/>
    <x v="1"/>
    <x v="9"/>
    <x v="11"/>
    <s v="North"/>
    <x v="2"/>
    <x v="1"/>
    <n v="1358"/>
    <n v="11375"/>
    <n v="634921"/>
    <x v="1599"/>
  </r>
  <r>
    <s v="Shampoo"/>
    <x v="1"/>
    <x v="9"/>
    <x v="11"/>
    <s v="North"/>
    <x v="2"/>
    <x v="2"/>
    <n v="1680"/>
    <n v="14098"/>
    <n v="634921"/>
    <x v="1600"/>
  </r>
  <r>
    <s v="Shampoo"/>
    <x v="1"/>
    <x v="9"/>
    <x v="11"/>
    <s v="North"/>
    <x v="2"/>
    <x v="3"/>
    <n v="1456"/>
    <n v="12215"/>
    <n v="634921"/>
    <x v="1601"/>
  </r>
  <r>
    <s v="Shampoo"/>
    <x v="1"/>
    <x v="9"/>
    <x v="11"/>
    <s v="North"/>
    <x v="2"/>
    <x v="4"/>
    <n v="994"/>
    <n v="8302"/>
    <n v="634921"/>
    <x v="1602"/>
  </r>
  <r>
    <s v="Shampoo"/>
    <x v="1"/>
    <x v="9"/>
    <x v="11"/>
    <s v="North"/>
    <x v="2"/>
    <x v="5"/>
    <n v="1470"/>
    <n v="12313"/>
    <n v="634921"/>
    <x v="1603"/>
  </r>
  <r>
    <s v="Shampoo"/>
    <x v="1"/>
    <x v="9"/>
    <x v="11"/>
    <s v="North"/>
    <x v="2"/>
    <x v="6"/>
    <n v="1358"/>
    <n v="11368"/>
    <n v="634921"/>
    <x v="1604"/>
  </r>
  <r>
    <s v="Shampoo"/>
    <x v="1"/>
    <x v="9"/>
    <x v="11"/>
    <s v="North"/>
    <x v="2"/>
    <x v="7"/>
    <n v="1197"/>
    <n v="10024"/>
    <n v="634921"/>
    <x v="1605"/>
  </r>
  <r>
    <s v="Shampoo"/>
    <x v="1"/>
    <x v="9"/>
    <x v="11"/>
    <s v="North"/>
    <x v="2"/>
    <x v="8"/>
    <n v="1043"/>
    <n v="8750"/>
    <n v="634921"/>
    <x v="1606"/>
  </r>
  <r>
    <s v="Shampoo"/>
    <x v="1"/>
    <x v="9"/>
    <x v="11"/>
    <s v="North"/>
    <x v="2"/>
    <x v="9"/>
    <n v="1610"/>
    <n v="13517"/>
    <n v="634921"/>
    <x v="1607"/>
  </r>
  <r>
    <s v="Shampoo"/>
    <x v="1"/>
    <x v="9"/>
    <x v="11"/>
    <s v="North"/>
    <x v="2"/>
    <x v="10"/>
    <n v="1057"/>
    <n v="8771"/>
    <n v="634921"/>
    <x v="1608"/>
  </r>
  <r>
    <s v="Shampoo"/>
    <x v="1"/>
    <x v="9"/>
    <x v="11"/>
    <s v="North"/>
    <x v="2"/>
    <x v="11"/>
    <n v="1589"/>
    <n v="13258"/>
    <n v="634921"/>
    <x v="1559"/>
  </r>
  <r>
    <s v="Shampoo"/>
    <x v="1"/>
    <x v="9"/>
    <x v="11"/>
    <s v="North"/>
    <x v="3"/>
    <x v="0"/>
    <n v="1526"/>
    <n v="12810"/>
    <n v="659337"/>
    <x v="1609"/>
  </r>
  <r>
    <s v="Shampoo"/>
    <x v="1"/>
    <x v="9"/>
    <x v="11"/>
    <s v="North"/>
    <x v="3"/>
    <x v="1"/>
    <n v="1589"/>
    <n v="13258"/>
    <n v="659337"/>
    <x v="1610"/>
  </r>
  <r>
    <s v="Shampoo"/>
    <x v="1"/>
    <x v="9"/>
    <x v="11"/>
    <s v="North"/>
    <x v="3"/>
    <x v="2"/>
    <n v="1169"/>
    <n v="9793"/>
    <n v="659337"/>
    <x v="1611"/>
  </r>
  <r>
    <s v="Shampoo"/>
    <x v="1"/>
    <x v="9"/>
    <x v="11"/>
    <s v="North"/>
    <x v="3"/>
    <x v="3"/>
    <n v="1540"/>
    <n v="12901"/>
    <n v="659337"/>
    <x v="1612"/>
  </r>
  <r>
    <s v="Shampoo"/>
    <x v="1"/>
    <x v="9"/>
    <x v="11"/>
    <s v="North"/>
    <x v="3"/>
    <x v="4"/>
    <n v="1407"/>
    <n v="11767"/>
    <n v="659337"/>
    <x v="1613"/>
  </r>
  <r>
    <s v="Shampoo"/>
    <x v="1"/>
    <x v="9"/>
    <x v="11"/>
    <s v="North"/>
    <x v="3"/>
    <x v="5"/>
    <n v="1715"/>
    <n v="14336"/>
    <n v="659337"/>
    <x v="1614"/>
  </r>
  <r>
    <s v="Shampoo"/>
    <x v="1"/>
    <x v="9"/>
    <x v="11"/>
    <s v="North"/>
    <x v="3"/>
    <x v="6"/>
    <n v="1778"/>
    <n v="14833"/>
    <n v="659337"/>
    <x v="1615"/>
  </r>
  <r>
    <s v="Shampoo"/>
    <x v="1"/>
    <x v="9"/>
    <x v="11"/>
    <s v="North"/>
    <x v="3"/>
    <x v="7"/>
    <n v="1358"/>
    <n v="11375"/>
    <n v="659337"/>
    <x v="1616"/>
  </r>
  <r>
    <s v="Shampoo"/>
    <x v="1"/>
    <x v="9"/>
    <x v="11"/>
    <s v="North"/>
    <x v="3"/>
    <x v="8"/>
    <n v="1477"/>
    <n v="12397"/>
    <n v="659337"/>
    <x v="1617"/>
  </r>
  <r>
    <s v="Shampoo"/>
    <x v="1"/>
    <x v="9"/>
    <x v="11"/>
    <s v="North"/>
    <x v="3"/>
    <x v="9"/>
    <n v="2226"/>
    <n v="18655"/>
    <n v="659337"/>
    <x v="1618"/>
  </r>
  <r>
    <s v="Shampoo"/>
    <x v="1"/>
    <x v="9"/>
    <x v="11"/>
    <s v="North"/>
    <x v="3"/>
    <x v="10"/>
    <n v="1407"/>
    <n v="11837"/>
    <n v="659337"/>
    <x v="1619"/>
  </r>
  <r>
    <s v="Shampoo"/>
    <x v="1"/>
    <x v="9"/>
    <x v="11"/>
    <s v="North"/>
    <x v="3"/>
    <x v="11"/>
    <n v="2107"/>
    <n v="17661"/>
    <n v="659337"/>
    <x v="1571"/>
  </r>
  <r>
    <s v="Shampoo"/>
    <x v="1"/>
    <x v="9"/>
    <x v="11"/>
    <s v="North"/>
    <x v="4"/>
    <x v="0"/>
    <n v="1624"/>
    <n v="13706"/>
    <n v="639023"/>
    <x v="1620"/>
  </r>
  <r>
    <s v="Shampoo"/>
    <x v="1"/>
    <x v="9"/>
    <x v="11"/>
    <s v="North"/>
    <x v="4"/>
    <x v="1"/>
    <n v="1246"/>
    <n v="10857"/>
    <n v="639023"/>
    <x v="1621"/>
  </r>
  <r>
    <s v="Shampoo"/>
    <x v="1"/>
    <x v="9"/>
    <x v="11"/>
    <s v="North"/>
    <x v="4"/>
    <x v="2"/>
    <n v="1918"/>
    <n v="16751"/>
    <n v="639023"/>
    <x v="1622"/>
  </r>
  <r>
    <s v="Shampoo"/>
    <x v="1"/>
    <x v="9"/>
    <x v="11"/>
    <s v="North"/>
    <x v="4"/>
    <x v="3"/>
    <n v="1750"/>
    <n v="15330"/>
    <n v="639023"/>
    <x v="1623"/>
  </r>
  <r>
    <s v="Shampoo"/>
    <x v="1"/>
    <x v="9"/>
    <x v="11"/>
    <s v="North"/>
    <x v="4"/>
    <x v="4"/>
    <n v="1666"/>
    <n v="14574"/>
    <n v="639023"/>
    <x v="1624"/>
  </r>
  <r>
    <s v="Shampoo"/>
    <x v="1"/>
    <x v="9"/>
    <x v="11"/>
    <s v="North"/>
    <x v="4"/>
    <x v="5"/>
    <n v="1561"/>
    <n v="13671"/>
    <n v="639023"/>
    <x v="1625"/>
  </r>
  <r>
    <s v="Shampoo"/>
    <x v="1"/>
    <x v="9"/>
    <x v="11"/>
    <s v="North"/>
    <x v="4"/>
    <x v="6"/>
    <n v="1386"/>
    <n v="12145"/>
    <n v="639023"/>
    <x v="1626"/>
  </r>
  <r>
    <s v="Shampoo"/>
    <x v="1"/>
    <x v="9"/>
    <x v="11"/>
    <s v="North"/>
    <x v="4"/>
    <x v="7"/>
    <n v="2261"/>
    <n v="19747"/>
    <n v="639023"/>
    <x v="1627"/>
  </r>
  <r>
    <s v="Shampoo"/>
    <x v="1"/>
    <x v="9"/>
    <x v="11"/>
    <s v="North"/>
    <x v="4"/>
    <x v="8"/>
    <n v="1904"/>
    <n v="16989"/>
    <n v="639023"/>
    <x v="1628"/>
  </r>
  <r>
    <s v="Shampoo"/>
    <x v="1"/>
    <x v="9"/>
    <x v="11"/>
    <s v="North"/>
    <x v="4"/>
    <x v="9"/>
    <n v="2296"/>
    <n v="20685"/>
    <n v="639023"/>
    <x v="1629"/>
  </r>
  <r>
    <s v="Shampoo"/>
    <x v="1"/>
    <x v="9"/>
    <x v="11"/>
    <s v="North"/>
    <x v="4"/>
    <x v="10"/>
    <n v="4130"/>
    <n v="37093"/>
    <n v="639023"/>
    <x v="1630"/>
  </r>
  <r>
    <s v="Shampoo"/>
    <x v="1"/>
    <x v="9"/>
    <x v="11"/>
    <s v="North"/>
    <x v="4"/>
    <x v="11"/>
    <n v="2282"/>
    <n v="20573"/>
    <n v="639023"/>
    <x v="1583"/>
  </r>
  <r>
    <s v="Shampoo"/>
    <x v="1"/>
    <x v="9"/>
    <x v="11"/>
    <s v="North"/>
    <x v="5"/>
    <x v="0"/>
    <n v="2205"/>
    <n v="19831"/>
    <n v="173264"/>
    <x v="1631"/>
  </r>
  <r>
    <s v="Shampoo"/>
    <x v="1"/>
    <x v="9"/>
    <x v="11"/>
    <s v="North"/>
    <x v="5"/>
    <x v="1"/>
    <n v="1848"/>
    <n v="16611"/>
    <n v="173264"/>
    <x v="1632"/>
  </r>
  <r>
    <s v="Shampoo"/>
    <x v="1"/>
    <x v="9"/>
    <x v="11"/>
    <s v="North"/>
    <x v="5"/>
    <x v="2"/>
    <n v="2877"/>
    <n v="25844"/>
    <n v="173264"/>
    <x v="1633"/>
  </r>
  <r>
    <s v="Shampoo"/>
    <x v="1"/>
    <x v="9"/>
    <x v="11"/>
    <s v="South"/>
    <x v="0"/>
    <x v="0"/>
    <n v="784"/>
    <n v="6454"/>
    <n v="677278"/>
    <x v="1535"/>
  </r>
  <r>
    <s v="Shampoo"/>
    <x v="1"/>
    <x v="9"/>
    <x v="11"/>
    <s v="South"/>
    <x v="0"/>
    <x v="1"/>
    <n v="854"/>
    <n v="7035"/>
    <n v="677278"/>
    <x v="1535"/>
  </r>
  <r>
    <s v="Shampoo"/>
    <x v="1"/>
    <x v="9"/>
    <x v="11"/>
    <s v="South"/>
    <x v="0"/>
    <x v="2"/>
    <n v="651"/>
    <n v="5348"/>
    <n v="677278"/>
    <x v="1535"/>
  </r>
  <r>
    <s v="Shampoo"/>
    <x v="1"/>
    <x v="9"/>
    <x v="11"/>
    <s v="South"/>
    <x v="0"/>
    <x v="3"/>
    <n v="665"/>
    <n v="5432"/>
    <n v="677278"/>
    <x v="1535"/>
  </r>
  <r>
    <s v="Shampoo"/>
    <x v="1"/>
    <x v="9"/>
    <x v="11"/>
    <s v="South"/>
    <x v="0"/>
    <x v="4"/>
    <n v="1148"/>
    <n v="9436"/>
    <n v="677278"/>
    <x v="1535"/>
  </r>
  <r>
    <s v="Shampoo"/>
    <x v="1"/>
    <x v="9"/>
    <x v="11"/>
    <s v="South"/>
    <x v="0"/>
    <x v="5"/>
    <n v="441"/>
    <n v="3612"/>
    <n v="677278"/>
    <x v="1535"/>
  </r>
  <r>
    <s v="Shampoo"/>
    <x v="1"/>
    <x v="9"/>
    <x v="11"/>
    <s v="South"/>
    <x v="0"/>
    <x v="6"/>
    <n v="595"/>
    <n v="4865"/>
    <n v="677278"/>
    <x v="1535"/>
  </r>
  <r>
    <s v="Shampoo"/>
    <x v="1"/>
    <x v="9"/>
    <x v="11"/>
    <s v="South"/>
    <x v="0"/>
    <x v="7"/>
    <n v="1246"/>
    <n v="10227"/>
    <n v="677278"/>
    <x v="1535"/>
  </r>
  <r>
    <s v="Shampoo"/>
    <x v="1"/>
    <x v="9"/>
    <x v="11"/>
    <s v="South"/>
    <x v="0"/>
    <x v="8"/>
    <n v="840"/>
    <n v="6902"/>
    <n v="677278"/>
    <x v="1535"/>
  </r>
  <r>
    <s v="Shampoo"/>
    <x v="1"/>
    <x v="9"/>
    <x v="11"/>
    <s v="South"/>
    <x v="0"/>
    <x v="9"/>
    <n v="224"/>
    <n v="1862"/>
    <n v="677278"/>
    <x v="1535"/>
  </r>
  <r>
    <s v="Shampoo"/>
    <x v="1"/>
    <x v="9"/>
    <x v="11"/>
    <s v="South"/>
    <x v="0"/>
    <x v="10"/>
    <n v="756"/>
    <n v="6202"/>
    <n v="677278"/>
    <x v="1535"/>
  </r>
  <r>
    <s v="Shampoo"/>
    <x v="1"/>
    <x v="9"/>
    <x v="11"/>
    <s v="South"/>
    <x v="0"/>
    <x v="11"/>
    <n v="826"/>
    <n v="6783"/>
    <n v="677278"/>
    <x v="1535"/>
  </r>
  <r>
    <s v="Shampoo"/>
    <x v="1"/>
    <x v="9"/>
    <x v="11"/>
    <s v="South"/>
    <x v="1"/>
    <x v="0"/>
    <n v="238"/>
    <n v="1953"/>
    <n v="661052"/>
    <x v="1634"/>
  </r>
  <r>
    <s v="Shampoo"/>
    <x v="1"/>
    <x v="9"/>
    <x v="11"/>
    <s v="South"/>
    <x v="1"/>
    <x v="1"/>
    <n v="637"/>
    <n v="5348"/>
    <n v="661052"/>
    <x v="1635"/>
  </r>
  <r>
    <s v="Shampoo"/>
    <x v="1"/>
    <x v="9"/>
    <x v="11"/>
    <s v="South"/>
    <x v="1"/>
    <x v="2"/>
    <n v="546"/>
    <n v="4522"/>
    <n v="661052"/>
    <x v="1636"/>
  </r>
  <r>
    <s v="Shampoo"/>
    <x v="1"/>
    <x v="9"/>
    <x v="11"/>
    <s v="South"/>
    <x v="1"/>
    <x v="3"/>
    <n v="637"/>
    <n v="5348"/>
    <n v="661052"/>
    <x v="1637"/>
  </r>
  <r>
    <s v="Shampoo"/>
    <x v="1"/>
    <x v="9"/>
    <x v="11"/>
    <s v="South"/>
    <x v="1"/>
    <x v="4"/>
    <n v="994"/>
    <n v="8372"/>
    <n v="661052"/>
    <x v="1638"/>
  </r>
  <r>
    <s v="Shampoo"/>
    <x v="1"/>
    <x v="9"/>
    <x v="11"/>
    <s v="South"/>
    <x v="1"/>
    <x v="5"/>
    <n v="462"/>
    <n v="3892"/>
    <n v="661052"/>
    <x v="1639"/>
  </r>
  <r>
    <s v="Shampoo"/>
    <x v="1"/>
    <x v="9"/>
    <x v="11"/>
    <s v="South"/>
    <x v="1"/>
    <x v="6"/>
    <n v="735"/>
    <n v="6097"/>
    <n v="661052"/>
    <x v="1640"/>
  </r>
  <r>
    <s v="Shampoo"/>
    <x v="1"/>
    <x v="9"/>
    <x v="11"/>
    <s v="South"/>
    <x v="1"/>
    <x v="7"/>
    <n v="819"/>
    <n v="6832"/>
    <n v="661052"/>
    <x v="1641"/>
  </r>
  <r>
    <s v="Shampoo"/>
    <x v="1"/>
    <x v="9"/>
    <x v="11"/>
    <s v="South"/>
    <x v="1"/>
    <x v="8"/>
    <n v="329"/>
    <n v="2772"/>
    <n v="661052"/>
    <x v="1642"/>
  </r>
  <r>
    <s v="Shampoo"/>
    <x v="1"/>
    <x v="9"/>
    <x v="11"/>
    <s v="South"/>
    <x v="1"/>
    <x v="9"/>
    <n v="756"/>
    <n v="6384"/>
    <n v="661052"/>
    <x v="1643"/>
  </r>
  <r>
    <s v="Shampoo"/>
    <x v="1"/>
    <x v="9"/>
    <x v="11"/>
    <s v="South"/>
    <x v="1"/>
    <x v="10"/>
    <n v="357"/>
    <n v="2933"/>
    <n v="661052"/>
    <x v="1644"/>
  </r>
  <r>
    <s v="Shampoo"/>
    <x v="1"/>
    <x v="9"/>
    <x v="11"/>
    <s v="South"/>
    <x v="1"/>
    <x v="11"/>
    <n v="308"/>
    <n v="2555"/>
    <n v="661052"/>
    <x v="1547"/>
  </r>
  <r>
    <s v="Shampoo"/>
    <x v="1"/>
    <x v="9"/>
    <x v="11"/>
    <s v="South"/>
    <x v="2"/>
    <x v="0"/>
    <n v="875"/>
    <n v="7315"/>
    <n v="634921"/>
    <x v="1645"/>
  </r>
  <r>
    <s v="Shampoo"/>
    <x v="1"/>
    <x v="9"/>
    <x v="11"/>
    <s v="South"/>
    <x v="2"/>
    <x v="1"/>
    <n v="322"/>
    <n v="2639"/>
    <n v="634921"/>
    <x v="1646"/>
  </r>
  <r>
    <s v="Shampoo"/>
    <x v="1"/>
    <x v="9"/>
    <x v="11"/>
    <s v="South"/>
    <x v="2"/>
    <x v="2"/>
    <n v="462"/>
    <n v="3857"/>
    <n v="634921"/>
    <x v="1647"/>
  </r>
  <r>
    <s v="Shampoo"/>
    <x v="1"/>
    <x v="9"/>
    <x v="11"/>
    <s v="South"/>
    <x v="2"/>
    <x v="3"/>
    <n v="35"/>
    <n v="322"/>
    <n v="634921"/>
    <x v="1648"/>
  </r>
  <r>
    <s v="Shampoo"/>
    <x v="1"/>
    <x v="9"/>
    <x v="11"/>
    <s v="South"/>
    <x v="2"/>
    <x v="4"/>
    <n v="406"/>
    <n v="3325"/>
    <n v="634921"/>
    <x v="1649"/>
  </r>
  <r>
    <s v="Shampoo"/>
    <x v="1"/>
    <x v="9"/>
    <x v="11"/>
    <s v="South"/>
    <x v="2"/>
    <x v="5"/>
    <n v="392"/>
    <n v="3269"/>
    <n v="634921"/>
    <x v="1650"/>
  </r>
  <r>
    <s v="Shampoo"/>
    <x v="1"/>
    <x v="9"/>
    <x v="11"/>
    <s v="South"/>
    <x v="2"/>
    <x v="6"/>
    <n v="413"/>
    <n v="3507"/>
    <n v="634921"/>
    <x v="1651"/>
  </r>
  <r>
    <s v="Shampoo"/>
    <x v="1"/>
    <x v="9"/>
    <x v="11"/>
    <s v="South"/>
    <x v="2"/>
    <x v="7"/>
    <n v="210"/>
    <n v="1820"/>
    <n v="634921"/>
    <x v="1652"/>
  </r>
  <r>
    <s v="Shampoo"/>
    <x v="1"/>
    <x v="9"/>
    <x v="11"/>
    <s v="South"/>
    <x v="2"/>
    <x v="8"/>
    <n v="476"/>
    <n v="3990"/>
    <n v="634921"/>
    <x v="1653"/>
  </r>
  <r>
    <s v="Shampoo"/>
    <x v="1"/>
    <x v="9"/>
    <x v="11"/>
    <s v="South"/>
    <x v="2"/>
    <x v="9"/>
    <n v="287"/>
    <n v="2380"/>
    <n v="634921"/>
    <x v="1654"/>
  </r>
  <r>
    <s v="Shampoo"/>
    <x v="1"/>
    <x v="9"/>
    <x v="11"/>
    <s v="South"/>
    <x v="2"/>
    <x v="10"/>
    <n v="413"/>
    <n v="3458"/>
    <n v="634921"/>
    <x v="1655"/>
  </r>
  <r>
    <s v="Shampoo"/>
    <x v="1"/>
    <x v="9"/>
    <x v="11"/>
    <s v="South"/>
    <x v="2"/>
    <x v="11"/>
    <n v="511"/>
    <n v="4249"/>
    <n v="634921"/>
    <x v="1559"/>
  </r>
  <r>
    <s v="Shampoo"/>
    <x v="1"/>
    <x v="9"/>
    <x v="11"/>
    <s v="South"/>
    <x v="3"/>
    <x v="0"/>
    <n v="175"/>
    <n v="1470"/>
    <n v="659337"/>
    <x v="1656"/>
  </r>
  <r>
    <s v="Shampoo"/>
    <x v="1"/>
    <x v="9"/>
    <x v="11"/>
    <s v="South"/>
    <x v="3"/>
    <x v="1"/>
    <n v="322"/>
    <n v="2674"/>
    <n v="659337"/>
    <x v="1657"/>
  </r>
  <r>
    <s v="Shampoo"/>
    <x v="1"/>
    <x v="9"/>
    <x v="11"/>
    <s v="South"/>
    <x v="3"/>
    <x v="2"/>
    <n v="287"/>
    <n v="2359"/>
    <n v="659337"/>
    <x v="1658"/>
  </r>
  <r>
    <s v="Shampoo"/>
    <x v="1"/>
    <x v="9"/>
    <x v="11"/>
    <s v="South"/>
    <x v="3"/>
    <x v="3"/>
    <n v="462"/>
    <n v="3892"/>
    <n v="659337"/>
    <x v="1659"/>
  </r>
  <r>
    <s v="Shampoo"/>
    <x v="1"/>
    <x v="9"/>
    <x v="11"/>
    <s v="South"/>
    <x v="3"/>
    <x v="4"/>
    <n v="427"/>
    <n v="3598"/>
    <n v="659337"/>
    <x v="1660"/>
  </r>
  <r>
    <s v="Shampoo"/>
    <x v="1"/>
    <x v="9"/>
    <x v="11"/>
    <s v="South"/>
    <x v="3"/>
    <x v="5"/>
    <n v="546"/>
    <n v="4571"/>
    <n v="659337"/>
    <x v="1661"/>
  </r>
  <r>
    <s v="Shampoo"/>
    <x v="1"/>
    <x v="9"/>
    <x v="11"/>
    <s v="South"/>
    <x v="3"/>
    <x v="6"/>
    <n v="238"/>
    <n v="1967"/>
    <n v="659337"/>
    <x v="1662"/>
  </r>
  <r>
    <s v="Shampoo"/>
    <x v="1"/>
    <x v="9"/>
    <x v="11"/>
    <s v="South"/>
    <x v="3"/>
    <x v="7"/>
    <n v="413"/>
    <n v="3472"/>
    <n v="659337"/>
    <x v="1663"/>
  </r>
  <r>
    <s v="Shampoo"/>
    <x v="1"/>
    <x v="9"/>
    <x v="11"/>
    <s v="South"/>
    <x v="3"/>
    <x v="8"/>
    <n v="546"/>
    <n v="4592"/>
    <n v="659337"/>
    <x v="1664"/>
  </r>
  <r>
    <s v="Shampoo"/>
    <x v="1"/>
    <x v="9"/>
    <x v="11"/>
    <s v="South"/>
    <x v="3"/>
    <x v="9"/>
    <n v="630"/>
    <n v="5257"/>
    <n v="659337"/>
    <x v="1665"/>
  </r>
  <r>
    <s v="Shampoo"/>
    <x v="1"/>
    <x v="9"/>
    <x v="11"/>
    <s v="South"/>
    <x v="3"/>
    <x v="10"/>
    <n v="567"/>
    <n v="4760"/>
    <n v="659337"/>
    <x v="1666"/>
  </r>
  <r>
    <s v="Shampoo"/>
    <x v="1"/>
    <x v="9"/>
    <x v="11"/>
    <s v="South"/>
    <x v="3"/>
    <x v="11"/>
    <n v="343"/>
    <n v="2877"/>
    <n v="659337"/>
    <x v="1571"/>
  </r>
  <r>
    <s v="Shampoo"/>
    <x v="1"/>
    <x v="9"/>
    <x v="11"/>
    <s v="South"/>
    <x v="4"/>
    <x v="0"/>
    <n v="651"/>
    <n v="5495"/>
    <n v="639023"/>
    <x v="1667"/>
  </r>
  <r>
    <s v="Shampoo"/>
    <x v="1"/>
    <x v="9"/>
    <x v="11"/>
    <s v="South"/>
    <x v="4"/>
    <x v="1"/>
    <n v="224"/>
    <n v="1967"/>
    <n v="639023"/>
    <x v="1668"/>
  </r>
  <r>
    <s v="Shampoo"/>
    <x v="1"/>
    <x v="9"/>
    <x v="11"/>
    <s v="South"/>
    <x v="4"/>
    <x v="2"/>
    <n v="343"/>
    <n v="2996"/>
    <n v="639023"/>
    <x v="1669"/>
  </r>
  <r>
    <s v="Shampoo"/>
    <x v="1"/>
    <x v="9"/>
    <x v="11"/>
    <s v="South"/>
    <x v="4"/>
    <x v="3"/>
    <n v="378"/>
    <n v="3353"/>
    <n v="639023"/>
    <x v="1670"/>
  </r>
  <r>
    <s v="Shampoo"/>
    <x v="1"/>
    <x v="9"/>
    <x v="11"/>
    <s v="South"/>
    <x v="4"/>
    <x v="4"/>
    <n v="595"/>
    <n v="5222"/>
    <n v="639023"/>
    <x v="1671"/>
  </r>
  <r>
    <s v="Shampoo"/>
    <x v="1"/>
    <x v="9"/>
    <x v="11"/>
    <s v="South"/>
    <x v="4"/>
    <x v="5"/>
    <n v="448"/>
    <n v="3941"/>
    <n v="639023"/>
    <x v="1672"/>
  </r>
  <r>
    <s v="Shampoo"/>
    <x v="1"/>
    <x v="9"/>
    <x v="11"/>
    <s v="South"/>
    <x v="4"/>
    <x v="6"/>
    <n v="329"/>
    <n v="2898"/>
    <n v="639023"/>
    <x v="1673"/>
  </r>
  <r>
    <s v="Shampoo"/>
    <x v="1"/>
    <x v="9"/>
    <x v="11"/>
    <s v="South"/>
    <x v="4"/>
    <x v="7"/>
    <n v="448"/>
    <n v="3920"/>
    <n v="639023"/>
    <x v="1674"/>
  </r>
  <r>
    <s v="Shampoo"/>
    <x v="1"/>
    <x v="9"/>
    <x v="11"/>
    <s v="South"/>
    <x v="4"/>
    <x v="8"/>
    <n v="553"/>
    <n v="4935"/>
    <n v="639023"/>
    <x v="1675"/>
  </r>
  <r>
    <s v="Shampoo"/>
    <x v="1"/>
    <x v="9"/>
    <x v="11"/>
    <s v="South"/>
    <x v="4"/>
    <x v="9"/>
    <n v="413"/>
    <n v="3703"/>
    <n v="639023"/>
    <x v="1676"/>
  </r>
  <r>
    <s v="Shampoo"/>
    <x v="1"/>
    <x v="9"/>
    <x v="11"/>
    <s v="South"/>
    <x v="4"/>
    <x v="10"/>
    <n v="322"/>
    <n v="2912"/>
    <n v="639023"/>
    <x v="1677"/>
  </r>
  <r>
    <s v="Shampoo"/>
    <x v="1"/>
    <x v="9"/>
    <x v="11"/>
    <s v="South"/>
    <x v="4"/>
    <x v="11"/>
    <n v="329"/>
    <n v="2933"/>
    <n v="639023"/>
    <x v="1583"/>
  </r>
  <r>
    <s v="Shampoo"/>
    <x v="1"/>
    <x v="9"/>
    <x v="11"/>
    <s v="South"/>
    <x v="5"/>
    <x v="0"/>
    <n v="448"/>
    <n v="4060"/>
    <n v="173264"/>
    <x v="1678"/>
  </r>
  <r>
    <s v="Shampoo"/>
    <x v="1"/>
    <x v="9"/>
    <x v="11"/>
    <s v="South"/>
    <x v="5"/>
    <x v="1"/>
    <n v="462"/>
    <n v="4200"/>
    <n v="173264"/>
    <x v="1679"/>
  </r>
  <r>
    <s v="Shampoo"/>
    <x v="1"/>
    <x v="9"/>
    <x v="11"/>
    <s v="South"/>
    <x v="5"/>
    <x v="2"/>
    <n v="322"/>
    <n v="2898"/>
    <n v="173264"/>
    <x v="1680"/>
  </r>
  <r>
    <s v="Shampoo"/>
    <x v="2"/>
    <x v="6"/>
    <x v="12"/>
    <s v="Center"/>
    <x v="0"/>
    <x v="0"/>
    <n v="18144"/>
    <n v="82999"/>
    <n v="2550065"/>
    <x v="1681"/>
  </r>
  <r>
    <s v="Shampoo"/>
    <x v="2"/>
    <x v="6"/>
    <x v="12"/>
    <s v="Center"/>
    <x v="0"/>
    <x v="1"/>
    <n v="12754"/>
    <n v="58331"/>
    <n v="2550065"/>
    <x v="1681"/>
  </r>
  <r>
    <s v="Shampoo"/>
    <x v="2"/>
    <x v="6"/>
    <x v="12"/>
    <s v="Center"/>
    <x v="0"/>
    <x v="2"/>
    <n v="17549"/>
    <n v="80213"/>
    <n v="2550065"/>
    <x v="1681"/>
  </r>
  <r>
    <s v="Shampoo"/>
    <x v="2"/>
    <x v="6"/>
    <x v="12"/>
    <s v="Center"/>
    <x v="0"/>
    <x v="3"/>
    <n v="12817"/>
    <n v="58681"/>
    <n v="2550065"/>
    <x v="1681"/>
  </r>
  <r>
    <s v="Shampoo"/>
    <x v="2"/>
    <x v="6"/>
    <x v="12"/>
    <s v="Center"/>
    <x v="0"/>
    <x v="4"/>
    <n v="15729"/>
    <n v="72219"/>
    <n v="2550065"/>
    <x v="1681"/>
  </r>
  <r>
    <s v="Shampoo"/>
    <x v="2"/>
    <x v="6"/>
    <x v="12"/>
    <s v="Center"/>
    <x v="0"/>
    <x v="5"/>
    <n v="15456"/>
    <n v="71260"/>
    <n v="2550065"/>
    <x v="1681"/>
  </r>
  <r>
    <s v="Shampoo"/>
    <x v="2"/>
    <x v="6"/>
    <x v="12"/>
    <s v="Center"/>
    <x v="0"/>
    <x v="6"/>
    <n v="15078"/>
    <n v="69916"/>
    <n v="2550065"/>
    <x v="1681"/>
  </r>
  <r>
    <s v="Shampoo"/>
    <x v="2"/>
    <x v="6"/>
    <x v="12"/>
    <s v="Center"/>
    <x v="0"/>
    <x v="7"/>
    <n v="13867"/>
    <n v="65282"/>
    <n v="2550065"/>
    <x v="1681"/>
  </r>
  <r>
    <s v="Shampoo"/>
    <x v="2"/>
    <x v="6"/>
    <x v="12"/>
    <s v="Center"/>
    <x v="0"/>
    <x v="8"/>
    <n v="14777"/>
    <n v="69300"/>
    <n v="2550065"/>
    <x v="1681"/>
  </r>
  <r>
    <s v="Shampoo"/>
    <x v="2"/>
    <x v="6"/>
    <x v="12"/>
    <s v="Center"/>
    <x v="0"/>
    <x v="9"/>
    <n v="14147"/>
    <n v="66332"/>
    <n v="2550065"/>
    <x v="1681"/>
  </r>
  <r>
    <s v="Shampoo"/>
    <x v="2"/>
    <x v="6"/>
    <x v="12"/>
    <s v="Center"/>
    <x v="0"/>
    <x v="10"/>
    <n v="13356"/>
    <n v="64813"/>
    <n v="2550065"/>
    <x v="1681"/>
  </r>
  <r>
    <s v="Shampoo"/>
    <x v="2"/>
    <x v="6"/>
    <x v="12"/>
    <s v="Center"/>
    <x v="0"/>
    <x v="11"/>
    <n v="13909"/>
    <n v="67242"/>
    <n v="2550065"/>
    <x v="1681"/>
  </r>
  <r>
    <s v="Shampoo"/>
    <x v="2"/>
    <x v="6"/>
    <x v="12"/>
    <s v="Center"/>
    <x v="1"/>
    <x v="0"/>
    <n v="15897"/>
    <n v="79478"/>
    <n v="2577099"/>
    <x v="1682"/>
  </r>
  <r>
    <s v="Shampoo"/>
    <x v="2"/>
    <x v="6"/>
    <x v="12"/>
    <s v="Center"/>
    <x v="1"/>
    <x v="1"/>
    <n v="14301"/>
    <n v="72807"/>
    <n v="2577099"/>
    <x v="1683"/>
  </r>
  <r>
    <s v="Shampoo"/>
    <x v="2"/>
    <x v="6"/>
    <x v="12"/>
    <s v="Center"/>
    <x v="1"/>
    <x v="2"/>
    <n v="15533"/>
    <n v="81529"/>
    <n v="2577099"/>
    <x v="1684"/>
  </r>
  <r>
    <s v="Shampoo"/>
    <x v="2"/>
    <x v="6"/>
    <x v="12"/>
    <s v="Center"/>
    <x v="1"/>
    <x v="3"/>
    <n v="14021"/>
    <n v="72415"/>
    <n v="2577099"/>
    <x v="1685"/>
  </r>
  <r>
    <s v="Shampoo"/>
    <x v="2"/>
    <x v="6"/>
    <x v="12"/>
    <s v="Center"/>
    <x v="1"/>
    <x v="4"/>
    <n v="15365"/>
    <n v="79849"/>
    <n v="2577099"/>
    <x v="1686"/>
  </r>
  <r>
    <s v="Shampoo"/>
    <x v="2"/>
    <x v="6"/>
    <x v="12"/>
    <s v="Center"/>
    <x v="1"/>
    <x v="5"/>
    <n v="15274"/>
    <n v="80101"/>
    <n v="2577099"/>
    <x v="1687"/>
  </r>
  <r>
    <s v="Shampoo"/>
    <x v="2"/>
    <x v="6"/>
    <x v="12"/>
    <s v="Center"/>
    <x v="1"/>
    <x v="6"/>
    <n v="12859"/>
    <n v="67060"/>
    <n v="2577099"/>
    <x v="1688"/>
  </r>
  <r>
    <s v="Shampoo"/>
    <x v="2"/>
    <x v="6"/>
    <x v="12"/>
    <s v="Center"/>
    <x v="1"/>
    <x v="7"/>
    <n v="14959"/>
    <n v="77784"/>
    <n v="2577099"/>
    <x v="1689"/>
  </r>
  <r>
    <s v="Shampoo"/>
    <x v="2"/>
    <x v="6"/>
    <x v="12"/>
    <s v="Center"/>
    <x v="1"/>
    <x v="8"/>
    <n v="11662"/>
    <n v="60102"/>
    <n v="2577099"/>
    <x v="1690"/>
  </r>
  <r>
    <s v="Shampoo"/>
    <x v="2"/>
    <x v="6"/>
    <x v="12"/>
    <s v="Center"/>
    <x v="1"/>
    <x v="9"/>
    <n v="14224"/>
    <n v="74872"/>
    <n v="2577099"/>
    <x v="1691"/>
  </r>
  <r>
    <s v="Shampoo"/>
    <x v="2"/>
    <x v="6"/>
    <x v="12"/>
    <s v="Center"/>
    <x v="1"/>
    <x v="10"/>
    <n v="12999"/>
    <n v="68600"/>
    <n v="2577099"/>
    <x v="1692"/>
  </r>
  <r>
    <s v="Shampoo"/>
    <x v="2"/>
    <x v="6"/>
    <x v="12"/>
    <s v="Center"/>
    <x v="1"/>
    <x v="11"/>
    <n v="13930"/>
    <n v="72772"/>
    <n v="2577099"/>
    <x v="1693"/>
  </r>
  <r>
    <s v="Shampoo"/>
    <x v="2"/>
    <x v="6"/>
    <x v="12"/>
    <s v="Center"/>
    <x v="2"/>
    <x v="0"/>
    <n v="14973"/>
    <n v="77840"/>
    <n v="2591624"/>
    <x v="1694"/>
  </r>
  <r>
    <s v="Shampoo"/>
    <x v="2"/>
    <x v="6"/>
    <x v="12"/>
    <s v="Center"/>
    <x v="2"/>
    <x v="1"/>
    <n v="12355"/>
    <n v="64610"/>
    <n v="2591624"/>
    <x v="1695"/>
  </r>
  <r>
    <s v="Shampoo"/>
    <x v="2"/>
    <x v="6"/>
    <x v="12"/>
    <s v="Center"/>
    <x v="2"/>
    <x v="2"/>
    <n v="17899"/>
    <n v="92260"/>
    <n v="2591624"/>
    <x v="1696"/>
  </r>
  <r>
    <s v="Shampoo"/>
    <x v="2"/>
    <x v="6"/>
    <x v="12"/>
    <s v="Center"/>
    <x v="2"/>
    <x v="3"/>
    <n v="18193"/>
    <n v="95578"/>
    <n v="2591624"/>
    <x v="1697"/>
  </r>
  <r>
    <s v="Shampoo"/>
    <x v="2"/>
    <x v="6"/>
    <x v="12"/>
    <s v="Center"/>
    <x v="2"/>
    <x v="4"/>
    <n v="11935"/>
    <n v="60515"/>
    <n v="2591624"/>
    <x v="1698"/>
  </r>
  <r>
    <s v="Shampoo"/>
    <x v="2"/>
    <x v="6"/>
    <x v="12"/>
    <s v="Center"/>
    <x v="2"/>
    <x v="5"/>
    <n v="17052"/>
    <n v="87059"/>
    <n v="2591624"/>
    <x v="1699"/>
  </r>
  <r>
    <s v="Shampoo"/>
    <x v="2"/>
    <x v="6"/>
    <x v="12"/>
    <s v="Center"/>
    <x v="2"/>
    <x v="6"/>
    <n v="16555"/>
    <n v="84112"/>
    <n v="2591624"/>
    <x v="1700"/>
  </r>
  <r>
    <s v="Shampoo"/>
    <x v="2"/>
    <x v="6"/>
    <x v="12"/>
    <s v="Center"/>
    <x v="2"/>
    <x v="7"/>
    <n v="11942"/>
    <n v="61222"/>
    <n v="2591624"/>
    <x v="1701"/>
  </r>
  <r>
    <s v="Shampoo"/>
    <x v="2"/>
    <x v="6"/>
    <x v="12"/>
    <s v="Center"/>
    <x v="2"/>
    <x v="8"/>
    <n v="13405"/>
    <n v="68362"/>
    <n v="2591624"/>
    <x v="1702"/>
  </r>
  <r>
    <s v="Shampoo"/>
    <x v="2"/>
    <x v="6"/>
    <x v="12"/>
    <s v="Center"/>
    <x v="2"/>
    <x v="9"/>
    <n v="17381"/>
    <n v="89810"/>
    <n v="2591624"/>
    <x v="1703"/>
  </r>
  <r>
    <s v="Shampoo"/>
    <x v="2"/>
    <x v="6"/>
    <x v="12"/>
    <s v="Center"/>
    <x v="2"/>
    <x v="10"/>
    <n v="13797"/>
    <n v="71736"/>
    <n v="2591624"/>
    <x v="1704"/>
  </r>
  <r>
    <s v="Shampoo"/>
    <x v="2"/>
    <x v="6"/>
    <x v="12"/>
    <s v="Center"/>
    <x v="2"/>
    <x v="11"/>
    <n v="17304"/>
    <n v="90174"/>
    <n v="2591624"/>
    <x v="1705"/>
  </r>
  <r>
    <s v="Shampoo"/>
    <x v="2"/>
    <x v="6"/>
    <x v="12"/>
    <s v="Center"/>
    <x v="3"/>
    <x v="0"/>
    <n v="16142"/>
    <n v="86233"/>
    <n v="2485259"/>
    <x v="1706"/>
  </r>
  <r>
    <s v="Shampoo"/>
    <x v="2"/>
    <x v="6"/>
    <x v="12"/>
    <s v="Center"/>
    <x v="3"/>
    <x v="1"/>
    <n v="14868"/>
    <n v="78715"/>
    <n v="2485259"/>
    <x v="1707"/>
  </r>
  <r>
    <s v="Shampoo"/>
    <x v="2"/>
    <x v="6"/>
    <x v="12"/>
    <s v="Center"/>
    <x v="3"/>
    <x v="2"/>
    <n v="17493"/>
    <n v="92680"/>
    <n v="2485259"/>
    <x v="1708"/>
  </r>
  <r>
    <s v="Shampoo"/>
    <x v="2"/>
    <x v="6"/>
    <x v="12"/>
    <s v="Center"/>
    <x v="3"/>
    <x v="3"/>
    <n v="15001"/>
    <n v="79835"/>
    <n v="2485259"/>
    <x v="1709"/>
  </r>
  <r>
    <s v="Shampoo"/>
    <x v="2"/>
    <x v="6"/>
    <x v="12"/>
    <s v="Center"/>
    <x v="3"/>
    <x v="4"/>
    <n v="14196"/>
    <n v="75572"/>
    <n v="2485259"/>
    <x v="1710"/>
  </r>
  <r>
    <s v="Shampoo"/>
    <x v="2"/>
    <x v="6"/>
    <x v="12"/>
    <s v="Center"/>
    <x v="3"/>
    <x v="5"/>
    <n v="15323"/>
    <n v="81032"/>
    <n v="2485259"/>
    <x v="1711"/>
  </r>
  <r>
    <s v="Shampoo"/>
    <x v="2"/>
    <x v="6"/>
    <x v="12"/>
    <s v="Center"/>
    <x v="3"/>
    <x v="6"/>
    <n v="15120"/>
    <n v="80402"/>
    <n v="2485259"/>
    <x v="1712"/>
  </r>
  <r>
    <s v="Shampoo"/>
    <x v="2"/>
    <x v="6"/>
    <x v="12"/>
    <s v="Center"/>
    <x v="3"/>
    <x v="7"/>
    <n v="14476"/>
    <n v="76671"/>
    <n v="2485259"/>
    <x v="1713"/>
  </r>
  <r>
    <s v="Shampoo"/>
    <x v="2"/>
    <x v="6"/>
    <x v="12"/>
    <s v="Center"/>
    <x v="3"/>
    <x v="8"/>
    <n v="14203"/>
    <n v="76293"/>
    <n v="2485259"/>
    <x v="1714"/>
  </r>
  <r>
    <s v="Shampoo"/>
    <x v="2"/>
    <x v="6"/>
    <x v="12"/>
    <s v="Center"/>
    <x v="3"/>
    <x v="9"/>
    <n v="14742"/>
    <n v="79576"/>
    <n v="2485259"/>
    <x v="1715"/>
  </r>
  <r>
    <s v="Shampoo"/>
    <x v="2"/>
    <x v="6"/>
    <x v="12"/>
    <s v="Center"/>
    <x v="3"/>
    <x v="10"/>
    <n v="12621"/>
    <n v="68341"/>
    <n v="2485259"/>
    <x v="1716"/>
  </r>
  <r>
    <s v="Shampoo"/>
    <x v="2"/>
    <x v="6"/>
    <x v="12"/>
    <s v="Center"/>
    <x v="3"/>
    <x v="11"/>
    <n v="13867"/>
    <n v="76237"/>
    <n v="2485259"/>
    <x v="1717"/>
  </r>
  <r>
    <s v="Shampoo"/>
    <x v="2"/>
    <x v="6"/>
    <x v="12"/>
    <s v="Center"/>
    <x v="4"/>
    <x v="0"/>
    <n v="13888"/>
    <n v="77966"/>
    <n v="3585792"/>
    <x v="1718"/>
  </r>
  <r>
    <s v="Shampoo"/>
    <x v="2"/>
    <x v="6"/>
    <x v="12"/>
    <s v="Center"/>
    <x v="4"/>
    <x v="1"/>
    <n v="14028"/>
    <n v="79954"/>
    <n v="3585792"/>
    <x v="1719"/>
  </r>
  <r>
    <s v="Shampoo"/>
    <x v="2"/>
    <x v="6"/>
    <x v="12"/>
    <s v="Center"/>
    <x v="4"/>
    <x v="2"/>
    <n v="52584"/>
    <n v="297759"/>
    <n v="3585792"/>
    <x v="1720"/>
  </r>
  <r>
    <s v="Shampoo"/>
    <x v="2"/>
    <x v="6"/>
    <x v="12"/>
    <s v="Center"/>
    <x v="4"/>
    <x v="3"/>
    <n v="12516"/>
    <n v="72065"/>
    <n v="3585792"/>
    <x v="1721"/>
  </r>
  <r>
    <s v="Shampoo"/>
    <x v="2"/>
    <x v="6"/>
    <x v="12"/>
    <s v="Center"/>
    <x v="4"/>
    <x v="4"/>
    <n v="12684"/>
    <n v="72534"/>
    <n v="3585792"/>
    <x v="1722"/>
  </r>
  <r>
    <s v="Shampoo"/>
    <x v="2"/>
    <x v="6"/>
    <x v="12"/>
    <s v="Center"/>
    <x v="4"/>
    <x v="5"/>
    <n v="32305"/>
    <n v="183246"/>
    <n v="3585792"/>
    <x v="1723"/>
  </r>
  <r>
    <s v="Shampoo"/>
    <x v="2"/>
    <x v="6"/>
    <x v="12"/>
    <s v="Center"/>
    <x v="4"/>
    <x v="6"/>
    <n v="14196"/>
    <n v="82957"/>
    <n v="3585792"/>
    <x v="1724"/>
  </r>
  <r>
    <s v="Shampoo"/>
    <x v="2"/>
    <x v="6"/>
    <x v="12"/>
    <s v="Center"/>
    <x v="4"/>
    <x v="7"/>
    <n v="12614"/>
    <n v="71603"/>
    <n v="3585792"/>
    <x v="1725"/>
  </r>
  <r>
    <s v="Shampoo"/>
    <x v="2"/>
    <x v="6"/>
    <x v="12"/>
    <s v="Center"/>
    <x v="4"/>
    <x v="8"/>
    <n v="12516"/>
    <n v="72233"/>
    <n v="3585792"/>
    <x v="1726"/>
  </r>
  <r>
    <s v="Shampoo"/>
    <x v="2"/>
    <x v="6"/>
    <x v="12"/>
    <s v="Center"/>
    <x v="4"/>
    <x v="9"/>
    <n v="32676"/>
    <n v="194775"/>
    <n v="3585792"/>
    <x v="1727"/>
  </r>
  <r>
    <s v="Shampoo"/>
    <x v="2"/>
    <x v="6"/>
    <x v="12"/>
    <s v="Center"/>
    <x v="4"/>
    <x v="10"/>
    <n v="13342"/>
    <n v="79394"/>
    <n v="3585792"/>
    <x v="1728"/>
  </r>
  <r>
    <s v="Shampoo"/>
    <x v="2"/>
    <x v="6"/>
    <x v="12"/>
    <s v="Center"/>
    <x v="4"/>
    <x v="11"/>
    <n v="15274"/>
    <n v="90349"/>
    <n v="3585792"/>
    <x v="1729"/>
  </r>
  <r>
    <s v="Shampoo"/>
    <x v="2"/>
    <x v="6"/>
    <x v="12"/>
    <s v="Center"/>
    <x v="5"/>
    <x v="0"/>
    <n v="13069"/>
    <n v="78134"/>
    <n v="651924"/>
    <x v="1730"/>
  </r>
  <r>
    <s v="Shampoo"/>
    <x v="2"/>
    <x v="6"/>
    <x v="12"/>
    <s v="Center"/>
    <x v="5"/>
    <x v="1"/>
    <n v="13272"/>
    <n v="77938"/>
    <n v="651924"/>
    <x v="1731"/>
  </r>
  <r>
    <s v="Shampoo"/>
    <x v="2"/>
    <x v="6"/>
    <x v="12"/>
    <s v="Center"/>
    <x v="5"/>
    <x v="2"/>
    <n v="13223"/>
    <n v="77378"/>
    <n v="651924"/>
    <x v="1732"/>
  </r>
  <r>
    <s v="Shampoo"/>
    <x v="2"/>
    <x v="6"/>
    <x v="12"/>
    <s v="North"/>
    <x v="0"/>
    <x v="0"/>
    <n v="20664"/>
    <n v="94605"/>
    <n v="2550065"/>
    <x v="1681"/>
  </r>
  <r>
    <s v="Shampoo"/>
    <x v="2"/>
    <x v="6"/>
    <x v="12"/>
    <s v="North"/>
    <x v="0"/>
    <x v="1"/>
    <n v="18774"/>
    <n v="85729"/>
    <n v="2550065"/>
    <x v="1681"/>
  </r>
  <r>
    <s v="Shampoo"/>
    <x v="2"/>
    <x v="6"/>
    <x v="12"/>
    <s v="North"/>
    <x v="0"/>
    <x v="2"/>
    <n v="19012"/>
    <n v="86863"/>
    <n v="2550065"/>
    <x v="1681"/>
  </r>
  <r>
    <s v="Shampoo"/>
    <x v="2"/>
    <x v="6"/>
    <x v="12"/>
    <s v="North"/>
    <x v="0"/>
    <x v="3"/>
    <n v="17311"/>
    <n v="78946"/>
    <n v="2550065"/>
    <x v="1681"/>
  </r>
  <r>
    <s v="Shampoo"/>
    <x v="2"/>
    <x v="6"/>
    <x v="12"/>
    <s v="North"/>
    <x v="0"/>
    <x v="4"/>
    <n v="18816"/>
    <n v="86086"/>
    <n v="2550065"/>
    <x v="1681"/>
  </r>
  <r>
    <s v="Shampoo"/>
    <x v="2"/>
    <x v="6"/>
    <x v="12"/>
    <s v="North"/>
    <x v="0"/>
    <x v="5"/>
    <n v="20062"/>
    <n v="93345"/>
    <n v="2550065"/>
    <x v="1681"/>
  </r>
  <r>
    <s v="Shampoo"/>
    <x v="2"/>
    <x v="6"/>
    <x v="12"/>
    <s v="North"/>
    <x v="0"/>
    <x v="6"/>
    <n v="18627"/>
    <n v="88459"/>
    <n v="2550065"/>
    <x v="1681"/>
  </r>
  <r>
    <s v="Shampoo"/>
    <x v="2"/>
    <x v="6"/>
    <x v="12"/>
    <s v="North"/>
    <x v="0"/>
    <x v="7"/>
    <n v="19110"/>
    <n v="92043"/>
    <n v="2550065"/>
    <x v="1681"/>
  </r>
  <r>
    <s v="Shampoo"/>
    <x v="2"/>
    <x v="6"/>
    <x v="12"/>
    <s v="North"/>
    <x v="0"/>
    <x v="8"/>
    <n v="17227"/>
    <n v="81515"/>
    <n v="2550065"/>
    <x v="1681"/>
  </r>
  <r>
    <s v="Shampoo"/>
    <x v="2"/>
    <x v="6"/>
    <x v="12"/>
    <s v="North"/>
    <x v="0"/>
    <x v="9"/>
    <n v="18697"/>
    <n v="91084"/>
    <n v="2550065"/>
    <x v="1681"/>
  </r>
  <r>
    <s v="Shampoo"/>
    <x v="2"/>
    <x v="6"/>
    <x v="12"/>
    <s v="North"/>
    <x v="0"/>
    <x v="10"/>
    <n v="16940"/>
    <n v="81697"/>
    <n v="2550065"/>
    <x v="1681"/>
  </r>
  <r>
    <s v="Shampoo"/>
    <x v="2"/>
    <x v="6"/>
    <x v="12"/>
    <s v="North"/>
    <x v="0"/>
    <x v="11"/>
    <n v="18718"/>
    <n v="91525"/>
    <n v="2550065"/>
    <x v="1681"/>
  </r>
  <r>
    <s v="Shampoo"/>
    <x v="2"/>
    <x v="6"/>
    <x v="12"/>
    <s v="North"/>
    <x v="1"/>
    <x v="0"/>
    <n v="18340"/>
    <n v="93751"/>
    <n v="2577099"/>
    <x v="1733"/>
  </r>
  <r>
    <s v="Shampoo"/>
    <x v="2"/>
    <x v="6"/>
    <x v="12"/>
    <s v="North"/>
    <x v="1"/>
    <x v="1"/>
    <n v="15561"/>
    <n v="78323"/>
    <n v="2577099"/>
    <x v="1734"/>
  </r>
  <r>
    <s v="Shampoo"/>
    <x v="2"/>
    <x v="6"/>
    <x v="12"/>
    <s v="North"/>
    <x v="1"/>
    <x v="2"/>
    <n v="15666"/>
    <n v="82145"/>
    <n v="2577099"/>
    <x v="1735"/>
  </r>
  <r>
    <s v="Shampoo"/>
    <x v="2"/>
    <x v="6"/>
    <x v="12"/>
    <s v="North"/>
    <x v="1"/>
    <x v="3"/>
    <n v="15197"/>
    <n v="77238"/>
    <n v="2577099"/>
    <x v="1736"/>
  </r>
  <r>
    <s v="Shampoo"/>
    <x v="2"/>
    <x v="6"/>
    <x v="12"/>
    <s v="North"/>
    <x v="1"/>
    <x v="4"/>
    <n v="17024"/>
    <n v="87808"/>
    <n v="2577099"/>
    <x v="1737"/>
  </r>
  <r>
    <s v="Shampoo"/>
    <x v="2"/>
    <x v="6"/>
    <x v="12"/>
    <s v="North"/>
    <x v="1"/>
    <x v="5"/>
    <n v="17843"/>
    <n v="91574"/>
    <n v="2577099"/>
    <x v="1738"/>
  </r>
  <r>
    <s v="Shampoo"/>
    <x v="2"/>
    <x v="6"/>
    <x v="12"/>
    <s v="North"/>
    <x v="1"/>
    <x v="6"/>
    <n v="16814"/>
    <n v="84014"/>
    <n v="2577099"/>
    <x v="1739"/>
  </r>
  <r>
    <s v="Shampoo"/>
    <x v="2"/>
    <x v="6"/>
    <x v="12"/>
    <s v="North"/>
    <x v="1"/>
    <x v="7"/>
    <n v="14973"/>
    <n v="76034"/>
    <n v="2577099"/>
    <x v="1740"/>
  </r>
  <r>
    <s v="Shampoo"/>
    <x v="2"/>
    <x v="6"/>
    <x v="12"/>
    <s v="North"/>
    <x v="1"/>
    <x v="8"/>
    <n v="16387"/>
    <n v="82005"/>
    <n v="2577099"/>
    <x v="1741"/>
  </r>
  <r>
    <s v="Shampoo"/>
    <x v="2"/>
    <x v="6"/>
    <x v="12"/>
    <s v="North"/>
    <x v="1"/>
    <x v="9"/>
    <n v="16989"/>
    <n v="85232"/>
    <n v="2577099"/>
    <x v="1742"/>
  </r>
  <r>
    <s v="Shampoo"/>
    <x v="2"/>
    <x v="6"/>
    <x v="12"/>
    <s v="North"/>
    <x v="1"/>
    <x v="10"/>
    <n v="16464"/>
    <n v="82299"/>
    <n v="2577099"/>
    <x v="1743"/>
  </r>
  <r>
    <s v="Shampoo"/>
    <x v="2"/>
    <x v="6"/>
    <x v="12"/>
    <s v="North"/>
    <x v="1"/>
    <x v="11"/>
    <n v="18389"/>
    <n v="92778"/>
    <n v="2577099"/>
    <x v="1693"/>
  </r>
  <r>
    <s v="Shampoo"/>
    <x v="2"/>
    <x v="6"/>
    <x v="12"/>
    <s v="North"/>
    <x v="2"/>
    <x v="0"/>
    <n v="17696"/>
    <n v="88942"/>
    <n v="2591624"/>
    <x v="1744"/>
  </r>
  <r>
    <s v="Shampoo"/>
    <x v="2"/>
    <x v="6"/>
    <x v="12"/>
    <s v="North"/>
    <x v="2"/>
    <x v="1"/>
    <n v="16709"/>
    <n v="84581"/>
    <n v="2591624"/>
    <x v="1745"/>
  </r>
  <r>
    <s v="Shampoo"/>
    <x v="2"/>
    <x v="6"/>
    <x v="12"/>
    <s v="North"/>
    <x v="2"/>
    <x v="2"/>
    <n v="22260"/>
    <n v="111160"/>
    <n v="2591624"/>
    <x v="1746"/>
  </r>
  <r>
    <s v="Shampoo"/>
    <x v="2"/>
    <x v="6"/>
    <x v="12"/>
    <s v="North"/>
    <x v="2"/>
    <x v="3"/>
    <n v="19131"/>
    <n v="98651"/>
    <n v="2591624"/>
    <x v="1747"/>
  </r>
  <r>
    <s v="Shampoo"/>
    <x v="2"/>
    <x v="6"/>
    <x v="12"/>
    <s v="North"/>
    <x v="2"/>
    <x v="4"/>
    <n v="15470"/>
    <n v="79996"/>
    <n v="2591624"/>
    <x v="1748"/>
  </r>
  <r>
    <s v="Shampoo"/>
    <x v="2"/>
    <x v="6"/>
    <x v="12"/>
    <s v="North"/>
    <x v="2"/>
    <x v="5"/>
    <n v="17822"/>
    <n v="91658"/>
    <n v="2591624"/>
    <x v="1749"/>
  </r>
  <r>
    <s v="Shampoo"/>
    <x v="2"/>
    <x v="6"/>
    <x v="12"/>
    <s v="North"/>
    <x v="2"/>
    <x v="6"/>
    <n v="19824"/>
    <n v="102662"/>
    <n v="2591624"/>
    <x v="1750"/>
  </r>
  <r>
    <s v="Shampoo"/>
    <x v="2"/>
    <x v="6"/>
    <x v="12"/>
    <s v="North"/>
    <x v="2"/>
    <x v="7"/>
    <n v="16289"/>
    <n v="83230"/>
    <n v="2591624"/>
    <x v="1751"/>
  </r>
  <r>
    <s v="Shampoo"/>
    <x v="2"/>
    <x v="6"/>
    <x v="12"/>
    <s v="North"/>
    <x v="2"/>
    <x v="8"/>
    <n v="17507"/>
    <n v="90433"/>
    <n v="2591624"/>
    <x v="1752"/>
  </r>
  <r>
    <s v="Shampoo"/>
    <x v="2"/>
    <x v="6"/>
    <x v="12"/>
    <s v="North"/>
    <x v="2"/>
    <x v="9"/>
    <n v="20083"/>
    <n v="103670"/>
    <n v="2591624"/>
    <x v="1753"/>
  </r>
  <r>
    <s v="Shampoo"/>
    <x v="2"/>
    <x v="6"/>
    <x v="12"/>
    <s v="North"/>
    <x v="2"/>
    <x v="10"/>
    <n v="17633"/>
    <n v="90930"/>
    <n v="2591624"/>
    <x v="1754"/>
  </r>
  <r>
    <s v="Shampoo"/>
    <x v="2"/>
    <x v="6"/>
    <x v="12"/>
    <s v="North"/>
    <x v="2"/>
    <x v="11"/>
    <n v="17738"/>
    <n v="93226"/>
    <n v="2591624"/>
    <x v="1705"/>
  </r>
  <r>
    <s v="Shampoo"/>
    <x v="2"/>
    <x v="6"/>
    <x v="12"/>
    <s v="North"/>
    <x v="3"/>
    <x v="0"/>
    <n v="17934"/>
    <n v="95809"/>
    <n v="2485259"/>
    <x v="1755"/>
  </r>
  <r>
    <s v="Shampoo"/>
    <x v="2"/>
    <x v="6"/>
    <x v="12"/>
    <s v="North"/>
    <x v="3"/>
    <x v="1"/>
    <n v="15498"/>
    <n v="82516"/>
    <n v="2485259"/>
    <x v="1756"/>
  </r>
  <r>
    <s v="Shampoo"/>
    <x v="2"/>
    <x v="6"/>
    <x v="12"/>
    <s v="North"/>
    <x v="3"/>
    <x v="2"/>
    <n v="18284"/>
    <n v="98560"/>
    <n v="2485259"/>
    <x v="1757"/>
  </r>
  <r>
    <s v="Shampoo"/>
    <x v="2"/>
    <x v="6"/>
    <x v="12"/>
    <s v="North"/>
    <x v="3"/>
    <x v="3"/>
    <n v="17052"/>
    <n v="92029"/>
    <n v="2485259"/>
    <x v="1758"/>
  </r>
  <r>
    <s v="Shampoo"/>
    <x v="2"/>
    <x v="6"/>
    <x v="12"/>
    <s v="North"/>
    <x v="3"/>
    <x v="4"/>
    <n v="16268"/>
    <n v="89887"/>
    <n v="2485259"/>
    <x v="1759"/>
  </r>
  <r>
    <s v="Shampoo"/>
    <x v="2"/>
    <x v="6"/>
    <x v="12"/>
    <s v="North"/>
    <x v="3"/>
    <x v="5"/>
    <n v="17206"/>
    <n v="92435"/>
    <n v="2485259"/>
    <x v="1760"/>
  </r>
  <r>
    <s v="Shampoo"/>
    <x v="2"/>
    <x v="6"/>
    <x v="12"/>
    <s v="North"/>
    <x v="3"/>
    <x v="6"/>
    <n v="17437"/>
    <n v="94297"/>
    <n v="2485259"/>
    <x v="1761"/>
  </r>
  <r>
    <s v="Shampoo"/>
    <x v="2"/>
    <x v="6"/>
    <x v="12"/>
    <s v="North"/>
    <x v="3"/>
    <x v="7"/>
    <n v="15379"/>
    <n v="84266"/>
    <n v="2485259"/>
    <x v="1762"/>
  </r>
  <r>
    <s v="Shampoo"/>
    <x v="2"/>
    <x v="6"/>
    <x v="12"/>
    <s v="North"/>
    <x v="3"/>
    <x v="8"/>
    <n v="14273"/>
    <n v="78001"/>
    <n v="2485259"/>
    <x v="1763"/>
  </r>
  <r>
    <s v="Shampoo"/>
    <x v="2"/>
    <x v="6"/>
    <x v="12"/>
    <s v="North"/>
    <x v="3"/>
    <x v="9"/>
    <n v="15981"/>
    <n v="86583"/>
    <n v="2485259"/>
    <x v="1764"/>
  </r>
  <r>
    <s v="Shampoo"/>
    <x v="2"/>
    <x v="6"/>
    <x v="12"/>
    <s v="North"/>
    <x v="3"/>
    <x v="10"/>
    <n v="14686"/>
    <n v="80045"/>
    <n v="2485259"/>
    <x v="1765"/>
  </r>
  <r>
    <s v="Shampoo"/>
    <x v="2"/>
    <x v="6"/>
    <x v="12"/>
    <s v="North"/>
    <x v="3"/>
    <x v="11"/>
    <n v="19005"/>
    <n v="107079"/>
    <n v="2485259"/>
    <x v="1717"/>
  </r>
  <r>
    <s v="Shampoo"/>
    <x v="2"/>
    <x v="6"/>
    <x v="12"/>
    <s v="North"/>
    <x v="4"/>
    <x v="0"/>
    <n v="15092"/>
    <n v="88319"/>
    <n v="3585792"/>
    <x v="1766"/>
  </r>
  <r>
    <s v="Shampoo"/>
    <x v="2"/>
    <x v="6"/>
    <x v="12"/>
    <s v="North"/>
    <x v="4"/>
    <x v="1"/>
    <n v="13979"/>
    <n v="80486"/>
    <n v="3585792"/>
    <x v="1767"/>
  </r>
  <r>
    <s v="Shampoo"/>
    <x v="2"/>
    <x v="6"/>
    <x v="12"/>
    <s v="North"/>
    <x v="4"/>
    <x v="2"/>
    <n v="51863"/>
    <n v="302449"/>
    <n v="3585792"/>
    <x v="1768"/>
  </r>
  <r>
    <s v="Shampoo"/>
    <x v="2"/>
    <x v="6"/>
    <x v="12"/>
    <s v="North"/>
    <x v="4"/>
    <x v="3"/>
    <n v="14721"/>
    <n v="87997"/>
    <n v="3585792"/>
    <x v="1769"/>
  </r>
  <r>
    <s v="Shampoo"/>
    <x v="2"/>
    <x v="6"/>
    <x v="12"/>
    <s v="North"/>
    <x v="4"/>
    <x v="4"/>
    <n v="13531"/>
    <n v="78449"/>
    <n v="3585792"/>
    <x v="1770"/>
  </r>
  <r>
    <s v="Shampoo"/>
    <x v="2"/>
    <x v="6"/>
    <x v="12"/>
    <s v="North"/>
    <x v="4"/>
    <x v="5"/>
    <n v="33684"/>
    <n v="198933"/>
    <n v="3585792"/>
    <x v="1771"/>
  </r>
  <r>
    <s v="Shampoo"/>
    <x v="2"/>
    <x v="6"/>
    <x v="12"/>
    <s v="North"/>
    <x v="4"/>
    <x v="6"/>
    <n v="16996"/>
    <n v="100611"/>
    <n v="3585792"/>
    <x v="1772"/>
  </r>
  <r>
    <s v="Shampoo"/>
    <x v="2"/>
    <x v="6"/>
    <x v="12"/>
    <s v="North"/>
    <x v="4"/>
    <x v="7"/>
    <n v="13699"/>
    <n v="80423"/>
    <n v="3585792"/>
    <x v="1773"/>
  </r>
  <r>
    <s v="Shampoo"/>
    <x v="2"/>
    <x v="6"/>
    <x v="12"/>
    <s v="North"/>
    <x v="4"/>
    <x v="8"/>
    <n v="13846"/>
    <n v="82936"/>
    <n v="3585792"/>
    <x v="1774"/>
  </r>
  <r>
    <s v="Shampoo"/>
    <x v="2"/>
    <x v="6"/>
    <x v="12"/>
    <s v="North"/>
    <x v="4"/>
    <x v="9"/>
    <n v="38801"/>
    <n v="236572"/>
    <n v="3585792"/>
    <x v="1775"/>
  </r>
  <r>
    <s v="Shampoo"/>
    <x v="2"/>
    <x v="6"/>
    <x v="12"/>
    <s v="North"/>
    <x v="4"/>
    <x v="10"/>
    <n v="13580"/>
    <n v="80850"/>
    <n v="3585792"/>
    <x v="1776"/>
  </r>
  <r>
    <s v="Shampoo"/>
    <x v="2"/>
    <x v="6"/>
    <x v="12"/>
    <s v="North"/>
    <x v="4"/>
    <x v="11"/>
    <n v="15680"/>
    <n v="95319"/>
    <n v="3585792"/>
    <x v="1729"/>
  </r>
  <r>
    <s v="Shampoo"/>
    <x v="2"/>
    <x v="6"/>
    <x v="12"/>
    <s v="North"/>
    <x v="5"/>
    <x v="0"/>
    <n v="15715"/>
    <n v="97146"/>
    <n v="651924"/>
    <x v="1777"/>
  </r>
  <r>
    <s v="Shampoo"/>
    <x v="2"/>
    <x v="6"/>
    <x v="12"/>
    <s v="North"/>
    <x v="5"/>
    <x v="1"/>
    <n v="14077"/>
    <n v="85561"/>
    <n v="651924"/>
    <x v="1778"/>
  </r>
  <r>
    <s v="Shampoo"/>
    <x v="2"/>
    <x v="6"/>
    <x v="12"/>
    <s v="North"/>
    <x v="5"/>
    <x v="2"/>
    <n v="15638"/>
    <n v="94591"/>
    <n v="651924"/>
    <x v="1779"/>
  </r>
  <r>
    <s v="Shampoo"/>
    <x v="2"/>
    <x v="6"/>
    <x v="12"/>
    <s v="South"/>
    <x v="0"/>
    <x v="0"/>
    <n v="12509"/>
    <n v="56973"/>
    <n v="2550065"/>
    <x v="1681"/>
  </r>
  <r>
    <s v="Shampoo"/>
    <x v="2"/>
    <x v="6"/>
    <x v="12"/>
    <s v="South"/>
    <x v="0"/>
    <x v="1"/>
    <n v="11249"/>
    <n v="51205"/>
    <n v="2550065"/>
    <x v="1681"/>
  </r>
  <r>
    <s v="Shampoo"/>
    <x v="2"/>
    <x v="6"/>
    <x v="12"/>
    <s v="South"/>
    <x v="0"/>
    <x v="2"/>
    <n v="13167"/>
    <n v="59899"/>
    <n v="2550065"/>
    <x v="1681"/>
  </r>
  <r>
    <s v="Shampoo"/>
    <x v="2"/>
    <x v="6"/>
    <x v="12"/>
    <s v="South"/>
    <x v="0"/>
    <x v="3"/>
    <n v="11606"/>
    <n v="52927"/>
    <n v="2550065"/>
    <x v="1681"/>
  </r>
  <r>
    <s v="Shampoo"/>
    <x v="2"/>
    <x v="6"/>
    <x v="12"/>
    <s v="South"/>
    <x v="0"/>
    <x v="4"/>
    <n v="10934"/>
    <n v="49791"/>
    <n v="2550065"/>
    <x v="1681"/>
  </r>
  <r>
    <s v="Shampoo"/>
    <x v="2"/>
    <x v="6"/>
    <x v="12"/>
    <s v="South"/>
    <x v="0"/>
    <x v="5"/>
    <n v="11746"/>
    <n v="53466"/>
    <n v="2550065"/>
    <x v="1681"/>
  </r>
  <r>
    <s v="Shampoo"/>
    <x v="2"/>
    <x v="6"/>
    <x v="12"/>
    <s v="South"/>
    <x v="0"/>
    <x v="6"/>
    <n v="12691"/>
    <n v="59745"/>
    <n v="2550065"/>
    <x v="1681"/>
  </r>
  <r>
    <s v="Shampoo"/>
    <x v="2"/>
    <x v="6"/>
    <x v="12"/>
    <s v="South"/>
    <x v="0"/>
    <x v="7"/>
    <n v="10934"/>
    <n v="53508"/>
    <n v="2550065"/>
    <x v="1681"/>
  </r>
  <r>
    <s v="Shampoo"/>
    <x v="2"/>
    <x v="6"/>
    <x v="12"/>
    <s v="South"/>
    <x v="0"/>
    <x v="8"/>
    <n v="11683"/>
    <n v="56469"/>
    <n v="2550065"/>
    <x v="1681"/>
  </r>
  <r>
    <s v="Shampoo"/>
    <x v="2"/>
    <x v="6"/>
    <x v="12"/>
    <s v="South"/>
    <x v="0"/>
    <x v="9"/>
    <n v="12222"/>
    <n v="60662"/>
    <n v="2550065"/>
    <x v="1681"/>
  </r>
  <r>
    <s v="Shampoo"/>
    <x v="2"/>
    <x v="6"/>
    <x v="12"/>
    <s v="South"/>
    <x v="0"/>
    <x v="10"/>
    <n v="11963"/>
    <n v="62342"/>
    <n v="2550065"/>
    <x v="1681"/>
  </r>
  <r>
    <s v="Shampoo"/>
    <x v="2"/>
    <x v="6"/>
    <x v="12"/>
    <s v="South"/>
    <x v="0"/>
    <x v="11"/>
    <n v="10815"/>
    <n v="54593"/>
    <n v="2550065"/>
    <x v="1681"/>
  </r>
  <r>
    <s v="Shampoo"/>
    <x v="2"/>
    <x v="6"/>
    <x v="12"/>
    <s v="South"/>
    <x v="1"/>
    <x v="0"/>
    <n v="12467"/>
    <n v="63826"/>
    <n v="2577099"/>
    <x v="1780"/>
  </r>
  <r>
    <s v="Shampoo"/>
    <x v="2"/>
    <x v="6"/>
    <x v="12"/>
    <s v="South"/>
    <x v="1"/>
    <x v="1"/>
    <n v="10381"/>
    <n v="55237"/>
    <n v="2577099"/>
    <x v="1781"/>
  </r>
  <r>
    <s v="Shampoo"/>
    <x v="2"/>
    <x v="6"/>
    <x v="12"/>
    <s v="South"/>
    <x v="1"/>
    <x v="2"/>
    <n v="11333"/>
    <n v="61684"/>
    <n v="2577099"/>
    <x v="1782"/>
  </r>
  <r>
    <s v="Shampoo"/>
    <x v="2"/>
    <x v="6"/>
    <x v="12"/>
    <s v="South"/>
    <x v="1"/>
    <x v="3"/>
    <n v="11305"/>
    <n v="61894"/>
    <n v="2577099"/>
    <x v="1783"/>
  </r>
  <r>
    <s v="Shampoo"/>
    <x v="2"/>
    <x v="6"/>
    <x v="12"/>
    <s v="South"/>
    <x v="1"/>
    <x v="4"/>
    <n v="11669"/>
    <n v="63609"/>
    <n v="2577099"/>
    <x v="1784"/>
  </r>
  <r>
    <s v="Shampoo"/>
    <x v="2"/>
    <x v="6"/>
    <x v="12"/>
    <s v="South"/>
    <x v="1"/>
    <x v="5"/>
    <n v="10969"/>
    <n v="59367"/>
    <n v="2577099"/>
    <x v="1785"/>
  </r>
  <r>
    <s v="Shampoo"/>
    <x v="2"/>
    <x v="6"/>
    <x v="12"/>
    <s v="South"/>
    <x v="1"/>
    <x v="6"/>
    <n v="10654"/>
    <n v="56378"/>
    <n v="2577099"/>
    <x v="1786"/>
  </r>
  <r>
    <s v="Shampoo"/>
    <x v="2"/>
    <x v="6"/>
    <x v="12"/>
    <s v="South"/>
    <x v="1"/>
    <x v="7"/>
    <n v="8561"/>
    <n v="46809"/>
    <n v="2577099"/>
    <x v="1787"/>
  </r>
  <r>
    <s v="Shampoo"/>
    <x v="2"/>
    <x v="6"/>
    <x v="12"/>
    <s v="South"/>
    <x v="1"/>
    <x v="8"/>
    <n v="9233"/>
    <n v="48993"/>
    <n v="2577099"/>
    <x v="1788"/>
  </r>
  <r>
    <s v="Shampoo"/>
    <x v="2"/>
    <x v="6"/>
    <x v="12"/>
    <s v="South"/>
    <x v="1"/>
    <x v="9"/>
    <n v="9296"/>
    <n v="50855"/>
    <n v="2577099"/>
    <x v="1789"/>
  </r>
  <r>
    <s v="Shampoo"/>
    <x v="2"/>
    <x v="6"/>
    <x v="12"/>
    <s v="South"/>
    <x v="1"/>
    <x v="10"/>
    <n v="10157"/>
    <n v="56140"/>
    <n v="2577099"/>
    <x v="1790"/>
  </r>
  <r>
    <s v="Shampoo"/>
    <x v="2"/>
    <x v="6"/>
    <x v="12"/>
    <s v="South"/>
    <x v="1"/>
    <x v="11"/>
    <n v="9618"/>
    <n v="51737"/>
    <n v="2577099"/>
    <x v="1693"/>
  </r>
  <r>
    <s v="Shampoo"/>
    <x v="2"/>
    <x v="6"/>
    <x v="12"/>
    <s v="South"/>
    <x v="2"/>
    <x v="0"/>
    <n v="10416"/>
    <n v="54894"/>
    <n v="2591624"/>
    <x v="1791"/>
  </r>
  <r>
    <s v="Shampoo"/>
    <x v="2"/>
    <x v="6"/>
    <x v="12"/>
    <s v="South"/>
    <x v="2"/>
    <x v="1"/>
    <n v="8778"/>
    <n v="46172"/>
    <n v="2591624"/>
    <x v="1792"/>
  </r>
  <r>
    <s v="Shampoo"/>
    <x v="2"/>
    <x v="6"/>
    <x v="12"/>
    <s v="South"/>
    <x v="2"/>
    <x v="2"/>
    <n v="9800"/>
    <n v="50225"/>
    <n v="2591624"/>
    <x v="1793"/>
  </r>
  <r>
    <s v="Shampoo"/>
    <x v="2"/>
    <x v="6"/>
    <x v="12"/>
    <s v="South"/>
    <x v="2"/>
    <x v="3"/>
    <n v="8582"/>
    <n v="45864"/>
    <n v="2591624"/>
    <x v="1794"/>
  </r>
  <r>
    <s v="Shampoo"/>
    <x v="2"/>
    <x v="6"/>
    <x v="12"/>
    <s v="South"/>
    <x v="2"/>
    <x v="4"/>
    <n v="6566"/>
    <n v="35833"/>
    <n v="2591624"/>
    <x v="1795"/>
  </r>
  <r>
    <s v="Shampoo"/>
    <x v="2"/>
    <x v="6"/>
    <x v="12"/>
    <s v="South"/>
    <x v="2"/>
    <x v="5"/>
    <n v="7840"/>
    <n v="40866"/>
    <n v="2591624"/>
    <x v="1796"/>
  </r>
  <r>
    <s v="Shampoo"/>
    <x v="2"/>
    <x v="6"/>
    <x v="12"/>
    <s v="South"/>
    <x v="2"/>
    <x v="6"/>
    <n v="9576"/>
    <n v="50043"/>
    <n v="2591624"/>
    <x v="1797"/>
  </r>
  <r>
    <s v="Shampoo"/>
    <x v="2"/>
    <x v="6"/>
    <x v="12"/>
    <s v="South"/>
    <x v="2"/>
    <x v="7"/>
    <n v="5656"/>
    <n v="29827"/>
    <n v="2591624"/>
    <x v="1798"/>
  </r>
  <r>
    <s v="Shampoo"/>
    <x v="2"/>
    <x v="6"/>
    <x v="12"/>
    <s v="South"/>
    <x v="2"/>
    <x v="8"/>
    <n v="8456"/>
    <n v="44023"/>
    <n v="2591624"/>
    <x v="1799"/>
  </r>
  <r>
    <s v="Shampoo"/>
    <x v="2"/>
    <x v="6"/>
    <x v="12"/>
    <s v="South"/>
    <x v="2"/>
    <x v="9"/>
    <n v="9464"/>
    <n v="49805"/>
    <n v="2591624"/>
    <x v="1800"/>
  </r>
  <r>
    <s v="Shampoo"/>
    <x v="2"/>
    <x v="6"/>
    <x v="12"/>
    <s v="South"/>
    <x v="2"/>
    <x v="10"/>
    <n v="7336"/>
    <n v="38297"/>
    <n v="2591624"/>
    <x v="1801"/>
  </r>
  <r>
    <s v="Shampoo"/>
    <x v="2"/>
    <x v="6"/>
    <x v="12"/>
    <s v="South"/>
    <x v="2"/>
    <x v="11"/>
    <n v="8407"/>
    <n v="43358"/>
    <n v="2591624"/>
    <x v="1705"/>
  </r>
  <r>
    <s v="Shampoo"/>
    <x v="2"/>
    <x v="6"/>
    <x v="12"/>
    <s v="South"/>
    <x v="3"/>
    <x v="0"/>
    <n v="7336"/>
    <n v="38780"/>
    <n v="2485259"/>
    <x v="1802"/>
  </r>
  <r>
    <s v="Shampoo"/>
    <x v="2"/>
    <x v="6"/>
    <x v="12"/>
    <s v="South"/>
    <x v="3"/>
    <x v="1"/>
    <n v="6888"/>
    <n v="36190"/>
    <n v="2485259"/>
    <x v="1803"/>
  </r>
  <r>
    <s v="Shampoo"/>
    <x v="2"/>
    <x v="6"/>
    <x v="12"/>
    <s v="South"/>
    <x v="3"/>
    <x v="2"/>
    <n v="7392"/>
    <n v="40474"/>
    <n v="2485259"/>
    <x v="1804"/>
  </r>
  <r>
    <s v="Shampoo"/>
    <x v="2"/>
    <x v="6"/>
    <x v="12"/>
    <s v="South"/>
    <x v="3"/>
    <x v="3"/>
    <n v="6972"/>
    <n v="38024"/>
    <n v="2485259"/>
    <x v="1805"/>
  </r>
  <r>
    <s v="Shampoo"/>
    <x v="2"/>
    <x v="6"/>
    <x v="12"/>
    <s v="South"/>
    <x v="3"/>
    <x v="4"/>
    <n v="7308"/>
    <n v="39298"/>
    <n v="2485259"/>
    <x v="1806"/>
  </r>
  <r>
    <s v="Shampoo"/>
    <x v="2"/>
    <x v="6"/>
    <x v="12"/>
    <s v="South"/>
    <x v="3"/>
    <x v="5"/>
    <n v="7329"/>
    <n v="39179"/>
    <n v="2485259"/>
    <x v="1807"/>
  </r>
  <r>
    <s v="Shampoo"/>
    <x v="2"/>
    <x v="6"/>
    <x v="12"/>
    <s v="South"/>
    <x v="3"/>
    <x v="6"/>
    <n v="7168"/>
    <n v="38206"/>
    <n v="2485259"/>
    <x v="1808"/>
  </r>
  <r>
    <s v="Shampoo"/>
    <x v="2"/>
    <x v="6"/>
    <x v="12"/>
    <s v="South"/>
    <x v="3"/>
    <x v="7"/>
    <n v="6391"/>
    <n v="34328"/>
    <n v="2485259"/>
    <x v="1809"/>
  </r>
  <r>
    <s v="Shampoo"/>
    <x v="2"/>
    <x v="6"/>
    <x v="12"/>
    <s v="South"/>
    <x v="3"/>
    <x v="8"/>
    <n v="7252"/>
    <n v="40243"/>
    <n v="2485259"/>
    <x v="1810"/>
  </r>
  <r>
    <s v="Shampoo"/>
    <x v="2"/>
    <x v="6"/>
    <x v="12"/>
    <s v="South"/>
    <x v="3"/>
    <x v="9"/>
    <n v="6909"/>
    <n v="37982"/>
    <n v="2485259"/>
    <x v="1811"/>
  </r>
  <r>
    <s v="Shampoo"/>
    <x v="2"/>
    <x v="6"/>
    <x v="12"/>
    <s v="South"/>
    <x v="3"/>
    <x v="10"/>
    <n v="5880"/>
    <n v="31430"/>
    <n v="2485259"/>
    <x v="1812"/>
  </r>
  <r>
    <s v="Shampoo"/>
    <x v="2"/>
    <x v="6"/>
    <x v="12"/>
    <s v="South"/>
    <x v="3"/>
    <x v="11"/>
    <n v="6811"/>
    <n v="38031"/>
    <n v="2485259"/>
    <x v="1717"/>
  </r>
  <r>
    <s v="Shampoo"/>
    <x v="2"/>
    <x v="6"/>
    <x v="12"/>
    <s v="South"/>
    <x v="4"/>
    <x v="0"/>
    <n v="6860"/>
    <n v="39718"/>
    <n v="3585792"/>
    <x v="1813"/>
  </r>
  <r>
    <s v="Shampoo"/>
    <x v="2"/>
    <x v="6"/>
    <x v="12"/>
    <s v="South"/>
    <x v="4"/>
    <x v="1"/>
    <n v="6538"/>
    <n v="37310"/>
    <n v="3585792"/>
    <x v="1814"/>
  </r>
  <r>
    <s v="Shampoo"/>
    <x v="2"/>
    <x v="6"/>
    <x v="12"/>
    <s v="South"/>
    <x v="4"/>
    <x v="2"/>
    <n v="24843"/>
    <n v="145824"/>
    <n v="3585792"/>
    <x v="1815"/>
  </r>
  <r>
    <s v="Shampoo"/>
    <x v="2"/>
    <x v="6"/>
    <x v="12"/>
    <s v="South"/>
    <x v="4"/>
    <x v="3"/>
    <n v="6300"/>
    <n v="36365"/>
    <n v="3585792"/>
    <x v="1816"/>
  </r>
  <r>
    <s v="Shampoo"/>
    <x v="2"/>
    <x v="6"/>
    <x v="12"/>
    <s v="South"/>
    <x v="4"/>
    <x v="4"/>
    <n v="6979"/>
    <n v="40278"/>
    <n v="3585792"/>
    <x v="1817"/>
  </r>
  <r>
    <s v="Shampoo"/>
    <x v="2"/>
    <x v="6"/>
    <x v="12"/>
    <s v="South"/>
    <x v="4"/>
    <x v="5"/>
    <n v="16030"/>
    <n v="92127"/>
    <n v="3585792"/>
    <x v="1818"/>
  </r>
  <r>
    <s v="Shampoo"/>
    <x v="2"/>
    <x v="6"/>
    <x v="12"/>
    <s v="South"/>
    <x v="4"/>
    <x v="6"/>
    <n v="7175"/>
    <n v="41944"/>
    <n v="3585792"/>
    <x v="1819"/>
  </r>
  <r>
    <s v="Shampoo"/>
    <x v="2"/>
    <x v="6"/>
    <x v="12"/>
    <s v="South"/>
    <x v="4"/>
    <x v="7"/>
    <n v="4963"/>
    <n v="28959"/>
    <n v="3585792"/>
    <x v="1820"/>
  </r>
  <r>
    <s v="Shampoo"/>
    <x v="2"/>
    <x v="6"/>
    <x v="12"/>
    <s v="South"/>
    <x v="4"/>
    <x v="8"/>
    <n v="7021"/>
    <n v="41062"/>
    <n v="3585792"/>
    <x v="1821"/>
  </r>
  <r>
    <s v="Shampoo"/>
    <x v="2"/>
    <x v="6"/>
    <x v="12"/>
    <s v="South"/>
    <x v="4"/>
    <x v="9"/>
    <n v="18102"/>
    <n v="108514"/>
    <n v="3585792"/>
    <x v="1822"/>
  </r>
  <r>
    <s v="Shampoo"/>
    <x v="2"/>
    <x v="6"/>
    <x v="12"/>
    <s v="South"/>
    <x v="4"/>
    <x v="10"/>
    <n v="6741"/>
    <n v="40201"/>
    <n v="3585792"/>
    <x v="1823"/>
  </r>
  <r>
    <s v="Shampoo"/>
    <x v="2"/>
    <x v="6"/>
    <x v="12"/>
    <s v="South"/>
    <x v="4"/>
    <x v="11"/>
    <n v="7658"/>
    <n v="45311"/>
    <n v="3585792"/>
    <x v="1729"/>
  </r>
  <r>
    <s v="Shampoo"/>
    <x v="2"/>
    <x v="6"/>
    <x v="12"/>
    <s v="South"/>
    <x v="5"/>
    <x v="0"/>
    <n v="7833"/>
    <n v="47628"/>
    <n v="651924"/>
    <x v="1824"/>
  </r>
  <r>
    <s v="Shampoo"/>
    <x v="2"/>
    <x v="6"/>
    <x v="12"/>
    <s v="South"/>
    <x v="5"/>
    <x v="1"/>
    <n v="7749"/>
    <n v="47033"/>
    <n v="651924"/>
    <x v="1825"/>
  </r>
  <r>
    <s v="Shampoo"/>
    <x v="2"/>
    <x v="6"/>
    <x v="12"/>
    <s v="South"/>
    <x v="5"/>
    <x v="2"/>
    <n v="7721"/>
    <n v="46515"/>
    <n v="651924"/>
    <x v="1826"/>
  </r>
  <r>
    <s v="Shampoo"/>
    <x v="2"/>
    <x v="10"/>
    <x v="13"/>
    <s v="Center"/>
    <x v="0"/>
    <x v="0"/>
    <n v="15106"/>
    <n v="101220"/>
    <n v="2451890"/>
    <x v="1827"/>
  </r>
  <r>
    <s v="Shampoo"/>
    <x v="2"/>
    <x v="10"/>
    <x v="13"/>
    <s v="Center"/>
    <x v="0"/>
    <x v="1"/>
    <n v="11550"/>
    <n v="77427"/>
    <n v="2451890"/>
    <x v="1827"/>
  </r>
  <r>
    <s v="Shampoo"/>
    <x v="2"/>
    <x v="10"/>
    <x v="13"/>
    <s v="Center"/>
    <x v="0"/>
    <x v="2"/>
    <n v="15785"/>
    <n v="105770"/>
    <n v="2451890"/>
    <x v="1827"/>
  </r>
  <r>
    <s v="Shampoo"/>
    <x v="2"/>
    <x v="10"/>
    <x v="13"/>
    <s v="Center"/>
    <x v="0"/>
    <x v="3"/>
    <n v="12096"/>
    <n v="81046"/>
    <n v="2451890"/>
    <x v="1827"/>
  </r>
  <r>
    <s v="Shampoo"/>
    <x v="2"/>
    <x v="10"/>
    <x v="13"/>
    <s v="Center"/>
    <x v="0"/>
    <x v="4"/>
    <n v="14546"/>
    <n v="97433"/>
    <n v="2451890"/>
    <x v="1827"/>
  </r>
  <r>
    <s v="Shampoo"/>
    <x v="2"/>
    <x v="10"/>
    <x v="13"/>
    <s v="Center"/>
    <x v="0"/>
    <x v="5"/>
    <n v="13664"/>
    <n v="91574"/>
    <n v="2451890"/>
    <x v="1827"/>
  </r>
  <r>
    <s v="Shampoo"/>
    <x v="2"/>
    <x v="10"/>
    <x v="13"/>
    <s v="Center"/>
    <x v="0"/>
    <x v="6"/>
    <n v="13048"/>
    <n v="87430"/>
    <n v="2451890"/>
    <x v="1827"/>
  </r>
  <r>
    <s v="Shampoo"/>
    <x v="2"/>
    <x v="10"/>
    <x v="13"/>
    <s v="Center"/>
    <x v="0"/>
    <x v="7"/>
    <n v="13517"/>
    <n v="90545"/>
    <n v="2451890"/>
    <x v="1827"/>
  </r>
  <r>
    <s v="Shampoo"/>
    <x v="2"/>
    <x v="10"/>
    <x v="13"/>
    <s v="Center"/>
    <x v="0"/>
    <x v="8"/>
    <n v="13174"/>
    <n v="88277"/>
    <n v="2451890"/>
    <x v="1827"/>
  </r>
  <r>
    <s v="Shampoo"/>
    <x v="2"/>
    <x v="10"/>
    <x v="13"/>
    <s v="Center"/>
    <x v="0"/>
    <x v="9"/>
    <n v="15078"/>
    <n v="101038"/>
    <n v="2451890"/>
    <x v="1827"/>
  </r>
  <r>
    <s v="Shampoo"/>
    <x v="2"/>
    <x v="10"/>
    <x v="13"/>
    <s v="Center"/>
    <x v="0"/>
    <x v="10"/>
    <n v="10423"/>
    <n v="69853"/>
    <n v="2451890"/>
    <x v="1827"/>
  </r>
  <r>
    <s v="Shampoo"/>
    <x v="2"/>
    <x v="10"/>
    <x v="13"/>
    <s v="Center"/>
    <x v="0"/>
    <x v="11"/>
    <n v="13251"/>
    <n v="88767"/>
    <n v="2451890"/>
    <x v="1827"/>
  </r>
  <r>
    <s v="Shampoo"/>
    <x v="2"/>
    <x v="10"/>
    <x v="13"/>
    <s v="Center"/>
    <x v="1"/>
    <x v="0"/>
    <n v="12691"/>
    <n v="85057"/>
    <n v="2097494"/>
    <x v="1828"/>
  </r>
  <r>
    <s v="Shampoo"/>
    <x v="2"/>
    <x v="10"/>
    <x v="13"/>
    <s v="Center"/>
    <x v="1"/>
    <x v="1"/>
    <n v="11823"/>
    <n v="79247"/>
    <n v="2097494"/>
    <x v="1829"/>
  </r>
  <r>
    <s v="Shampoo"/>
    <x v="2"/>
    <x v="10"/>
    <x v="13"/>
    <s v="Center"/>
    <x v="1"/>
    <x v="2"/>
    <n v="14147"/>
    <n v="94738"/>
    <n v="2097494"/>
    <x v="1830"/>
  </r>
  <r>
    <s v="Shampoo"/>
    <x v="2"/>
    <x v="10"/>
    <x v="13"/>
    <s v="Center"/>
    <x v="1"/>
    <x v="3"/>
    <n v="12271"/>
    <n v="82243"/>
    <n v="2097494"/>
    <x v="1831"/>
  </r>
  <r>
    <s v="Shampoo"/>
    <x v="2"/>
    <x v="10"/>
    <x v="13"/>
    <s v="Center"/>
    <x v="1"/>
    <x v="4"/>
    <n v="12257"/>
    <n v="82110"/>
    <n v="2097494"/>
    <x v="1832"/>
  </r>
  <r>
    <s v="Shampoo"/>
    <x v="2"/>
    <x v="10"/>
    <x v="13"/>
    <s v="Center"/>
    <x v="1"/>
    <x v="5"/>
    <n v="11179"/>
    <n v="74907"/>
    <n v="2097494"/>
    <x v="1833"/>
  </r>
  <r>
    <s v="Shampoo"/>
    <x v="2"/>
    <x v="10"/>
    <x v="13"/>
    <s v="Center"/>
    <x v="1"/>
    <x v="6"/>
    <n v="11830"/>
    <n v="79219"/>
    <n v="2097494"/>
    <x v="1834"/>
  </r>
  <r>
    <s v="Shampoo"/>
    <x v="2"/>
    <x v="10"/>
    <x v="13"/>
    <s v="Center"/>
    <x v="1"/>
    <x v="7"/>
    <n v="9457"/>
    <n v="63378"/>
    <n v="2097494"/>
    <x v="1835"/>
  </r>
  <r>
    <s v="Shampoo"/>
    <x v="2"/>
    <x v="10"/>
    <x v="13"/>
    <s v="Center"/>
    <x v="1"/>
    <x v="8"/>
    <n v="10031"/>
    <n v="67186"/>
    <n v="2097494"/>
    <x v="1836"/>
  </r>
  <r>
    <s v="Shampoo"/>
    <x v="2"/>
    <x v="10"/>
    <x v="13"/>
    <s v="Center"/>
    <x v="1"/>
    <x v="9"/>
    <n v="10682"/>
    <n v="71610"/>
    <n v="2097494"/>
    <x v="1837"/>
  </r>
  <r>
    <s v="Shampoo"/>
    <x v="2"/>
    <x v="10"/>
    <x v="13"/>
    <s v="Center"/>
    <x v="1"/>
    <x v="10"/>
    <n v="9779"/>
    <n v="65548"/>
    <n v="2097494"/>
    <x v="1838"/>
  </r>
  <r>
    <s v="Shampoo"/>
    <x v="2"/>
    <x v="10"/>
    <x v="13"/>
    <s v="Center"/>
    <x v="1"/>
    <x v="11"/>
    <n v="10444"/>
    <n v="69979"/>
    <n v="2097494"/>
    <x v="1839"/>
  </r>
  <r>
    <s v="Shampoo"/>
    <x v="2"/>
    <x v="10"/>
    <x v="13"/>
    <s v="Center"/>
    <x v="2"/>
    <x v="0"/>
    <n v="9653"/>
    <n v="64652"/>
    <n v="1794520"/>
    <x v="1840"/>
  </r>
  <r>
    <s v="Shampoo"/>
    <x v="2"/>
    <x v="10"/>
    <x v="13"/>
    <s v="Center"/>
    <x v="2"/>
    <x v="1"/>
    <n v="8372"/>
    <n v="56056"/>
    <n v="1794520"/>
    <x v="1841"/>
  </r>
  <r>
    <s v="Shampoo"/>
    <x v="2"/>
    <x v="10"/>
    <x v="13"/>
    <s v="Center"/>
    <x v="2"/>
    <x v="2"/>
    <n v="12901"/>
    <n v="86422"/>
    <n v="1794520"/>
    <x v="1842"/>
  </r>
  <r>
    <s v="Shampoo"/>
    <x v="2"/>
    <x v="10"/>
    <x v="13"/>
    <s v="Center"/>
    <x v="2"/>
    <x v="3"/>
    <n v="10703"/>
    <n v="71680"/>
    <n v="1794520"/>
    <x v="1843"/>
  </r>
  <r>
    <s v="Shampoo"/>
    <x v="2"/>
    <x v="10"/>
    <x v="13"/>
    <s v="Center"/>
    <x v="2"/>
    <x v="4"/>
    <n v="8582"/>
    <n v="57505"/>
    <n v="1794520"/>
    <x v="1844"/>
  </r>
  <r>
    <s v="Shampoo"/>
    <x v="2"/>
    <x v="10"/>
    <x v="13"/>
    <s v="Center"/>
    <x v="2"/>
    <x v="5"/>
    <n v="10416"/>
    <n v="69769"/>
    <n v="1794520"/>
    <x v="1845"/>
  </r>
  <r>
    <s v="Shampoo"/>
    <x v="2"/>
    <x v="10"/>
    <x v="13"/>
    <s v="Center"/>
    <x v="2"/>
    <x v="6"/>
    <n v="9415"/>
    <n v="63035"/>
    <n v="1794520"/>
    <x v="1846"/>
  </r>
  <r>
    <s v="Shampoo"/>
    <x v="2"/>
    <x v="10"/>
    <x v="13"/>
    <s v="Center"/>
    <x v="2"/>
    <x v="7"/>
    <n v="8813"/>
    <n v="59017"/>
    <n v="1794520"/>
    <x v="1847"/>
  </r>
  <r>
    <s v="Shampoo"/>
    <x v="2"/>
    <x v="10"/>
    <x v="13"/>
    <s v="Center"/>
    <x v="2"/>
    <x v="8"/>
    <n v="8281"/>
    <n v="55489"/>
    <n v="1794520"/>
    <x v="1848"/>
  </r>
  <r>
    <s v="Shampoo"/>
    <x v="2"/>
    <x v="10"/>
    <x v="13"/>
    <s v="Center"/>
    <x v="2"/>
    <x v="9"/>
    <n v="9765"/>
    <n v="65387"/>
    <n v="1794520"/>
    <x v="1849"/>
  </r>
  <r>
    <s v="Shampoo"/>
    <x v="2"/>
    <x v="10"/>
    <x v="13"/>
    <s v="Center"/>
    <x v="2"/>
    <x v="10"/>
    <n v="7609"/>
    <n v="50960"/>
    <n v="1794520"/>
    <x v="1850"/>
  </r>
  <r>
    <s v="Shampoo"/>
    <x v="2"/>
    <x v="10"/>
    <x v="13"/>
    <s v="Center"/>
    <x v="2"/>
    <x v="11"/>
    <n v="9030"/>
    <n v="60522"/>
    <n v="1794520"/>
    <x v="1851"/>
  </r>
  <r>
    <s v="Shampoo"/>
    <x v="2"/>
    <x v="10"/>
    <x v="13"/>
    <s v="Center"/>
    <x v="3"/>
    <x v="0"/>
    <n v="9065"/>
    <n v="60760"/>
    <n v="1632610"/>
    <x v="1852"/>
  </r>
  <r>
    <s v="Shampoo"/>
    <x v="2"/>
    <x v="10"/>
    <x v="13"/>
    <s v="Center"/>
    <x v="3"/>
    <x v="1"/>
    <n v="7595"/>
    <n v="50869"/>
    <n v="1632610"/>
    <x v="1853"/>
  </r>
  <r>
    <s v="Shampoo"/>
    <x v="2"/>
    <x v="10"/>
    <x v="13"/>
    <s v="Center"/>
    <x v="3"/>
    <x v="2"/>
    <n v="8092"/>
    <n v="54173"/>
    <n v="1632610"/>
    <x v="1854"/>
  </r>
  <r>
    <s v="Shampoo"/>
    <x v="2"/>
    <x v="10"/>
    <x v="13"/>
    <s v="Center"/>
    <x v="3"/>
    <x v="3"/>
    <n v="8512"/>
    <n v="57057"/>
    <n v="1632610"/>
    <x v="1855"/>
  </r>
  <r>
    <s v="Shampoo"/>
    <x v="2"/>
    <x v="10"/>
    <x v="13"/>
    <s v="Center"/>
    <x v="3"/>
    <x v="4"/>
    <n v="8652"/>
    <n v="57946"/>
    <n v="1632610"/>
    <x v="1856"/>
  </r>
  <r>
    <s v="Shampoo"/>
    <x v="2"/>
    <x v="10"/>
    <x v="13"/>
    <s v="Center"/>
    <x v="3"/>
    <x v="5"/>
    <n v="9009"/>
    <n v="60361"/>
    <n v="1632610"/>
    <x v="1857"/>
  </r>
  <r>
    <s v="Shampoo"/>
    <x v="2"/>
    <x v="10"/>
    <x v="13"/>
    <s v="Center"/>
    <x v="3"/>
    <x v="6"/>
    <n v="10612"/>
    <n v="71134"/>
    <n v="1632610"/>
    <x v="1858"/>
  </r>
  <r>
    <s v="Shampoo"/>
    <x v="2"/>
    <x v="10"/>
    <x v="13"/>
    <s v="Center"/>
    <x v="3"/>
    <x v="7"/>
    <n v="7490"/>
    <n v="50225"/>
    <n v="1632610"/>
    <x v="1859"/>
  </r>
  <r>
    <s v="Shampoo"/>
    <x v="2"/>
    <x v="10"/>
    <x v="13"/>
    <s v="Center"/>
    <x v="3"/>
    <x v="8"/>
    <n v="8512"/>
    <n v="57050"/>
    <n v="1632610"/>
    <x v="1860"/>
  </r>
  <r>
    <s v="Shampoo"/>
    <x v="2"/>
    <x v="10"/>
    <x v="13"/>
    <s v="Center"/>
    <x v="3"/>
    <x v="9"/>
    <n v="8715"/>
    <n v="58387"/>
    <n v="1632610"/>
    <x v="1861"/>
  </r>
  <r>
    <s v="Shampoo"/>
    <x v="2"/>
    <x v="10"/>
    <x v="13"/>
    <s v="Center"/>
    <x v="3"/>
    <x v="10"/>
    <n v="7182"/>
    <n v="48069"/>
    <n v="1632610"/>
    <x v="1862"/>
  </r>
  <r>
    <s v="Shampoo"/>
    <x v="2"/>
    <x v="10"/>
    <x v="13"/>
    <s v="Center"/>
    <x v="3"/>
    <x v="11"/>
    <n v="8624"/>
    <n v="57764"/>
    <n v="1632610"/>
    <x v="1863"/>
  </r>
  <r>
    <s v="Shampoo"/>
    <x v="2"/>
    <x v="10"/>
    <x v="13"/>
    <s v="Center"/>
    <x v="4"/>
    <x v="0"/>
    <n v="8323"/>
    <n v="55769"/>
    <n v="1459136"/>
    <x v="1864"/>
  </r>
  <r>
    <s v="Shampoo"/>
    <x v="2"/>
    <x v="10"/>
    <x v="13"/>
    <s v="Center"/>
    <x v="4"/>
    <x v="1"/>
    <n v="7035"/>
    <n v="47110"/>
    <n v="1459136"/>
    <x v="1865"/>
  </r>
  <r>
    <s v="Shampoo"/>
    <x v="2"/>
    <x v="10"/>
    <x v="13"/>
    <s v="Center"/>
    <x v="4"/>
    <x v="2"/>
    <n v="7637"/>
    <n v="51149"/>
    <n v="1459136"/>
    <x v="1866"/>
  </r>
  <r>
    <s v="Shampoo"/>
    <x v="2"/>
    <x v="10"/>
    <x v="13"/>
    <s v="Center"/>
    <x v="4"/>
    <x v="3"/>
    <n v="7315"/>
    <n v="48986"/>
    <n v="1459136"/>
    <x v="1867"/>
  </r>
  <r>
    <s v="Shampoo"/>
    <x v="2"/>
    <x v="10"/>
    <x v="13"/>
    <s v="Center"/>
    <x v="4"/>
    <x v="4"/>
    <n v="7616"/>
    <n v="51065"/>
    <n v="1459136"/>
    <x v="1868"/>
  </r>
  <r>
    <s v="Shampoo"/>
    <x v="2"/>
    <x v="10"/>
    <x v="13"/>
    <s v="Center"/>
    <x v="4"/>
    <x v="5"/>
    <n v="7994"/>
    <n v="53578"/>
    <n v="1459136"/>
    <x v="1869"/>
  </r>
  <r>
    <s v="Shampoo"/>
    <x v="2"/>
    <x v="10"/>
    <x v="13"/>
    <s v="Center"/>
    <x v="4"/>
    <x v="6"/>
    <n v="7672"/>
    <n v="51401"/>
    <n v="1459136"/>
    <x v="1870"/>
  </r>
  <r>
    <s v="Shampoo"/>
    <x v="2"/>
    <x v="10"/>
    <x v="13"/>
    <s v="Center"/>
    <x v="4"/>
    <x v="7"/>
    <n v="7084"/>
    <n v="47432"/>
    <n v="1459136"/>
    <x v="1871"/>
  </r>
  <r>
    <s v="Shampoo"/>
    <x v="2"/>
    <x v="10"/>
    <x v="13"/>
    <s v="Center"/>
    <x v="4"/>
    <x v="8"/>
    <n v="7448"/>
    <n v="49910"/>
    <n v="1459136"/>
    <x v="1872"/>
  </r>
  <r>
    <s v="Shampoo"/>
    <x v="2"/>
    <x v="10"/>
    <x v="13"/>
    <s v="Center"/>
    <x v="4"/>
    <x v="9"/>
    <n v="6993"/>
    <n v="46921"/>
    <n v="1459136"/>
    <x v="1873"/>
  </r>
  <r>
    <s v="Shampoo"/>
    <x v="2"/>
    <x v="10"/>
    <x v="13"/>
    <s v="Center"/>
    <x v="4"/>
    <x v="10"/>
    <n v="7154"/>
    <n v="47957"/>
    <n v="1459136"/>
    <x v="1874"/>
  </r>
  <r>
    <s v="Shampoo"/>
    <x v="2"/>
    <x v="10"/>
    <x v="13"/>
    <s v="Center"/>
    <x v="4"/>
    <x v="11"/>
    <n v="6860"/>
    <n v="45941"/>
    <n v="1459136"/>
    <x v="1875"/>
  </r>
  <r>
    <s v="Shampoo"/>
    <x v="2"/>
    <x v="10"/>
    <x v="13"/>
    <s v="Center"/>
    <x v="5"/>
    <x v="0"/>
    <n v="6538"/>
    <n v="43771"/>
    <n v="289646"/>
    <x v="1876"/>
  </r>
  <r>
    <s v="Shampoo"/>
    <x v="2"/>
    <x v="10"/>
    <x v="13"/>
    <s v="Center"/>
    <x v="5"/>
    <x v="1"/>
    <n v="5831"/>
    <n v="39074"/>
    <n v="289646"/>
    <x v="1877"/>
  </r>
  <r>
    <s v="Shampoo"/>
    <x v="2"/>
    <x v="10"/>
    <x v="13"/>
    <s v="Center"/>
    <x v="5"/>
    <x v="2"/>
    <n v="6587"/>
    <n v="44142"/>
    <n v="289646"/>
    <x v="1878"/>
  </r>
  <r>
    <s v="Shampoo"/>
    <x v="2"/>
    <x v="10"/>
    <x v="13"/>
    <s v="North"/>
    <x v="0"/>
    <x v="0"/>
    <n v="12782"/>
    <n v="85652"/>
    <n v="2451890"/>
    <x v="1827"/>
  </r>
  <r>
    <s v="Shampoo"/>
    <x v="2"/>
    <x v="10"/>
    <x v="13"/>
    <s v="North"/>
    <x v="0"/>
    <x v="1"/>
    <n v="10682"/>
    <n v="71561"/>
    <n v="2451890"/>
    <x v="1827"/>
  </r>
  <r>
    <s v="Shampoo"/>
    <x v="2"/>
    <x v="10"/>
    <x v="13"/>
    <s v="North"/>
    <x v="0"/>
    <x v="2"/>
    <n v="10661"/>
    <n v="71400"/>
    <n v="2451890"/>
    <x v="1827"/>
  </r>
  <r>
    <s v="Shampoo"/>
    <x v="2"/>
    <x v="10"/>
    <x v="13"/>
    <s v="North"/>
    <x v="0"/>
    <x v="3"/>
    <n v="9709"/>
    <n v="65065"/>
    <n v="2451890"/>
    <x v="1827"/>
  </r>
  <r>
    <s v="Shampoo"/>
    <x v="2"/>
    <x v="10"/>
    <x v="13"/>
    <s v="North"/>
    <x v="0"/>
    <x v="4"/>
    <n v="11697"/>
    <n v="78386"/>
    <n v="2451890"/>
    <x v="1827"/>
  </r>
  <r>
    <s v="Shampoo"/>
    <x v="2"/>
    <x v="10"/>
    <x v="13"/>
    <s v="North"/>
    <x v="0"/>
    <x v="5"/>
    <n v="11179"/>
    <n v="74893"/>
    <n v="2451890"/>
    <x v="1827"/>
  </r>
  <r>
    <s v="Shampoo"/>
    <x v="2"/>
    <x v="10"/>
    <x v="13"/>
    <s v="North"/>
    <x v="0"/>
    <x v="6"/>
    <n v="10500"/>
    <n v="70336"/>
    <n v="2451890"/>
    <x v="1827"/>
  </r>
  <r>
    <s v="Shampoo"/>
    <x v="2"/>
    <x v="10"/>
    <x v="13"/>
    <s v="North"/>
    <x v="0"/>
    <x v="7"/>
    <n v="9940"/>
    <n v="66598"/>
    <n v="2451890"/>
    <x v="1827"/>
  </r>
  <r>
    <s v="Shampoo"/>
    <x v="2"/>
    <x v="10"/>
    <x v="13"/>
    <s v="North"/>
    <x v="0"/>
    <x v="8"/>
    <n v="9366"/>
    <n v="62734"/>
    <n v="2451890"/>
    <x v="1827"/>
  </r>
  <r>
    <s v="Shampoo"/>
    <x v="2"/>
    <x v="10"/>
    <x v="13"/>
    <s v="North"/>
    <x v="0"/>
    <x v="9"/>
    <n v="12222"/>
    <n v="81914"/>
    <n v="2451890"/>
    <x v="1827"/>
  </r>
  <r>
    <s v="Shampoo"/>
    <x v="2"/>
    <x v="10"/>
    <x v="13"/>
    <s v="North"/>
    <x v="0"/>
    <x v="10"/>
    <n v="11438"/>
    <n v="76594"/>
    <n v="2451890"/>
    <x v="1827"/>
  </r>
  <r>
    <s v="Shampoo"/>
    <x v="2"/>
    <x v="10"/>
    <x v="13"/>
    <s v="North"/>
    <x v="0"/>
    <x v="11"/>
    <n v="10087"/>
    <n v="67557"/>
    <n v="2451890"/>
    <x v="1827"/>
  </r>
  <r>
    <s v="Shampoo"/>
    <x v="2"/>
    <x v="10"/>
    <x v="13"/>
    <s v="North"/>
    <x v="1"/>
    <x v="0"/>
    <n v="10591"/>
    <n v="70917"/>
    <n v="2097494"/>
    <x v="1879"/>
  </r>
  <r>
    <s v="Shampoo"/>
    <x v="2"/>
    <x v="10"/>
    <x v="13"/>
    <s v="North"/>
    <x v="1"/>
    <x v="1"/>
    <n v="9912"/>
    <n v="66360"/>
    <n v="2097494"/>
    <x v="1880"/>
  </r>
  <r>
    <s v="Shampoo"/>
    <x v="2"/>
    <x v="10"/>
    <x v="13"/>
    <s v="North"/>
    <x v="1"/>
    <x v="2"/>
    <n v="9646"/>
    <n v="64680"/>
    <n v="2097494"/>
    <x v="1881"/>
  </r>
  <r>
    <s v="Shampoo"/>
    <x v="2"/>
    <x v="10"/>
    <x v="13"/>
    <s v="North"/>
    <x v="1"/>
    <x v="3"/>
    <n v="10542"/>
    <n v="70616"/>
    <n v="2097494"/>
    <x v="1882"/>
  </r>
  <r>
    <s v="Shampoo"/>
    <x v="2"/>
    <x v="10"/>
    <x v="13"/>
    <s v="North"/>
    <x v="1"/>
    <x v="4"/>
    <n v="11571"/>
    <n v="77497"/>
    <n v="2097494"/>
    <x v="1883"/>
  </r>
  <r>
    <s v="Shampoo"/>
    <x v="2"/>
    <x v="10"/>
    <x v="13"/>
    <s v="North"/>
    <x v="1"/>
    <x v="5"/>
    <n v="10941"/>
    <n v="73304"/>
    <n v="2097494"/>
    <x v="1884"/>
  </r>
  <r>
    <s v="Shampoo"/>
    <x v="2"/>
    <x v="10"/>
    <x v="13"/>
    <s v="North"/>
    <x v="1"/>
    <x v="6"/>
    <n v="9646"/>
    <n v="64666"/>
    <n v="2097494"/>
    <x v="1885"/>
  </r>
  <r>
    <s v="Shampoo"/>
    <x v="2"/>
    <x v="10"/>
    <x v="13"/>
    <s v="North"/>
    <x v="1"/>
    <x v="7"/>
    <n v="9940"/>
    <n v="66626"/>
    <n v="2097494"/>
    <x v="1886"/>
  </r>
  <r>
    <s v="Shampoo"/>
    <x v="2"/>
    <x v="10"/>
    <x v="13"/>
    <s v="North"/>
    <x v="1"/>
    <x v="8"/>
    <n v="9800"/>
    <n v="65618"/>
    <n v="2097494"/>
    <x v="1887"/>
  </r>
  <r>
    <s v="Shampoo"/>
    <x v="2"/>
    <x v="10"/>
    <x v="13"/>
    <s v="North"/>
    <x v="1"/>
    <x v="9"/>
    <n v="9247"/>
    <n v="61929"/>
    <n v="2097494"/>
    <x v="1888"/>
  </r>
  <r>
    <s v="Shampoo"/>
    <x v="2"/>
    <x v="10"/>
    <x v="13"/>
    <s v="North"/>
    <x v="1"/>
    <x v="10"/>
    <n v="9667"/>
    <n v="64757"/>
    <n v="2097494"/>
    <x v="1889"/>
  </r>
  <r>
    <s v="Shampoo"/>
    <x v="2"/>
    <x v="10"/>
    <x v="13"/>
    <s v="North"/>
    <x v="1"/>
    <x v="11"/>
    <n v="9772"/>
    <n v="65527"/>
    <n v="2097494"/>
    <x v="1839"/>
  </r>
  <r>
    <s v="Shampoo"/>
    <x v="2"/>
    <x v="10"/>
    <x v="13"/>
    <s v="North"/>
    <x v="2"/>
    <x v="0"/>
    <n v="9128"/>
    <n v="61187"/>
    <n v="1794520"/>
    <x v="1890"/>
  </r>
  <r>
    <s v="Shampoo"/>
    <x v="2"/>
    <x v="10"/>
    <x v="13"/>
    <s v="North"/>
    <x v="2"/>
    <x v="1"/>
    <n v="8701"/>
    <n v="58331"/>
    <n v="1794520"/>
    <x v="1891"/>
  </r>
  <r>
    <s v="Shampoo"/>
    <x v="2"/>
    <x v="10"/>
    <x v="13"/>
    <s v="North"/>
    <x v="2"/>
    <x v="2"/>
    <n v="11977"/>
    <n v="80220"/>
    <n v="1794520"/>
    <x v="1892"/>
  </r>
  <r>
    <s v="Shampoo"/>
    <x v="2"/>
    <x v="10"/>
    <x v="13"/>
    <s v="North"/>
    <x v="2"/>
    <x v="3"/>
    <n v="8246"/>
    <n v="55216"/>
    <n v="1794520"/>
    <x v="1893"/>
  </r>
  <r>
    <s v="Shampoo"/>
    <x v="2"/>
    <x v="10"/>
    <x v="13"/>
    <s v="North"/>
    <x v="2"/>
    <x v="4"/>
    <n v="8456"/>
    <n v="56651"/>
    <n v="1794520"/>
    <x v="1894"/>
  </r>
  <r>
    <s v="Shampoo"/>
    <x v="2"/>
    <x v="10"/>
    <x v="13"/>
    <s v="North"/>
    <x v="2"/>
    <x v="5"/>
    <n v="9667"/>
    <n v="64743"/>
    <n v="1794520"/>
    <x v="1895"/>
  </r>
  <r>
    <s v="Shampoo"/>
    <x v="2"/>
    <x v="10"/>
    <x v="13"/>
    <s v="North"/>
    <x v="2"/>
    <x v="6"/>
    <n v="9646"/>
    <n v="64652"/>
    <n v="1794520"/>
    <x v="1896"/>
  </r>
  <r>
    <s v="Shampoo"/>
    <x v="2"/>
    <x v="10"/>
    <x v="13"/>
    <s v="North"/>
    <x v="2"/>
    <x v="7"/>
    <n v="8323"/>
    <n v="55769"/>
    <n v="1794520"/>
    <x v="1897"/>
  </r>
  <r>
    <s v="Shampoo"/>
    <x v="2"/>
    <x v="10"/>
    <x v="13"/>
    <s v="North"/>
    <x v="2"/>
    <x v="8"/>
    <n v="9345"/>
    <n v="62622"/>
    <n v="1794520"/>
    <x v="1898"/>
  </r>
  <r>
    <s v="Shampoo"/>
    <x v="2"/>
    <x v="10"/>
    <x v="13"/>
    <s v="North"/>
    <x v="2"/>
    <x v="9"/>
    <n v="9177"/>
    <n v="61432"/>
    <n v="1794520"/>
    <x v="1899"/>
  </r>
  <r>
    <s v="Shampoo"/>
    <x v="2"/>
    <x v="10"/>
    <x v="13"/>
    <s v="North"/>
    <x v="2"/>
    <x v="10"/>
    <n v="8148"/>
    <n v="54572"/>
    <n v="1794520"/>
    <x v="1900"/>
  </r>
  <r>
    <s v="Shampoo"/>
    <x v="2"/>
    <x v="10"/>
    <x v="13"/>
    <s v="North"/>
    <x v="2"/>
    <x v="11"/>
    <n v="8939"/>
    <n v="59871"/>
    <n v="1794520"/>
    <x v="1851"/>
  </r>
  <r>
    <s v="Shampoo"/>
    <x v="2"/>
    <x v="10"/>
    <x v="13"/>
    <s v="North"/>
    <x v="3"/>
    <x v="0"/>
    <n v="7917"/>
    <n v="53046"/>
    <n v="1632610"/>
    <x v="1901"/>
  </r>
  <r>
    <s v="Shampoo"/>
    <x v="2"/>
    <x v="10"/>
    <x v="13"/>
    <s v="North"/>
    <x v="3"/>
    <x v="1"/>
    <n v="8421"/>
    <n v="56434"/>
    <n v="1632610"/>
    <x v="1902"/>
  </r>
  <r>
    <s v="Shampoo"/>
    <x v="2"/>
    <x v="10"/>
    <x v="13"/>
    <s v="North"/>
    <x v="3"/>
    <x v="2"/>
    <n v="8785"/>
    <n v="58779"/>
    <n v="1632610"/>
    <x v="1903"/>
  </r>
  <r>
    <s v="Shampoo"/>
    <x v="2"/>
    <x v="10"/>
    <x v="13"/>
    <s v="North"/>
    <x v="3"/>
    <x v="3"/>
    <n v="8939"/>
    <n v="59878"/>
    <n v="1632610"/>
    <x v="1904"/>
  </r>
  <r>
    <s v="Shampoo"/>
    <x v="2"/>
    <x v="10"/>
    <x v="13"/>
    <s v="North"/>
    <x v="3"/>
    <x v="4"/>
    <n v="7700"/>
    <n v="51604"/>
    <n v="1632610"/>
    <x v="1905"/>
  </r>
  <r>
    <s v="Shampoo"/>
    <x v="2"/>
    <x v="10"/>
    <x v="13"/>
    <s v="North"/>
    <x v="3"/>
    <x v="5"/>
    <n v="9793"/>
    <n v="65632"/>
    <n v="1632610"/>
    <x v="1906"/>
  </r>
  <r>
    <s v="Shampoo"/>
    <x v="2"/>
    <x v="10"/>
    <x v="13"/>
    <s v="North"/>
    <x v="3"/>
    <x v="6"/>
    <n v="8967"/>
    <n v="60102"/>
    <n v="1632610"/>
    <x v="1907"/>
  </r>
  <r>
    <s v="Shampoo"/>
    <x v="2"/>
    <x v="10"/>
    <x v="13"/>
    <s v="North"/>
    <x v="3"/>
    <x v="7"/>
    <n v="8092"/>
    <n v="54264"/>
    <n v="1632610"/>
    <x v="1908"/>
  </r>
  <r>
    <s v="Shampoo"/>
    <x v="2"/>
    <x v="10"/>
    <x v="13"/>
    <s v="North"/>
    <x v="3"/>
    <x v="8"/>
    <n v="7952"/>
    <n v="53291"/>
    <n v="1632610"/>
    <x v="1909"/>
  </r>
  <r>
    <s v="Shampoo"/>
    <x v="2"/>
    <x v="10"/>
    <x v="13"/>
    <s v="North"/>
    <x v="3"/>
    <x v="9"/>
    <n v="8638"/>
    <n v="57883"/>
    <n v="1632610"/>
    <x v="1910"/>
  </r>
  <r>
    <s v="Shampoo"/>
    <x v="2"/>
    <x v="10"/>
    <x v="13"/>
    <s v="North"/>
    <x v="3"/>
    <x v="10"/>
    <n v="7609"/>
    <n v="50974"/>
    <n v="1632610"/>
    <x v="1911"/>
  </r>
  <r>
    <s v="Shampoo"/>
    <x v="2"/>
    <x v="10"/>
    <x v="13"/>
    <s v="North"/>
    <x v="3"/>
    <x v="11"/>
    <n v="8596"/>
    <n v="57652"/>
    <n v="1632610"/>
    <x v="1863"/>
  </r>
  <r>
    <s v="Shampoo"/>
    <x v="2"/>
    <x v="10"/>
    <x v="13"/>
    <s v="North"/>
    <x v="4"/>
    <x v="0"/>
    <n v="7784"/>
    <n v="52192"/>
    <n v="1459136"/>
    <x v="1912"/>
  </r>
  <r>
    <s v="Shampoo"/>
    <x v="2"/>
    <x v="10"/>
    <x v="13"/>
    <s v="North"/>
    <x v="4"/>
    <x v="1"/>
    <n v="7406"/>
    <n v="49637"/>
    <n v="1459136"/>
    <x v="1913"/>
  </r>
  <r>
    <s v="Shampoo"/>
    <x v="2"/>
    <x v="10"/>
    <x v="13"/>
    <s v="North"/>
    <x v="4"/>
    <x v="2"/>
    <n v="8239"/>
    <n v="55258"/>
    <n v="1459136"/>
    <x v="1914"/>
  </r>
  <r>
    <s v="Shampoo"/>
    <x v="2"/>
    <x v="10"/>
    <x v="13"/>
    <s v="North"/>
    <x v="4"/>
    <x v="3"/>
    <n v="6958"/>
    <n v="46683"/>
    <n v="1459136"/>
    <x v="1915"/>
  </r>
  <r>
    <s v="Shampoo"/>
    <x v="2"/>
    <x v="10"/>
    <x v="13"/>
    <s v="North"/>
    <x v="4"/>
    <x v="4"/>
    <n v="7980"/>
    <n v="53452"/>
    <n v="1459136"/>
    <x v="1916"/>
  </r>
  <r>
    <s v="Shampoo"/>
    <x v="2"/>
    <x v="10"/>
    <x v="13"/>
    <s v="North"/>
    <x v="4"/>
    <x v="5"/>
    <n v="7602"/>
    <n v="50960"/>
    <n v="1459136"/>
    <x v="1917"/>
  </r>
  <r>
    <s v="Shampoo"/>
    <x v="2"/>
    <x v="10"/>
    <x v="13"/>
    <s v="North"/>
    <x v="4"/>
    <x v="6"/>
    <n v="8120"/>
    <n v="54439"/>
    <n v="1459136"/>
    <x v="1918"/>
  </r>
  <r>
    <s v="Shampoo"/>
    <x v="2"/>
    <x v="10"/>
    <x v="13"/>
    <s v="North"/>
    <x v="4"/>
    <x v="7"/>
    <n v="7217"/>
    <n v="48328"/>
    <n v="1459136"/>
    <x v="1919"/>
  </r>
  <r>
    <s v="Shampoo"/>
    <x v="2"/>
    <x v="10"/>
    <x v="13"/>
    <s v="North"/>
    <x v="4"/>
    <x v="8"/>
    <n v="8162"/>
    <n v="54684"/>
    <n v="1459136"/>
    <x v="1920"/>
  </r>
  <r>
    <s v="Shampoo"/>
    <x v="2"/>
    <x v="10"/>
    <x v="13"/>
    <s v="North"/>
    <x v="4"/>
    <x v="9"/>
    <n v="6776"/>
    <n v="45409"/>
    <n v="1459136"/>
    <x v="1921"/>
  </r>
  <r>
    <s v="Shampoo"/>
    <x v="2"/>
    <x v="10"/>
    <x v="13"/>
    <s v="North"/>
    <x v="4"/>
    <x v="10"/>
    <n v="7616"/>
    <n v="50988"/>
    <n v="1459136"/>
    <x v="1922"/>
  </r>
  <r>
    <s v="Shampoo"/>
    <x v="2"/>
    <x v="10"/>
    <x v="13"/>
    <s v="North"/>
    <x v="4"/>
    <x v="11"/>
    <n v="6538"/>
    <n v="43778"/>
    <n v="1459136"/>
    <x v="1875"/>
  </r>
  <r>
    <s v="Shampoo"/>
    <x v="2"/>
    <x v="10"/>
    <x v="13"/>
    <s v="North"/>
    <x v="5"/>
    <x v="0"/>
    <n v="6538"/>
    <n v="43792"/>
    <n v="289646"/>
    <x v="1923"/>
  </r>
  <r>
    <s v="Shampoo"/>
    <x v="2"/>
    <x v="10"/>
    <x v="13"/>
    <s v="North"/>
    <x v="5"/>
    <x v="1"/>
    <n v="5152"/>
    <n v="34573"/>
    <n v="289646"/>
    <x v="1924"/>
  </r>
  <r>
    <s v="Shampoo"/>
    <x v="2"/>
    <x v="10"/>
    <x v="13"/>
    <s v="North"/>
    <x v="5"/>
    <x v="2"/>
    <n v="5278"/>
    <n v="35350"/>
    <n v="289646"/>
    <x v="1925"/>
  </r>
  <r>
    <s v="Shampoo"/>
    <x v="2"/>
    <x v="10"/>
    <x v="13"/>
    <s v="South"/>
    <x v="0"/>
    <x v="0"/>
    <n v="7308"/>
    <n v="48923"/>
    <n v="2451890"/>
    <x v="1827"/>
  </r>
  <r>
    <s v="Shampoo"/>
    <x v="2"/>
    <x v="10"/>
    <x v="13"/>
    <s v="South"/>
    <x v="0"/>
    <x v="1"/>
    <n v="7322"/>
    <n v="49049"/>
    <n v="2451890"/>
    <x v="1827"/>
  </r>
  <r>
    <s v="Shampoo"/>
    <x v="2"/>
    <x v="10"/>
    <x v="13"/>
    <s v="South"/>
    <x v="0"/>
    <x v="2"/>
    <n v="6531"/>
    <n v="43799"/>
    <n v="2451890"/>
    <x v="1827"/>
  </r>
  <r>
    <s v="Shampoo"/>
    <x v="2"/>
    <x v="10"/>
    <x v="13"/>
    <s v="South"/>
    <x v="0"/>
    <x v="3"/>
    <n v="5705"/>
    <n v="38192"/>
    <n v="2451890"/>
    <x v="1827"/>
  </r>
  <r>
    <s v="Shampoo"/>
    <x v="2"/>
    <x v="10"/>
    <x v="13"/>
    <s v="South"/>
    <x v="0"/>
    <x v="4"/>
    <n v="6104"/>
    <n v="40922"/>
    <n v="2451890"/>
    <x v="1827"/>
  </r>
  <r>
    <s v="Shampoo"/>
    <x v="2"/>
    <x v="10"/>
    <x v="13"/>
    <s v="South"/>
    <x v="0"/>
    <x v="5"/>
    <n v="7084"/>
    <n v="47411"/>
    <n v="2451890"/>
    <x v="1827"/>
  </r>
  <r>
    <s v="Shampoo"/>
    <x v="2"/>
    <x v="10"/>
    <x v="13"/>
    <s v="South"/>
    <x v="0"/>
    <x v="6"/>
    <n v="5082"/>
    <n v="34097"/>
    <n v="2451890"/>
    <x v="1827"/>
  </r>
  <r>
    <s v="Shampoo"/>
    <x v="2"/>
    <x v="10"/>
    <x v="13"/>
    <s v="South"/>
    <x v="0"/>
    <x v="7"/>
    <n v="4711"/>
    <n v="31528"/>
    <n v="2451890"/>
    <x v="1827"/>
  </r>
  <r>
    <s v="Shampoo"/>
    <x v="2"/>
    <x v="10"/>
    <x v="13"/>
    <s v="South"/>
    <x v="0"/>
    <x v="8"/>
    <n v="5796"/>
    <n v="38836"/>
    <n v="2451890"/>
    <x v="1827"/>
  </r>
  <r>
    <s v="Shampoo"/>
    <x v="2"/>
    <x v="10"/>
    <x v="13"/>
    <s v="South"/>
    <x v="0"/>
    <x v="9"/>
    <n v="6328"/>
    <n v="42406"/>
    <n v="2451890"/>
    <x v="1827"/>
  </r>
  <r>
    <s v="Shampoo"/>
    <x v="2"/>
    <x v="10"/>
    <x v="13"/>
    <s v="South"/>
    <x v="0"/>
    <x v="10"/>
    <n v="6265"/>
    <n v="41979"/>
    <n v="2451890"/>
    <x v="1827"/>
  </r>
  <r>
    <s v="Shampoo"/>
    <x v="2"/>
    <x v="10"/>
    <x v="13"/>
    <s v="South"/>
    <x v="0"/>
    <x v="11"/>
    <n v="6216"/>
    <n v="41678"/>
    <n v="2451890"/>
    <x v="1827"/>
  </r>
  <r>
    <s v="Shampoo"/>
    <x v="2"/>
    <x v="10"/>
    <x v="13"/>
    <s v="South"/>
    <x v="1"/>
    <x v="0"/>
    <n v="5670"/>
    <n v="37982"/>
    <n v="2097494"/>
    <x v="1926"/>
  </r>
  <r>
    <s v="Shampoo"/>
    <x v="2"/>
    <x v="10"/>
    <x v="13"/>
    <s v="South"/>
    <x v="1"/>
    <x v="1"/>
    <n v="5355"/>
    <n v="35861"/>
    <n v="2097494"/>
    <x v="1927"/>
  </r>
  <r>
    <s v="Shampoo"/>
    <x v="2"/>
    <x v="10"/>
    <x v="13"/>
    <s v="South"/>
    <x v="1"/>
    <x v="2"/>
    <n v="5264"/>
    <n v="35287"/>
    <n v="2097494"/>
    <x v="1928"/>
  </r>
  <r>
    <s v="Shampoo"/>
    <x v="2"/>
    <x v="10"/>
    <x v="13"/>
    <s v="South"/>
    <x v="1"/>
    <x v="3"/>
    <n v="4522"/>
    <n v="30317"/>
    <n v="2097494"/>
    <x v="1929"/>
  </r>
  <r>
    <s v="Shampoo"/>
    <x v="2"/>
    <x v="10"/>
    <x v="13"/>
    <s v="South"/>
    <x v="1"/>
    <x v="4"/>
    <n v="5334"/>
    <n v="35763"/>
    <n v="2097494"/>
    <x v="1930"/>
  </r>
  <r>
    <s v="Shampoo"/>
    <x v="2"/>
    <x v="10"/>
    <x v="13"/>
    <s v="South"/>
    <x v="1"/>
    <x v="5"/>
    <n v="5061"/>
    <n v="33929"/>
    <n v="2097494"/>
    <x v="1931"/>
  </r>
  <r>
    <s v="Shampoo"/>
    <x v="2"/>
    <x v="10"/>
    <x v="13"/>
    <s v="South"/>
    <x v="1"/>
    <x v="6"/>
    <n v="3962"/>
    <n v="26523"/>
    <n v="2097494"/>
    <x v="1932"/>
  </r>
  <r>
    <s v="Shampoo"/>
    <x v="2"/>
    <x v="10"/>
    <x v="13"/>
    <s v="South"/>
    <x v="1"/>
    <x v="7"/>
    <n v="3745"/>
    <n v="25046"/>
    <n v="2097494"/>
    <x v="1933"/>
  </r>
  <r>
    <s v="Shampoo"/>
    <x v="2"/>
    <x v="10"/>
    <x v="13"/>
    <s v="South"/>
    <x v="1"/>
    <x v="8"/>
    <n v="4347"/>
    <n v="29148"/>
    <n v="2097494"/>
    <x v="1934"/>
  </r>
  <r>
    <s v="Shampoo"/>
    <x v="2"/>
    <x v="10"/>
    <x v="13"/>
    <s v="South"/>
    <x v="1"/>
    <x v="9"/>
    <n v="3983"/>
    <n v="26719"/>
    <n v="2097494"/>
    <x v="1935"/>
  </r>
  <r>
    <s v="Shampoo"/>
    <x v="2"/>
    <x v="10"/>
    <x v="13"/>
    <s v="South"/>
    <x v="1"/>
    <x v="10"/>
    <n v="3766"/>
    <n v="25263"/>
    <n v="2097494"/>
    <x v="1936"/>
  </r>
  <r>
    <s v="Shampoo"/>
    <x v="2"/>
    <x v="10"/>
    <x v="13"/>
    <s v="South"/>
    <x v="1"/>
    <x v="11"/>
    <n v="4165"/>
    <n v="27937"/>
    <n v="2097494"/>
    <x v="1839"/>
  </r>
  <r>
    <s v="Shampoo"/>
    <x v="2"/>
    <x v="10"/>
    <x v="13"/>
    <s v="South"/>
    <x v="2"/>
    <x v="0"/>
    <n v="4060"/>
    <n v="27202"/>
    <n v="1794520"/>
    <x v="1937"/>
  </r>
  <r>
    <s v="Shampoo"/>
    <x v="2"/>
    <x v="10"/>
    <x v="13"/>
    <s v="South"/>
    <x v="2"/>
    <x v="1"/>
    <n v="3780"/>
    <n v="25312"/>
    <n v="1794520"/>
    <x v="1938"/>
  </r>
  <r>
    <s v="Shampoo"/>
    <x v="2"/>
    <x v="10"/>
    <x v="13"/>
    <s v="South"/>
    <x v="2"/>
    <x v="2"/>
    <n v="4704"/>
    <n v="31521"/>
    <n v="1794520"/>
    <x v="1939"/>
  </r>
  <r>
    <s v="Shampoo"/>
    <x v="2"/>
    <x v="10"/>
    <x v="13"/>
    <s v="South"/>
    <x v="2"/>
    <x v="3"/>
    <n v="3857"/>
    <n v="25858"/>
    <n v="1794520"/>
    <x v="1940"/>
  </r>
  <r>
    <s v="Shampoo"/>
    <x v="2"/>
    <x v="10"/>
    <x v="13"/>
    <s v="South"/>
    <x v="2"/>
    <x v="4"/>
    <n v="2884"/>
    <n v="19334"/>
    <n v="1794520"/>
    <x v="1941"/>
  </r>
  <r>
    <s v="Shampoo"/>
    <x v="2"/>
    <x v="10"/>
    <x v="13"/>
    <s v="South"/>
    <x v="2"/>
    <x v="5"/>
    <n v="5579"/>
    <n v="37380"/>
    <n v="1794520"/>
    <x v="1942"/>
  </r>
  <r>
    <s v="Shampoo"/>
    <x v="2"/>
    <x v="10"/>
    <x v="13"/>
    <s v="South"/>
    <x v="2"/>
    <x v="6"/>
    <n v="3703"/>
    <n v="24829"/>
    <n v="1794520"/>
    <x v="1943"/>
  </r>
  <r>
    <s v="Shampoo"/>
    <x v="2"/>
    <x v="10"/>
    <x v="13"/>
    <s v="South"/>
    <x v="2"/>
    <x v="7"/>
    <n v="2730"/>
    <n v="18235"/>
    <n v="1794520"/>
    <x v="1944"/>
  </r>
  <r>
    <s v="Shampoo"/>
    <x v="2"/>
    <x v="10"/>
    <x v="13"/>
    <s v="South"/>
    <x v="2"/>
    <x v="8"/>
    <n v="3591"/>
    <n v="24017"/>
    <n v="1794520"/>
    <x v="1945"/>
  </r>
  <r>
    <s v="Shampoo"/>
    <x v="2"/>
    <x v="10"/>
    <x v="13"/>
    <s v="South"/>
    <x v="2"/>
    <x v="9"/>
    <n v="3542"/>
    <n v="23772"/>
    <n v="1794520"/>
    <x v="1946"/>
  </r>
  <r>
    <s v="Shampoo"/>
    <x v="2"/>
    <x v="10"/>
    <x v="13"/>
    <s v="South"/>
    <x v="2"/>
    <x v="10"/>
    <n v="3066"/>
    <n v="20552"/>
    <n v="1794520"/>
    <x v="1947"/>
  </r>
  <r>
    <s v="Shampoo"/>
    <x v="2"/>
    <x v="10"/>
    <x v="13"/>
    <s v="South"/>
    <x v="2"/>
    <x v="11"/>
    <n v="3101"/>
    <n v="20748"/>
    <n v="1794520"/>
    <x v="1851"/>
  </r>
  <r>
    <s v="Shampoo"/>
    <x v="2"/>
    <x v="10"/>
    <x v="13"/>
    <s v="South"/>
    <x v="3"/>
    <x v="0"/>
    <n v="4039"/>
    <n v="27055"/>
    <n v="1632610"/>
    <x v="1948"/>
  </r>
  <r>
    <s v="Shampoo"/>
    <x v="2"/>
    <x v="10"/>
    <x v="13"/>
    <s v="South"/>
    <x v="3"/>
    <x v="1"/>
    <n v="2996"/>
    <n v="20104"/>
    <n v="1632610"/>
    <x v="1949"/>
  </r>
  <r>
    <s v="Shampoo"/>
    <x v="2"/>
    <x v="10"/>
    <x v="13"/>
    <s v="South"/>
    <x v="3"/>
    <x v="2"/>
    <n v="3213"/>
    <n v="21476"/>
    <n v="1632610"/>
    <x v="1950"/>
  </r>
  <r>
    <s v="Shampoo"/>
    <x v="2"/>
    <x v="10"/>
    <x v="13"/>
    <s v="South"/>
    <x v="3"/>
    <x v="3"/>
    <n v="3507"/>
    <n v="23562"/>
    <n v="1632610"/>
    <x v="1951"/>
  </r>
  <r>
    <s v="Shampoo"/>
    <x v="2"/>
    <x v="10"/>
    <x v="13"/>
    <s v="South"/>
    <x v="3"/>
    <x v="4"/>
    <n v="3640"/>
    <n v="24374"/>
    <n v="1632610"/>
    <x v="1952"/>
  </r>
  <r>
    <s v="Shampoo"/>
    <x v="2"/>
    <x v="10"/>
    <x v="13"/>
    <s v="South"/>
    <x v="3"/>
    <x v="5"/>
    <n v="3360"/>
    <n v="22463"/>
    <n v="1632610"/>
    <x v="1953"/>
  </r>
  <r>
    <s v="Shampoo"/>
    <x v="2"/>
    <x v="10"/>
    <x v="13"/>
    <s v="South"/>
    <x v="3"/>
    <x v="6"/>
    <n v="3003"/>
    <n v="20146"/>
    <n v="1632610"/>
    <x v="1954"/>
  </r>
  <r>
    <s v="Shampoo"/>
    <x v="2"/>
    <x v="10"/>
    <x v="13"/>
    <s v="South"/>
    <x v="3"/>
    <x v="7"/>
    <n v="2807"/>
    <n v="18802"/>
    <n v="1632610"/>
    <x v="1955"/>
  </r>
  <r>
    <s v="Shampoo"/>
    <x v="2"/>
    <x v="10"/>
    <x v="13"/>
    <s v="South"/>
    <x v="3"/>
    <x v="8"/>
    <n v="3521"/>
    <n v="23604"/>
    <n v="1632610"/>
    <x v="1956"/>
  </r>
  <r>
    <s v="Shampoo"/>
    <x v="2"/>
    <x v="10"/>
    <x v="13"/>
    <s v="South"/>
    <x v="3"/>
    <x v="9"/>
    <n v="3794"/>
    <n v="25375"/>
    <n v="1632610"/>
    <x v="1957"/>
  </r>
  <r>
    <s v="Shampoo"/>
    <x v="2"/>
    <x v="10"/>
    <x v="13"/>
    <s v="South"/>
    <x v="3"/>
    <x v="10"/>
    <n v="2961"/>
    <n v="19824"/>
    <n v="1632610"/>
    <x v="1958"/>
  </r>
  <r>
    <s v="Shampoo"/>
    <x v="2"/>
    <x v="10"/>
    <x v="13"/>
    <s v="South"/>
    <x v="3"/>
    <x v="11"/>
    <n v="3353"/>
    <n v="22491"/>
    <n v="1632610"/>
    <x v="1863"/>
  </r>
  <r>
    <s v="Shampoo"/>
    <x v="2"/>
    <x v="10"/>
    <x v="13"/>
    <s v="South"/>
    <x v="4"/>
    <x v="0"/>
    <n v="3073"/>
    <n v="20615"/>
    <n v="1459136"/>
    <x v="1959"/>
  </r>
  <r>
    <s v="Shampoo"/>
    <x v="2"/>
    <x v="10"/>
    <x v="13"/>
    <s v="South"/>
    <x v="4"/>
    <x v="1"/>
    <n v="3325"/>
    <n v="22330"/>
    <n v="1459136"/>
    <x v="1960"/>
  </r>
  <r>
    <s v="Shampoo"/>
    <x v="2"/>
    <x v="10"/>
    <x v="13"/>
    <s v="South"/>
    <x v="4"/>
    <x v="2"/>
    <n v="3528"/>
    <n v="23688"/>
    <n v="1459136"/>
    <x v="1961"/>
  </r>
  <r>
    <s v="Shampoo"/>
    <x v="2"/>
    <x v="10"/>
    <x v="13"/>
    <s v="South"/>
    <x v="4"/>
    <x v="3"/>
    <n v="2989"/>
    <n v="20048"/>
    <n v="1459136"/>
    <x v="1962"/>
  </r>
  <r>
    <s v="Shampoo"/>
    <x v="2"/>
    <x v="10"/>
    <x v="13"/>
    <s v="South"/>
    <x v="4"/>
    <x v="4"/>
    <n v="3080"/>
    <n v="20699"/>
    <n v="1459136"/>
    <x v="1963"/>
  </r>
  <r>
    <s v="Shampoo"/>
    <x v="2"/>
    <x v="10"/>
    <x v="13"/>
    <s v="South"/>
    <x v="4"/>
    <x v="5"/>
    <n v="3703"/>
    <n v="24808"/>
    <n v="1459136"/>
    <x v="1964"/>
  </r>
  <r>
    <s v="Shampoo"/>
    <x v="2"/>
    <x v="10"/>
    <x v="13"/>
    <s v="South"/>
    <x v="4"/>
    <x v="6"/>
    <n v="2968"/>
    <n v="19880"/>
    <n v="1459136"/>
    <x v="1965"/>
  </r>
  <r>
    <s v="Shampoo"/>
    <x v="2"/>
    <x v="10"/>
    <x v="13"/>
    <s v="South"/>
    <x v="4"/>
    <x v="7"/>
    <n v="2723"/>
    <n v="18256"/>
    <n v="1459136"/>
    <x v="1966"/>
  </r>
  <r>
    <s v="Shampoo"/>
    <x v="2"/>
    <x v="10"/>
    <x v="13"/>
    <s v="South"/>
    <x v="4"/>
    <x v="8"/>
    <n v="3353"/>
    <n v="22407"/>
    <n v="1459136"/>
    <x v="1967"/>
  </r>
  <r>
    <s v="Shampoo"/>
    <x v="2"/>
    <x v="10"/>
    <x v="13"/>
    <s v="South"/>
    <x v="4"/>
    <x v="9"/>
    <n v="3360"/>
    <n v="22456"/>
    <n v="1459136"/>
    <x v="1968"/>
  </r>
  <r>
    <s v="Shampoo"/>
    <x v="2"/>
    <x v="10"/>
    <x v="13"/>
    <s v="South"/>
    <x v="4"/>
    <x v="10"/>
    <n v="3122"/>
    <n v="20902"/>
    <n v="1459136"/>
    <x v="1969"/>
  </r>
  <r>
    <s v="Shampoo"/>
    <x v="2"/>
    <x v="10"/>
    <x v="13"/>
    <s v="South"/>
    <x v="4"/>
    <x v="11"/>
    <n v="2996"/>
    <n v="20020"/>
    <n v="1459136"/>
    <x v="1875"/>
  </r>
  <r>
    <s v="Shampoo"/>
    <x v="2"/>
    <x v="10"/>
    <x v="13"/>
    <s v="South"/>
    <x v="5"/>
    <x v="0"/>
    <n v="2457"/>
    <n v="16436"/>
    <n v="289646"/>
    <x v="1970"/>
  </r>
  <r>
    <s v="Shampoo"/>
    <x v="2"/>
    <x v="10"/>
    <x v="13"/>
    <s v="South"/>
    <x v="5"/>
    <x v="1"/>
    <n v="2436"/>
    <n v="16310"/>
    <n v="289646"/>
    <x v="1971"/>
  </r>
  <r>
    <s v="Shampoo"/>
    <x v="2"/>
    <x v="10"/>
    <x v="13"/>
    <s v="South"/>
    <x v="5"/>
    <x v="2"/>
    <n v="2422"/>
    <n v="16198"/>
    <n v="289646"/>
    <x v="1972"/>
  </r>
  <r>
    <s v="Shampoo"/>
    <x v="2"/>
    <x v="11"/>
    <x v="14"/>
    <s v="Center"/>
    <x v="0"/>
    <x v="0"/>
    <n v="428815"/>
    <n v="260853"/>
    <n v="14529249"/>
    <x v="1973"/>
  </r>
  <r>
    <s v="Shampoo"/>
    <x v="2"/>
    <x v="11"/>
    <x v="14"/>
    <s v="Center"/>
    <x v="0"/>
    <x v="1"/>
    <n v="115375"/>
    <n v="75141"/>
    <n v="14529249"/>
    <x v="1973"/>
  </r>
  <r>
    <s v="Shampoo"/>
    <x v="2"/>
    <x v="11"/>
    <x v="14"/>
    <s v="Center"/>
    <x v="0"/>
    <x v="2"/>
    <n v="412725"/>
    <n v="291035"/>
    <n v="14529249"/>
    <x v="1973"/>
  </r>
  <r>
    <s v="Shampoo"/>
    <x v="2"/>
    <x v="11"/>
    <x v="14"/>
    <s v="Center"/>
    <x v="0"/>
    <x v="3"/>
    <n v="14635"/>
    <n v="914155"/>
    <n v="14529249"/>
    <x v="1973"/>
  </r>
  <r>
    <s v="Shampoo"/>
    <x v="2"/>
    <x v="11"/>
    <x v="14"/>
    <s v="Center"/>
    <x v="0"/>
    <x v="4"/>
    <n v="44879"/>
    <n v="316422"/>
    <n v="14529249"/>
    <x v="1973"/>
  </r>
  <r>
    <s v="Shampoo"/>
    <x v="2"/>
    <x v="11"/>
    <x v="14"/>
    <s v="Center"/>
    <x v="0"/>
    <x v="5"/>
    <n v="46712"/>
    <n v="3299545"/>
    <n v="14529249"/>
    <x v="1973"/>
  </r>
  <r>
    <s v="Shampoo"/>
    <x v="2"/>
    <x v="11"/>
    <x v="14"/>
    <s v="Center"/>
    <x v="0"/>
    <x v="6"/>
    <n v="641205"/>
    <n v="350275"/>
    <n v="14529249"/>
    <x v="1973"/>
  </r>
  <r>
    <s v="Shampoo"/>
    <x v="2"/>
    <x v="11"/>
    <x v="14"/>
    <s v="Center"/>
    <x v="0"/>
    <x v="7"/>
    <n v="164955"/>
    <n v="1030045"/>
    <n v="14529249"/>
    <x v="1973"/>
  </r>
  <r>
    <s v="Shampoo"/>
    <x v="2"/>
    <x v="11"/>
    <x v="14"/>
    <s v="Center"/>
    <x v="0"/>
    <x v="8"/>
    <n v="417585"/>
    <n v="2954935"/>
    <n v="14529249"/>
    <x v="1973"/>
  </r>
  <r>
    <s v="Shampoo"/>
    <x v="2"/>
    <x v="11"/>
    <x v="14"/>
    <s v="Center"/>
    <x v="0"/>
    <x v="9"/>
    <n v="519125"/>
    <n v="314687"/>
    <n v="14529249"/>
    <x v="1973"/>
  </r>
  <r>
    <s v="Shampoo"/>
    <x v="2"/>
    <x v="11"/>
    <x v="14"/>
    <s v="Center"/>
    <x v="0"/>
    <x v="10"/>
    <n v="66683"/>
    <n v="364546"/>
    <n v="14529249"/>
    <x v="1973"/>
  </r>
  <r>
    <s v="Shampoo"/>
    <x v="2"/>
    <x v="11"/>
    <x v="14"/>
    <s v="Center"/>
    <x v="0"/>
    <x v="11"/>
    <n v="18776"/>
    <n v="1157615"/>
    <n v="14529249"/>
    <x v="1973"/>
  </r>
  <r>
    <s v="Shampoo"/>
    <x v="2"/>
    <x v="11"/>
    <x v="14"/>
    <s v="Center"/>
    <x v="1"/>
    <x v="0"/>
    <n v="74728"/>
    <n v="411933"/>
    <n v="4767874"/>
    <x v="1974"/>
  </r>
  <r>
    <s v="Shampoo"/>
    <x v="2"/>
    <x v="11"/>
    <x v="14"/>
    <s v="Center"/>
    <x v="1"/>
    <x v="1"/>
    <n v="47057"/>
    <n v="336029"/>
    <n v="4767874"/>
    <x v="1975"/>
  </r>
  <r>
    <s v="Shampoo"/>
    <x v="2"/>
    <x v="11"/>
    <x v="14"/>
    <s v="Center"/>
    <x v="1"/>
    <x v="2"/>
    <n v="70985"/>
    <n v="392249"/>
    <n v="4767874"/>
    <x v="1976"/>
  </r>
  <r>
    <s v="Shampoo"/>
    <x v="2"/>
    <x v="11"/>
    <x v="14"/>
    <s v="Center"/>
    <x v="1"/>
    <x v="3"/>
    <n v="51670"/>
    <n v="321155"/>
    <n v="4767874"/>
    <x v="1977"/>
  </r>
  <r>
    <s v="Shampoo"/>
    <x v="2"/>
    <x v="11"/>
    <x v="14"/>
    <s v="Center"/>
    <x v="1"/>
    <x v="4"/>
    <n v="59212"/>
    <n v="363112"/>
    <n v="4767874"/>
    <x v="1978"/>
  </r>
  <r>
    <s v="Shampoo"/>
    <x v="2"/>
    <x v="11"/>
    <x v="14"/>
    <s v="Center"/>
    <x v="1"/>
    <x v="5"/>
    <n v="77887"/>
    <n v="431021"/>
    <n v="4767874"/>
    <x v="1979"/>
  </r>
  <r>
    <s v="Shampoo"/>
    <x v="2"/>
    <x v="11"/>
    <x v="14"/>
    <s v="Center"/>
    <x v="1"/>
    <x v="6"/>
    <n v="19494"/>
    <n v="122928"/>
    <n v="4767874"/>
    <x v="1980"/>
  </r>
  <r>
    <s v="Shampoo"/>
    <x v="2"/>
    <x v="11"/>
    <x v="14"/>
    <s v="Center"/>
    <x v="1"/>
    <x v="7"/>
    <n v="50224"/>
    <n v="307142"/>
    <n v="4767874"/>
    <x v="1981"/>
  </r>
  <r>
    <s v="Shampoo"/>
    <x v="2"/>
    <x v="11"/>
    <x v="14"/>
    <s v="Center"/>
    <x v="1"/>
    <x v="8"/>
    <n v="53591"/>
    <n v="325001"/>
    <n v="4767874"/>
    <x v="1982"/>
  </r>
  <r>
    <s v="Shampoo"/>
    <x v="2"/>
    <x v="11"/>
    <x v="14"/>
    <s v="Center"/>
    <x v="1"/>
    <x v="9"/>
    <n v="77189"/>
    <n v="425801"/>
    <n v="4767874"/>
    <x v="1983"/>
  </r>
  <r>
    <s v="Shampoo"/>
    <x v="2"/>
    <x v="11"/>
    <x v="14"/>
    <s v="Center"/>
    <x v="1"/>
    <x v="10"/>
    <n v="19126"/>
    <n v="119748"/>
    <n v="4767874"/>
    <x v="1984"/>
  </r>
  <r>
    <s v="Shampoo"/>
    <x v="2"/>
    <x v="11"/>
    <x v="14"/>
    <s v="Center"/>
    <x v="1"/>
    <x v="11"/>
    <n v="56582"/>
    <n v="343758"/>
    <n v="4767874"/>
    <x v="1985"/>
  </r>
  <r>
    <s v="Shampoo"/>
    <x v="2"/>
    <x v="11"/>
    <x v="14"/>
    <s v="Center"/>
    <x v="2"/>
    <x v="0"/>
    <n v="250745"/>
    <n v="160797"/>
    <n v="17034266"/>
    <x v="1986"/>
  </r>
  <r>
    <s v="Shampoo"/>
    <x v="2"/>
    <x v="11"/>
    <x v="14"/>
    <s v="Center"/>
    <x v="2"/>
    <x v="1"/>
    <n v="614825"/>
    <n v="381264"/>
    <n v="17034266"/>
    <x v="1987"/>
  </r>
  <r>
    <s v="Shampoo"/>
    <x v="2"/>
    <x v="11"/>
    <x v="14"/>
    <s v="Center"/>
    <x v="2"/>
    <x v="2"/>
    <n v="25420"/>
    <n v="1676895"/>
    <n v="17034266"/>
    <x v="1988"/>
  </r>
  <r>
    <s v="Shampoo"/>
    <x v="2"/>
    <x v="11"/>
    <x v="14"/>
    <s v="Center"/>
    <x v="2"/>
    <x v="3"/>
    <n v="624455"/>
    <n v="380539"/>
    <n v="17034266"/>
    <x v="1989"/>
  </r>
  <r>
    <s v="Shampoo"/>
    <x v="2"/>
    <x v="11"/>
    <x v="14"/>
    <s v="Center"/>
    <x v="2"/>
    <x v="4"/>
    <n v="591825"/>
    <n v="326140"/>
    <n v="17034266"/>
    <x v="1990"/>
  </r>
  <r>
    <s v="Shampoo"/>
    <x v="2"/>
    <x v="11"/>
    <x v="14"/>
    <s v="Center"/>
    <x v="2"/>
    <x v="5"/>
    <n v="22473"/>
    <n v="1450725"/>
    <n v="17034266"/>
    <x v="1991"/>
  </r>
  <r>
    <s v="Shampoo"/>
    <x v="2"/>
    <x v="11"/>
    <x v="14"/>
    <s v="Center"/>
    <x v="2"/>
    <x v="6"/>
    <n v="606555"/>
    <n v="429129"/>
    <n v="17034266"/>
    <x v="1992"/>
  </r>
  <r>
    <s v="Shampoo"/>
    <x v="2"/>
    <x v="11"/>
    <x v="14"/>
    <s v="Center"/>
    <x v="2"/>
    <x v="7"/>
    <n v="51836"/>
    <n v="3175355"/>
    <n v="17034266"/>
    <x v="1993"/>
  </r>
  <r>
    <s v="Shampoo"/>
    <x v="2"/>
    <x v="11"/>
    <x v="14"/>
    <s v="Center"/>
    <x v="2"/>
    <x v="8"/>
    <n v="72201"/>
    <n v="400704"/>
    <n v="17034266"/>
    <x v="1994"/>
  </r>
  <r>
    <s v="Shampoo"/>
    <x v="2"/>
    <x v="11"/>
    <x v="14"/>
    <s v="Center"/>
    <x v="2"/>
    <x v="9"/>
    <n v="23541"/>
    <n v="1483685"/>
    <n v="17034266"/>
    <x v="1995"/>
  </r>
  <r>
    <s v="Shampoo"/>
    <x v="2"/>
    <x v="11"/>
    <x v="14"/>
    <s v="Center"/>
    <x v="2"/>
    <x v="10"/>
    <n v="541855"/>
    <n v="386477"/>
    <n v="17034266"/>
    <x v="1996"/>
  </r>
  <r>
    <s v="Shampoo"/>
    <x v="2"/>
    <x v="11"/>
    <x v="14"/>
    <s v="Center"/>
    <x v="2"/>
    <x v="11"/>
    <n v="62748"/>
    <n v="3443015"/>
    <n v="17034266"/>
    <x v="1997"/>
  </r>
  <r>
    <s v="Shampoo"/>
    <x v="2"/>
    <x v="11"/>
    <x v="14"/>
    <s v="Center"/>
    <x v="3"/>
    <x v="0"/>
    <n v="54862"/>
    <n v="3921749"/>
    <n v="49458396"/>
    <x v="1998"/>
  </r>
  <r>
    <s v="Shampoo"/>
    <x v="2"/>
    <x v="11"/>
    <x v="14"/>
    <s v="Center"/>
    <x v="3"/>
    <x v="1"/>
    <n v="652757"/>
    <n v="4027871"/>
    <n v="49458396"/>
    <x v="1999"/>
  </r>
  <r>
    <s v="Shampoo"/>
    <x v="2"/>
    <x v="11"/>
    <x v="14"/>
    <s v="Center"/>
    <x v="3"/>
    <x v="2"/>
    <n v="601767"/>
    <n v="4313857"/>
    <n v="49458396"/>
    <x v="2000"/>
  </r>
  <r>
    <s v="Shampoo"/>
    <x v="2"/>
    <x v="11"/>
    <x v="14"/>
    <s v="Center"/>
    <x v="3"/>
    <x v="3"/>
    <n v="775197"/>
    <n v="4368054"/>
    <n v="49458396"/>
    <x v="2001"/>
  </r>
  <r>
    <s v="Shampoo"/>
    <x v="2"/>
    <x v="11"/>
    <x v="14"/>
    <s v="Center"/>
    <x v="3"/>
    <x v="4"/>
    <n v="25390"/>
    <n v="161625"/>
    <n v="49458396"/>
    <x v="2002"/>
  </r>
  <r>
    <s v="Shampoo"/>
    <x v="2"/>
    <x v="11"/>
    <x v="14"/>
    <s v="Center"/>
    <x v="3"/>
    <x v="5"/>
    <n v="628389"/>
    <n v="3926404"/>
    <n v="49458396"/>
    <x v="2003"/>
  </r>
  <r>
    <s v="Shampoo"/>
    <x v="2"/>
    <x v="11"/>
    <x v="14"/>
    <s v="Center"/>
    <x v="3"/>
    <x v="6"/>
    <n v="66332"/>
    <n v="4274199"/>
    <n v="49458396"/>
    <x v="2004"/>
  </r>
  <r>
    <s v="Shampoo"/>
    <x v="2"/>
    <x v="11"/>
    <x v="14"/>
    <s v="Center"/>
    <x v="3"/>
    <x v="7"/>
    <n v="735349"/>
    <n v="5323871"/>
    <n v="49458396"/>
    <x v="2005"/>
  </r>
  <r>
    <s v="Shampoo"/>
    <x v="2"/>
    <x v="11"/>
    <x v="14"/>
    <s v="Center"/>
    <x v="3"/>
    <x v="8"/>
    <n v="261078"/>
    <n v="1774319"/>
    <n v="49458396"/>
    <x v="2006"/>
  </r>
  <r>
    <s v="Shampoo"/>
    <x v="2"/>
    <x v="11"/>
    <x v="14"/>
    <s v="Center"/>
    <x v="3"/>
    <x v="9"/>
    <n v="656338"/>
    <n v="3852019"/>
    <n v="49458396"/>
    <x v="2007"/>
  </r>
  <r>
    <s v="Shampoo"/>
    <x v="2"/>
    <x v="11"/>
    <x v="14"/>
    <s v="Center"/>
    <x v="3"/>
    <x v="10"/>
    <n v="624039"/>
    <n v="3908196"/>
    <n v="49458396"/>
    <x v="2008"/>
  </r>
  <r>
    <s v="Shampoo"/>
    <x v="2"/>
    <x v="11"/>
    <x v="14"/>
    <s v="Center"/>
    <x v="3"/>
    <x v="11"/>
    <n v="756206"/>
    <n v="4426369"/>
    <n v="49458396"/>
    <x v="2009"/>
  </r>
  <r>
    <s v="Shampoo"/>
    <x v="2"/>
    <x v="11"/>
    <x v="14"/>
    <s v="Center"/>
    <x v="4"/>
    <x v="0"/>
    <n v="63528"/>
    <n v="368576"/>
    <n v="5935036"/>
    <x v="2010"/>
  </r>
  <r>
    <s v="Shampoo"/>
    <x v="2"/>
    <x v="11"/>
    <x v="14"/>
    <s v="Center"/>
    <x v="4"/>
    <x v="1"/>
    <n v="24462"/>
    <n v="162037"/>
    <n v="5935036"/>
    <x v="2011"/>
  </r>
  <r>
    <s v="Shampoo"/>
    <x v="2"/>
    <x v="11"/>
    <x v="14"/>
    <s v="Center"/>
    <x v="4"/>
    <x v="2"/>
    <n v="71855"/>
    <n v="528686"/>
    <n v="5935036"/>
    <x v="2012"/>
  </r>
  <r>
    <s v="Shampoo"/>
    <x v="2"/>
    <x v="11"/>
    <x v="14"/>
    <s v="Center"/>
    <x v="4"/>
    <x v="3"/>
    <n v="26318"/>
    <n v="173962"/>
    <n v="5935036"/>
    <x v="2013"/>
  </r>
  <r>
    <s v="Shampoo"/>
    <x v="2"/>
    <x v="11"/>
    <x v="14"/>
    <s v="Center"/>
    <x v="4"/>
    <x v="4"/>
    <n v="72745"/>
    <n v="425463"/>
    <n v="5935036"/>
    <x v="2014"/>
  </r>
  <r>
    <s v="Shampoo"/>
    <x v="2"/>
    <x v="11"/>
    <x v="14"/>
    <s v="Center"/>
    <x v="4"/>
    <x v="5"/>
    <n v="77177"/>
    <n v="561317"/>
    <n v="5935036"/>
    <x v="2015"/>
  </r>
  <r>
    <s v="Shampoo"/>
    <x v="2"/>
    <x v="11"/>
    <x v="14"/>
    <s v="Center"/>
    <x v="4"/>
    <x v="6"/>
    <n v="74896"/>
    <n v="437969"/>
    <n v="5935036"/>
    <x v="2016"/>
  </r>
  <r>
    <s v="Shampoo"/>
    <x v="2"/>
    <x v="11"/>
    <x v="14"/>
    <s v="Center"/>
    <x v="4"/>
    <x v="7"/>
    <n v="27082"/>
    <n v="179093"/>
    <n v="5935036"/>
    <x v="2017"/>
  </r>
  <r>
    <s v="Shampoo"/>
    <x v="2"/>
    <x v="11"/>
    <x v="14"/>
    <s v="Center"/>
    <x v="4"/>
    <x v="8"/>
    <n v="70411"/>
    <n v="417717"/>
    <n v="5935036"/>
    <x v="2018"/>
  </r>
  <r>
    <s v="Shampoo"/>
    <x v="2"/>
    <x v="11"/>
    <x v="14"/>
    <s v="Center"/>
    <x v="4"/>
    <x v="9"/>
    <n v="74319"/>
    <n v="469524"/>
    <n v="5935036"/>
    <x v="2019"/>
  </r>
  <r>
    <s v="Shampoo"/>
    <x v="2"/>
    <x v="11"/>
    <x v="14"/>
    <s v="Center"/>
    <x v="4"/>
    <x v="10"/>
    <n v="82605"/>
    <n v="595170"/>
    <n v="5935036"/>
    <x v="2020"/>
  </r>
  <r>
    <s v="Shampoo"/>
    <x v="2"/>
    <x v="11"/>
    <x v="14"/>
    <s v="Center"/>
    <x v="4"/>
    <x v="11"/>
    <n v="30273"/>
    <n v="202958"/>
    <n v="5935036"/>
    <x v="2021"/>
  </r>
  <r>
    <s v="Shampoo"/>
    <x v="2"/>
    <x v="11"/>
    <x v="14"/>
    <s v="Center"/>
    <x v="5"/>
    <x v="0"/>
    <n v="92284"/>
    <n v="700750"/>
    <n v="2358392"/>
    <x v="2022"/>
  </r>
  <r>
    <s v="Shampoo"/>
    <x v="2"/>
    <x v="11"/>
    <x v="14"/>
    <s v="Center"/>
    <x v="5"/>
    <x v="1"/>
    <n v="69022"/>
    <n v="442356"/>
    <n v="2358392"/>
    <x v="2023"/>
  </r>
  <r>
    <s v="Shampoo"/>
    <x v="2"/>
    <x v="11"/>
    <x v="14"/>
    <s v="Center"/>
    <x v="5"/>
    <x v="2"/>
    <n v="95746"/>
    <n v="722430"/>
    <n v="2358392"/>
    <x v="2024"/>
  </r>
  <r>
    <s v="Shampoo"/>
    <x v="2"/>
    <x v="11"/>
    <x v="14"/>
    <s v="North"/>
    <x v="0"/>
    <x v="0"/>
    <n v="38695"/>
    <n v="23416"/>
    <n v="14529249"/>
    <x v="1973"/>
  </r>
  <r>
    <s v="Shampoo"/>
    <x v="2"/>
    <x v="11"/>
    <x v="14"/>
    <s v="North"/>
    <x v="0"/>
    <x v="1"/>
    <n v="10158"/>
    <n v="542325"/>
    <n v="14529249"/>
    <x v="1973"/>
  </r>
  <r>
    <s v="Shampoo"/>
    <x v="2"/>
    <x v="11"/>
    <x v="14"/>
    <s v="North"/>
    <x v="0"/>
    <x v="2"/>
    <n v="46705"/>
    <n v="278855"/>
    <n v="14529249"/>
    <x v="1973"/>
  </r>
  <r>
    <s v="Shampoo"/>
    <x v="2"/>
    <x v="11"/>
    <x v="14"/>
    <s v="North"/>
    <x v="0"/>
    <x v="3"/>
    <n v="9188"/>
    <n v="49242"/>
    <n v="14529249"/>
    <x v="1973"/>
  </r>
  <r>
    <s v="Shampoo"/>
    <x v="2"/>
    <x v="11"/>
    <x v="14"/>
    <s v="North"/>
    <x v="0"/>
    <x v="4"/>
    <n v="757"/>
    <n v="45475"/>
    <n v="14529249"/>
    <x v="1973"/>
  </r>
  <r>
    <s v="Shampoo"/>
    <x v="2"/>
    <x v="11"/>
    <x v="14"/>
    <s v="North"/>
    <x v="0"/>
    <x v="5"/>
    <n v="51675"/>
    <n v="359955"/>
    <n v="14529249"/>
    <x v="1973"/>
  </r>
  <r>
    <s v="Shampoo"/>
    <x v="2"/>
    <x v="11"/>
    <x v="14"/>
    <s v="North"/>
    <x v="0"/>
    <x v="6"/>
    <n v="5020"/>
    <n v="34850"/>
    <n v="14529249"/>
    <x v="1973"/>
  </r>
  <r>
    <s v="Shampoo"/>
    <x v="2"/>
    <x v="11"/>
    <x v="14"/>
    <s v="North"/>
    <x v="0"/>
    <x v="7"/>
    <n v="9460"/>
    <n v="50790"/>
    <n v="14529249"/>
    <x v="1973"/>
  </r>
  <r>
    <s v="Shampoo"/>
    <x v="2"/>
    <x v="11"/>
    <x v="14"/>
    <s v="North"/>
    <x v="0"/>
    <x v="8"/>
    <n v="12455"/>
    <n v="7683"/>
    <n v="14529249"/>
    <x v="1973"/>
  </r>
  <r>
    <s v="Shampoo"/>
    <x v="2"/>
    <x v="11"/>
    <x v="14"/>
    <s v="North"/>
    <x v="0"/>
    <x v="9"/>
    <n v="6061"/>
    <n v="42317"/>
    <n v="14529249"/>
    <x v="1973"/>
  </r>
  <r>
    <s v="Shampoo"/>
    <x v="2"/>
    <x v="11"/>
    <x v="14"/>
    <s v="North"/>
    <x v="0"/>
    <x v="10"/>
    <n v="57105"/>
    <n v="34049"/>
    <n v="14529249"/>
    <x v="1973"/>
  </r>
  <r>
    <s v="Shampoo"/>
    <x v="2"/>
    <x v="11"/>
    <x v="14"/>
    <s v="North"/>
    <x v="0"/>
    <x v="11"/>
    <n v="11604"/>
    <n v="62160"/>
    <n v="14529249"/>
    <x v="1973"/>
  </r>
  <r>
    <s v="Shampoo"/>
    <x v="2"/>
    <x v="11"/>
    <x v="14"/>
    <s v="North"/>
    <x v="1"/>
    <x v="0"/>
    <n v="6821"/>
    <n v="47556"/>
    <n v="4767874"/>
    <x v="2025"/>
  </r>
  <r>
    <s v="Shampoo"/>
    <x v="2"/>
    <x v="11"/>
    <x v="14"/>
    <s v="North"/>
    <x v="1"/>
    <x v="1"/>
    <n v="1114"/>
    <n v="6721"/>
    <n v="4767874"/>
    <x v="2026"/>
  </r>
  <r>
    <s v="Shampoo"/>
    <x v="2"/>
    <x v="11"/>
    <x v="14"/>
    <s v="North"/>
    <x v="1"/>
    <x v="2"/>
    <n v="6850"/>
    <n v="47600"/>
    <n v="4767874"/>
    <x v="2027"/>
  </r>
  <r>
    <s v="Shampoo"/>
    <x v="2"/>
    <x v="11"/>
    <x v="14"/>
    <s v="North"/>
    <x v="1"/>
    <x v="3"/>
    <n v="1581"/>
    <n v="9583"/>
    <n v="4767874"/>
    <x v="2028"/>
  </r>
  <r>
    <s v="Shampoo"/>
    <x v="2"/>
    <x v="11"/>
    <x v="14"/>
    <s v="North"/>
    <x v="1"/>
    <x v="4"/>
    <n v="6343"/>
    <n v="38148"/>
    <n v="4767874"/>
    <x v="2029"/>
  </r>
  <r>
    <s v="Shampoo"/>
    <x v="2"/>
    <x v="11"/>
    <x v="14"/>
    <s v="North"/>
    <x v="1"/>
    <x v="5"/>
    <n v="8340"/>
    <n v="49590"/>
    <n v="4767874"/>
    <x v="2030"/>
  </r>
  <r>
    <s v="Shampoo"/>
    <x v="2"/>
    <x v="11"/>
    <x v="14"/>
    <s v="North"/>
    <x v="1"/>
    <x v="6"/>
    <n v="15610"/>
    <n v="83270"/>
    <n v="4767874"/>
    <x v="2031"/>
  </r>
  <r>
    <s v="Shampoo"/>
    <x v="2"/>
    <x v="11"/>
    <x v="14"/>
    <s v="North"/>
    <x v="1"/>
    <x v="7"/>
    <n v="1952"/>
    <n v="11950"/>
    <n v="4767874"/>
    <x v="2032"/>
  </r>
  <r>
    <s v="Shampoo"/>
    <x v="2"/>
    <x v="11"/>
    <x v="14"/>
    <s v="North"/>
    <x v="1"/>
    <x v="8"/>
    <n v="8421"/>
    <n v="58637"/>
    <n v="4767874"/>
    <x v="2033"/>
  </r>
  <r>
    <s v="Shampoo"/>
    <x v="2"/>
    <x v="11"/>
    <x v="14"/>
    <s v="North"/>
    <x v="1"/>
    <x v="9"/>
    <n v="9904"/>
    <n v="59022"/>
    <n v="4767874"/>
    <x v="2034"/>
  </r>
  <r>
    <s v="Shampoo"/>
    <x v="2"/>
    <x v="11"/>
    <x v="14"/>
    <s v="North"/>
    <x v="1"/>
    <x v="10"/>
    <n v="16288"/>
    <n v="87654"/>
    <n v="4767874"/>
    <x v="2035"/>
  </r>
  <r>
    <s v="Shampoo"/>
    <x v="2"/>
    <x v="11"/>
    <x v="14"/>
    <s v="North"/>
    <x v="1"/>
    <x v="11"/>
    <n v="2010"/>
    <n v="11990"/>
    <n v="4767874"/>
    <x v="1985"/>
  </r>
  <r>
    <s v="Shampoo"/>
    <x v="2"/>
    <x v="11"/>
    <x v="14"/>
    <s v="North"/>
    <x v="2"/>
    <x v="0"/>
    <n v="18050"/>
    <n v="96280"/>
    <n v="17034266"/>
    <x v="2036"/>
  </r>
  <r>
    <s v="Shampoo"/>
    <x v="2"/>
    <x v="11"/>
    <x v="14"/>
    <s v="North"/>
    <x v="2"/>
    <x v="1"/>
    <n v="7071"/>
    <n v="49261"/>
    <n v="17034266"/>
    <x v="2037"/>
  </r>
  <r>
    <s v="Shampoo"/>
    <x v="2"/>
    <x v="11"/>
    <x v="14"/>
    <s v="North"/>
    <x v="2"/>
    <x v="2"/>
    <n v="16102"/>
    <n v="864845"/>
    <n v="17034266"/>
    <x v="2038"/>
  </r>
  <r>
    <s v="Shampoo"/>
    <x v="2"/>
    <x v="11"/>
    <x v="14"/>
    <s v="North"/>
    <x v="2"/>
    <x v="3"/>
    <n v="8410"/>
    <n v="50050"/>
    <n v="17034266"/>
    <x v="2039"/>
  </r>
  <r>
    <s v="Shampoo"/>
    <x v="2"/>
    <x v="11"/>
    <x v="14"/>
    <s v="North"/>
    <x v="2"/>
    <x v="4"/>
    <n v="108015"/>
    <n v="75241"/>
    <n v="17034266"/>
    <x v="2040"/>
  </r>
  <r>
    <s v="Shampoo"/>
    <x v="2"/>
    <x v="11"/>
    <x v="14"/>
    <s v="North"/>
    <x v="2"/>
    <x v="5"/>
    <n v="148125"/>
    <n v="793515"/>
    <n v="17034266"/>
    <x v="2041"/>
  </r>
  <r>
    <s v="Shampoo"/>
    <x v="2"/>
    <x v="11"/>
    <x v="14"/>
    <s v="North"/>
    <x v="2"/>
    <x v="6"/>
    <n v="2382"/>
    <n v="14498"/>
    <n v="17034266"/>
    <x v="2042"/>
  </r>
  <r>
    <s v="Shampoo"/>
    <x v="2"/>
    <x v="11"/>
    <x v="14"/>
    <s v="North"/>
    <x v="2"/>
    <x v="7"/>
    <n v="8201"/>
    <n v="489645"/>
    <n v="17034266"/>
    <x v="2043"/>
  </r>
  <r>
    <s v="Shampoo"/>
    <x v="2"/>
    <x v="11"/>
    <x v="14"/>
    <s v="North"/>
    <x v="2"/>
    <x v="8"/>
    <n v="9060"/>
    <n v="53890"/>
    <n v="17034266"/>
    <x v="2044"/>
  </r>
  <r>
    <s v="Shampoo"/>
    <x v="2"/>
    <x v="11"/>
    <x v="14"/>
    <s v="North"/>
    <x v="2"/>
    <x v="9"/>
    <n v="15190"/>
    <n v="80850"/>
    <n v="17034266"/>
    <x v="2045"/>
  </r>
  <r>
    <s v="Shampoo"/>
    <x v="2"/>
    <x v="11"/>
    <x v="14"/>
    <s v="North"/>
    <x v="2"/>
    <x v="10"/>
    <n v="2211"/>
    <n v="13323"/>
    <n v="17034266"/>
    <x v="2046"/>
  </r>
  <r>
    <s v="Shampoo"/>
    <x v="2"/>
    <x v="11"/>
    <x v="14"/>
    <s v="North"/>
    <x v="2"/>
    <x v="11"/>
    <n v="7771"/>
    <n v="54092"/>
    <n v="17034266"/>
    <x v="1997"/>
  </r>
  <r>
    <s v="Shampoo"/>
    <x v="2"/>
    <x v="11"/>
    <x v="14"/>
    <s v="North"/>
    <x v="3"/>
    <x v="0"/>
    <n v="2080"/>
    <n v="12340"/>
    <n v="49458396"/>
    <x v="2047"/>
  </r>
  <r>
    <s v="Shampoo"/>
    <x v="2"/>
    <x v="11"/>
    <x v="14"/>
    <s v="North"/>
    <x v="3"/>
    <x v="1"/>
    <n v="10110"/>
    <n v="60190"/>
    <n v="49458396"/>
    <x v="2048"/>
  </r>
  <r>
    <s v="Shampoo"/>
    <x v="2"/>
    <x v="11"/>
    <x v="14"/>
    <s v="North"/>
    <x v="3"/>
    <x v="2"/>
    <n v="2780"/>
    <n v="16570"/>
    <n v="49458396"/>
    <x v="2049"/>
  </r>
  <r>
    <s v="Shampoo"/>
    <x v="2"/>
    <x v="11"/>
    <x v="14"/>
    <s v="North"/>
    <x v="3"/>
    <x v="3"/>
    <n v="11290"/>
    <n v="78470"/>
    <n v="49458396"/>
    <x v="2050"/>
  </r>
  <r>
    <s v="Shampoo"/>
    <x v="2"/>
    <x v="11"/>
    <x v="14"/>
    <s v="North"/>
    <x v="3"/>
    <x v="4"/>
    <n v="17790"/>
    <n v="95030"/>
    <n v="49458396"/>
    <x v="2051"/>
  </r>
  <r>
    <s v="Shampoo"/>
    <x v="2"/>
    <x v="11"/>
    <x v="14"/>
    <s v="North"/>
    <x v="3"/>
    <x v="5"/>
    <n v="26888"/>
    <n v="166868"/>
    <n v="49458396"/>
    <x v="2052"/>
  </r>
  <r>
    <s v="Shampoo"/>
    <x v="2"/>
    <x v="11"/>
    <x v="14"/>
    <s v="North"/>
    <x v="3"/>
    <x v="6"/>
    <n v="104405"/>
    <n v="745821"/>
    <n v="49458396"/>
    <x v="2053"/>
  </r>
  <r>
    <s v="Shampoo"/>
    <x v="2"/>
    <x v="11"/>
    <x v="14"/>
    <s v="North"/>
    <x v="3"/>
    <x v="7"/>
    <n v="112366"/>
    <n v="803797"/>
    <n v="49458396"/>
    <x v="2054"/>
  </r>
  <r>
    <s v="Shampoo"/>
    <x v="2"/>
    <x v="11"/>
    <x v="14"/>
    <s v="North"/>
    <x v="3"/>
    <x v="8"/>
    <n v="18480"/>
    <n v="104110"/>
    <n v="49458396"/>
    <x v="2055"/>
  </r>
  <r>
    <s v="Shampoo"/>
    <x v="2"/>
    <x v="11"/>
    <x v="14"/>
    <s v="North"/>
    <x v="3"/>
    <x v="9"/>
    <n v="25088"/>
    <n v="159561"/>
    <n v="49458396"/>
    <x v="2056"/>
  </r>
  <r>
    <s v="Shampoo"/>
    <x v="2"/>
    <x v="11"/>
    <x v="14"/>
    <s v="North"/>
    <x v="3"/>
    <x v="10"/>
    <n v="9600"/>
    <n v="58490"/>
    <n v="49458396"/>
    <x v="2057"/>
  </r>
  <r>
    <s v="Shampoo"/>
    <x v="2"/>
    <x v="11"/>
    <x v="14"/>
    <s v="North"/>
    <x v="3"/>
    <x v="11"/>
    <n v="145844"/>
    <n v="894255"/>
    <n v="49458396"/>
    <x v="2009"/>
  </r>
  <r>
    <s v="Shampoo"/>
    <x v="2"/>
    <x v="11"/>
    <x v="14"/>
    <s v="North"/>
    <x v="4"/>
    <x v="0"/>
    <n v="10422"/>
    <n v="74208"/>
    <n v="5935036"/>
    <x v="2058"/>
  </r>
  <r>
    <s v="Shampoo"/>
    <x v="2"/>
    <x v="11"/>
    <x v="14"/>
    <s v="North"/>
    <x v="4"/>
    <x v="1"/>
    <n v="15630"/>
    <n v="88180"/>
    <n v="5935036"/>
    <x v="2059"/>
  </r>
  <r>
    <s v="Shampoo"/>
    <x v="2"/>
    <x v="11"/>
    <x v="14"/>
    <s v="North"/>
    <x v="4"/>
    <x v="2"/>
    <n v="12684"/>
    <n v="90677"/>
    <n v="5935036"/>
    <x v="2060"/>
  </r>
  <r>
    <s v="Shampoo"/>
    <x v="2"/>
    <x v="11"/>
    <x v="14"/>
    <s v="North"/>
    <x v="4"/>
    <x v="3"/>
    <n v="16862"/>
    <n v="95317"/>
    <n v="5935036"/>
    <x v="2061"/>
  </r>
  <r>
    <s v="Shampoo"/>
    <x v="2"/>
    <x v="11"/>
    <x v="14"/>
    <s v="North"/>
    <x v="4"/>
    <x v="4"/>
    <n v="4489"/>
    <n v="27941"/>
    <n v="5935036"/>
    <x v="2062"/>
  </r>
  <r>
    <s v="Shampoo"/>
    <x v="2"/>
    <x v="11"/>
    <x v="14"/>
    <s v="North"/>
    <x v="4"/>
    <x v="5"/>
    <n v="13530"/>
    <n v="82550"/>
    <n v="5935036"/>
    <x v="2063"/>
  </r>
  <r>
    <s v="Shampoo"/>
    <x v="2"/>
    <x v="11"/>
    <x v="14"/>
    <s v="North"/>
    <x v="4"/>
    <x v="6"/>
    <n v="14442"/>
    <n v="102825"/>
    <n v="5935036"/>
    <x v="2064"/>
  </r>
  <r>
    <s v="Shampoo"/>
    <x v="2"/>
    <x v="11"/>
    <x v="14"/>
    <s v="North"/>
    <x v="4"/>
    <x v="7"/>
    <n v="18363"/>
    <n v="104033"/>
    <n v="5935036"/>
    <x v="2065"/>
  </r>
  <r>
    <s v="Shampoo"/>
    <x v="2"/>
    <x v="11"/>
    <x v="14"/>
    <s v="North"/>
    <x v="4"/>
    <x v="8"/>
    <n v="4232"/>
    <n v="25552"/>
    <n v="5935036"/>
    <x v="2066"/>
  </r>
  <r>
    <s v="Shampoo"/>
    <x v="2"/>
    <x v="11"/>
    <x v="14"/>
    <s v="North"/>
    <x v="4"/>
    <x v="9"/>
    <n v="16474"/>
    <n v="117348"/>
    <n v="5935036"/>
    <x v="2067"/>
  </r>
  <r>
    <s v="Shampoo"/>
    <x v="2"/>
    <x v="11"/>
    <x v="14"/>
    <s v="North"/>
    <x v="4"/>
    <x v="10"/>
    <n v="15695"/>
    <n v="96498"/>
    <n v="5935036"/>
    <x v="2068"/>
  </r>
  <r>
    <s v="Shampoo"/>
    <x v="2"/>
    <x v="11"/>
    <x v="14"/>
    <s v="North"/>
    <x v="4"/>
    <x v="11"/>
    <n v="23743"/>
    <n v="138361"/>
    <n v="5935036"/>
    <x v="2021"/>
  </r>
  <r>
    <s v="Shampoo"/>
    <x v="2"/>
    <x v="11"/>
    <x v="14"/>
    <s v="North"/>
    <x v="5"/>
    <x v="0"/>
    <n v="22656"/>
    <n v="140152"/>
    <n v="2358392"/>
    <x v="2069"/>
  </r>
  <r>
    <s v="Shampoo"/>
    <x v="2"/>
    <x v="11"/>
    <x v="14"/>
    <s v="North"/>
    <x v="5"/>
    <x v="1"/>
    <n v="4692"/>
    <n v="30614"/>
    <n v="2358392"/>
    <x v="2070"/>
  </r>
  <r>
    <s v="Shampoo"/>
    <x v="2"/>
    <x v="11"/>
    <x v="14"/>
    <s v="North"/>
    <x v="5"/>
    <x v="2"/>
    <n v="19538"/>
    <n v="146662"/>
    <n v="2358392"/>
    <x v="2071"/>
  </r>
  <r>
    <s v="Shampoo"/>
    <x v="2"/>
    <x v="11"/>
    <x v="14"/>
    <s v="South"/>
    <x v="0"/>
    <x v="0"/>
    <n v="11375"/>
    <n v="6892"/>
    <n v="14529249"/>
    <x v="1973"/>
  </r>
  <r>
    <s v="Shampoo"/>
    <x v="2"/>
    <x v="11"/>
    <x v="14"/>
    <s v="South"/>
    <x v="0"/>
    <x v="1"/>
    <n v="34375"/>
    <n v="18412"/>
    <n v="14529249"/>
    <x v="1973"/>
  </r>
  <r>
    <s v="Shampoo"/>
    <x v="2"/>
    <x v="11"/>
    <x v="14"/>
    <s v="South"/>
    <x v="0"/>
    <x v="2"/>
    <n v="10715"/>
    <n v="6632"/>
    <n v="14529249"/>
    <x v="1973"/>
  </r>
  <r>
    <s v="Shampoo"/>
    <x v="2"/>
    <x v="11"/>
    <x v="14"/>
    <s v="South"/>
    <x v="0"/>
    <x v="3"/>
    <n v="3797"/>
    <n v="20651"/>
    <n v="14529249"/>
    <x v="1973"/>
  </r>
  <r>
    <s v="Shampoo"/>
    <x v="2"/>
    <x v="11"/>
    <x v="14"/>
    <s v="South"/>
    <x v="0"/>
    <x v="4"/>
    <n v="70685"/>
    <n v="491535"/>
    <n v="14529249"/>
    <x v="1973"/>
  </r>
  <r>
    <s v="Shampoo"/>
    <x v="2"/>
    <x v="11"/>
    <x v="14"/>
    <s v="South"/>
    <x v="0"/>
    <x v="5"/>
    <n v="1469"/>
    <n v="9066"/>
    <n v="14529249"/>
    <x v="1973"/>
  </r>
  <r>
    <s v="Shampoo"/>
    <x v="2"/>
    <x v="11"/>
    <x v="14"/>
    <s v="South"/>
    <x v="0"/>
    <x v="6"/>
    <n v="2582"/>
    <n v="15672"/>
    <n v="14529249"/>
    <x v="1973"/>
  </r>
  <r>
    <s v="Shampoo"/>
    <x v="2"/>
    <x v="11"/>
    <x v="14"/>
    <s v="South"/>
    <x v="0"/>
    <x v="7"/>
    <n v="4189"/>
    <n v="293515"/>
    <n v="14529249"/>
    <x v="1973"/>
  </r>
  <r>
    <s v="Shampoo"/>
    <x v="2"/>
    <x v="11"/>
    <x v="14"/>
    <s v="South"/>
    <x v="0"/>
    <x v="8"/>
    <n v="9617"/>
    <n v="664755"/>
    <n v="14529249"/>
    <x v="1973"/>
  </r>
  <r>
    <s v="Shampoo"/>
    <x v="2"/>
    <x v="11"/>
    <x v="14"/>
    <s v="South"/>
    <x v="0"/>
    <x v="9"/>
    <n v="14845"/>
    <n v="103745"/>
    <n v="14529249"/>
    <x v="1973"/>
  </r>
  <r>
    <s v="Shampoo"/>
    <x v="2"/>
    <x v="11"/>
    <x v="14"/>
    <s v="South"/>
    <x v="0"/>
    <x v="10"/>
    <n v="3254"/>
    <n v="19503"/>
    <n v="14529249"/>
    <x v="1973"/>
  </r>
  <r>
    <s v="Shampoo"/>
    <x v="2"/>
    <x v="11"/>
    <x v="14"/>
    <s v="South"/>
    <x v="0"/>
    <x v="11"/>
    <n v="33615"/>
    <n v="18500"/>
    <n v="14529249"/>
    <x v="1973"/>
  </r>
  <r>
    <s v="Shampoo"/>
    <x v="2"/>
    <x v="11"/>
    <x v="14"/>
    <s v="South"/>
    <x v="1"/>
    <x v="0"/>
    <n v="3512"/>
    <n v="21268"/>
    <n v="4767874"/>
    <x v="2072"/>
  </r>
  <r>
    <s v="Shampoo"/>
    <x v="2"/>
    <x v="11"/>
    <x v="14"/>
    <s v="South"/>
    <x v="1"/>
    <x v="1"/>
    <n v="7958"/>
    <n v="55413"/>
    <n v="4767874"/>
    <x v="2073"/>
  </r>
  <r>
    <s v="Shampoo"/>
    <x v="2"/>
    <x v="11"/>
    <x v="14"/>
    <s v="South"/>
    <x v="1"/>
    <x v="2"/>
    <n v="3295"/>
    <n v="19854"/>
    <n v="4767874"/>
    <x v="2074"/>
  </r>
  <r>
    <s v="Shampoo"/>
    <x v="2"/>
    <x v="11"/>
    <x v="14"/>
    <s v="South"/>
    <x v="1"/>
    <x v="3"/>
    <n v="6730"/>
    <n v="46140"/>
    <n v="4767874"/>
    <x v="2075"/>
  </r>
  <r>
    <s v="Shampoo"/>
    <x v="2"/>
    <x v="11"/>
    <x v="14"/>
    <s v="South"/>
    <x v="1"/>
    <x v="4"/>
    <n v="1808"/>
    <n v="11443"/>
    <n v="4767874"/>
    <x v="2076"/>
  </r>
  <r>
    <s v="Shampoo"/>
    <x v="2"/>
    <x v="11"/>
    <x v="14"/>
    <s v="South"/>
    <x v="1"/>
    <x v="5"/>
    <n v="3399"/>
    <n v="21458"/>
    <n v="4767874"/>
    <x v="2077"/>
  </r>
  <r>
    <s v="Shampoo"/>
    <x v="2"/>
    <x v="11"/>
    <x v="14"/>
    <s v="South"/>
    <x v="1"/>
    <x v="6"/>
    <n v="5182"/>
    <n v="28873"/>
    <n v="4767874"/>
    <x v="2078"/>
  </r>
  <r>
    <s v="Shampoo"/>
    <x v="2"/>
    <x v="11"/>
    <x v="14"/>
    <s v="South"/>
    <x v="1"/>
    <x v="7"/>
    <n v="6376"/>
    <n v="43863"/>
    <n v="4767874"/>
    <x v="2079"/>
  </r>
  <r>
    <s v="Shampoo"/>
    <x v="2"/>
    <x v="11"/>
    <x v="14"/>
    <s v="South"/>
    <x v="1"/>
    <x v="8"/>
    <n v="1062"/>
    <n v="6625"/>
    <n v="4767874"/>
    <x v="2080"/>
  </r>
  <r>
    <s v="Shampoo"/>
    <x v="2"/>
    <x v="11"/>
    <x v="14"/>
    <s v="South"/>
    <x v="1"/>
    <x v="9"/>
    <n v="4897"/>
    <n v="29530"/>
    <n v="4767874"/>
    <x v="2081"/>
  </r>
  <r>
    <s v="Shampoo"/>
    <x v="2"/>
    <x v="11"/>
    <x v="14"/>
    <s v="South"/>
    <x v="1"/>
    <x v="10"/>
    <n v="4842"/>
    <n v="26054"/>
    <n v="4767874"/>
    <x v="2082"/>
  </r>
  <r>
    <s v="Shampoo"/>
    <x v="2"/>
    <x v="11"/>
    <x v="14"/>
    <s v="South"/>
    <x v="1"/>
    <x v="11"/>
    <n v="6701"/>
    <n v="45755"/>
    <n v="4767874"/>
    <x v="1985"/>
  </r>
  <r>
    <s v="Shampoo"/>
    <x v="2"/>
    <x v="11"/>
    <x v="14"/>
    <s v="South"/>
    <x v="2"/>
    <x v="0"/>
    <n v="5180"/>
    <n v="36020"/>
    <n v="17034266"/>
    <x v="2083"/>
  </r>
  <r>
    <s v="Shampoo"/>
    <x v="2"/>
    <x v="11"/>
    <x v="14"/>
    <s v="South"/>
    <x v="2"/>
    <x v="1"/>
    <n v="1256"/>
    <n v="82725"/>
    <n v="17034266"/>
    <x v="2084"/>
  </r>
  <r>
    <s v="Shampoo"/>
    <x v="2"/>
    <x v="11"/>
    <x v="14"/>
    <s v="South"/>
    <x v="2"/>
    <x v="2"/>
    <n v="4533"/>
    <n v="24643"/>
    <n v="17034266"/>
    <x v="2085"/>
  </r>
  <r>
    <s v="Shampoo"/>
    <x v="2"/>
    <x v="11"/>
    <x v="14"/>
    <s v="South"/>
    <x v="2"/>
    <x v="3"/>
    <n v="1410"/>
    <n v="8330"/>
    <n v="17034266"/>
    <x v="2086"/>
  </r>
  <r>
    <s v="Shampoo"/>
    <x v="2"/>
    <x v="11"/>
    <x v="14"/>
    <s v="South"/>
    <x v="2"/>
    <x v="4"/>
    <n v="2160"/>
    <n v="12820"/>
    <n v="17034266"/>
    <x v="2087"/>
  </r>
  <r>
    <s v="Shampoo"/>
    <x v="2"/>
    <x v="11"/>
    <x v="14"/>
    <s v="South"/>
    <x v="2"/>
    <x v="5"/>
    <n v="47615"/>
    <n v="253875"/>
    <n v="17034266"/>
    <x v="2088"/>
  </r>
  <r>
    <s v="Shampoo"/>
    <x v="2"/>
    <x v="11"/>
    <x v="14"/>
    <s v="South"/>
    <x v="2"/>
    <x v="6"/>
    <n v="5870"/>
    <n v="40100"/>
    <n v="17034266"/>
    <x v="2089"/>
  </r>
  <r>
    <s v="Shampoo"/>
    <x v="2"/>
    <x v="11"/>
    <x v="14"/>
    <s v="South"/>
    <x v="2"/>
    <x v="7"/>
    <n v="1143"/>
    <n v="7293"/>
    <n v="17034266"/>
    <x v="2090"/>
  </r>
  <r>
    <s v="Shampoo"/>
    <x v="2"/>
    <x v="11"/>
    <x v="14"/>
    <s v="South"/>
    <x v="2"/>
    <x v="8"/>
    <n v="27915"/>
    <n v="169315"/>
    <n v="17034266"/>
    <x v="2091"/>
  </r>
  <r>
    <s v="Shampoo"/>
    <x v="2"/>
    <x v="11"/>
    <x v="14"/>
    <s v="South"/>
    <x v="2"/>
    <x v="9"/>
    <n v="44145"/>
    <n v="31173"/>
    <n v="17034266"/>
    <x v="2092"/>
  </r>
  <r>
    <s v="Shampoo"/>
    <x v="2"/>
    <x v="11"/>
    <x v="14"/>
    <s v="South"/>
    <x v="2"/>
    <x v="10"/>
    <n v="3890"/>
    <n v="26670"/>
    <n v="17034266"/>
    <x v="2093"/>
  </r>
  <r>
    <s v="Shampoo"/>
    <x v="2"/>
    <x v="11"/>
    <x v="14"/>
    <s v="South"/>
    <x v="2"/>
    <x v="11"/>
    <n v="16775"/>
    <n v="11087"/>
    <n v="17034266"/>
    <x v="1997"/>
  </r>
  <r>
    <s v="Shampoo"/>
    <x v="2"/>
    <x v="11"/>
    <x v="14"/>
    <s v="South"/>
    <x v="3"/>
    <x v="0"/>
    <n v="44305"/>
    <n v="311892"/>
    <n v="49458396"/>
    <x v="2094"/>
  </r>
  <r>
    <s v="Shampoo"/>
    <x v="2"/>
    <x v="11"/>
    <x v="14"/>
    <s v="South"/>
    <x v="3"/>
    <x v="1"/>
    <n v="35266"/>
    <n v="218224"/>
    <n v="49458396"/>
    <x v="2095"/>
  </r>
  <r>
    <s v="Shampoo"/>
    <x v="2"/>
    <x v="11"/>
    <x v="14"/>
    <s v="South"/>
    <x v="3"/>
    <x v="2"/>
    <n v="4550"/>
    <n v="31020"/>
    <n v="49458396"/>
    <x v="2096"/>
  </r>
  <r>
    <s v="Shampoo"/>
    <x v="2"/>
    <x v="11"/>
    <x v="14"/>
    <s v="South"/>
    <x v="3"/>
    <x v="3"/>
    <n v="36883"/>
    <n v="199357"/>
    <n v="49458396"/>
    <x v="2097"/>
  </r>
  <r>
    <s v="Shampoo"/>
    <x v="2"/>
    <x v="11"/>
    <x v="14"/>
    <s v="South"/>
    <x v="3"/>
    <x v="4"/>
    <n v="35205"/>
    <n v="193592"/>
    <n v="49458396"/>
    <x v="2098"/>
  </r>
  <r>
    <s v="Shampoo"/>
    <x v="2"/>
    <x v="11"/>
    <x v="14"/>
    <s v="South"/>
    <x v="3"/>
    <x v="5"/>
    <n v="60983"/>
    <n v="424601"/>
    <n v="49458396"/>
    <x v="2099"/>
  </r>
  <r>
    <s v="Shampoo"/>
    <x v="2"/>
    <x v="11"/>
    <x v="14"/>
    <s v="South"/>
    <x v="3"/>
    <x v="6"/>
    <n v="13693"/>
    <n v="95882"/>
    <n v="49458396"/>
    <x v="2100"/>
  </r>
  <r>
    <s v="Shampoo"/>
    <x v="2"/>
    <x v="11"/>
    <x v="14"/>
    <s v="South"/>
    <x v="3"/>
    <x v="7"/>
    <n v="25705"/>
    <n v="161382"/>
    <n v="49458396"/>
    <x v="2101"/>
  </r>
  <r>
    <s v="Shampoo"/>
    <x v="2"/>
    <x v="11"/>
    <x v="14"/>
    <s v="South"/>
    <x v="3"/>
    <x v="8"/>
    <n v="29666"/>
    <n v="186936"/>
    <n v="49458396"/>
    <x v="2102"/>
  </r>
  <r>
    <s v="Shampoo"/>
    <x v="2"/>
    <x v="11"/>
    <x v="14"/>
    <s v="South"/>
    <x v="3"/>
    <x v="9"/>
    <n v="70205"/>
    <n v="49557"/>
    <n v="49458396"/>
    <x v="2103"/>
  </r>
  <r>
    <s v="Shampoo"/>
    <x v="2"/>
    <x v="11"/>
    <x v="14"/>
    <s v="South"/>
    <x v="3"/>
    <x v="10"/>
    <n v="14722"/>
    <n v="91391"/>
    <n v="49458396"/>
    <x v="2104"/>
  </r>
  <r>
    <s v="Shampoo"/>
    <x v="2"/>
    <x v="11"/>
    <x v="14"/>
    <s v="South"/>
    <x v="3"/>
    <x v="11"/>
    <n v="32605"/>
    <n v="20527"/>
    <n v="49458396"/>
    <x v="2009"/>
  </r>
  <r>
    <s v="Shampoo"/>
    <x v="2"/>
    <x v="11"/>
    <x v="14"/>
    <s v="South"/>
    <x v="4"/>
    <x v="0"/>
    <n v="1033"/>
    <n v="6681"/>
    <n v="5935036"/>
    <x v="2105"/>
  </r>
  <r>
    <s v="Shampoo"/>
    <x v="2"/>
    <x v="11"/>
    <x v="14"/>
    <s v="South"/>
    <x v="4"/>
    <x v="1"/>
    <n v="4475"/>
    <n v="28008"/>
    <n v="5935036"/>
    <x v="2106"/>
  </r>
  <r>
    <s v="Shampoo"/>
    <x v="2"/>
    <x v="11"/>
    <x v="14"/>
    <s v="South"/>
    <x v="4"/>
    <x v="2"/>
    <n v="1832"/>
    <n v="11443"/>
    <n v="5935036"/>
    <x v="2107"/>
  </r>
  <r>
    <s v="Shampoo"/>
    <x v="2"/>
    <x v="11"/>
    <x v="14"/>
    <s v="South"/>
    <x v="4"/>
    <x v="3"/>
    <n v="4491"/>
    <n v="28731"/>
    <n v="5935036"/>
    <x v="2108"/>
  </r>
  <r>
    <s v="Shampoo"/>
    <x v="2"/>
    <x v="11"/>
    <x v="14"/>
    <s v="South"/>
    <x v="4"/>
    <x v="4"/>
    <n v="10585"/>
    <n v="74456"/>
    <n v="5935036"/>
    <x v="2109"/>
  </r>
  <r>
    <s v="Shampoo"/>
    <x v="2"/>
    <x v="11"/>
    <x v="14"/>
    <s v="South"/>
    <x v="4"/>
    <x v="5"/>
    <n v="1959"/>
    <n v="12899"/>
    <n v="5935036"/>
    <x v="2110"/>
  </r>
  <r>
    <s v="Shampoo"/>
    <x v="2"/>
    <x v="11"/>
    <x v="14"/>
    <s v="South"/>
    <x v="4"/>
    <x v="6"/>
    <n v="4256"/>
    <n v="28173"/>
    <n v="5935036"/>
    <x v="2111"/>
  </r>
  <r>
    <s v="Shampoo"/>
    <x v="2"/>
    <x v="11"/>
    <x v="14"/>
    <s v="South"/>
    <x v="4"/>
    <x v="7"/>
    <n v="4625"/>
    <n v="29008"/>
    <n v="5935036"/>
    <x v="2112"/>
  </r>
  <r>
    <s v="Shampoo"/>
    <x v="2"/>
    <x v="11"/>
    <x v="14"/>
    <s v="South"/>
    <x v="4"/>
    <x v="8"/>
    <n v="8530"/>
    <n v="59920"/>
    <n v="5935036"/>
    <x v="2113"/>
  </r>
  <r>
    <s v="Shampoo"/>
    <x v="2"/>
    <x v="11"/>
    <x v="14"/>
    <s v="South"/>
    <x v="4"/>
    <x v="9"/>
    <n v="1943"/>
    <n v="12079"/>
    <n v="5935036"/>
    <x v="2114"/>
  </r>
  <r>
    <s v="Shampoo"/>
    <x v="2"/>
    <x v="11"/>
    <x v="14"/>
    <s v="South"/>
    <x v="4"/>
    <x v="10"/>
    <n v="5630"/>
    <n v="35633"/>
    <n v="5935036"/>
    <x v="2115"/>
  </r>
  <r>
    <s v="Shampoo"/>
    <x v="2"/>
    <x v="11"/>
    <x v="14"/>
    <s v="South"/>
    <x v="4"/>
    <x v="11"/>
    <n v="6510"/>
    <n v="42043"/>
    <n v="5935036"/>
    <x v="2021"/>
  </r>
  <r>
    <s v="Shampoo"/>
    <x v="2"/>
    <x v="11"/>
    <x v="14"/>
    <s v="South"/>
    <x v="5"/>
    <x v="0"/>
    <n v="7122"/>
    <n v="46018"/>
    <n v="2358392"/>
    <x v="2116"/>
  </r>
  <r>
    <s v="Shampoo"/>
    <x v="2"/>
    <x v="11"/>
    <x v="14"/>
    <s v="South"/>
    <x v="5"/>
    <x v="1"/>
    <n v="10522"/>
    <n v="78914"/>
    <n v="2358392"/>
    <x v="2117"/>
  </r>
  <r>
    <s v="Shampoo"/>
    <x v="2"/>
    <x v="11"/>
    <x v="14"/>
    <s v="South"/>
    <x v="5"/>
    <x v="2"/>
    <n v="7034"/>
    <n v="50496"/>
    <n v="2358392"/>
    <x v="2118"/>
  </r>
  <r>
    <s v="Shampoo"/>
    <x v="2"/>
    <x v="12"/>
    <x v="15"/>
    <s v="Center"/>
    <x v="0"/>
    <x v="0"/>
    <n v="3381"/>
    <n v="23541"/>
    <n v="208432"/>
    <x v="2119"/>
  </r>
  <r>
    <s v="Shampoo"/>
    <x v="2"/>
    <x v="12"/>
    <x v="15"/>
    <s v="Center"/>
    <x v="0"/>
    <x v="1"/>
    <n v="1631"/>
    <n v="11305"/>
    <n v="208432"/>
    <x v="2119"/>
  </r>
  <r>
    <s v="Shampoo"/>
    <x v="2"/>
    <x v="12"/>
    <x v="15"/>
    <s v="Center"/>
    <x v="0"/>
    <x v="2"/>
    <n v="1351"/>
    <n v="9422"/>
    <n v="208432"/>
    <x v="2119"/>
  </r>
  <r>
    <s v="Shampoo"/>
    <x v="2"/>
    <x v="12"/>
    <x v="15"/>
    <s v="Center"/>
    <x v="0"/>
    <x v="3"/>
    <n v="1400"/>
    <n v="9737"/>
    <n v="208432"/>
    <x v="2119"/>
  </r>
  <r>
    <s v="Shampoo"/>
    <x v="2"/>
    <x v="12"/>
    <x v="15"/>
    <s v="Center"/>
    <x v="0"/>
    <x v="4"/>
    <n v="2030"/>
    <n v="14126"/>
    <n v="208432"/>
    <x v="2119"/>
  </r>
  <r>
    <s v="Shampoo"/>
    <x v="2"/>
    <x v="12"/>
    <x v="15"/>
    <s v="Center"/>
    <x v="0"/>
    <x v="5"/>
    <n v="1316"/>
    <n v="9170"/>
    <n v="208432"/>
    <x v="2119"/>
  </r>
  <r>
    <s v="Shampoo"/>
    <x v="2"/>
    <x v="12"/>
    <x v="15"/>
    <s v="Center"/>
    <x v="0"/>
    <x v="6"/>
    <n v="1456"/>
    <n v="10108"/>
    <n v="208432"/>
    <x v="2119"/>
  </r>
  <r>
    <s v="Shampoo"/>
    <x v="2"/>
    <x v="12"/>
    <x v="15"/>
    <s v="Center"/>
    <x v="0"/>
    <x v="7"/>
    <n v="1407"/>
    <n v="9772"/>
    <n v="208432"/>
    <x v="2119"/>
  </r>
  <r>
    <s v="Shampoo"/>
    <x v="2"/>
    <x v="12"/>
    <x v="15"/>
    <s v="Center"/>
    <x v="0"/>
    <x v="8"/>
    <n v="1169"/>
    <n v="8134"/>
    <n v="208432"/>
    <x v="2119"/>
  </r>
  <r>
    <s v="Shampoo"/>
    <x v="2"/>
    <x v="12"/>
    <x v="15"/>
    <s v="Center"/>
    <x v="0"/>
    <x v="9"/>
    <n v="1736"/>
    <n v="12061"/>
    <n v="208432"/>
    <x v="2119"/>
  </r>
  <r>
    <s v="Shampoo"/>
    <x v="2"/>
    <x v="12"/>
    <x v="15"/>
    <s v="Center"/>
    <x v="0"/>
    <x v="10"/>
    <n v="2170"/>
    <n v="15071"/>
    <n v="208432"/>
    <x v="2119"/>
  </r>
  <r>
    <s v="Shampoo"/>
    <x v="2"/>
    <x v="12"/>
    <x v="15"/>
    <s v="Center"/>
    <x v="0"/>
    <x v="11"/>
    <n v="1456"/>
    <n v="10073"/>
    <n v="208432"/>
    <x v="2119"/>
  </r>
  <r>
    <s v="Shampoo"/>
    <x v="2"/>
    <x v="12"/>
    <x v="15"/>
    <s v="Center"/>
    <x v="1"/>
    <x v="0"/>
    <n v="1260"/>
    <n v="8729"/>
    <n v="190155"/>
    <x v="2120"/>
  </r>
  <r>
    <s v="Shampoo"/>
    <x v="2"/>
    <x v="12"/>
    <x v="15"/>
    <s v="Center"/>
    <x v="1"/>
    <x v="1"/>
    <n v="1736"/>
    <n v="12061"/>
    <n v="190155"/>
    <x v="2121"/>
  </r>
  <r>
    <s v="Shampoo"/>
    <x v="2"/>
    <x v="12"/>
    <x v="15"/>
    <s v="Center"/>
    <x v="1"/>
    <x v="2"/>
    <n v="1316"/>
    <n v="9128"/>
    <n v="190155"/>
    <x v="2122"/>
  </r>
  <r>
    <s v="Shampoo"/>
    <x v="2"/>
    <x v="12"/>
    <x v="15"/>
    <s v="Center"/>
    <x v="1"/>
    <x v="3"/>
    <n v="1988"/>
    <n v="13825"/>
    <n v="190155"/>
    <x v="2123"/>
  </r>
  <r>
    <s v="Shampoo"/>
    <x v="2"/>
    <x v="12"/>
    <x v="15"/>
    <s v="Center"/>
    <x v="1"/>
    <x v="4"/>
    <n v="1456"/>
    <n v="10094"/>
    <n v="190155"/>
    <x v="2124"/>
  </r>
  <r>
    <s v="Shampoo"/>
    <x v="2"/>
    <x v="12"/>
    <x v="15"/>
    <s v="Center"/>
    <x v="1"/>
    <x v="5"/>
    <n v="1386"/>
    <n v="9611"/>
    <n v="190155"/>
    <x v="2125"/>
  </r>
  <r>
    <s v="Shampoo"/>
    <x v="2"/>
    <x v="12"/>
    <x v="15"/>
    <s v="Center"/>
    <x v="1"/>
    <x v="6"/>
    <n v="994"/>
    <n v="6895"/>
    <n v="190155"/>
    <x v="2126"/>
  </r>
  <r>
    <s v="Shampoo"/>
    <x v="2"/>
    <x v="12"/>
    <x v="15"/>
    <s v="Center"/>
    <x v="1"/>
    <x v="7"/>
    <n v="1764"/>
    <n v="12264"/>
    <n v="190155"/>
    <x v="2127"/>
  </r>
  <r>
    <s v="Shampoo"/>
    <x v="2"/>
    <x v="12"/>
    <x v="15"/>
    <s v="Center"/>
    <x v="1"/>
    <x v="8"/>
    <n v="1603"/>
    <n v="11158"/>
    <n v="190155"/>
    <x v="2128"/>
  </r>
  <r>
    <s v="Shampoo"/>
    <x v="2"/>
    <x v="12"/>
    <x v="15"/>
    <s v="Center"/>
    <x v="1"/>
    <x v="9"/>
    <n v="1211"/>
    <n v="8456"/>
    <n v="190155"/>
    <x v="2129"/>
  </r>
  <r>
    <s v="Shampoo"/>
    <x v="2"/>
    <x v="12"/>
    <x v="15"/>
    <s v="Center"/>
    <x v="1"/>
    <x v="10"/>
    <n v="1246"/>
    <n v="8687"/>
    <n v="190155"/>
    <x v="2130"/>
  </r>
  <r>
    <s v="Shampoo"/>
    <x v="2"/>
    <x v="12"/>
    <x v="15"/>
    <s v="Center"/>
    <x v="1"/>
    <x v="11"/>
    <n v="1141"/>
    <n v="7924"/>
    <n v="190155"/>
    <x v="2131"/>
  </r>
  <r>
    <s v="Shampoo"/>
    <x v="2"/>
    <x v="12"/>
    <x v="15"/>
    <s v="Center"/>
    <x v="2"/>
    <x v="0"/>
    <n v="1512"/>
    <n v="10535"/>
    <n v="170667"/>
    <x v="2132"/>
  </r>
  <r>
    <s v="Shampoo"/>
    <x v="2"/>
    <x v="12"/>
    <x v="15"/>
    <s v="Center"/>
    <x v="2"/>
    <x v="1"/>
    <n v="1330"/>
    <n v="9191"/>
    <n v="170667"/>
    <x v="2133"/>
  </r>
  <r>
    <s v="Shampoo"/>
    <x v="2"/>
    <x v="12"/>
    <x v="15"/>
    <s v="Center"/>
    <x v="2"/>
    <x v="2"/>
    <n v="1764"/>
    <n v="12264"/>
    <n v="170667"/>
    <x v="2134"/>
  </r>
  <r>
    <s v="Shampoo"/>
    <x v="2"/>
    <x v="12"/>
    <x v="15"/>
    <s v="Center"/>
    <x v="2"/>
    <x v="3"/>
    <n v="1015"/>
    <n v="7091"/>
    <n v="170667"/>
    <x v="2135"/>
  </r>
  <r>
    <s v="Shampoo"/>
    <x v="2"/>
    <x v="12"/>
    <x v="15"/>
    <s v="Center"/>
    <x v="2"/>
    <x v="4"/>
    <n v="1386"/>
    <n v="9653"/>
    <n v="170667"/>
    <x v="2136"/>
  </r>
  <r>
    <s v="Shampoo"/>
    <x v="2"/>
    <x v="12"/>
    <x v="15"/>
    <s v="Center"/>
    <x v="2"/>
    <x v="5"/>
    <n v="1302"/>
    <n v="9044"/>
    <n v="170667"/>
    <x v="2137"/>
  </r>
  <r>
    <s v="Shampoo"/>
    <x v="2"/>
    <x v="12"/>
    <x v="15"/>
    <s v="Center"/>
    <x v="2"/>
    <x v="6"/>
    <n v="1155"/>
    <n v="8029"/>
    <n v="170667"/>
    <x v="2138"/>
  </r>
  <r>
    <s v="Shampoo"/>
    <x v="2"/>
    <x v="12"/>
    <x v="15"/>
    <s v="Center"/>
    <x v="2"/>
    <x v="7"/>
    <n v="1407"/>
    <n v="9828"/>
    <n v="170667"/>
    <x v="2139"/>
  </r>
  <r>
    <s v="Shampoo"/>
    <x v="2"/>
    <x v="12"/>
    <x v="15"/>
    <s v="Center"/>
    <x v="2"/>
    <x v="8"/>
    <n v="1407"/>
    <n v="9828"/>
    <n v="170667"/>
    <x v="2140"/>
  </r>
  <r>
    <s v="Shampoo"/>
    <x v="2"/>
    <x v="12"/>
    <x v="15"/>
    <s v="Center"/>
    <x v="2"/>
    <x v="9"/>
    <n v="1302"/>
    <n v="9093"/>
    <n v="170667"/>
    <x v="2141"/>
  </r>
  <r>
    <s v="Shampoo"/>
    <x v="2"/>
    <x v="12"/>
    <x v="15"/>
    <s v="Center"/>
    <x v="2"/>
    <x v="10"/>
    <n v="1225"/>
    <n v="8547"/>
    <n v="170667"/>
    <x v="2142"/>
  </r>
  <r>
    <s v="Shampoo"/>
    <x v="2"/>
    <x v="12"/>
    <x v="15"/>
    <s v="Center"/>
    <x v="2"/>
    <x v="11"/>
    <n v="2044"/>
    <n v="14182"/>
    <n v="170667"/>
    <x v="2143"/>
  </r>
  <r>
    <s v="Shampoo"/>
    <x v="2"/>
    <x v="12"/>
    <x v="15"/>
    <s v="Center"/>
    <x v="3"/>
    <x v="0"/>
    <n v="1274"/>
    <n v="8813"/>
    <n v="177254"/>
    <x v="2144"/>
  </r>
  <r>
    <s v="Shampoo"/>
    <x v="2"/>
    <x v="12"/>
    <x v="15"/>
    <s v="Center"/>
    <x v="3"/>
    <x v="1"/>
    <n v="1701"/>
    <n v="11816"/>
    <n v="177254"/>
    <x v="2145"/>
  </r>
  <r>
    <s v="Shampoo"/>
    <x v="2"/>
    <x v="12"/>
    <x v="15"/>
    <s v="Center"/>
    <x v="3"/>
    <x v="2"/>
    <n v="1491"/>
    <n v="10325"/>
    <n v="177254"/>
    <x v="2146"/>
  </r>
  <r>
    <s v="Shampoo"/>
    <x v="2"/>
    <x v="12"/>
    <x v="15"/>
    <s v="Center"/>
    <x v="3"/>
    <x v="3"/>
    <n v="1939"/>
    <n v="13468"/>
    <n v="177254"/>
    <x v="2147"/>
  </r>
  <r>
    <s v="Shampoo"/>
    <x v="2"/>
    <x v="12"/>
    <x v="15"/>
    <s v="Center"/>
    <x v="3"/>
    <x v="4"/>
    <n v="1442"/>
    <n v="10073"/>
    <n v="177254"/>
    <x v="2148"/>
  </r>
  <r>
    <s v="Shampoo"/>
    <x v="2"/>
    <x v="12"/>
    <x v="15"/>
    <s v="Center"/>
    <x v="3"/>
    <x v="5"/>
    <n v="1512"/>
    <n v="10542"/>
    <n v="177254"/>
    <x v="2149"/>
  </r>
  <r>
    <s v="Shampoo"/>
    <x v="2"/>
    <x v="12"/>
    <x v="15"/>
    <s v="Center"/>
    <x v="3"/>
    <x v="6"/>
    <n v="1603"/>
    <n v="11158"/>
    <n v="177254"/>
    <x v="2150"/>
  </r>
  <r>
    <s v="Shampoo"/>
    <x v="2"/>
    <x v="12"/>
    <x v="15"/>
    <s v="Center"/>
    <x v="3"/>
    <x v="7"/>
    <n v="1246"/>
    <n v="8694"/>
    <n v="177254"/>
    <x v="2151"/>
  </r>
  <r>
    <s v="Shampoo"/>
    <x v="2"/>
    <x v="12"/>
    <x v="15"/>
    <s v="Center"/>
    <x v="3"/>
    <x v="8"/>
    <n v="2205"/>
    <n v="15351"/>
    <n v="177254"/>
    <x v="2152"/>
  </r>
  <r>
    <s v="Shampoo"/>
    <x v="2"/>
    <x v="12"/>
    <x v="15"/>
    <s v="Center"/>
    <x v="3"/>
    <x v="9"/>
    <n v="1799"/>
    <n v="12558"/>
    <n v="177254"/>
    <x v="2153"/>
  </r>
  <r>
    <s v="Shampoo"/>
    <x v="2"/>
    <x v="12"/>
    <x v="15"/>
    <s v="Center"/>
    <x v="3"/>
    <x v="10"/>
    <n v="1225"/>
    <n v="8498"/>
    <n v="177254"/>
    <x v="2154"/>
  </r>
  <r>
    <s v="Shampoo"/>
    <x v="2"/>
    <x v="12"/>
    <x v="15"/>
    <s v="Center"/>
    <x v="3"/>
    <x v="11"/>
    <n v="1652"/>
    <n v="11501"/>
    <n v="177254"/>
    <x v="2155"/>
  </r>
  <r>
    <s v="Shampoo"/>
    <x v="2"/>
    <x v="12"/>
    <x v="15"/>
    <s v="Center"/>
    <x v="4"/>
    <x v="0"/>
    <n v="1477"/>
    <n v="10269"/>
    <n v="165291"/>
    <x v="2156"/>
  </r>
  <r>
    <s v="Shampoo"/>
    <x v="2"/>
    <x v="12"/>
    <x v="15"/>
    <s v="Center"/>
    <x v="4"/>
    <x v="1"/>
    <n v="1281"/>
    <n v="8897"/>
    <n v="165291"/>
    <x v="2157"/>
  </r>
  <r>
    <s v="Shampoo"/>
    <x v="2"/>
    <x v="12"/>
    <x v="15"/>
    <s v="Center"/>
    <x v="4"/>
    <x v="2"/>
    <n v="1246"/>
    <n v="8666"/>
    <n v="165291"/>
    <x v="2158"/>
  </r>
  <r>
    <s v="Shampoo"/>
    <x v="2"/>
    <x v="12"/>
    <x v="15"/>
    <s v="Center"/>
    <x v="4"/>
    <x v="3"/>
    <n v="875"/>
    <n v="6097"/>
    <n v="165291"/>
    <x v="2159"/>
  </r>
  <r>
    <s v="Shampoo"/>
    <x v="2"/>
    <x v="12"/>
    <x v="15"/>
    <s v="Center"/>
    <x v="4"/>
    <x v="4"/>
    <n v="1204"/>
    <n v="8337"/>
    <n v="165291"/>
    <x v="2160"/>
  </r>
  <r>
    <s v="Shampoo"/>
    <x v="2"/>
    <x v="12"/>
    <x v="15"/>
    <s v="Center"/>
    <x v="4"/>
    <x v="5"/>
    <n v="2023"/>
    <n v="14007"/>
    <n v="165291"/>
    <x v="2161"/>
  </r>
  <r>
    <s v="Shampoo"/>
    <x v="2"/>
    <x v="12"/>
    <x v="15"/>
    <s v="Center"/>
    <x v="4"/>
    <x v="6"/>
    <n v="1673"/>
    <n v="11641"/>
    <n v="165291"/>
    <x v="2162"/>
  </r>
  <r>
    <s v="Shampoo"/>
    <x v="2"/>
    <x v="12"/>
    <x v="15"/>
    <s v="Center"/>
    <x v="4"/>
    <x v="7"/>
    <n v="1316"/>
    <n v="9135"/>
    <n v="165291"/>
    <x v="2163"/>
  </r>
  <r>
    <s v="Shampoo"/>
    <x v="2"/>
    <x v="12"/>
    <x v="15"/>
    <s v="Center"/>
    <x v="4"/>
    <x v="8"/>
    <n v="1631"/>
    <n v="11410"/>
    <n v="165291"/>
    <x v="2164"/>
  </r>
  <r>
    <s v="Shampoo"/>
    <x v="2"/>
    <x v="12"/>
    <x v="15"/>
    <s v="Center"/>
    <x v="4"/>
    <x v="9"/>
    <n v="973"/>
    <n v="7091"/>
    <n v="165291"/>
    <x v="2165"/>
  </r>
  <r>
    <s v="Shampoo"/>
    <x v="2"/>
    <x v="12"/>
    <x v="15"/>
    <s v="Center"/>
    <x v="4"/>
    <x v="10"/>
    <n v="1470"/>
    <n v="10710"/>
    <n v="165291"/>
    <x v="2166"/>
  </r>
  <r>
    <s v="Shampoo"/>
    <x v="2"/>
    <x v="12"/>
    <x v="15"/>
    <s v="Center"/>
    <x v="4"/>
    <x v="11"/>
    <n v="1491"/>
    <n v="10822"/>
    <n v="165291"/>
    <x v="2167"/>
  </r>
  <r>
    <s v="Shampoo"/>
    <x v="2"/>
    <x v="12"/>
    <x v="15"/>
    <s v="Center"/>
    <x v="5"/>
    <x v="0"/>
    <n v="1526"/>
    <n v="11088"/>
    <n v="42322"/>
    <x v="2168"/>
  </r>
  <r>
    <s v="Shampoo"/>
    <x v="2"/>
    <x v="12"/>
    <x v="15"/>
    <s v="Center"/>
    <x v="5"/>
    <x v="1"/>
    <n v="1442"/>
    <n v="10521"/>
    <n v="42322"/>
    <x v="2169"/>
  </r>
  <r>
    <s v="Shampoo"/>
    <x v="2"/>
    <x v="12"/>
    <x v="15"/>
    <s v="Center"/>
    <x v="5"/>
    <x v="2"/>
    <n v="1281"/>
    <n v="9345"/>
    <n v="42322"/>
    <x v="2170"/>
  </r>
  <r>
    <s v="Shampoo"/>
    <x v="2"/>
    <x v="12"/>
    <x v="15"/>
    <s v="North"/>
    <x v="0"/>
    <x v="0"/>
    <n v="623"/>
    <n v="4375"/>
    <n v="208432"/>
    <x v="2119"/>
  </r>
  <r>
    <s v="Shampoo"/>
    <x v="2"/>
    <x v="12"/>
    <x v="15"/>
    <s v="North"/>
    <x v="0"/>
    <x v="1"/>
    <n v="441"/>
    <n v="3087"/>
    <n v="208432"/>
    <x v="2119"/>
  </r>
  <r>
    <s v="Shampoo"/>
    <x v="2"/>
    <x v="12"/>
    <x v="15"/>
    <s v="North"/>
    <x v="0"/>
    <x v="2"/>
    <n v="378"/>
    <n v="2667"/>
    <n v="208432"/>
    <x v="2119"/>
  </r>
  <r>
    <s v="Shampoo"/>
    <x v="2"/>
    <x v="12"/>
    <x v="15"/>
    <s v="North"/>
    <x v="0"/>
    <x v="3"/>
    <n v="427"/>
    <n v="2982"/>
    <n v="208432"/>
    <x v="2119"/>
  </r>
  <r>
    <s v="Shampoo"/>
    <x v="2"/>
    <x v="12"/>
    <x v="15"/>
    <s v="North"/>
    <x v="0"/>
    <x v="4"/>
    <n v="1435"/>
    <n v="9989"/>
    <n v="208432"/>
    <x v="2119"/>
  </r>
  <r>
    <s v="Shampoo"/>
    <x v="2"/>
    <x v="12"/>
    <x v="15"/>
    <s v="North"/>
    <x v="0"/>
    <x v="5"/>
    <n v="707"/>
    <n v="4886"/>
    <n v="208432"/>
    <x v="2119"/>
  </r>
  <r>
    <s v="Shampoo"/>
    <x v="2"/>
    <x v="12"/>
    <x v="15"/>
    <s v="North"/>
    <x v="0"/>
    <x v="6"/>
    <n v="462"/>
    <n v="3213"/>
    <n v="208432"/>
    <x v="2119"/>
  </r>
  <r>
    <s v="Shampoo"/>
    <x v="2"/>
    <x v="12"/>
    <x v="15"/>
    <s v="North"/>
    <x v="0"/>
    <x v="7"/>
    <n v="322"/>
    <n v="2261"/>
    <n v="208432"/>
    <x v="2119"/>
  </r>
  <r>
    <s v="Shampoo"/>
    <x v="2"/>
    <x v="12"/>
    <x v="15"/>
    <s v="North"/>
    <x v="0"/>
    <x v="8"/>
    <n v="833"/>
    <n v="5740"/>
    <n v="208432"/>
    <x v="2119"/>
  </r>
  <r>
    <s v="Shampoo"/>
    <x v="2"/>
    <x v="12"/>
    <x v="15"/>
    <s v="North"/>
    <x v="0"/>
    <x v="9"/>
    <n v="413"/>
    <n v="2919"/>
    <n v="208432"/>
    <x v="2119"/>
  </r>
  <r>
    <s v="Shampoo"/>
    <x v="2"/>
    <x v="12"/>
    <x v="15"/>
    <s v="North"/>
    <x v="0"/>
    <x v="10"/>
    <n v="567"/>
    <n v="3962"/>
    <n v="208432"/>
    <x v="2119"/>
  </r>
  <r>
    <s v="Shampoo"/>
    <x v="2"/>
    <x v="12"/>
    <x v="15"/>
    <s v="North"/>
    <x v="0"/>
    <x v="11"/>
    <n v="266"/>
    <n v="1834"/>
    <n v="208432"/>
    <x v="2119"/>
  </r>
  <r>
    <s v="Shampoo"/>
    <x v="2"/>
    <x v="12"/>
    <x v="15"/>
    <s v="North"/>
    <x v="1"/>
    <x v="0"/>
    <n v="623"/>
    <n v="4354"/>
    <n v="190155"/>
    <x v="2171"/>
  </r>
  <r>
    <s v="Shampoo"/>
    <x v="2"/>
    <x v="12"/>
    <x v="15"/>
    <s v="North"/>
    <x v="1"/>
    <x v="1"/>
    <n v="301"/>
    <n v="2079"/>
    <n v="190155"/>
    <x v="2172"/>
  </r>
  <r>
    <s v="Shampoo"/>
    <x v="2"/>
    <x v="12"/>
    <x v="15"/>
    <s v="North"/>
    <x v="1"/>
    <x v="2"/>
    <n v="392"/>
    <n v="2737"/>
    <n v="190155"/>
    <x v="2173"/>
  </r>
  <r>
    <s v="Shampoo"/>
    <x v="2"/>
    <x v="12"/>
    <x v="15"/>
    <s v="North"/>
    <x v="1"/>
    <x v="3"/>
    <n v="609"/>
    <n v="4228"/>
    <n v="190155"/>
    <x v="2174"/>
  </r>
  <r>
    <s v="Shampoo"/>
    <x v="2"/>
    <x v="12"/>
    <x v="15"/>
    <s v="North"/>
    <x v="1"/>
    <x v="4"/>
    <n v="301"/>
    <n v="2128"/>
    <n v="190155"/>
    <x v="2175"/>
  </r>
  <r>
    <s v="Shampoo"/>
    <x v="2"/>
    <x v="12"/>
    <x v="15"/>
    <s v="North"/>
    <x v="1"/>
    <x v="5"/>
    <n v="553"/>
    <n v="3815"/>
    <n v="190155"/>
    <x v="2176"/>
  </r>
  <r>
    <s v="Shampoo"/>
    <x v="2"/>
    <x v="12"/>
    <x v="15"/>
    <s v="North"/>
    <x v="1"/>
    <x v="6"/>
    <n v="532"/>
    <n v="3661"/>
    <n v="190155"/>
    <x v="2177"/>
  </r>
  <r>
    <s v="Shampoo"/>
    <x v="2"/>
    <x v="12"/>
    <x v="15"/>
    <s v="North"/>
    <x v="1"/>
    <x v="7"/>
    <n v="357"/>
    <n v="2457"/>
    <n v="190155"/>
    <x v="2178"/>
  </r>
  <r>
    <s v="Shampoo"/>
    <x v="2"/>
    <x v="12"/>
    <x v="15"/>
    <s v="North"/>
    <x v="1"/>
    <x v="8"/>
    <n v="462"/>
    <n v="3248"/>
    <n v="190155"/>
    <x v="2179"/>
  </r>
  <r>
    <s v="Shampoo"/>
    <x v="2"/>
    <x v="12"/>
    <x v="15"/>
    <s v="North"/>
    <x v="1"/>
    <x v="9"/>
    <n v="441"/>
    <n v="3059"/>
    <n v="190155"/>
    <x v="2180"/>
  </r>
  <r>
    <s v="Shampoo"/>
    <x v="2"/>
    <x v="12"/>
    <x v="15"/>
    <s v="North"/>
    <x v="1"/>
    <x v="10"/>
    <n v="350"/>
    <n v="2380"/>
    <n v="190155"/>
    <x v="2181"/>
  </r>
  <r>
    <s v="Shampoo"/>
    <x v="2"/>
    <x v="12"/>
    <x v="15"/>
    <s v="North"/>
    <x v="1"/>
    <x v="11"/>
    <n v="441"/>
    <n v="3052"/>
    <n v="190155"/>
    <x v="2131"/>
  </r>
  <r>
    <s v="Shampoo"/>
    <x v="2"/>
    <x v="12"/>
    <x v="15"/>
    <s v="North"/>
    <x v="2"/>
    <x v="0"/>
    <n v="441"/>
    <n v="3052"/>
    <n v="170667"/>
    <x v="2182"/>
  </r>
  <r>
    <s v="Shampoo"/>
    <x v="2"/>
    <x v="12"/>
    <x v="15"/>
    <s v="North"/>
    <x v="2"/>
    <x v="1"/>
    <n v="245"/>
    <n v="1722"/>
    <n v="170667"/>
    <x v="2183"/>
  </r>
  <r>
    <s v="Shampoo"/>
    <x v="2"/>
    <x v="12"/>
    <x v="15"/>
    <s v="North"/>
    <x v="2"/>
    <x v="2"/>
    <n v="315"/>
    <n v="2128"/>
    <n v="170667"/>
    <x v="2184"/>
  </r>
  <r>
    <s v="Shampoo"/>
    <x v="2"/>
    <x v="12"/>
    <x v="15"/>
    <s v="North"/>
    <x v="2"/>
    <x v="3"/>
    <n v="252"/>
    <n v="1764"/>
    <n v="170667"/>
    <x v="2185"/>
  </r>
  <r>
    <s v="Shampoo"/>
    <x v="2"/>
    <x v="12"/>
    <x v="15"/>
    <s v="North"/>
    <x v="2"/>
    <x v="4"/>
    <n v="252"/>
    <n v="1743"/>
    <n v="170667"/>
    <x v="2186"/>
  </r>
  <r>
    <s v="Shampoo"/>
    <x v="2"/>
    <x v="12"/>
    <x v="15"/>
    <s v="North"/>
    <x v="2"/>
    <x v="5"/>
    <n v="427"/>
    <n v="3003"/>
    <n v="170667"/>
    <x v="2187"/>
  </r>
  <r>
    <s v="Shampoo"/>
    <x v="2"/>
    <x v="12"/>
    <x v="15"/>
    <s v="North"/>
    <x v="2"/>
    <x v="6"/>
    <n v="210"/>
    <n v="1421"/>
    <n v="170667"/>
    <x v="2188"/>
  </r>
  <r>
    <s v="Shampoo"/>
    <x v="2"/>
    <x v="12"/>
    <x v="15"/>
    <s v="North"/>
    <x v="2"/>
    <x v="7"/>
    <n v="357"/>
    <n v="2471"/>
    <n v="170667"/>
    <x v="2189"/>
  </r>
  <r>
    <s v="Shampoo"/>
    <x v="2"/>
    <x v="12"/>
    <x v="15"/>
    <s v="North"/>
    <x v="2"/>
    <x v="8"/>
    <n v="406"/>
    <n v="2842"/>
    <n v="170667"/>
    <x v="2190"/>
  </r>
  <r>
    <s v="Shampoo"/>
    <x v="2"/>
    <x v="12"/>
    <x v="15"/>
    <s v="North"/>
    <x v="2"/>
    <x v="9"/>
    <n v="448"/>
    <n v="3143"/>
    <n v="170667"/>
    <x v="2191"/>
  </r>
  <r>
    <s v="Shampoo"/>
    <x v="2"/>
    <x v="12"/>
    <x v="15"/>
    <s v="North"/>
    <x v="2"/>
    <x v="10"/>
    <n v="357"/>
    <n v="2485"/>
    <n v="170667"/>
    <x v="2192"/>
  </r>
  <r>
    <s v="Shampoo"/>
    <x v="2"/>
    <x v="12"/>
    <x v="15"/>
    <s v="North"/>
    <x v="2"/>
    <x v="11"/>
    <n v="126"/>
    <n v="854"/>
    <n v="170667"/>
    <x v="2143"/>
  </r>
  <r>
    <s v="Shampoo"/>
    <x v="2"/>
    <x v="12"/>
    <x v="15"/>
    <s v="North"/>
    <x v="3"/>
    <x v="0"/>
    <n v="483"/>
    <n v="3409"/>
    <n v="177254"/>
    <x v="2193"/>
  </r>
  <r>
    <s v="Shampoo"/>
    <x v="2"/>
    <x v="12"/>
    <x v="15"/>
    <s v="North"/>
    <x v="3"/>
    <x v="1"/>
    <n v="70"/>
    <n v="448"/>
    <n v="177254"/>
    <x v="2194"/>
  </r>
  <r>
    <s v="Shampoo"/>
    <x v="2"/>
    <x v="12"/>
    <x v="15"/>
    <s v="North"/>
    <x v="3"/>
    <x v="2"/>
    <n v="175"/>
    <n v="1239"/>
    <n v="177254"/>
    <x v="2195"/>
  </r>
  <r>
    <s v="Shampoo"/>
    <x v="2"/>
    <x v="12"/>
    <x v="15"/>
    <s v="North"/>
    <x v="3"/>
    <x v="3"/>
    <n v="462"/>
    <n v="3199"/>
    <n v="177254"/>
    <x v="2196"/>
  </r>
  <r>
    <s v="Shampoo"/>
    <x v="2"/>
    <x v="12"/>
    <x v="15"/>
    <s v="North"/>
    <x v="3"/>
    <x v="4"/>
    <n v="217"/>
    <n v="1561"/>
    <n v="177254"/>
    <x v="2197"/>
  </r>
  <r>
    <s v="Shampoo"/>
    <x v="2"/>
    <x v="12"/>
    <x v="15"/>
    <s v="North"/>
    <x v="3"/>
    <x v="5"/>
    <n v="105"/>
    <n v="693"/>
    <n v="177254"/>
    <x v="2198"/>
  </r>
  <r>
    <s v="Shampoo"/>
    <x v="2"/>
    <x v="12"/>
    <x v="15"/>
    <s v="North"/>
    <x v="3"/>
    <x v="6"/>
    <n v="581"/>
    <n v="4053"/>
    <n v="177254"/>
    <x v="2199"/>
  </r>
  <r>
    <s v="Shampoo"/>
    <x v="2"/>
    <x v="12"/>
    <x v="15"/>
    <s v="North"/>
    <x v="3"/>
    <x v="7"/>
    <n v="147"/>
    <n v="1029"/>
    <n v="177254"/>
    <x v="2200"/>
  </r>
  <r>
    <s v="Shampoo"/>
    <x v="2"/>
    <x v="12"/>
    <x v="15"/>
    <s v="North"/>
    <x v="3"/>
    <x v="8"/>
    <n v="140"/>
    <n v="973"/>
    <n v="177254"/>
    <x v="2201"/>
  </r>
  <r>
    <s v="Shampoo"/>
    <x v="2"/>
    <x v="12"/>
    <x v="15"/>
    <s v="North"/>
    <x v="3"/>
    <x v="9"/>
    <n v="210"/>
    <n v="1477"/>
    <n v="177254"/>
    <x v="2202"/>
  </r>
  <r>
    <s v="Shampoo"/>
    <x v="2"/>
    <x v="12"/>
    <x v="15"/>
    <s v="North"/>
    <x v="3"/>
    <x v="10"/>
    <n v="175"/>
    <n v="1190"/>
    <n v="177254"/>
    <x v="2203"/>
  </r>
  <r>
    <s v="Shampoo"/>
    <x v="2"/>
    <x v="12"/>
    <x v="15"/>
    <s v="North"/>
    <x v="3"/>
    <x v="11"/>
    <n v="210"/>
    <n v="1477"/>
    <n v="177254"/>
    <x v="2155"/>
  </r>
  <r>
    <s v="Shampoo"/>
    <x v="2"/>
    <x v="12"/>
    <x v="15"/>
    <s v="North"/>
    <x v="4"/>
    <x v="0"/>
    <n v="182"/>
    <n v="1316"/>
    <n v="165291"/>
    <x v="2204"/>
  </r>
  <r>
    <s v="Shampoo"/>
    <x v="2"/>
    <x v="12"/>
    <x v="15"/>
    <s v="North"/>
    <x v="4"/>
    <x v="1"/>
    <n v="315"/>
    <n v="2198"/>
    <n v="165291"/>
    <x v="2205"/>
  </r>
  <r>
    <s v="Shampoo"/>
    <x v="2"/>
    <x v="12"/>
    <x v="15"/>
    <s v="North"/>
    <x v="4"/>
    <x v="2"/>
    <n v="462"/>
    <n v="3178"/>
    <n v="165291"/>
    <x v="2206"/>
  </r>
  <r>
    <s v="Shampoo"/>
    <x v="2"/>
    <x v="12"/>
    <x v="15"/>
    <s v="North"/>
    <x v="4"/>
    <x v="3"/>
    <n v="196"/>
    <n v="1351"/>
    <n v="165291"/>
    <x v="2207"/>
  </r>
  <r>
    <s v="Shampoo"/>
    <x v="2"/>
    <x v="12"/>
    <x v="15"/>
    <s v="North"/>
    <x v="4"/>
    <x v="4"/>
    <n v="175"/>
    <n v="1239"/>
    <n v="165291"/>
    <x v="2208"/>
  </r>
  <r>
    <s v="Shampoo"/>
    <x v="2"/>
    <x v="12"/>
    <x v="15"/>
    <s v="North"/>
    <x v="4"/>
    <x v="5"/>
    <n v="322"/>
    <n v="2240"/>
    <n v="165291"/>
    <x v="2209"/>
  </r>
  <r>
    <s v="Shampoo"/>
    <x v="2"/>
    <x v="12"/>
    <x v="15"/>
    <s v="North"/>
    <x v="4"/>
    <x v="6"/>
    <n v="644"/>
    <n v="4480"/>
    <n v="165291"/>
    <x v="2210"/>
  </r>
  <r>
    <s v="Shampoo"/>
    <x v="2"/>
    <x v="12"/>
    <x v="15"/>
    <s v="North"/>
    <x v="4"/>
    <x v="7"/>
    <n v="707"/>
    <n v="4872"/>
    <n v="165291"/>
    <x v="2211"/>
  </r>
  <r>
    <s v="Shampoo"/>
    <x v="2"/>
    <x v="12"/>
    <x v="15"/>
    <s v="North"/>
    <x v="4"/>
    <x v="8"/>
    <n v="609"/>
    <n v="4242"/>
    <n v="165291"/>
    <x v="2212"/>
  </r>
  <r>
    <s v="Shampoo"/>
    <x v="2"/>
    <x v="12"/>
    <x v="15"/>
    <s v="North"/>
    <x v="4"/>
    <x v="9"/>
    <n v="287"/>
    <n v="2100"/>
    <n v="165291"/>
    <x v="2213"/>
  </r>
  <r>
    <s v="Shampoo"/>
    <x v="2"/>
    <x v="12"/>
    <x v="15"/>
    <s v="North"/>
    <x v="4"/>
    <x v="10"/>
    <n v="182"/>
    <n v="1337"/>
    <n v="165291"/>
    <x v="2214"/>
  </r>
  <r>
    <s v="Shampoo"/>
    <x v="2"/>
    <x v="12"/>
    <x v="15"/>
    <s v="North"/>
    <x v="4"/>
    <x v="11"/>
    <n v="217"/>
    <n v="1603"/>
    <n v="165291"/>
    <x v="2167"/>
  </r>
  <r>
    <s v="Shampoo"/>
    <x v="2"/>
    <x v="12"/>
    <x v="15"/>
    <s v="North"/>
    <x v="5"/>
    <x v="0"/>
    <n v="315"/>
    <n v="2261"/>
    <n v="42322"/>
    <x v="2215"/>
  </r>
  <r>
    <s v="Shampoo"/>
    <x v="2"/>
    <x v="12"/>
    <x v="15"/>
    <s v="North"/>
    <x v="5"/>
    <x v="1"/>
    <n v="427"/>
    <n v="3122"/>
    <n v="42322"/>
    <x v="2216"/>
  </r>
  <r>
    <s v="Shampoo"/>
    <x v="2"/>
    <x v="12"/>
    <x v="15"/>
    <s v="North"/>
    <x v="5"/>
    <x v="2"/>
    <n v="287"/>
    <n v="2135"/>
    <n v="42322"/>
    <x v="2217"/>
  </r>
  <r>
    <s v="Shampoo"/>
    <x v="2"/>
    <x v="12"/>
    <x v="15"/>
    <s v="South"/>
    <x v="0"/>
    <x v="0"/>
    <n v="105"/>
    <n v="728"/>
    <n v="208432"/>
    <x v="2119"/>
  </r>
  <r>
    <s v="Shampoo"/>
    <x v="2"/>
    <x v="12"/>
    <x v="15"/>
    <s v="South"/>
    <x v="0"/>
    <x v="1"/>
    <n v="245"/>
    <n v="1701"/>
    <n v="208432"/>
    <x v="2119"/>
  </r>
  <r>
    <s v="Shampoo"/>
    <x v="2"/>
    <x v="12"/>
    <x v="15"/>
    <s v="South"/>
    <x v="0"/>
    <x v="2"/>
    <n v="161"/>
    <n v="1134"/>
    <n v="208432"/>
    <x v="2119"/>
  </r>
  <r>
    <s v="Shampoo"/>
    <x v="2"/>
    <x v="12"/>
    <x v="15"/>
    <s v="South"/>
    <x v="0"/>
    <x v="3"/>
    <n v="280"/>
    <n v="1967"/>
    <n v="208432"/>
    <x v="2119"/>
  </r>
  <r>
    <s v="Shampoo"/>
    <x v="2"/>
    <x v="12"/>
    <x v="15"/>
    <s v="South"/>
    <x v="0"/>
    <x v="4"/>
    <n v="231"/>
    <n v="1568"/>
    <n v="208432"/>
    <x v="2119"/>
  </r>
  <r>
    <s v="Shampoo"/>
    <x v="2"/>
    <x v="12"/>
    <x v="15"/>
    <s v="South"/>
    <x v="0"/>
    <x v="5"/>
    <n v="245"/>
    <n v="1708"/>
    <n v="208432"/>
    <x v="2119"/>
  </r>
  <r>
    <s v="Shampoo"/>
    <x v="2"/>
    <x v="12"/>
    <x v="15"/>
    <s v="South"/>
    <x v="0"/>
    <x v="6"/>
    <n v="336"/>
    <n v="2366"/>
    <n v="208432"/>
    <x v="2119"/>
  </r>
  <r>
    <s v="Shampoo"/>
    <x v="2"/>
    <x v="12"/>
    <x v="15"/>
    <s v="South"/>
    <x v="0"/>
    <x v="8"/>
    <n v="336"/>
    <n v="2310"/>
    <n v="208432"/>
    <x v="2119"/>
  </r>
  <r>
    <s v="Shampoo"/>
    <x v="2"/>
    <x v="12"/>
    <x v="15"/>
    <s v="South"/>
    <x v="0"/>
    <x v="9"/>
    <n v="210"/>
    <n v="1407"/>
    <n v="208432"/>
    <x v="2119"/>
  </r>
  <r>
    <s v="Shampoo"/>
    <x v="2"/>
    <x v="12"/>
    <x v="15"/>
    <s v="South"/>
    <x v="0"/>
    <x v="10"/>
    <n v="280"/>
    <n v="1904"/>
    <n v="208432"/>
    <x v="2119"/>
  </r>
  <r>
    <s v="Shampoo"/>
    <x v="2"/>
    <x v="12"/>
    <x v="15"/>
    <s v="South"/>
    <x v="0"/>
    <x v="11"/>
    <n v="175"/>
    <n v="1204"/>
    <n v="208432"/>
    <x v="2119"/>
  </r>
  <r>
    <s v="Shampoo"/>
    <x v="2"/>
    <x v="12"/>
    <x v="15"/>
    <s v="South"/>
    <x v="1"/>
    <x v="0"/>
    <n v="392"/>
    <n v="2702"/>
    <n v="190155"/>
    <x v="2218"/>
  </r>
  <r>
    <s v="Shampoo"/>
    <x v="2"/>
    <x v="12"/>
    <x v="15"/>
    <s v="South"/>
    <x v="1"/>
    <x v="1"/>
    <n v="315"/>
    <n v="2170"/>
    <n v="190155"/>
    <x v="2219"/>
  </r>
  <r>
    <s v="Shampoo"/>
    <x v="2"/>
    <x v="12"/>
    <x v="15"/>
    <s v="South"/>
    <x v="1"/>
    <x v="2"/>
    <n v="875"/>
    <n v="6062"/>
    <n v="190155"/>
    <x v="2220"/>
  </r>
  <r>
    <s v="Shampoo"/>
    <x v="2"/>
    <x v="12"/>
    <x v="15"/>
    <s v="South"/>
    <x v="1"/>
    <x v="3"/>
    <n v="140"/>
    <n v="924"/>
    <n v="190155"/>
    <x v="2221"/>
  </r>
  <r>
    <s v="Shampoo"/>
    <x v="2"/>
    <x v="12"/>
    <x v="15"/>
    <s v="South"/>
    <x v="1"/>
    <x v="4"/>
    <n v="441"/>
    <n v="3059"/>
    <n v="190155"/>
    <x v="2222"/>
  </r>
  <r>
    <s v="Shampoo"/>
    <x v="2"/>
    <x v="12"/>
    <x v="15"/>
    <s v="South"/>
    <x v="1"/>
    <x v="5"/>
    <n v="406"/>
    <n v="2842"/>
    <n v="190155"/>
    <x v="2223"/>
  </r>
  <r>
    <s v="Shampoo"/>
    <x v="2"/>
    <x v="12"/>
    <x v="15"/>
    <s v="South"/>
    <x v="1"/>
    <x v="6"/>
    <n v="357"/>
    <n v="2520"/>
    <n v="190155"/>
    <x v="2224"/>
  </r>
  <r>
    <s v="Shampoo"/>
    <x v="2"/>
    <x v="12"/>
    <x v="15"/>
    <s v="South"/>
    <x v="1"/>
    <x v="7"/>
    <n v="350"/>
    <n v="2436"/>
    <n v="190155"/>
    <x v="2224"/>
  </r>
  <r>
    <s v="Shampoo"/>
    <x v="2"/>
    <x v="12"/>
    <x v="15"/>
    <s v="South"/>
    <x v="1"/>
    <x v="8"/>
    <n v="413"/>
    <n v="2919"/>
    <n v="190155"/>
    <x v="2225"/>
  </r>
  <r>
    <s v="Shampoo"/>
    <x v="2"/>
    <x v="12"/>
    <x v="15"/>
    <s v="South"/>
    <x v="1"/>
    <x v="9"/>
    <n v="644"/>
    <n v="4529"/>
    <n v="190155"/>
    <x v="2226"/>
  </r>
  <r>
    <s v="Shampoo"/>
    <x v="2"/>
    <x v="12"/>
    <x v="15"/>
    <s v="South"/>
    <x v="1"/>
    <x v="10"/>
    <n v="175"/>
    <n v="1239"/>
    <n v="190155"/>
    <x v="2227"/>
  </r>
  <r>
    <s v="Shampoo"/>
    <x v="2"/>
    <x v="12"/>
    <x v="15"/>
    <s v="South"/>
    <x v="1"/>
    <x v="11"/>
    <n v="392"/>
    <n v="2723"/>
    <n v="190155"/>
    <x v="2131"/>
  </r>
  <r>
    <s v="Shampoo"/>
    <x v="2"/>
    <x v="12"/>
    <x v="15"/>
    <s v="South"/>
    <x v="2"/>
    <x v="0"/>
    <n v="462"/>
    <n v="3248"/>
    <n v="170667"/>
    <x v="2228"/>
  </r>
  <r>
    <s v="Shampoo"/>
    <x v="2"/>
    <x v="12"/>
    <x v="15"/>
    <s v="South"/>
    <x v="2"/>
    <x v="1"/>
    <n v="357"/>
    <n v="2457"/>
    <n v="170667"/>
    <x v="2229"/>
  </r>
  <r>
    <s v="Shampoo"/>
    <x v="2"/>
    <x v="12"/>
    <x v="15"/>
    <s v="South"/>
    <x v="2"/>
    <x v="2"/>
    <n v="511"/>
    <n v="3514"/>
    <n v="170667"/>
    <x v="2230"/>
  </r>
  <r>
    <s v="Shampoo"/>
    <x v="2"/>
    <x v="12"/>
    <x v="15"/>
    <s v="South"/>
    <x v="2"/>
    <x v="3"/>
    <n v="245"/>
    <n v="1673"/>
    <n v="170667"/>
    <x v="2231"/>
  </r>
  <r>
    <s v="Shampoo"/>
    <x v="2"/>
    <x v="12"/>
    <x v="15"/>
    <s v="South"/>
    <x v="2"/>
    <x v="4"/>
    <n v="371"/>
    <n v="2527"/>
    <n v="170667"/>
    <x v="2232"/>
  </r>
  <r>
    <s v="Shampoo"/>
    <x v="2"/>
    <x v="12"/>
    <x v="15"/>
    <s v="South"/>
    <x v="2"/>
    <x v="5"/>
    <n v="245"/>
    <n v="1687"/>
    <n v="170667"/>
    <x v="2233"/>
  </r>
  <r>
    <s v="Shampoo"/>
    <x v="2"/>
    <x v="12"/>
    <x v="15"/>
    <s v="South"/>
    <x v="2"/>
    <x v="6"/>
    <n v="280"/>
    <n v="1967"/>
    <n v="170667"/>
    <x v="2234"/>
  </r>
  <r>
    <s v="Shampoo"/>
    <x v="2"/>
    <x v="12"/>
    <x v="15"/>
    <s v="South"/>
    <x v="2"/>
    <x v="8"/>
    <n v="371"/>
    <n v="2576"/>
    <n v="170667"/>
    <x v="2235"/>
  </r>
  <r>
    <s v="Shampoo"/>
    <x v="2"/>
    <x v="12"/>
    <x v="15"/>
    <s v="South"/>
    <x v="2"/>
    <x v="9"/>
    <n v="441"/>
    <n v="3038"/>
    <n v="170667"/>
    <x v="2236"/>
  </r>
  <r>
    <s v="Shampoo"/>
    <x v="2"/>
    <x v="12"/>
    <x v="15"/>
    <s v="South"/>
    <x v="2"/>
    <x v="10"/>
    <n v="175"/>
    <n v="1176"/>
    <n v="170667"/>
    <x v="2237"/>
  </r>
  <r>
    <s v="Shampoo"/>
    <x v="2"/>
    <x v="12"/>
    <x v="15"/>
    <s v="South"/>
    <x v="2"/>
    <x v="11"/>
    <n v="413"/>
    <n v="2891"/>
    <n v="170667"/>
    <x v="2143"/>
  </r>
  <r>
    <s v="Shampoo"/>
    <x v="2"/>
    <x v="12"/>
    <x v="15"/>
    <s v="South"/>
    <x v="3"/>
    <x v="0"/>
    <n v="91"/>
    <n v="602"/>
    <n v="177254"/>
    <x v="2238"/>
  </r>
  <r>
    <s v="Shampoo"/>
    <x v="2"/>
    <x v="12"/>
    <x v="15"/>
    <s v="South"/>
    <x v="3"/>
    <x v="1"/>
    <n v="392"/>
    <n v="2758"/>
    <n v="177254"/>
    <x v="2239"/>
  </r>
  <r>
    <s v="Shampoo"/>
    <x v="2"/>
    <x v="12"/>
    <x v="15"/>
    <s v="South"/>
    <x v="3"/>
    <x v="2"/>
    <n v="231"/>
    <n v="1603"/>
    <n v="177254"/>
    <x v="2240"/>
  </r>
  <r>
    <s v="Shampoo"/>
    <x v="2"/>
    <x v="12"/>
    <x v="15"/>
    <s v="South"/>
    <x v="3"/>
    <x v="3"/>
    <n v="350"/>
    <n v="2415"/>
    <n v="177254"/>
    <x v="2241"/>
  </r>
  <r>
    <s v="Shampoo"/>
    <x v="2"/>
    <x v="12"/>
    <x v="15"/>
    <s v="South"/>
    <x v="3"/>
    <x v="4"/>
    <n v="161"/>
    <n v="1085"/>
    <n v="177254"/>
    <x v="2242"/>
  </r>
  <r>
    <s v="Shampoo"/>
    <x v="2"/>
    <x v="12"/>
    <x v="15"/>
    <s v="South"/>
    <x v="3"/>
    <x v="5"/>
    <n v="644"/>
    <n v="4515"/>
    <n v="177254"/>
    <x v="2243"/>
  </r>
  <r>
    <s v="Shampoo"/>
    <x v="2"/>
    <x v="12"/>
    <x v="15"/>
    <s v="South"/>
    <x v="3"/>
    <x v="6"/>
    <n v="350"/>
    <n v="2366"/>
    <n v="177254"/>
    <x v="2244"/>
  </r>
  <r>
    <s v="Shampoo"/>
    <x v="2"/>
    <x v="12"/>
    <x v="15"/>
    <s v="South"/>
    <x v="3"/>
    <x v="7"/>
    <n v="252"/>
    <n v="1736"/>
    <n v="177254"/>
    <x v="2244"/>
  </r>
  <r>
    <s v="Shampoo"/>
    <x v="2"/>
    <x v="12"/>
    <x v="15"/>
    <s v="South"/>
    <x v="3"/>
    <x v="8"/>
    <n v="280"/>
    <n v="1939"/>
    <n v="177254"/>
    <x v="2245"/>
  </r>
  <r>
    <s v="Shampoo"/>
    <x v="2"/>
    <x v="12"/>
    <x v="15"/>
    <s v="South"/>
    <x v="3"/>
    <x v="9"/>
    <n v="140"/>
    <n v="959"/>
    <n v="177254"/>
    <x v="2246"/>
  </r>
  <r>
    <s v="Shampoo"/>
    <x v="2"/>
    <x v="12"/>
    <x v="15"/>
    <s v="South"/>
    <x v="3"/>
    <x v="10"/>
    <n v="182"/>
    <n v="1260"/>
    <n v="177254"/>
    <x v="2247"/>
  </r>
  <r>
    <s v="Shampoo"/>
    <x v="2"/>
    <x v="12"/>
    <x v="15"/>
    <s v="South"/>
    <x v="3"/>
    <x v="11"/>
    <n v="357"/>
    <n v="2471"/>
    <n v="177254"/>
    <x v="2155"/>
  </r>
  <r>
    <s v="Shampoo"/>
    <x v="2"/>
    <x v="12"/>
    <x v="15"/>
    <s v="South"/>
    <x v="4"/>
    <x v="0"/>
    <n v="175"/>
    <n v="1239"/>
    <n v="165291"/>
    <x v="2248"/>
  </r>
  <r>
    <s v="Shampoo"/>
    <x v="2"/>
    <x v="12"/>
    <x v="15"/>
    <s v="South"/>
    <x v="4"/>
    <x v="1"/>
    <n v="245"/>
    <n v="1722"/>
    <n v="165291"/>
    <x v="2249"/>
  </r>
  <r>
    <s v="Shampoo"/>
    <x v="2"/>
    <x v="12"/>
    <x v="15"/>
    <s v="South"/>
    <x v="4"/>
    <x v="2"/>
    <n v="126"/>
    <n v="868"/>
    <n v="165291"/>
    <x v="2250"/>
  </r>
  <r>
    <s v="Shampoo"/>
    <x v="2"/>
    <x v="12"/>
    <x v="15"/>
    <s v="South"/>
    <x v="4"/>
    <x v="3"/>
    <n v="70"/>
    <n v="518"/>
    <n v="165291"/>
    <x v="2251"/>
  </r>
  <r>
    <s v="Shampoo"/>
    <x v="2"/>
    <x v="12"/>
    <x v="15"/>
    <s v="South"/>
    <x v="4"/>
    <x v="4"/>
    <n v="644"/>
    <n v="4529"/>
    <n v="165291"/>
    <x v="2252"/>
  </r>
  <r>
    <s v="Shampoo"/>
    <x v="2"/>
    <x v="12"/>
    <x v="15"/>
    <s v="South"/>
    <x v="4"/>
    <x v="5"/>
    <n v="357"/>
    <n v="2485"/>
    <n v="165291"/>
    <x v="2253"/>
  </r>
  <r>
    <s v="Shampoo"/>
    <x v="2"/>
    <x v="12"/>
    <x v="15"/>
    <s v="South"/>
    <x v="4"/>
    <x v="6"/>
    <n v="287"/>
    <n v="1974"/>
    <n v="165291"/>
    <x v="2254"/>
  </r>
  <r>
    <s v="Shampoo"/>
    <x v="2"/>
    <x v="12"/>
    <x v="15"/>
    <s v="South"/>
    <x v="4"/>
    <x v="7"/>
    <n v="196"/>
    <n v="1365"/>
    <n v="165291"/>
    <x v="2255"/>
  </r>
  <r>
    <s v="Shampoo"/>
    <x v="2"/>
    <x v="12"/>
    <x v="15"/>
    <s v="South"/>
    <x v="4"/>
    <x v="8"/>
    <n v="161"/>
    <n v="1155"/>
    <n v="165291"/>
    <x v="2256"/>
  </r>
  <r>
    <s v="Shampoo"/>
    <x v="2"/>
    <x v="12"/>
    <x v="15"/>
    <s v="South"/>
    <x v="4"/>
    <x v="9"/>
    <n v="49"/>
    <n v="315"/>
    <n v="165291"/>
    <x v="2257"/>
  </r>
  <r>
    <s v="Shampoo"/>
    <x v="2"/>
    <x v="12"/>
    <x v="15"/>
    <s v="South"/>
    <x v="4"/>
    <x v="10"/>
    <n v="56"/>
    <n v="427"/>
    <n v="165291"/>
    <x v="2258"/>
  </r>
  <r>
    <s v="Shampoo"/>
    <x v="2"/>
    <x v="12"/>
    <x v="15"/>
    <s v="South"/>
    <x v="4"/>
    <x v="11"/>
    <n v="196"/>
    <n v="1456"/>
    <n v="165291"/>
    <x v="2167"/>
  </r>
  <r>
    <s v="Shampoo"/>
    <x v="2"/>
    <x v="12"/>
    <x v="15"/>
    <s v="South"/>
    <x v="5"/>
    <x v="0"/>
    <n v="371"/>
    <n v="2737"/>
    <n v="42322"/>
    <x v="2259"/>
  </r>
  <r>
    <s v="Shampoo"/>
    <x v="2"/>
    <x v="12"/>
    <x v="15"/>
    <s v="South"/>
    <x v="5"/>
    <x v="1"/>
    <n v="126"/>
    <n v="903"/>
    <n v="42322"/>
    <x v="2260"/>
  </r>
  <r>
    <s v="Shampoo"/>
    <x v="2"/>
    <x v="12"/>
    <x v="15"/>
    <s v="South"/>
    <x v="5"/>
    <x v="2"/>
    <n v="21"/>
    <n v="210"/>
    <n v="42322"/>
    <x v="2261"/>
  </r>
  <r>
    <s v="Shampoo"/>
    <x v="2"/>
    <x v="13"/>
    <x v="16"/>
    <s v="Center"/>
    <x v="0"/>
    <x v="2"/>
    <n v="70"/>
    <n v="399"/>
    <n v="108409"/>
    <x v="2262"/>
  </r>
  <r>
    <s v="Shampoo"/>
    <x v="2"/>
    <x v="13"/>
    <x v="16"/>
    <s v="Center"/>
    <x v="0"/>
    <x v="3"/>
    <n v="126"/>
    <n v="679"/>
    <n v="108409"/>
    <x v="2262"/>
  </r>
  <r>
    <s v="Shampoo"/>
    <x v="2"/>
    <x v="13"/>
    <x v="16"/>
    <s v="Center"/>
    <x v="0"/>
    <x v="4"/>
    <n v="203"/>
    <n v="1106"/>
    <n v="108409"/>
    <x v="2262"/>
  </r>
  <r>
    <s v="Shampoo"/>
    <x v="2"/>
    <x v="13"/>
    <x v="16"/>
    <s v="Center"/>
    <x v="0"/>
    <x v="5"/>
    <n v="665"/>
    <n v="3647"/>
    <n v="108409"/>
    <x v="2262"/>
  </r>
  <r>
    <s v="Shampoo"/>
    <x v="2"/>
    <x v="13"/>
    <x v="16"/>
    <s v="Center"/>
    <x v="0"/>
    <x v="6"/>
    <n v="1155"/>
    <n v="6335"/>
    <n v="108409"/>
    <x v="2262"/>
  </r>
  <r>
    <s v="Shampoo"/>
    <x v="2"/>
    <x v="13"/>
    <x v="16"/>
    <s v="Center"/>
    <x v="0"/>
    <x v="7"/>
    <n v="1302"/>
    <n v="7133"/>
    <n v="108409"/>
    <x v="2262"/>
  </r>
  <r>
    <s v="Shampoo"/>
    <x v="2"/>
    <x v="13"/>
    <x v="16"/>
    <s v="Center"/>
    <x v="0"/>
    <x v="8"/>
    <n v="2170"/>
    <n v="11914"/>
    <n v="108409"/>
    <x v="2262"/>
  </r>
  <r>
    <s v="Shampoo"/>
    <x v="2"/>
    <x v="13"/>
    <x v="16"/>
    <s v="Center"/>
    <x v="0"/>
    <x v="9"/>
    <n v="2324"/>
    <n v="12747"/>
    <n v="108409"/>
    <x v="2262"/>
  </r>
  <r>
    <s v="Shampoo"/>
    <x v="2"/>
    <x v="13"/>
    <x v="16"/>
    <s v="Center"/>
    <x v="0"/>
    <x v="10"/>
    <n v="2604"/>
    <n v="14308"/>
    <n v="108409"/>
    <x v="2262"/>
  </r>
  <r>
    <s v="Shampoo"/>
    <x v="2"/>
    <x v="13"/>
    <x v="16"/>
    <s v="Center"/>
    <x v="0"/>
    <x v="11"/>
    <n v="2443"/>
    <n v="13426"/>
    <n v="108409"/>
    <x v="2262"/>
  </r>
  <r>
    <s v="Shampoo"/>
    <x v="2"/>
    <x v="13"/>
    <x v="16"/>
    <s v="Center"/>
    <x v="1"/>
    <x v="0"/>
    <n v="2597"/>
    <n v="15568"/>
    <n v="270949"/>
    <x v="2263"/>
  </r>
  <r>
    <s v="Shampoo"/>
    <x v="2"/>
    <x v="13"/>
    <x v="16"/>
    <s v="Center"/>
    <x v="1"/>
    <x v="1"/>
    <n v="2268"/>
    <n v="13573"/>
    <n v="270949"/>
    <x v="2263"/>
  </r>
  <r>
    <s v="Shampoo"/>
    <x v="2"/>
    <x v="13"/>
    <x v="16"/>
    <s v="Center"/>
    <x v="1"/>
    <x v="2"/>
    <n v="2324"/>
    <n v="13930"/>
    <n v="270949"/>
    <x v="2264"/>
  </r>
  <r>
    <s v="Shampoo"/>
    <x v="2"/>
    <x v="13"/>
    <x v="16"/>
    <s v="Center"/>
    <x v="1"/>
    <x v="3"/>
    <n v="2863"/>
    <n v="17171"/>
    <n v="270949"/>
    <x v="2265"/>
  </r>
  <r>
    <s v="Shampoo"/>
    <x v="2"/>
    <x v="13"/>
    <x v="16"/>
    <s v="Center"/>
    <x v="1"/>
    <x v="4"/>
    <n v="2499"/>
    <n v="14973"/>
    <n v="270949"/>
    <x v="2266"/>
  </r>
  <r>
    <s v="Shampoo"/>
    <x v="2"/>
    <x v="13"/>
    <x v="16"/>
    <s v="Center"/>
    <x v="1"/>
    <x v="5"/>
    <n v="3486"/>
    <n v="20888"/>
    <n v="270949"/>
    <x v="2267"/>
  </r>
  <r>
    <s v="Shampoo"/>
    <x v="2"/>
    <x v="13"/>
    <x v="16"/>
    <s v="Center"/>
    <x v="1"/>
    <x v="6"/>
    <n v="2408"/>
    <n v="14406"/>
    <n v="270949"/>
    <x v="2268"/>
  </r>
  <r>
    <s v="Shampoo"/>
    <x v="2"/>
    <x v="13"/>
    <x v="16"/>
    <s v="Center"/>
    <x v="1"/>
    <x v="7"/>
    <n v="2429"/>
    <n v="14560"/>
    <n v="270949"/>
    <x v="2269"/>
  </r>
  <r>
    <s v="Shampoo"/>
    <x v="2"/>
    <x v="13"/>
    <x v="16"/>
    <s v="Center"/>
    <x v="1"/>
    <x v="8"/>
    <n v="2660"/>
    <n v="15939"/>
    <n v="270949"/>
    <x v="2270"/>
  </r>
  <r>
    <s v="Shampoo"/>
    <x v="2"/>
    <x v="13"/>
    <x v="16"/>
    <s v="Center"/>
    <x v="1"/>
    <x v="9"/>
    <n v="3010"/>
    <n v="18011"/>
    <n v="270949"/>
    <x v="2271"/>
  </r>
  <r>
    <s v="Shampoo"/>
    <x v="2"/>
    <x v="13"/>
    <x v="16"/>
    <s v="Center"/>
    <x v="1"/>
    <x v="10"/>
    <n v="2653"/>
    <n v="15883"/>
    <n v="270949"/>
    <x v="2272"/>
  </r>
  <r>
    <s v="Shampoo"/>
    <x v="2"/>
    <x v="13"/>
    <x v="16"/>
    <s v="Center"/>
    <x v="1"/>
    <x v="11"/>
    <n v="2513"/>
    <n v="15050"/>
    <n v="270949"/>
    <x v="2273"/>
  </r>
  <r>
    <s v="Shampoo"/>
    <x v="2"/>
    <x v="13"/>
    <x v="16"/>
    <s v="Center"/>
    <x v="2"/>
    <x v="0"/>
    <n v="3332"/>
    <n v="19957"/>
    <n v="340417"/>
    <x v="2274"/>
  </r>
  <r>
    <s v="Shampoo"/>
    <x v="2"/>
    <x v="13"/>
    <x v="16"/>
    <s v="Center"/>
    <x v="2"/>
    <x v="1"/>
    <n v="2639"/>
    <n v="15792"/>
    <n v="340417"/>
    <x v="2275"/>
  </r>
  <r>
    <s v="Shampoo"/>
    <x v="2"/>
    <x v="13"/>
    <x v="16"/>
    <s v="Center"/>
    <x v="2"/>
    <x v="2"/>
    <n v="3731"/>
    <n v="22351"/>
    <n v="340417"/>
    <x v="2276"/>
  </r>
  <r>
    <s v="Shampoo"/>
    <x v="2"/>
    <x v="13"/>
    <x v="16"/>
    <s v="Center"/>
    <x v="2"/>
    <x v="3"/>
    <n v="3262"/>
    <n v="19537"/>
    <n v="340417"/>
    <x v="2277"/>
  </r>
  <r>
    <s v="Shampoo"/>
    <x v="2"/>
    <x v="13"/>
    <x v="16"/>
    <s v="Center"/>
    <x v="2"/>
    <x v="4"/>
    <n v="2660"/>
    <n v="15953"/>
    <n v="340417"/>
    <x v="2278"/>
  </r>
  <r>
    <s v="Shampoo"/>
    <x v="2"/>
    <x v="13"/>
    <x v="16"/>
    <s v="Center"/>
    <x v="2"/>
    <x v="5"/>
    <n v="3297"/>
    <n v="19726"/>
    <n v="340417"/>
    <x v="2279"/>
  </r>
  <r>
    <s v="Shampoo"/>
    <x v="2"/>
    <x v="13"/>
    <x v="16"/>
    <s v="Center"/>
    <x v="2"/>
    <x v="6"/>
    <n v="3731"/>
    <n v="22372"/>
    <n v="340417"/>
    <x v="2280"/>
  </r>
  <r>
    <s v="Shampoo"/>
    <x v="2"/>
    <x v="13"/>
    <x v="16"/>
    <s v="Center"/>
    <x v="2"/>
    <x v="7"/>
    <n v="2884"/>
    <n v="17290"/>
    <n v="340417"/>
    <x v="2281"/>
  </r>
  <r>
    <s v="Shampoo"/>
    <x v="2"/>
    <x v="13"/>
    <x v="16"/>
    <s v="Center"/>
    <x v="2"/>
    <x v="8"/>
    <n v="2723"/>
    <n v="16331"/>
    <n v="340417"/>
    <x v="2282"/>
  </r>
  <r>
    <s v="Shampoo"/>
    <x v="2"/>
    <x v="13"/>
    <x v="16"/>
    <s v="Center"/>
    <x v="2"/>
    <x v="9"/>
    <n v="3969"/>
    <n v="23751"/>
    <n v="340417"/>
    <x v="2283"/>
  </r>
  <r>
    <s v="Shampoo"/>
    <x v="2"/>
    <x v="13"/>
    <x v="16"/>
    <s v="Center"/>
    <x v="2"/>
    <x v="10"/>
    <n v="2310"/>
    <n v="13832"/>
    <n v="340417"/>
    <x v="2284"/>
  </r>
  <r>
    <s v="Shampoo"/>
    <x v="2"/>
    <x v="13"/>
    <x v="16"/>
    <s v="Center"/>
    <x v="2"/>
    <x v="11"/>
    <n v="3108"/>
    <n v="18620"/>
    <n v="340417"/>
    <x v="2285"/>
  </r>
  <r>
    <s v="Shampoo"/>
    <x v="2"/>
    <x v="13"/>
    <x v="16"/>
    <s v="Center"/>
    <x v="3"/>
    <x v="0"/>
    <n v="2968"/>
    <n v="17759"/>
    <n v="324674"/>
    <x v="2286"/>
  </r>
  <r>
    <s v="Shampoo"/>
    <x v="2"/>
    <x v="13"/>
    <x v="16"/>
    <s v="Center"/>
    <x v="3"/>
    <x v="1"/>
    <n v="2625"/>
    <n v="15715"/>
    <n v="324674"/>
    <x v="2287"/>
  </r>
  <r>
    <s v="Shampoo"/>
    <x v="2"/>
    <x v="13"/>
    <x v="16"/>
    <s v="Center"/>
    <x v="3"/>
    <x v="2"/>
    <n v="2926"/>
    <n v="17521"/>
    <n v="324674"/>
    <x v="2288"/>
  </r>
  <r>
    <s v="Shampoo"/>
    <x v="2"/>
    <x v="13"/>
    <x v="16"/>
    <s v="Center"/>
    <x v="3"/>
    <x v="3"/>
    <n v="3087"/>
    <n v="18473"/>
    <n v="324674"/>
    <x v="2289"/>
  </r>
  <r>
    <s v="Shampoo"/>
    <x v="2"/>
    <x v="13"/>
    <x v="16"/>
    <s v="Center"/>
    <x v="3"/>
    <x v="4"/>
    <n v="2527"/>
    <n v="15127"/>
    <n v="324674"/>
    <x v="2290"/>
  </r>
  <r>
    <s v="Shampoo"/>
    <x v="2"/>
    <x v="13"/>
    <x v="16"/>
    <s v="Center"/>
    <x v="3"/>
    <x v="5"/>
    <n v="2863"/>
    <n v="17157"/>
    <n v="324674"/>
    <x v="2291"/>
  </r>
  <r>
    <s v="Shampoo"/>
    <x v="2"/>
    <x v="13"/>
    <x v="16"/>
    <s v="Center"/>
    <x v="3"/>
    <x v="6"/>
    <n v="2751"/>
    <n v="16492"/>
    <n v="324674"/>
    <x v="2292"/>
  </r>
  <r>
    <s v="Shampoo"/>
    <x v="2"/>
    <x v="13"/>
    <x v="16"/>
    <s v="Center"/>
    <x v="3"/>
    <x v="7"/>
    <n v="2618"/>
    <n v="15687"/>
    <n v="324674"/>
    <x v="2293"/>
  </r>
  <r>
    <s v="Shampoo"/>
    <x v="2"/>
    <x v="13"/>
    <x v="16"/>
    <s v="Center"/>
    <x v="3"/>
    <x v="8"/>
    <n v="2996"/>
    <n v="17927"/>
    <n v="324674"/>
    <x v="2294"/>
  </r>
  <r>
    <s v="Shampoo"/>
    <x v="2"/>
    <x v="13"/>
    <x v="16"/>
    <s v="Center"/>
    <x v="3"/>
    <x v="9"/>
    <n v="2716"/>
    <n v="16282"/>
    <n v="324674"/>
    <x v="2295"/>
  </r>
  <r>
    <s v="Shampoo"/>
    <x v="2"/>
    <x v="13"/>
    <x v="16"/>
    <s v="Center"/>
    <x v="3"/>
    <x v="10"/>
    <n v="2793"/>
    <n v="16751"/>
    <n v="324674"/>
    <x v="2296"/>
  </r>
  <r>
    <s v="Shampoo"/>
    <x v="2"/>
    <x v="13"/>
    <x v="16"/>
    <s v="Center"/>
    <x v="3"/>
    <x v="11"/>
    <n v="3640"/>
    <n v="22358"/>
    <n v="324674"/>
    <x v="2297"/>
  </r>
  <r>
    <s v="Shampoo"/>
    <x v="2"/>
    <x v="13"/>
    <x v="16"/>
    <s v="Center"/>
    <x v="4"/>
    <x v="0"/>
    <n v="2709"/>
    <n v="17535"/>
    <n v="369866"/>
    <x v="2298"/>
  </r>
  <r>
    <s v="Shampoo"/>
    <x v="2"/>
    <x v="13"/>
    <x v="16"/>
    <s v="Center"/>
    <x v="4"/>
    <x v="1"/>
    <n v="2793"/>
    <n v="18109"/>
    <n v="369866"/>
    <x v="2299"/>
  </r>
  <r>
    <s v="Shampoo"/>
    <x v="2"/>
    <x v="13"/>
    <x v="16"/>
    <s v="Center"/>
    <x v="4"/>
    <x v="2"/>
    <n v="2856"/>
    <n v="18508"/>
    <n v="369866"/>
    <x v="2300"/>
  </r>
  <r>
    <s v="Shampoo"/>
    <x v="2"/>
    <x v="13"/>
    <x v="16"/>
    <s v="Center"/>
    <x v="4"/>
    <x v="3"/>
    <n v="2877"/>
    <n v="18648"/>
    <n v="369866"/>
    <x v="2301"/>
  </r>
  <r>
    <s v="Shampoo"/>
    <x v="2"/>
    <x v="13"/>
    <x v="16"/>
    <s v="Center"/>
    <x v="4"/>
    <x v="4"/>
    <n v="3108"/>
    <n v="20125"/>
    <n v="369866"/>
    <x v="2302"/>
  </r>
  <r>
    <s v="Shampoo"/>
    <x v="2"/>
    <x v="13"/>
    <x v="16"/>
    <s v="Center"/>
    <x v="4"/>
    <x v="5"/>
    <n v="3290"/>
    <n v="21336"/>
    <n v="369866"/>
    <x v="2303"/>
  </r>
  <r>
    <s v="Shampoo"/>
    <x v="2"/>
    <x v="13"/>
    <x v="16"/>
    <s v="Center"/>
    <x v="4"/>
    <x v="6"/>
    <n v="2772"/>
    <n v="17983"/>
    <n v="369866"/>
    <x v="2304"/>
  </r>
  <r>
    <s v="Shampoo"/>
    <x v="2"/>
    <x v="13"/>
    <x v="16"/>
    <s v="Center"/>
    <x v="4"/>
    <x v="7"/>
    <n v="2905"/>
    <n v="18809"/>
    <n v="369866"/>
    <x v="2305"/>
  </r>
  <r>
    <s v="Shampoo"/>
    <x v="2"/>
    <x v="13"/>
    <x v="16"/>
    <s v="Center"/>
    <x v="4"/>
    <x v="8"/>
    <n v="3206"/>
    <n v="20783"/>
    <n v="369866"/>
    <x v="2306"/>
  </r>
  <r>
    <s v="Shampoo"/>
    <x v="2"/>
    <x v="13"/>
    <x v="16"/>
    <s v="Center"/>
    <x v="4"/>
    <x v="9"/>
    <n v="3444"/>
    <n v="22295"/>
    <n v="369866"/>
    <x v="2307"/>
  </r>
  <r>
    <s v="Shampoo"/>
    <x v="2"/>
    <x v="13"/>
    <x v="16"/>
    <s v="Center"/>
    <x v="4"/>
    <x v="10"/>
    <n v="3262"/>
    <n v="21147"/>
    <n v="369866"/>
    <x v="2308"/>
  </r>
  <r>
    <s v="Shampoo"/>
    <x v="2"/>
    <x v="13"/>
    <x v="16"/>
    <s v="Center"/>
    <x v="4"/>
    <x v="11"/>
    <n v="3682"/>
    <n v="23884"/>
    <n v="369866"/>
    <x v="2309"/>
  </r>
  <r>
    <s v="Shampoo"/>
    <x v="2"/>
    <x v="13"/>
    <x v="16"/>
    <s v="Center"/>
    <x v="5"/>
    <x v="0"/>
    <n v="2674"/>
    <n v="17318"/>
    <n v="100688"/>
    <x v="2310"/>
  </r>
  <r>
    <s v="Shampoo"/>
    <x v="2"/>
    <x v="13"/>
    <x v="16"/>
    <s v="Center"/>
    <x v="5"/>
    <x v="1"/>
    <n v="3325"/>
    <n v="21567"/>
    <n v="100688"/>
    <x v="2311"/>
  </r>
  <r>
    <s v="Shampoo"/>
    <x v="2"/>
    <x v="13"/>
    <x v="16"/>
    <s v="Center"/>
    <x v="5"/>
    <x v="2"/>
    <n v="4137"/>
    <n v="26789"/>
    <n v="100688"/>
    <x v="2312"/>
  </r>
  <r>
    <s v="Shampoo"/>
    <x v="2"/>
    <x v="13"/>
    <x v="16"/>
    <s v="North"/>
    <x v="0"/>
    <x v="1"/>
    <n v="35"/>
    <n v="196"/>
    <n v="108409"/>
    <x v="2262"/>
  </r>
  <r>
    <s v="Shampoo"/>
    <x v="2"/>
    <x v="13"/>
    <x v="16"/>
    <s v="North"/>
    <x v="0"/>
    <x v="2"/>
    <n v="357"/>
    <n v="1974"/>
    <n v="108409"/>
    <x v="2262"/>
  </r>
  <r>
    <s v="Shampoo"/>
    <x v="2"/>
    <x v="13"/>
    <x v="16"/>
    <s v="North"/>
    <x v="0"/>
    <x v="3"/>
    <n v="168"/>
    <n v="924"/>
    <n v="108409"/>
    <x v="2262"/>
  </r>
  <r>
    <s v="Shampoo"/>
    <x v="2"/>
    <x v="13"/>
    <x v="16"/>
    <s v="North"/>
    <x v="0"/>
    <x v="4"/>
    <n v="189"/>
    <n v="1029"/>
    <n v="108409"/>
    <x v="2262"/>
  </r>
  <r>
    <s v="Shampoo"/>
    <x v="2"/>
    <x v="13"/>
    <x v="16"/>
    <s v="North"/>
    <x v="0"/>
    <x v="5"/>
    <n v="455"/>
    <n v="2492"/>
    <n v="108409"/>
    <x v="2262"/>
  </r>
  <r>
    <s v="Shampoo"/>
    <x v="2"/>
    <x v="13"/>
    <x v="16"/>
    <s v="North"/>
    <x v="0"/>
    <x v="6"/>
    <n v="322"/>
    <n v="1771"/>
    <n v="108409"/>
    <x v="2262"/>
  </r>
  <r>
    <s v="Shampoo"/>
    <x v="2"/>
    <x v="13"/>
    <x v="16"/>
    <s v="North"/>
    <x v="0"/>
    <x v="7"/>
    <n v="595"/>
    <n v="3248"/>
    <n v="108409"/>
    <x v="2262"/>
  </r>
  <r>
    <s v="Shampoo"/>
    <x v="2"/>
    <x v="13"/>
    <x v="16"/>
    <s v="North"/>
    <x v="0"/>
    <x v="8"/>
    <n v="742"/>
    <n v="4060"/>
    <n v="108409"/>
    <x v="2262"/>
  </r>
  <r>
    <s v="Shampoo"/>
    <x v="2"/>
    <x v="13"/>
    <x v="16"/>
    <s v="North"/>
    <x v="0"/>
    <x v="9"/>
    <n v="854"/>
    <n v="4711"/>
    <n v="108409"/>
    <x v="2262"/>
  </r>
  <r>
    <s v="Shampoo"/>
    <x v="2"/>
    <x v="13"/>
    <x v="16"/>
    <s v="North"/>
    <x v="0"/>
    <x v="10"/>
    <n v="700"/>
    <n v="3850"/>
    <n v="108409"/>
    <x v="2262"/>
  </r>
  <r>
    <s v="Shampoo"/>
    <x v="2"/>
    <x v="13"/>
    <x v="16"/>
    <s v="North"/>
    <x v="0"/>
    <x v="11"/>
    <n v="651"/>
    <n v="3584"/>
    <n v="108409"/>
    <x v="2262"/>
  </r>
  <r>
    <s v="Shampoo"/>
    <x v="2"/>
    <x v="13"/>
    <x v="16"/>
    <s v="North"/>
    <x v="1"/>
    <x v="0"/>
    <n v="791"/>
    <n v="4739"/>
    <n v="270949"/>
    <x v="2313"/>
  </r>
  <r>
    <s v="Shampoo"/>
    <x v="2"/>
    <x v="13"/>
    <x v="16"/>
    <s v="North"/>
    <x v="1"/>
    <x v="1"/>
    <n v="826"/>
    <n v="4963"/>
    <n v="270949"/>
    <x v="2314"/>
  </r>
  <r>
    <s v="Shampoo"/>
    <x v="2"/>
    <x v="13"/>
    <x v="16"/>
    <s v="North"/>
    <x v="1"/>
    <x v="2"/>
    <n v="595"/>
    <n v="3570"/>
    <n v="270949"/>
    <x v="2315"/>
  </r>
  <r>
    <s v="Shampoo"/>
    <x v="2"/>
    <x v="13"/>
    <x v="16"/>
    <s v="North"/>
    <x v="1"/>
    <x v="3"/>
    <n v="609"/>
    <n v="3668"/>
    <n v="270949"/>
    <x v="2316"/>
  </r>
  <r>
    <s v="Shampoo"/>
    <x v="2"/>
    <x v="13"/>
    <x v="16"/>
    <s v="North"/>
    <x v="1"/>
    <x v="4"/>
    <n v="476"/>
    <n v="2863"/>
    <n v="270949"/>
    <x v="2317"/>
  </r>
  <r>
    <s v="Shampoo"/>
    <x v="2"/>
    <x v="13"/>
    <x v="16"/>
    <s v="North"/>
    <x v="1"/>
    <x v="5"/>
    <n v="525"/>
    <n v="3143"/>
    <n v="270949"/>
    <x v="2318"/>
  </r>
  <r>
    <s v="Shampoo"/>
    <x v="2"/>
    <x v="13"/>
    <x v="16"/>
    <s v="North"/>
    <x v="1"/>
    <x v="6"/>
    <n v="770"/>
    <n v="4634"/>
    <n v="270949"/>
    <x v="2319"/>
  </r>
  <r>
    <s v="Shampoo"/>
    <x v="2"/>
    <x v="13"/>
    <x v="16"/>
    <s v="North"/>
    <x v="1"/>
    <x v="7"/>
    <n v="560"/>
    <n v="3374"/>
    <n v="270949"/>
    <x v="2320"/>
  </r>
  <r>
    <s v="Shampoo"/>
    <x v="2"/>
    <x v="13"/>
    <x v="16"/>
    <s v="North"/>
    <x v="1"/>
    <x v="8"/>
    <n v="819"/>
    <n v="4907"/>
    <n v="270949"/>
    <x v="2321"/>
  </r>
  <r>
    <s v="Shampoo"/>
    <x v="2"/>
    <x v="13"/>
    <x v="16"/>
    <s v="North"/>
    <x v="1"/>
    <x v="9"/>
    <n v="1050"/>
    <n v="6307"/>
    <n v="270949"/>
    <x v="2322"/>
  </r>
  <r>
    <s v="Shampoo"/>
    <x v="2"/>
    <x v="13"/>
    <x v="16"/>
    <s v="North"/>
    <x v="1"/>
    <x v="10"/>
    <n v="1155"/>
    <n v="6909"/>
    <n v="270949"/>
    <x v="2323"/>
  </r>
  <r>
    <s v="Shampoo"/>
    <x v="2"/>
    <x v="13"/>
    <x v="16"/>
    <s v="North"/>
    <x v="1"/>
    <x v="11"/>
    <n v="861"/>
    <n v="5145"/>
    <n v="270949"/>
    <x v="2273"/>
  </r>
  <r>
    <s v="Shampoo"/>
    <x v="2"/>
    <x v="13"/>
    <x v="16"/>
    <s v="North"/>
    <x v="2"/>
    <x v="0"/>
    <n v="1323"/>
    <n v="7903"/>
    <n v="340417"/>
    <x v="2324"/>
  </r>
  <r>
    <s v="Shampoo"/>
    <x v="2"/>
    <x v="13"/>
    <x v="16"/>
    <s v="North"/>
    <x v="2"/>
    <x v="1"/>
    <n v="1302"/>
    <n v="7819"/>
    <n v="340417"/>
    <x v="2325"/>
  </r>
  <r>
    <s v="Shampoo"/>
    <x v="2"/>
    <x v="13"/>
    <x v="16"/>
    <s v="North"/>
    <x v="2"/>
    <x v="2"/>
    <n v="1302"/>
    <n v="7812"/>
    <n v="340417"/>
    <x v="2326"/>
  </r>
  <r>
    <s v="Shampoo"/>
    <x v="2"/>
    <x v="13"/>
    <x v="16"/>
    <s v="North"/>
    <x v="2"/>
    <x v="3"/>
    <n v="1120"/>
    <n v="6713"/>
    <n v="340417"/>
    <x v="2327"/>
  </r>
  <r>
    <s v="Shampoo"/>
    <x v="2"/>
    <x v="13"/>
    <x v="16"/>
    <s v="North"/>
    <x v="2"/>
    <x v="4"/>
    <n v="1071"/>
    <n v="6412"/>
    <n v="340417"/>
    <x v="2328"/>
  </r>
  <r>
    <s v="Shampoo"/>
    <x v="2"/>
    <x v="13"/>
    <x v="16"/>
    <s v="North"/>
    <x v="2"/>
    <x v="5"/>
    <n v="1225"/>
    <n v="7322"/>
    <n v="340417"/>
    <x v="2329"/>
  </r>
  <r>
    <s v="Shampoo"/>
    <x v="2"/>
    <x v="13"/>
    <x v="16"/>
    <s v="North"/>
    <x v="2"/>
    <x v="6"/>
    <n v="1470"/>
    <n v="8813"/>
    <n v="340417"/>
    <x v="2330"/>
  </r>
  <r>
    <s v="Shampoo"/>
    <x v="2"/>
    <x v="13"/>
    <x v="16"/>
    <s v="North"/>
    <x v="2"/>
    <x v="7"/>
    <n v="896"/>
    <n v="5376"/>
    <n v="340417"/>
    <x v="2331"/>
  </r>
  <r>
    <s v="Shampoo"/>
    <x v="2"/>
    <x v="13"/>
    <x v="16"/>
    <s v="North"/>
    <x v="2"/>
    <x v="8"/>
    <n v="1568"/>
    <n v="9415"/>
    <n v="340417"/>
    <x v="2332"/>
  </r>
  <r>
    <s v="Shampoo"/>
    <x v="2"/>
    <x v="13"/>
    <x v="16"/>
    <s v="North"/>
    <x v="2"/>
    <x v="9"/>
    <n v="1204"/>
    <n v="7217"/>
    <n v="340417"/>
    <x v="2333"/>
  </r>
  <r>
    <s v="Shampoo"/>
    <x v="2"/>
    <x v="13"/>
    <x v="16"/>
    <s v="North"/>
    <x v="2"/>
    <x v="10"/>
    <n v="1260"/>
    <n v="7546"/>
    <n v="340417"/>
    <x v="2334"/>
  </r>
  <r>
    <s v="Shampoo"/>
    <x v="2"/>
    <x v="13"/>
    <x v="16"/>
    <s v="North"/>
    <x v="2"/>
    <x v="11"/>
    <n v="1673"/>
    <n v="10010"/>
    <n v="340417"/>
    <x v="2285"/>
  </r>
  <r>
    <s v="Shampoo"/>
    <x v="2"/>
    <x v="13"/>
    <x v="16"/>
    <s v="North"/>
    <x v="3"/>
    <x v="0"/>
    <n v="1092"/>
    <n v="6559"/>
    <n v="324674"/>
    <x v="2335"/>
  </r>
  <r>
    <s v="Shampoo"/>
    <x v="2"/>
    <x v="13"/>
    <x v="16"/>
    <s v="North"/>
    <x v="3"/>
    <x v="1"/>
    <n v="1246"/>
    <n v="7455"/>
    <n v="324674"/>
    <x v="2336"/>
  </r>
  <r>
    <s v="Shampoo"/>
    <x v="2"/>
    <x v="13"/>
    <x v="16"/>
    <s v="North"/>
    <x v="3"/>
    <x v="2"/>
    <n v="1512"/>
    <n v="9051"/>
    <n v="324674"/>
    <x v="2337"/>
  </r>
  <r>
    <s v="Shampoo"/>
    <x v="2"/>
    <x v="13"/>
    <x v="16"/>
    <s v="North"/>
    <x v="3"/>
    <x v="3"/>
    <n v="1001"/>
    <n v="5978"/>
    <n v="324674"/>
    <x v="2338"/>
  </r>
  <r>
    <s v="Shampoo"/>
    <x v="2"/>
    <x v="13"/>
    <x v="16"/>
    <s v="North"/>
    <x v="3"/>
    <x v="4"/>
    <n v="1197"/>
    <n v="7182"/>
    <n v="324674"/>
    <x v="2339"/>
  </r>
  <r>
    <s v="Shampoo"/>
    <x v="2"/>
    <x v="13"/>
    <x v="16"/>
    <s v="North"/>
    <x v="3"/>
    <x v="5"/>
    <n v="1442"/>
    <n v="8638"/>
    <n v="324674"/>
    <x v="2340"/>
  </r>
  <r>
    <s v="Shampoo"/>
    <x v="2"/>
    <x v="13"/>
    <x v="16"/>
    <s v="North"/>
    <x v="3"/>
    <x v="6"/>
    <n v="896"/>
    <n v="5383"/>
    <n v="324674"/>
    <x v="2341"/>
  </r>
  <r>
    <s v="Shampoo"/>
    <x v="2"/>
    <x v="13"/>
    <x v="16"/>
    <s v="North"/>
    <x v="3"/>
    <x v="7"/>
    <n v="1183"/>
    <n v="7098"/>
    <n v="324674"/>
    <x v="2342"/>
  </r>
  <r>
    <s v="Shampoo"/>
    <x v="2"/>
    <x v="13"/>
    <x v="16"/>
    <s v="North"/>
    <x v="3"/>
    <x v="8"/>
    <n v="1141"/>
    <n v="6825"/>
    <n v="324674"/>
    <x v="2343"/>
  </r>
  <r>
    <s v="Shampoo"/>
    <x v="2"/>
    <x v="13"/>
    <x v="16"/>
    <s v="North"/>
    <x v="3"/>
    <x v="9"/>
    <n v="1351"/>
    <n v="8113"/>
    <n v="324674"/>
    <x v="2344"/>
  </r>
  <r>
    <s v="Shampoo"/>
    <x v="2"/>
    <x v="13"/>
    <x v="16"/>
    <s v="North"/>
    <x v="3"/>
    <x v="10"/>
    <n v="1260"/>
    <n v="7560"/>
    <n v="324674"/>
    <x v="2345"/>
  </r>
  <r>
    <s v="Shampoo"/>
    <x v="2"/>
    <x v="13"/>
    <x v="16"/>
    <s v="North"/>
    <x v="3"/>
    <x v="11"/>
    <n v="1729"/>
    <n v="10640"/>
    <n v="324674"/>
    <x v="2297"/>
  </r>
  <r>
    <s v="Shampoo"/>
    <x v="2"/>
    <x v="13"/>
    <x v="16"/>
    <s v="North"/>
    <x v="4"/>
    <x v="0"/>
    <n v="1036"/>
    <n v="6720"/>
    <n v="369866"/>
    <x v="2346"/>
  </r>
  <r>
    <s v="Shampoo"/>
    <x v="2"/>
    <x v="13"/>
    <x v="16"/>
    <s v="North"/>
    <x v="4"/>
    <x v="1"/>
    <n v="1141"/>
    <n v="7406"/>
    <n v="369866"/>
    <x v="2347"/>
  </r>
  <r>
    <s v="Shampoo"/>
    <x v="2"/>
    <x v="13"/>
    <x v="16"/>
    <s v="North"/>
    <x v="4"/>
    <x v="2"/>
    <n v="1085"/>
    <n v="7028"/>
    <n v="369866"/>
    <x v="2348"/>
  </r>
  <r>
    <s v="Shampoo"/>
    <x v="2"/>
    <x v="13"/>
    <x v="16"/>
    <s v="North"/>
    <x v="4"/>
    <x v="3"/>
    <n v="1043"/>
    <n v="6776"/>
    <n v="369866"/>
    <x v="2349"/>
  </r>
  <r>
    <s v="Shampoo"/>
    <x v="2"/>
    <x v="13"/>
    <x v="16"/>
    <s v="North"/>
    <x v="4"/>
    <x v="4"/>
    <n v="1582"/>
    <n v="10269"/>
    <n v="369866"/>
    <x v="2350"/>
  </r>
  <r>
    <s v="Shampoo"/>
    <x v="2"/>
    <x v="13"/>
    <x v="16"/>
    <s v="North"/>
    <x v="4"/>
    <x v="5"/>
    <n v="1715"/>
    <n v="11095"/>
    <n v="369866"/>
    <x v="2351"/>
  </r>
  <r>
    <s v="Shampoo"/>
    <x v="2"/>
    <x v="13"/>
    <x v="16"/>
    <s v="North"/>
    <x v="4"/>
    <x v="6"/>
    <n v="1253"/>
    <n v="8134"/>
    <n v="369866"/>
    <x v="2352"/>
  </r>
  <r>
    <s v="Shampoo"/>
    <x v="2"/>
    <x v="13"/>
    <x v="16"/>
    <s v="North"/>
    <x v="4"/>
    <x v="7"/>
    <n v="1484"/>
    <n v="9618"/>
    <n v="369866"/>
    <x v="2353"/>
  </r>
  <r>
    <s v="Shampoo"/>
    <x v="2"/>
    <x v="13"/>
    <x v="16"/>
    <s v="North"/>
    <x v="4"/>
    <x v="8"/>
    <n v="1183"/>
    <n v="7665"/>
    <n v="369866"/>
    <x v="2354"/>
  </r>
  <r>
    <s v="Shampoo"/>
    <x v="2"/>
    <x v="13"/>
    <x v="16"/>
    <s v="North"/>
    <x v="4"/>
    <x v="9"/>
    <n v="1323"/>
    <n v="8568"/>
    <n v="369866"/>
    <x v="2355"/>
  </r>
  <r>
    <s v="Shampoo"/>
    <x v="2"/>
    <x v="13"/>
    <x v="16"/>
    <s v="North"/>
    <x v="4"/>
    <x v="10"/>
    <n v="1155"/>
    <n v="7490"/>
    <n v="369866"/>
    <x v="2356"/>
  </r>
  <r>
    <s v="Shampoo"/>
    <x v="2"/>
    <x v="13"/>
    <x v="16"/>
    <s v="North"/>
    <x v="4"/>
    <x v="11"/>
    <n v="1351"/>
    <n v="8771"/>
    <n v="369866"/>
    <x v="2309"/>
  </r>
  <r>
    <s v="Shampoo"/>
    <x v="2"/>
    <x v="13"/>
    <x v="16"/>
    <s v="North"/>
    <x v="5"/>
    <x v="0"/>
    <n v="1043"/>
    <n v="6762"/>
    <n v="100688"/>
    <x v="2357"/>
  </r>
  <r>
    <s v="Shampoo"/>
    <x v="2"/>
    <x v="13"/>
    <x v="16"/>
    <s v="North"/>
    <x v="5"/>
    <x v="1"/>
    <n v="938"/>
    <n v="6097"/>
    <n v="100688"/>
    <x v="2358"/>
  </r>
  <r>
    <s v="Shampoo"/>
    <x v="2"/>
    <x v="13"/>
    <x v="16"/>
    <s v="North"/>
    <x v="5"/>
    <x v="2"/>
    <n v="1645"/>
    <n v="10647"/>
    <n v="100688"/>
    <x v="2359"/>
  </r>
  <r>
    <s v="Shampoo"/>
    <x v="2"/>
    <x v="13"/>
    <x v="16"/>
    <s v="South"/>
    <x v="0"/>
    <x v="4"/>
    <n v="91"/>
    <n v="483"/>
    <n v="108409"/>
    <x v="2262"/>
  </r>
  <r>
    <s v="Shampoo"/>
    <x v="2"/>
    <x v="13"/>
    <x v="16"/>
    <s v="South"/>
    <x v="0"/>
    <x v="5"/>
    <n v="70"/>
    <n v="399"/>
    <n v="108409"/>
    <x v="2262"/>
  </r>
  <r>
    <s v="Shampoo"/>
    <x v="2"/>
    <x v="13"/>
    <x v="16"/>
    <s v="South"/>
    <x v="0"/>
    <x v="6"/>
    <n v="56"/>
    <n v="301"/>
    <n v="108409"/>
    <x v="2262"/>
  </r>
  <r>
    <s v="Shampoo"/>
    <x v="2"/>
    <x v="13"/>
    <x v="16"/>
    <s v="South"/>
    <x v="0"/>
    <x v="7"/>
    <n v="364"/>
    <n v="1995"/>
    <n v="108409"/>
    <x v="2262"/>
  </r>
  <r>
    <s v="Shampoo"/>
    <x v="2"/>
    <x v="13"/>
    <x v="16"/>
    <s v="South"/>
    <x v="0"/>
    <x v="8"/>
    <n v="105"/>
    <n v="588"/>
    <n v="108409"/>
    <x v="2262"/>
  </r>
  <r>
    <s v="Shampoo"/>
    <x v="2"/>
    <x v="13"/>
    <x v="16"/>
    <s v="South"/>
    <x v="0"/>
    <x v="9"/>
    <n v="259"/>
    <n v="1421"/>
    <n v="108409"/>
    <x v="2262"/>
  </r>
  <r>
    <s v="Shampoo"/>
    <x v="2"/>
    <x v="13"/>
    <x v="16"/>
    <s v="South"/>
    <x v="0"/>
    <x v="10"/>
    <n v="301"/>
    <n v="1666"/>
    <n v="108409"/>
    <x v="2262"/>
  </r>
  <r>
    <s v="Shampoo"/>
    <x v="2"/>
    <x v="13"/>
    <x v="16"/>
    <s v="South"/>
    <x v="0"/>
    <x v="11"/>
    <n v="371"/>
    <n v="2023"/>
    <n v="108409"/>
    <x v="2262"/>
  </r>
  <r>
    <s v="Shampoo"/>
    <x v="2"/>
    <x v="13"/>
    <x v="16"/>
    <s v="South"/>
    <x v="1"/>
    <x v="0"/>
    <n v="322"/>
    <n v="1925"/>
    <n v="270949"/>
    <x v="2360"/>
  </r>
  <r>
    <s v="Shampoo"/>
    <x v="2"/>
    <x v="13"/>
    <x v="16"/>
    <s v="South"/>
    <x v="1"/>
    <x v="1"/>
    <n v="322"/>
    <n v="1939"/>
    <n v="270949"/>
    <x v="2360"/>
  </r>
  <r>
    <s v="Shampoo"/>
    <x v="2"/>
    <x v="13"/>
    <x v="16"/>
    <s v="South"/>
    <x v="1"/>
    <x v="2"/>
    <n v="329"/>
    <n v="1953"/>
    <n v="270949"/>
    <x v="2360"/>
  </r>
  <r>
    <s v="Shampoo"/>
    <x v="2"/>
    <x v="13"/>
    <x v="16"/>
    <s v="South"/>
    <x v="1"/>
    <x v="3"/>
    <n v="161"/>
    <n v="952"/>
    <n v="270949"/>
    <x v="2360"/>
  </r>
  <r>
    <s v="Shampoo"/>
    <x v="2"/>
    <x v="13"/>
    <x v="16"/>
    <s v="South"/>
    <x v="1"/>
    <x v="4"/>
    <n v="385"/>
    <n v="2310"/>
    <n v="270949"/>
    <x v="2361"/>
  </r>
  <r>
    <s v="Shampoo"/>
    <x v="2"/>
    <x v="13"/>
    <x v="16"/>
    <s v="South"/>
    <x v="1"/>
    <x v="5"/>
    <n v="203"/>
    <n v="1218"/>
    <n v="270949"/>
    <x v="2362"/>
  </r>
  <r>
    <s v="Shampoo"/>
    <x v="2"/>
    <x v="13"/>
    <x v="16"/>
    <s v="South"/>
    <x v="1"/>
    <x v="6"/>
    <n v="469"/>
    <n v="2828"/>
    <n v="270949"/>
    <x v="2363"/>
  </r>
  <r>
    <s v="Shampoo"/>
    <x v="2"/>
    <x v="13"/>
    <x v="16"/>
    <s v="South"/>
    <x v="1"/>
    <x v="7"/>
    <n v="392"/>
    <n v="2352"/>
    <n v="270949"/>
    <x v="2364"/>
  </r>
  <r>
    <s v="Shampoo"/>
    <x v="2"/>
    <x v="13"/>
    <x v="16"/>
    <s v="South"/>
    <x v="1"/>
    <x v="8"/>
    <n v="658"/>
    <n v="3941"/>
    <n v="270949"/>
    <x v="2365"/>
  </r>
  <r>
    <s v="Shampoo"/>
    <x v="2"/>
    <x v="13"/>
    <x v="16"/>
    <s v="South"/>
    <x v="1"/>
    <x v="9"/>
    <n v="406"/>
    <n v="2450"/>
    <n v="270949"/>
    <x v="2366"/>
  </r>
  <r>
    <s v="Shampoo"/>
    <x v="2"/>
    <x v="13"/>
    <x v="16"/>
    <s v="South"/>
    <x v="1"/>
    <x v="10"/>
    <n v="280"/>
    <n v="1680"/>
    <n v="270949"/>
    <x v="2367"/>
  </r>
  <r>
    <s v="Shampoo"/>
    <x v="2"/>
    <x v="13"/>
    <x v="16"/>
    <s v="South"/>
    <x v="1"/>
    <x v="11"/>
    <n v="539"/>
    <n v="3227"/>
    <n v="270949"/>
    <x v="2273"/>
  </r>
  <r>
    <s v="Shampoo"/>
    <x v="2"/>
    <x v="13"/>
    <x v="16"/>
    <s v="South"/>
    <x v="2"/>
    <x v="0"/>
    <n v="532"/>
    <n v="3199"/>
    <n v="340417"/>
    <x v="2368"/>
  </r>
  <r>
    <s v="Shampoo"/>
    <x v="2"/>
    <x v="13"/>
    <x v="16"/>
    <s v="South"/>
    <x v="2"/>
    <x v="1"/>
    <n v="357"/>
    <n v="2142"/>
    <n v="340417"/>
    <x v="2369"/>
  </r>
  <r>
    <s v="Shampoo"/>
    <x v="2"/>
    <x v="13"/>
    <x v="16"/>
    <s v="South"/>
    <x v="2"/>
    <x v="2"/>
    <n v="238"/>
    <n v="1442"/>
    <n v="340417"/>
    <x v="2370"/>
  </r>
  <r>
    <s v="Shampoo"/>
    <x v="2"/>
    <x v="13"/>
    <x v="16"/>
    <s v="South"/>
    <x v="2"/>
    <x v="3"/>
    <n v="105"/>
    <n v="616"/>
    <n v="340417"/>
    <x v="2371"/>
  </r>
  <r>
    <s v="Shampoo"/>
    <x v="2"/>
    <x v="13"/>
    <x v="16"/>
    <s v="South"/>
    <x v="2"/>
    <x v="4"/>
    <n v="315"/>
    <n v="1890"/>
    <n v="340417"/>
    <x v="2372"/>
  </r>
  <r>
    <s v="Shampoo"/>
    <x v="2"/>
    <x v="13"/>
    <x v="16"/>
    <s v="South"/>
    <x v="2"/>
    <x v="5"/>
    <n v="427"/>
    <n v="2576"/>
    <n v="340417"/>
    <x v="2373"/>
  </r>
  <r>
    <s v="Shampoo"/>
    <x v="2"/>
    <x v="13"/>
    <x v="16"/>
    <s v="South"/>
    <x v="2"/>
    <x v="6"/>
    <n v="343"/>
    <n v="2051"/>
    <n v="340417"/>
    <x v="2374"/>
  </r>
  <r>
    <s v="Shampoo"/>
    <x v="2"/>
    <x v="13"/>
    <x v="16"/>
    <s v="South"/>
    <x v="2"/>
    <x v="7"/>
    <n v="441"/>
    <n v="2618"/>
    <n v="340417"/>
    <x v="2375"/>
  </r>
  <r>
    <s v="Shampoo"/>
    <x v="2"/>
    <x v="13"/>
    <x v="16"/>
    <s v="South"/>
    <x v="2"/>
    <x v="8"/>
    <n v="210"/>
    <n v="1260"/>
    <n v="340417"/>
    <x v="2376"/>
  </r>
  <r>
    <s v="Shampoo"/>
    <x v="2"/>
    <x v="13"/>
    <x v="16"/>
    <s v="South"/>
    <x v="2"/>
    <x v="9"/>
    <n v="210"/>
    <n v="1246"/>
    <n v="340417"/>
    <x v="2377"/>
  </r>
  <r>
    <s v="Shampoo"/>
    <x v="2"/>
    <x v="13"/>
    <x v="16"/>
    <s v="South"/>
    <x v="2"/>
    <x v="10"/>
    <n v="245"/>
    <n v="1470"/>
    <n v="340417"/>
    <x v="2378"/>
  </r>
  <r>
    <s v="Shampoo"/>
    <x v="2"/>
    <x v="13"/>
    <x v="16"/>
    <s v="South"/>
    <x v="2"/>
    <x v="11"/>
    <n v="343"/>
    <n v="2037"/>
    <n v="340417"/>
    <x v="2285"/>
  </r>
  <r>
    <s v="Shampoo"/>
    <x v="2"/>
    <x v="13"/>
    <x v="16"/>
    <s v="South"/>
    <x v="3"/>
    <x v="0"/>
    <n v="245"/>
    <n v="1491"/>
    <n v="324674"/>
    <x v="2379"/>
  </r>
  <r>
    <s v="Shampoo"/>
    <x v="2"/>
    <x v="13"/>
    <x v="16"/>
    <s v="South"/>
    <x v="3"/>
    <x v="1"/>
    <n v="329"/>
    <n v="1967"/>
    <n v="324674"/>
    <x v="2380"/>
  </r>
  <r>
    <s v="Shampoo"/>
    <x v="2"/>
    <x v="13"/>
    <x v="16"/>
    <s v="South"/>
    <x v="3"/>
    <x v="2"/>
    <n v="273"/>
    <n v="1652"/>
    <n v="324674"/>
    <x v="2381"/>
  </r>
  <r>
    <s v="Shampoo"/>
    <x v="2"/>
    <x v="13"/>
    <x v="16"/>
    <s v="South"/>
    <x v="3"/>
    <x v="3"/>
    <n v="448"/>
    <n v="2688"/>
    <n v="324674"/>
    <x v="2382"/>
  </r>
  <r>
    <s v="Shampoo"/>
    <x v="2"/>
    <x v="13"/>
    <x v="16"/>
    <s v="South"/>
    <x v="3"/>
    <x v="4"/>
    <n v="266"/>
    <n v="1575"/>
    <n v="324674"/>
    <x v="2383"/>
  </r>
  <r>
    <s v="Shampoo"/>
    <x v="2"/>
    <x v="13"/>
    <x v="16"/>
    <s v="South"/>
    <x v="3"/>
    <x v="5"/>
    <n v="504"/>
    <n v="3038"/>
    <n v="324674"/>
    <x v="2384"/>
  </r>
  <r>
    <s v="Shampoo"/>
    <x v="2"/>
    <x v="13"/>
    <x v="16"/>
    <s v="South"/>
    <x v="3"/>
    <x v="6"/>
    <n v="119"/>
    <n v="721"/>
    <n v="324674"/>
    <x v="2385"/>
  </r>
  <r>
    <s v="Shampoo"/>
    <x v="2"/>
    <x v="13"/>
    <x v="16"/>
    <s v="South"/>
    <x v="3"/>
    <x v="7"/>
    <n v="602"/>
    <n v="3584"/>
    <n v="324674"/>
    <x v="2386"/>
  </r>
  <r>
    <s v="Shampoo"/>
    <x v="2"/>
    <x v="13"/>
    <x v="16"/>
    <s v="South"/>
    <x v="3"/>
    <x v="8"/>
    <n v="280"/>
    <n v="1659"/>
    <n v="324674"/>
    <x v="2387"/>
  </r>
  <r>
    <s v="Shampoo"/>
    <x v="2"/>
    <x v="13"/>
    <x v="16"/>
    <s v="South"/>
    <x v="3"/>
    <x v="9"/>
    <n v="399"/>
    <n v="2380"/>
    <n v="324674"/>
    <x v="2388"/>
  </r>
  <r>
    <s v="Shampoo"/>
    <x v="2"/>
    <x v="13"/>
    <x v="16"/>
    <s v="South"/>
    <x v="3"/>
    <x v="10"/>
    <n v="623"/>
    <n v="3717"/>
    <n v="324674"/>
    <x v="2389"/>
  </r>
  <r>
    <s v="Shampoo"/>
    <x v="2"/>
    <x v="13"/>
    <x v="16"/>
    <s v="South"/>
    <x v="3"/>
    <x v="11"/>
    <n v="399"/>
    <n v="2471"/>
    <n v="324674"/>
    <x v="2297"/>
  </r>
  <r>
    <s v="Shampoo"/>
    <x v="2"/>
    <x v="13"/>
    <x v="16"/>
    <s v="South"/>
    <x v="4"/>
    <x v="0"/>
    <n v="539"/>
    <n v="3479"/>
    <n v="369866"/>
    <x v="2390"/>
  </r>
  <r>
    <s v="Shampoo"/>
    <x v="2"/>
    <x v="13"/>
    <x v="16"/>
    <s v="South"/>
    <x v="4"/>
    <x v="1"/>
    <n v="119"/>
    <n v="777"/>
    <n v="369866"/>
    <x v="2391"/>
  </r>
  <r>
    <s v="Shampoo"/>
    <x v="2"/>
    <x v="13"/>
    <x v="16"/>
    <s v="South"/>
    <x v="4"/>
    <x v="2"/>
    <n v="378"/>
    <n v="2464"/>
    <n v="369866"/>
    <x v="2308"/>
  </r>
  <r>
    <s v="Shampoo"/>
    <x v="2"/>
    <x v="13"/>
    <x v="16"/>
    <s v="South"/>
    <x v="4"/>
    <x v="3"/>
    <n v="287"/>
    <n v="1855"/>
    <n v="369866"/>
    <x v="2392"/>
  </r>
  <r>
    <s v="Shampoo"/>
    <x v="2"/>
    <x v="13"/>
    <x v="16"/>
    <s v="South"/>
    <x v="4"/>
    <x v="4"/>
    <n v="588"/>
    <n v="3829"/>
    <n v="369866"/>
    <x v="2393"/>
  </r>
  <r>
    <s v="Shampoo"/>
    <x v="2"/>
    <x v="13"/>
    <x v="16"/>
    <s v="South"/>
    <x v="4"/>
    <x v="5"/>
    <n v="609"/>
    <n v="3927"/>
    <n v="369866"/>
    <x v="2394"/>
  </r>
  <r>
    <s v="Shampoo"/>
    <x v="2"/>
    <x v="13"/>
    <x v="16"/>
    <s v="South"/>
    <x v="4"/>
    <x v="6"/>
    <n v="385"/>
    <n v="2485"/>
    <n v="369866"/>
    <x v="2395"/>
  </r>
  <r>
    <s v="Shampoo"/>
    <x v="2"/>
    <x v="13"/>
    <x v="16"/>
    <s v="South"/>
    <x v="4"/>
    <x v="7"/>
    <n v="434"/>
    <n v="2807"/>
    <n v="369866"/>
    <x v="2396"/>
  </r>
  <r>
    <s v="Shampoo"/>
    <x v="2"/>
    <x v="13"/>
    <x v="16"/>
    <s v="South"/>
    <x v="4"/>
    <x v="8"/>
    <n v="273"/>
    <n v="1750"/>
    <n v="369866"/>
    <x v="2397"/>
  </r>
  <r>
    <s v="Shampoo"/>
    <x v="2"/>
    <x v="13"/>
    <x v="16"/>
    <s v="South"/>
    <x v="4"/>
    <x v="9"/>
    <n v="441"/>
    <n v="2863"/>
    <n v="369866"/>
    <x v="2398"/>
  </r>
  <r>
    <s v="Shampoo"/>
    <x v="2"/>
    <x v="13"/>
    <x v="16"/>
    <s v="South"/>
    <x v="4"/>
    <x v="10"/>
    <n v="420"/>
    <n v="2737"/>
    <n v="369866"/>
    <x v="2399"/>
  </r>
  <r>
    <s v="Shampoo"/>
    <x v="2"/>
    <x v="13"/>
    <x v="16"/>
    <s v="South"/>
    <x v="4"/>
    <x v="11"/>
    <n v="336"/>
    <n v="2191"/>
    <n v="369866"/>
    <x v="2309"/>
  </r>
  <r>
    <s v="Shampoo"/>
    <x v="2"/>
    <x v="13"/>
    <x v="16"/>
    <s v="South"/>
    <x v="5"/>
    <x v="0"/>
    <n v="553"/>
    <n v="3598"/>
    <n v="100688"/>
    <x v="2400"/>
  </r>
  <r>
    <s v="Shampoo"/>
    <x v="2"/>
    <x v="13"/>
    <x v="16"/>
    <s v="South"/>
    <x v="5"/>
    <x v="1"/>
    <n v="420"/>
    <n v="2716"/>
    <n v="100688"/>
    <x v="2401"/>
  </r>
  <r>
    <s v="Shampoo"/>
    <x v="2"/>
    <x v="13"/>
    <x v="16"/>
    <s v="South"/>
    <x v="5"/>
    <x v="2"/>
    <n v="805"/>
    <n v="5194"/>
    <n v="100688"/>
    <x v="2402"/>
  </r>
  <r>
    <s v="Shampoo"/>
    <x v="3"/>
    <x v="0"/>
    <x v="17"/>
    <s v="Center"/>
    <x v="0"/>
    <x v="0"/>
    <n v="2233"/>
    <n v="89145"/>
    <n v="1484553"/>
    <x v="2403"/>
  </r>
  <r>
    <s v="Shampoo"/>
    <x v="3"/>
    <x v="0"/>
    <x v="17"/>
    <s v="Center"/>
    <x v="0"/>
    <x v="1"/>
    <n v="16695"/>
    <n v="66605"/>
    <n v="1484553"/>
    <x v="2403"/>
  </r>
  <r>
    <s v="Shampoo"/>
    <x v="3"/>
    <x v="0"/>
    <x v="17"/>
    <s v="Center"/>
    <x v="0"/>
    <x v="2"/>
    <n v="2401"/>
    <n v="9590"/>
    <n v="1484553"/>
    <x v="2403"/>
  </r>
  <r>
    <s v="Shampoo"/>
    <x v="3"/>
    <x v="0"/>
    <x v="17"/>
    <s v="Center"/>
    <x v="0"/>
    <x v="3"/>
    <n v="2163"/>
    <n v="8617"/>
    <n v="1484553"/>
    <x v="2403"/>
  </r>
  <r>
    <s v="Shampoo"/>
    <x v="3"/>
    <x v="0"/>
    <x v="17"/>
    <s v="Center"/>
    <x v="0"/>
    <x v="4"/>
    <n v="2016"/>
    <n v="8036"/>
    <n v="1484553"/>
    <x v="2403"/>
  </r>
  <r>
    <s v="Shampoo"/>
    <x v="3"/>
    <x v="0"/>
    <x v="17"/>
    <s v="Center"/>
    <x v="0"/>
    <x v="5"/>
    <n v="23065"/>
    <n v="9212"/>
    <n v="1484553"/>
    <x v="2403"/>
  </r>
  <r>
    <s v="Shampoo"/>
    <x v="3"/>
    <x v="0"/>
    <x v="17"/>
    <s v="Center"/>
    <x v="0"/>
    <x v="6"/>
    <n v="17885"/>
    <n v="71295"/>
    <n v="1484553"/>
    <x v="2403"/>
  </r>
  <r>
    <s v="Shampoo"/>
    <x v="3"/>
    <x v="0"/>
    <x v="17"/>
    <s v="Center"/>
    <x v="0"/>
    <x v="7"/>
    <n v="2422"/>
    <n v="96635"/>
    <n v="1484553"/>
    <x v="2403"/>
  </r>
  <r>
    <s v="Shampoo"/>
    <x v="3"/>
    <x v="0"/>
    <x v="17"/>
    <s v="Center"/>
    <x v="0"/>
    <x v="8"/>
    <n v="2198"/>
    <n v="8764"/>
    <n v="1484553"/>
    <x v="2403"/>
  </r>
  <r>
    <s v="Shampoo"/>
    <x v="3"/>
    <x v="0"/>
    <x v="17"/>
    <s v="Center"/>
    <x v="0"/>
    <x v="9"/>
    <n v="17745"/>
    <n v="70875"/>
    <n v="1484553"/>
    <x v="2403"/>
  </r>
  <r>
    <s v="Shampoo"/>
    <x v="3"/>
    <x v="0"/>
    <x v="17"/>
    <s v="Center"/>
    <x v="0"/>
    <x v="10"/>
    <n v="17885"/>
    <n v="71295"/>
    <n v="1484553"/>
    <x v="2403"/>
  </r>
  <r>
    <s v="Shampoo"/>
    <x v="3"/>
    <x v="0"/>
    <x v="17"/>
    <s v="Center"/>
    <x v="0"/>
    <x v="11"/>
    <n v="24325"/>
    <n v="9702"/>
    <n v="1484553"/>
    <x v="2403"/>
  </r>
  <r>
    <s v="Shampoo"/>
    <x v="3"/>
    <x v="0"/>
    <x v="17"/>
    <s v="Center"/>
    <x v="1"/>
    <x v="0"/>
    <n v="4627"/>
    <n v="18494"/>
    <n v="461195"/>
    <x v="2404"/>
  </r>
  <r>
    <s v="Shampoo"/>
    <x v="3"/>
    <x v="0"/>
    <x v="17"/>
    <s v="Center"/>
    <x v="1"/>
    <x v="1"/>
    <n v="3696"/>
    <n v="14735"/>
    <n v="461195"/>
    <x v="2405"/>
  </r>
  <r>
    <s v="Shampoo"/>
    <x v="3"/>
    <x v="0"/>
    <x v="17"/>
    <s v="Center"/>
    <x v="1"/>
    <x v="2"/>
    <n v="3878"/>
    <n v="15498"/>
    <n v="461195"/>
    <x v="2406"/>
  </r>
  <r>
    <s v="Shampoo"/>
    <x v="3"/>
    <x v="0"/>
    <x v="17"/>
    <s v="Center"/>
    <x v="1"/>
    <x v="3"/>
    <n v="3619"/>
    <n v="14441"/>
    <n v="461195"/>
    <x v="2407"/>
  </r>
  <r>
    <s v="Shampoo"/>
    <x v="3"/>
    <x v="0"/>
    <x v="17"/>
    <s v="Center"/>
    <x v="1"/>
    <x v="4"/>
    <n v="3906"/>
    <n v="15575"/>
    <n v="461195"/>
    <x v="2408"/>
  </r>
  <r>
    <s v="Shampoo"/>
    <x v="3"/>
    <x v="0"/>
    <x v="17"/>
    <s v="Center"/>
    <x v="1"/>
    <x v="5"/>
    <n v="3017"/>
    <n v="12061"/>
    <n v="461195"/>
    <x v="2409"/>
  </r>
  <r>
    <s v="Shampoo"/>
    <x v="3"/>
    <x v="0"/>
    <x v="17"/>
    <s v="Center"/>
    <x v="1"/>
    <x v="6"/>
    <n v="3801"/>
    <n v="15169"/>
    <n v="461195"/>
    <x v="2410"/>
  </r>
  <r>
    <s v="Shampoo"/>
    <x v="3"/>
    <x v="0"/>
    <x v="17"/>
    <s v="Center"/>
    <x v="1"/>
    <x v="7"/>
    <n v="3353"/>
    <n v="13412"/>
    <n v="461195"/>
    <x v="2411"/>
  </r>
  <r>
    <s v="Shampoo"/>
    <x v="3"/>
    <x v="0"/>
    <x v="17"/>
    <s v="Center"/>
    <x v="1"/>
    <x v="8"/>
    <n v="3066"/>
    <n v="12236"/>
    <n v="461195"/>
    <x v="2412"/>
  </r>
  <r>
    <s v="Shampoo"/>
    <x v="3"/>
    <x v="0"/>
    <x v="17"/>
    <s v="Center"/>
    <x v="1"/>
    <x v="9"/>
    <n v="3633"/>
    <n v="14511"/>
    <n v="461195"/>
    <x v="2413"/>
  </r>
  <r>
    <s v="Shampoo"/>
    <x v="3"/>
    <x v="0"/>
    <x v="17"/>
    <s v="Center"/>
    <x v="1"/>
    <x v="10"/>
    <n v="3444"/>
    <n v="13762"/>
    <n v="461195"/>
    <x v="2414"/>
  </r>
  <r>
    <s v="Shampoo"/>
    <x v="3"/>
    <x v="0"/>
    <x v="17"/>
    <s v="Center"/>
    <x v="1"/>
    <x v="11"/>
    <n v="3311"/>
    <n v="13223"/>
    <n v="461195"/>
    <x v="2415"/>
  </r>
  <r>
    <s v="Shampoo"/>
    <x v="3"/>
    <x v="0"/>
    <x v="17"/>
    <s v="Center"/>
    <x v="2"/>
    <x v="0"/>
    <n v="58065"/>
    <n v="23184"/>
    <n v="2896551"/>
    <x v="2416"/>
  </r>
  <r>
    <s v="Shampoo"/>
    <x v="3"/>
    <x v="0"/>
    <x v="17"/>
    <s v="Center"/>
    <x v="2"/>
    <x v="1"/>
    <n v="48615"/>
    <n v="193935"/>
    <n v="2896551"/>
    <x v="2417"/>
  </r>
  <r>
    <s v="Shampoo"/>
    <x v="3"/>
    <x v="0"/>
    <x v="17"/>
    <s v="Center"/>
    <x v="2"/>
    <x v="2"/>
    <n v="71715"/>
    <n v="28623"/>
    <n v="2896551"/>
    <x v="2418"/>
  </r>
  <r>
    <s v="Shampoo"/>
    <x v="3"/>
    <x v="0"/>
    <x v="17"/>
    <s v="Center"/>
    <x v="2"/>
    <x v="3"/>
    <n v="46935"/>
    <n v="187425"/>
    <n v="2896551"/>
    <x v="2419"/>
  </r>
  <r>
    <s v="Shampoo"/>
    <x v="3"/>
    <x v="0"/>
    <x v="17"/>
    <s v="Center"/>
    <x v="2"/>
    <x v="4"/>
    <n v="39375"/>
    <n v="15729"/>
    <n v="2896551"/>
    <x v="2420"/>
  </r>
  <r>
    <s v="Shampoo"/>
    <x v="3"/>
    <x v="0"/>
    <x v="17"/>
    <s v="Center"/>
    <x v="2"/>
    <x v="5"/>
    <n v="4158"/>
    <n v="165585"/>
    <n v="2896551"/>
    <x v="2421"/>
  </r>
  <r>
    <s v="Shampoo"/>
    <x v="3"/>
    <x v="0"/>
    <x v="17"/>
    <s v="Center"/>
    <x v="2"/>
    <x v="6"/>
    <n v="5103"/>
    <n v="20391"/>
    <n v="2896551"/>
    <x v="2422"/>
  </r>
  <r>
    <s v="Shampoo"/>
    <x v="3"/>
    <x v="0"/>
    <x v="17"/>
    <s v="Center"/>
    <x v="2"/>
    <x v="7"/>
    <n v="10794"/>
    <n v="430815"/>
    <n v="2896551"/>
    <x v="2423"/>
  </r>
  <r>
    <s v="Shampoo"/>
    <x v="3"/>
    <x v="0"/>
    <x v="17"/>
    <s v="Center"/>
    <x v="2"/>
    <x v="8"/>
    <n v="59535"/>
    <n v="237615"/>
    <n v="2896551"/>
    <x v="2424"/>
  </r>
  <r>
    <s v="Shampoo"/>
    <x v="3"/>
    <x v="0"/>
    <x v="17"/>
    <s v="Center"/>
    <x v="2"/>
    <x v="9"/>
    <n v="4935"/>
    <n v="197085"/>
    <n v="2896551"/>
    <x v="2425"/>
  </r>
  <r>
    <s v="Shampoo"/>
    <x v="3"/>
    <x v="0"/>
    <x v="17"/>
    <s v="Center"/>
    <x v="2"/>
    <x v="10"/>
    <n v="3570"/>
    <n v="142695"/>
    <n v="2896551"/>
    <x v="2426"/>
  </r>
  <r>
    <s v="Shampoo"/>
    <x v="3"/>
    <x v="0"/>
    <x v="17"/>
    <s v="Center"/>
    <x v="2"/>
    <x v="11"/>
    <n v="42735"/>
    <n v="17052"/>
    <n v="2896551"/>
    <x v="2427"/>
  </r>
  <r>
    <s v="Shampoo"/>
    <x v="3"/>
    <x v="0"/>
    <x v="17"/>
    <s v="Center"/>
    <x v="3"/>
    <x v="0"/>
    <n v="61341"/>
    <n v="245686"/>
    <n v="5619705"/>
    <x v="2428"/>
  </r>
  <r>
    <s v="Shampoo"/>
    <x v="3"/>
    <x v="0"/>
    <x v="17"/>
    <s v="Center"/>
    <x v="3"/>
    <x v="1"/>
    <n v="65527"/>
    <n v="262269"/>
    <n v="5619705"/>
    <x v="2429"/>
  </r>
  <r>
    <s v="Shampoo"/>
    <x v="3"/>
    <x v="0"/>
    <x v="17"/>
    <s v="Center"/>
    <x v="3"/>
    <x v="2"/>
    <n v="72772"/>
    <n v="289961"/>
    <n v="5619705"/>
    <x v="2430"/>
  </r>
  <r>
    <s v="Shampoo"/>
    <x v="3"/>
    <x v="0"/>
    <x v="17"/>
    <s v="Center"/>
    <x v="3"/>
    <x v="3"/>
    <n v="75509"/>
    <n v="301231"/>
    <n v="5619705"/>
    <x v="2431"/>
  </r>
  <r>
    <s v="Shampoo"/>
    <x v="3"/>
    <x v="0"/>
    <x v="17"/>
    <s v="Center"/>
    <x v="3"/>
    <x v="4"/>
    <n v="59731"/>
    <n v="238602"/>
    <n v="5619705"/>
    <x v="2432"/>
  </r>
  <r>
    <s v="Shampoo"/>
    <x v="3"/>
    <x v="0"/>
    <x v="17"/>
    <s v="Center"/>
    <x v="3"/>
    <x v="5"/>
    <n v="59892"/>
    <n v="238924"/>
    <n v="5619705"/>
    <x v="2433"/>
  </r>
  <r>
    <s v="Shampoo"/>
    <x v="3"/>
    <x v="0"/>
    <x v="17"/>
    <s v="Center"/>
    <x v="3"/>
    <x v="6"/>
    <n v="82271"/>
    <n v="32844"/>
    <n v="5619705"/>
    <x v="2434"/>
  </r>
  <r>
    <s v="Shampoo"/>
    <x v="3"/>
    <x v="0"/>
    <x v="17"/>
    <s v="Center"/>
    <x v="3"/>
    <x v="7"/>
    <n v="42504"/>
    <n v="169372"/>
    <n v="5619705"/>
    <x v="2435"/>
  </r>
  <r>
    <s v="Shampoo"/>
    <x v="3"/>
    <x v="0"/>
    <x v="17"/>
    <s v="Center"/>
    <x v="3"/>
    <x v="8"/>
    <n v="36064"/>
    <n v="14329"/>
    <n v="5619705"/>
    <x v="2436"/>
  </r>
  <r>
    <s v="Shampoo"/>
    <x v="3"/>
    <x v="0"/>
    <x v="17"/>
    <s v="Center"/>
    <x v="3"/>
    <x v="9"/>
    <n v="19803"/>
    <n v="78407"/>
    <n v="5619705"/>
    <x v="2437"/>
  </r>
  <r>
    <s v="Shampoo"/>
    <x v="3"/>
    <x v="0"/>
    <x v="17"/>
    <s v="Center"/>
    <x v="3"/>
    <x v="10"/>
    <n v="8694"/>
    <n v="34776"/>
    <n v="5619705"/>
    <x v="2438"/>
  </r>
  <r>
    <s v="Shampoo"/>
    <x v="3"/>
    <x v="0"/>
    <x v="17"/>
    <s v="Center"/>
    <x v="3"/>
    <x v="11"/>
    <n v="8211"/>
    <n v="32844"/>
    <n v="5619705"/>
    <x v="2439"/>
  </r>
  <r>
    <s v="Shampoo"/>
    <x v="3"/>
    <x v="0"/>
    <x v="17"/>
    <s v="Center"/>
    <x v="4"/>
    <x v="0"/>
    <n v="567"/>
    <n v="2205"/>
    <n v="29988"/>
    <x v="2440"/>
  </r>
  <r>
    <s v="Shampoo"/>
    <x v="3"/>
    <x v="0"/>
    <x v="17"/>
    <s v="Center"/>
    <x v="4"/>
    <x v="1"/>
    <n v="273"/>
    <n v="1071"/>
    <n v="29988"/>
    <x v="2441"/>
  </r>
  <r>
    <s v="Shampoo"/>
    <x v="3"/>
    <x v="0"/>
    <x v="17"/>
    <s v="Center"/>
    <x v="4"/>
    <x v="2"/>
    <n v="966"/>
    <n v="3885"/>
    <n v="29988"/>
    <x v="2442"/>
  </r>
  <r>
    <s v="Shampoo"/>
    <x v="3"/>
    <x v="0"/>
    <x v="17"/>
    <s v="Center"/>
    <x v="4"/>
    <x v="3"/>
    <n v="609"/>
    <n v="2457"/>
    <n v="29988"/>
    <x v="2443"/>
  </r>
  <r>
    <s v="Shampoo"/>
    <x v="3"/>
    <x v="0"/>
    <x v="17"/>
    <s v="Center"/>
    <x v="4"/>
    <x v="4"/>
    <n v="777"/>
    <n v="3150"/>
    <n v="29988"/>
    <x v="2444"/>
  </r>
  <r>
    <s v="Shampoo"/>
    <x v="3"/>
    <x v="0"/>
    <x v="17"/>
    <s v="Center"/>
    <x v="4"/>
    <x v="5"/>
    <n v="441"/>
    <n v="1827"/>
    <n v="29988"/>
    <x v="2445"/>
  </r>
  <r>
    <s v="Shampoo"/>
    <x v="3"/>
    <x v="0"/>
    <x v="17"/>
    <s v="Center"/>
    <x v="4"/>
    <x v="6"/>
    <n v="567"/>
    <n v="2268"/>
    <n v="29988"/>
    <x v="2446"/>
  </r>
  <r>
    <s v="Shampoo"/>
    <x v="3"/>
    <x v="0"/>
    <x v="17"/>
    <s v="Center"/>
    <x v="4"/>
    <x v="7"/>
    <n v="210"/>
    <n v="882"/>
    <n v="29988"/>
    <x v="2447"/>
  </r>
  <r>
    <s v="Shampoo"/>
    <x v="3"/>
    <x v="0"/>
    <x v="17"/>
    <s v="Center"/>
    <x v="4"/>
    <x v="10"/>
    <n v="294"/>
    <n v="1155"/>
    <n v="29988"/>
    <x v="2448"/>
  </r>
  <r>
    <s v="Shampoo"/>
    <x v="3"/>
    <x v="0"/>
    <x v="17"/>
    <s v="Center"/>
    <x v="4"/>
    <x v="11"/>
    <n v="189"/>
    <n v="756"/>
    <n v="29988"/>
    <x v="2449"/>
  </r>
  <r>
    <s v="Shampoo"/>
    <x v="3"/>
    <x v="0"/>
    <x v="17"/>
    <s v="Center"/>
    <x v="5"/>
    <x v="1"/>
    <n v="168"/>
    <n v="700"/>
    <n v="700"/>
    <x v="2450"/>
  </r>
  <r>
    <s v="Shampoo"/>
    <x v="3"/>
    <x v="0"/>
    <x v="17"/>
    <s v="North"/>
    <x v="0"/>
    <x v="0"/>
    <n v="2387"/>
    <n v="9541"/>
    <n v="1484553"/>
    <x v="2403"/>
  </r>
  <r>
    <s v="Shampoo"/>
    <x v="3"/>
    <x v="0"/>
    <x v="17"/>
    <s v="North"/>
    <x v="0"/>
    <x v="1"/>
    <n v="1967"/>
    <n v="78645"/>
    <n v="1484553"/>
    <x v="2403"/>
  </r>
  <r>
    <s v="Shampoo"/>
    <x v="3"/>
    <x v="0"/>
    <x v="17"/>
    <s v="North"/>
    <x v="0"/>
    <x v="2"/>
    <n v="1855"/>
    <n v="73955"/>
    <n v="1484553"/>
    <x v="2403"/>
  </r>
  <r>
    <s v="Shampoo"/>
    <x v="3"/>
    <x v="0"/>
    <x v="17"/>
    <s v="North"/>
    <x v="0"/>
    <x v="3"/>
    <n v="1365"/>
    <n v="54285"/>
    <n v="1484553"/>
    <x v="2403"/>
  </r>
  <r>
    <s v="Shampoo"/>
    <x v="3"/>
    <x v="0"/>
    <x v="17"/>
    <s v="North"/>
    <x v="0"/>
    <x v="4"/>
    <n v="2373"/>
    <n v="9464"/>
    <n v="1484553"/>
    <x v="2403"/>
  </r>
  <r>
    <s v="Shampoo"/>
    <x v="3"/>
    <x v="0"/>
    <x v="17"/>
    <s v="North"/>
    <x v="0"/>
    <x v="5"/>
    <n v="2121"/>
    <n v="84595"/>
    <n v="1484553"/>
    <x v="2403"/>
  </r>
  <r>
    <s v="Shampoo"/>
    <x v="3"/>
    <x v="0"/>
    <x v="17"/>
    <s v="North"/>
    <x v="0"/>
    <x v="6"/>
    <n v="2009"/>
    <n v="79975"/>
    <n v="1484553"/>
    <x v="2403"/>
  </r>
  <r>
    <s v="Shampoo"/>
    <x v="3"/>
    <x v="0"/>
    <x v="17"/>
    <s v="North"/>
    <x v="0"/>
    <x v="7"/>
    <n v="2338"/>
    <n v="9324"/>
    <n v="1484553"/>
    <x v="2403"/>
  </r>
  <r>
    <s v="Shampoo"/>
    <x v="3"/>
    <x v="0"/>
    <x v="17"/>
    <s v="North"/>
    <x v="0"/>
    <x v="8"/>
    <n v="1771"/>
    <n v="7084"/>
    <n v="1484553"/>
    <x v="2403"/>
  </r>
  <r>
    <s v="Shampoo"/>
    <x v="3"/>
    <x v="0"/>
    <x v="17"/>
    <s v="North"/>
    <x v="0"/>
    <x v="9"/>
    <n v="2352"/>
    <n v="9401"/>
    <n v="1484553"/>
    <x v="2403"/>
  </r>
  <r>
    <s v="Shampoo"/>
    <x v="3"/>
    <x v="0"/>
    <x v="17"/>
    <s v="North"/>
    <x v="0"/>
    <x v="10"/>
    <n v="1603"/>
    <n v="64085"/>
    <n v="1484553"/>
    <x v="2403"/>
  </r>
  <r>
    <s v="Shampoo"/>
    <x v="3"/>
    <x v="0"/>
    <x v="17"/>
    <s v="North"/>
    <x v="0"/>
    <x v="11"/>
    <n v="16835"/>
    <n v="67305"/>
    <n v="1484553"/>
    <x v="2403"/>
  </r>
  <r>
    <s v="Shampoo"/>
    <x v="3"/>
    <x v="0"/>
    <x v="17"/>
    <s v="North"/>
    <x v="1"/>
    <x v="0"/>
    <n v="3437"/>
    <n v="13741"/>
    <n v="461195"/>
    <x v="2451"/>
  </r>
  <r>
    <s v="Shampoo"/>
    <x v="3"/>
    <x v="0"/>
    <x v="17"/>
    <s v="North"/>
    <x v="1"/>
    <x v="1"/>
    <n v="2975"/>
    <n v="11851"/>
    <n v="461195"/>
    <x v="2452"/>
  </r>
  <r>
    <s v="Shampoo"/>
    <x v="3"/>
    <x v="0"/>
    <x v="17"/>
    <s v="North"/>
    <x v="1"/>
    <x v="2"/>
    <n v="2310"/>
    <n v="9233"/>
    <n v="461195"/>
    <x v="2453"/>
  </r>
  <r>
    <s v="Shampoo"/>
    <x v="3"/>
    <x v="0"/>
    <x v="17"/>
    <s v="North"/>
    <x v="1"/>
    <x v="3"/>
    <n v="2688"/>
    <n v="10724"/>
    <n v="461195"/>
    <x v="2454"/>
  </r>
  <r>
    <s v="Shampoo"/>
    <x v="3"/>
    <x v="0"/>
    <x v="17"/>
    <s v="North"/>
    <x v="1"/>
    <x v="4"/>
    <n v="3514"/>
    <n v="13993"/>
    <n v="461195"/>
    <x v="2455"/>
  </r>
  <r>
    <s v="Shampoo"/>
    <x v="3"/>
    <x v="0"/>
    <x v="17"/>
    <s v="North"/>
    <x v="1"/>
    <x v="5"/>
    <n v="3507"/>
    <n v="14014"/>
    <n v="461195"/>
    <x v="2456"/>
  </r>
  <r>
    <s v="Shampoo"/>
    <x v="3"/>
    <x v="0"/>
    <x v="17"/>
    <s v="North"/>
    <x v="1"/>
    <x v="6"/>
    <n v="2884"/>
    <n v="11473"/>
    <n v="461195"/>
    <x v="2457"/>
  </r>
  <r>
    <s v="Shampoo"/>
    <x v="3"/>
    <x v="0"/>
    <x v="17"/>
    <s v="North"/>
    <x v="1"/>
    <x v="7"/>
    <n v="2849"/>
    <n v="11347"/>
    <n v="461195"/>
    <x v="2458"/>
  </r>
  <r>
    <s v="Shampoo"/>
    <x v="3"/>
    <x v="0"/>
    <x v="17"/>
    <s v="North"/>
    <x v="1"/>
    <x v="8"/>
    <n v="2597"/>
    <n v="10353"/>
    <n v="461195"/>
    <x v="2459"/>
  </r>
  <r>
    <s v="Shampoo"/>
    <x v="3"/>
    <x v="0"/>
    <x v="17"/>
    <s v="North"/>
    <x v="1"/>
    <x v="9"/>
    <n v="2457"/>
    <n v="9814"/>
    <n v="461195"/>
    <x v="2460"/>
  </r>
  <r>
    <s v="Shampoo"/>
    <x v="3"/>
    <x v="0"/>
    <x v="17"/>
    <s v="North"/>
    <x v="1"/>
    <x v="10"/>
    <n v="3360"/>
    <n v="13398"/>
    <n v="461195"/>
    <x v="2461"/>
  </r>
  <r>
    <s v="Shampoo"/>
    <x v="3"/>
    <x v="0"/>
    <x v="17"/>
    <s v="North"/>
    <x v="1"/>
    <x v="11"/>
    <n v="2947"/>
    <n v="11746"/>
    <n v="461195"/>
    <x v="2415"/>
  </r>
  <r>
    <s v="Shampoo"/>
    <x v="3"/>
    <x v="0"/>
    <x v="17"/>
    <s v="North"/>
    <x v="2"/>
    <x v="0"/>
    <n v="3738"/>
    <n v="14910"/>
    <n v="2896551"/>
    <x v="2462"/>
  </r>
  <r>
    <s v="Shampoo"/>
    <x v="3"/>
    <x v="0"/>
    <x v="17"/>
    <s v="North"/>
    <x v="2"/>
    <x v="1"/>
    <n v="35175"/>
    <n v="14007"/>
    <n v="2896551"/>
    <x v="2463"/>
  </r>
  <r>
    <s v="Shampoo"/>
    <x v="3"/>
    <x v="0"/>
    <x v="17"/>
    <s v="North"/>
    <x v="2"/>
    <x v="2"/>
    <n v="5124"/>
    <n v="20475"/>
    <n v="2896551"/>
    <x v="2464"/>
  </r>
  <r>
    <s v="Shampoo"/>
    <x v="3"/>
    <x v="0"/>
    <x v="17"/>
    <s v="North"/>
    <x v="2"/>
    <x v="3"/>
    <n v="42105"/>
    <n v="167895"/>
    <n v="2896551"/>
    <x v="2465"/>
  </r>
  <r>
    <s v="Shampoo"/>
    <x v="3"/>
    <x v="0"/>
    <x v="17"/>
    <s v="North"/>
    <x v="2"/>
    <x v="4"/>
    <n v="43365"/>
    <n v="172935"/>
    <n v="2896551"/>
    <x v="2466"/>
  </r>
  <r>
    <s v="Shampoo"/>
    <x v="3"/>
    <x v="0"/>
    <x v="17"/>
    <s v="North"/>
    <x v="2"/>
    <x v="5"/>
    <n v="4620"/>
    <n v="18438"/>
    <n v="2896551"/>
    <x v="2467"/>
  </r>
  <r>
    <s v="Shampoo"/>
    <x v="3"/>
    <x v="0"/>
    <x v="17"/>
    <s v="North"/>
    <x v="2"/>
    <x v="6"/>
    <n v="38115"/>
    <n v="152355"/>
    <n v="2896551"/>
    <x v="2468"/>
  </r>
  <r>
    <s v="Shampoo"/>
    <x v="3"/>
    <x v="0"/>
    <x v="17"/>
    <s v="North"/>
    <x v="2"/>
    <x v="7"/>
    <n v="4242"/>
    <n v="16989"/>
    <n v="2896551"/>
    <x v="2469"/>
  </r>
  <r>
    <s v="Shampoo"/>
    <x v="3"/>
    <x v="0"/>
    <x v="17"/>
    <s v="North"/>
    <x v="2"/>
    <x v="8"/>
    <n v="4536"/>
    <n v="18081"/>
    <n v="2896551"/>
    <x v="2470"/>
  </r>
  <r>
    <s v="Shampoo"/>
    <x v="3"/>
    <x v="0"/>
    <x v="17"/>
    <s v="North"/>
    <x v="2"/>
    <x v="9"/>
    <n v="4494"/>
    <n v="17934"/>
    <n v="2896551"/>
    <x v="2471"/>
  </r>
  <r>
    <s v="Shampoo"/>
    <x v="3"/>
    <x v="0"/>
    <x v="17"/>
    <s v="North"/>
    <x v="2"/>
    <x v="10"/>
    <n v="44835"/>
    <n v="17850"/>
    <n v="2896551"/>
    <x v="2472"/>
  </r>
  <r>
    <s v="Shampoo"/>
    <x v="3"/>
    <x v="0"/>
    <x v="17"/>
    <s v="North"/>
    <x v="2"/>
    <x v="11"/>
    <n v="40635"/>
    <n v="16212"/>
    <n v="2896551"/>
    <x v="2427"/>
  </r>
  <r>
    <s v="Shampoo"/>
    <x v="3"/>
    <x v="0"/>
    <x v="17"/>
    <s v="North"/>
    <x v="3"/>
    <x v="0"/>
    <n v="58443"/>
    <n v="233611"/>
    <n v="5619705"/>
    <x v="2473"/>
  </r>
  <r>
    <s v="Shampoo"/>
    <x v="3"/>
    <x v="0"/>
    <x v="17"/>
    <s v="North"/>
    <x v="3"/>
    <x v="1"/>
    <n v="77119"/>
    <n v="307027"/>
    <n v="5619705"/>
    <x v="2474"/>
  </r>
  <r>
    <s v="Shampoo"/>
    <x v="3"/>
    <x v="0"/>
    <x v="17"/>
    <s v="North"/>
    <x v="3"/>
    <x v="2"/>
    <n v="82593"/>
    <n v="329728"/>
    <n v="5619705"/>
    <x v="2475"/>
  </r>
  <r>
    <s v="Shampoo"/>
    <x v="3"/>
    <x v="0"/>
    <x v="17"/>
    <s v="North"/>
    <x v="3"/>
    <x v="3"/>
    <n v="81949"/>
    <n v="327313"/>
    <n v="5619705"/>
    <x v="2476"/>
  </r>
  <r>
    <s v="Shampoo"/>
    <x v="3"/>
    <x v="0"/>
    <x v="17"/>
    <s v="North"/>
    <x v="3"/>
    <x v="4"/>
    <n v="8533"/>
    <n v="340837"/>
    <n v="5619705"/>
    <x v="2477"/>
  </r>
  <r>
    <s v="Shampoo"/>
    <x v="3"/>
    <x v="0"/>
    <x v="17"/>
    <s v="North"/>
    <x v="3"/>
    <x v="5"/>
    <n v="68747"/>
    <n v="274666"/>
    <n v="5619705"/>
    <x v="2478"/>
  </r>
  <r>
    <s v="Shampoo"/>
    <x v="3"/>
    <x v="0"/>
    <x v="17"/>
    <s v="North"/>
    <x v="3"/>
    <x v="6"/>
    <n v="89194"/>
    <n v="356132"/>
    <n v="5619705"/>
    <x v="2479"/>
  </r>
  <r>
    <s v="Shampoo"/>
    <x v="3"/>
    <x v="0"/>
    <x v="17"/>
    <s v="North"/>
    <x v="3"/>
    <x v="7"/>
    <n v="52164"/>
    <n v="208173"/>
    <n v="5619705"/>
    <x v="2480"/>
  </r>
  <r>
    <s v="Shampoo"/>
    <x v="3"/>
    <x v="0"/>
    <x v="17"/>
    <s v="North"/>
    <x v="3"/>
    <x v="8"/>
    <n v="32361"/>
    <n v="129444"/>
    <n v="5619705"/>
    <x v="2481"/>
  </r>
  <r>
    <s v="Shampoo"/>
    <x v="3"/>
    <x v="0"/>
    <x v="17"/>
    <s v="North"/>
    <x v="3"/>
    <x v="9"/>
    <n v="19803"/>
    <n v="79534"/>
    <n v="5619705"/>
    <x v="2482"/>
  </r>
  <r>
    <s v="Shampoo"/>
    <x v="3"/>
    <x v="0"/>
    <x v="17"/>
    <s v="North"/>
    <x v="3"/>
    <x v="10"/>
    <n v="805"/>
    <n v="31878"/>
    <n v="5619705"/>
    <x v="2483"/>
  </r>
  <r>
    <s v="Shampoo"/>
    <x v="3"/>
    <x v="0"/>
    <x v="17"/>
    <s v="North"/>
    <x v="3"/>
    <x v="11"/>
    <n v="805"/>
    <n v="3220"/>
    <n v="5619705"/>
    <x v="2439"/>
  </r>
  <r>
    <s v="Shampoo"/>
    <x v="3"/>
    <x v="0"/>
    <x v="17"/>
    <s v="North"/>
    <x v="4"/>
    <x v="0"/>
    <n v="315"/>
    <n v="1281"/>
    <n v="29988"/>
    <x v="2484"/>
  </r>
  <r>
    <s v="Shampoo"/>
    <x v="3"/>
    <x v="0"/>
    <x v="17"/>
    <s v="North"/>
    <x v="4"/>
    <x v="1"/>
    <n v="336"/>
    <n v="1344"/>
    <n v="29988"/>
    <x v="2485"/>
  </r>
  <r>
    <s v="Shampoo"/>
    <x v="3"/>
    <x v="0"/>
    <x v="17"/>
    <s v="North"/>
    <x v="4"/>
    <x v="2"/>
    <n v="168"/>
    <n v="651"/>
    <n v="29988"/>
    <x v="2486"/>
  </r>
  <r>
    <s v="Shampoo"/>
    <x v="3"/>
    <x v="0"/>
    <x v="17"/>
    <s v="North"/>
    <x v="4"/>
    <x v="3"/>
    <n v="294"/>
    <n v="1134"/>
    <n v="29988"/>
    <x v="2487"/>
  </r>
  <r>
    <s v="Shampoo"/>
    <x v="3"/>
    <x v="0"/>
    <x v="17"/>
    <s v="North"/>
    <x v="4"/>
    <x v="4"/>
    <n v="399"/>
    <n v="1617"/>
    <n v="29988"/>
    <x v="2488"/>
  </r>
  <r>
    <s v="Shampoo"/>
    <x v="3"/>
    <x v="0"/>
    <x v="17"/>
    <s v="North"/>
    <x v="4"/>
    <x v="5"/>
    <n v="147"/>
    <n v="651"/>
    <n v="29988"/>
    <x v="2489"/>
  </r>
  <r>
    <s v="Shampoo"/>
    <x v="3"/>
    <x v="0"/>
    <x v="17"/>
    <s v="North"/>
    <x v="4"/>
    <x v="6"/>
    <n v="105"/>
    <n v="420"/>
    <n v="29988"/>
    <x v="2490"/>
  </r>
  <r>
    <s v="Shampoo"/>
    <x v="3"/>
    <x v="0"/>
    <x v="17"/>
    <s v="North"/>
    <x v="4"/>
    <x v="7"/>
    <n v="147"/>
    <n v="588"/>
    <n v="29988"/>
    <x v="2491"/>
  </r>
  <r>
    <s v="Shampoo"/>
    <x v="3"/>
    <x v="0"/>
    <x v="17"/>
    <s v="North"/>
    <x v="4"/>
    <x v="8"/>
    <n v="42"/>
    <n v="147"/>
    <n v="29988"/>
    <x v="2492"/>
  </r>
  <r>
    <s v="Shampoo"/>
    <x v="3"/>
    <x v="0"/>
    <x v="17"/>
    <s v="North"/>
    <x v="4"/>
    <x v="10"/>
    <n v="84"/>
    <n v="399"/>
    <n v="29988"/>
    <x v="2493"/>
  </r>
  <r>
    <s v="Shampoo"/>
    <x v="3"/>
    <x v="0"/>
    <x v="17"/>
    <s v="North"/>
    <x v="4"/>
    <x v="11"/>
    <n v="84"/>
    <n v="336"/>
    <n v="29988"/>
    <x v="2449"/>
  </r>
  <r>
    <s v="Shampoo"/>
    <x v="3"/>
    <x v="0"/>
    <x v="17"/>
    <s v="South"/>
    <x v="0"/>
    <x v="0"/>
    <n v="2009"/>
    <n v="8001"/>
    <n v="1484553"/>
    <x v="2403"/>
  </r>
  <r>
    <s v="Shampoo"/>
    <x v="3"/>
    <x v="0"/>
    <x v="17"/>
    <s v="South"/>
    <x v="0"/>
    <x v="1"/>
    <n v="16485"/>
    <n v="65765"/>
    <n v="1484553"/>
    <x v="2403"/>
  </r>
  <r>
    <s v="Shampoo"/>
    <x v="3"/>
    <x v="0"/>
    <x v="17"/>
    <s v="South"/>
    <x v="0"/>
    <x v="2"/>
    <n v="22505"/>
    <n v="89705"/>
    <n v="1484553"/>
    <x v="2403"/>
  </r>
  <r>
    <s v="Shampoo"/>
    <x v="3"/>
    <x v="0"/>
    <x v="17"/>
    <s v="South"/>
    <x v="0"/>
    <x v="3"/>
    <n v="15365"/>
    <n v="61285"/>
    <n v="1484553"/>
    <x v="2403"/>
  </r>
  <r>
    <s v="Shampoo"/>
    <x v="3"/>
    <x v="0"/>
    <x v="17"/>
    <s v="South"/>
    <x v="0"/>
    <x v="4"/>
    <n v="23485"/>
    <n v="9359"/>
    <n v="1484553"/>
    <x v="2403"/>
  </r>
  <r>
    <s v="Shampoo"/>
    <x v="3"/>
    <x v="0"/>
    <x v="17"/>
    <s v="South"/>
    <x v="0"/>
    <x v="5"/>
    <n v="15925"/>
    <n v="63735"/>
    <n v="1484553"/>
    <x v="2403"/>
  </r>
  <r>
    <s v="Shampoo"/>
    <x v="3"/>
    <x v="0"/>
    <x v="17"/>
    <s v="South"/>
    <x v="0"/>
    <x v="6"/>
    <n v="14525"/>
    <n v="5796"/>
    <n v="1484553"/>
    <x v="2403"/>
  </r>
  <r>
    <s v="Shampoo"/>
    <x v="3"/>
    <x v="0"/>
    <x v="17"/>
    <s v="South"/>
    <x v="0"/>
    <x v="7"/>
    <n v="16135"/>
    <n v="6447"/>
    <n v="1484553"/>
    <x v="2403"/>
  </r>
  <r>
    <s v="Shampoo"/>
    <x v="3"/>
    <x v="0"/>
    <x v="17"/>
    <s v="South"/>
    <x v="0"/>
    <x v="8"/>
    <n v="9765"/>
    <n v="3892"/>
    <n v="1484553"/>
    <x v="2403"/>
  </r>
  <r>
    <s v="Shampoo"/>
    <x v="3"/>
    <x v="0"/>
    <x v="17"/>
    <s v="South"/>
    <x v="0"/>
    <x v="9"/>
    <n v="15155"/>
    <n v="6048"/>
    <n v="1484553"/>
    <x v="2403"/>
  </r>
  <r>
    <s v="Shampoo"/>
    <x v="3"/>
    <x v="0"/>
    <x v="17"/>
    <s v="South"/>
    <x v="0"/>
    <x v="10"/>
    <n v="11655"/>
    <n v="46515"/>
    <n v="1484553"/>
    <x v="2403"/>
  </r>
  <r>
    <s v="Shampoo"/>
    <x v="3"/>
    <x v="0"/>
    <x v="17"/>
    <s v="South"/>
    <x v="0"/>
    <x v="11"/>
    <n v="1267"/>
    <n v="50575"/>
    <n v="1484553"/>
    <x v="2403"/>
  </r>
  <r>
    <s v="Shampoo"/>
    <x v="3"/>
    <x v="0"/>
    <x v="17"/>
    <s v="South"/>
    <x v="1"/>
    <x v="0"/>
    <n v="3059"/>
    <n v="12208"/>
    <n v="461195"/>
    <x v="2494"/>
  </r>
  <r>
    <s v="Shampoo"/>
    <x v="3"/>
    <x v="0"/>
    <x v="17"/>
    <s v="South"/>
    <x v="1"/>
    <x v="1"/>
    <n v="3129"/>
    <n v="12460"/>
    <n v="461195"/>
    <x v="2495"/>
  </r>
  <r>
    <s v="Shampoo"/>
    <x v="3"/>
    <x v="0"/>
    <x v="17"/>
    <s v="South"/>
    <x v="1"/>
    <x v="2"/>
    <n v="2730"/>
    <n v="10878"/>
    <n v="461195"/>
    <x v="2496"/>
  </r>
  <r>
    <s v="Shampoo"/>
    <x v="3"/>
    <x v="0"/>
    <x v="17"/>
    <s v="South"/>
    <x v="1"/>
    <x v="3"/>
    <n v="3920"/>
    <n v="15659"/>
    <n v="461195"/>
    <x v="2497"/>
  </r>
  <r>
    <s v="Shampoo"/>
    <x v="3"/>
    <x v="0"/>
    <x v="17"/>
    <s v="South"/>
    <x v="1"/>
    <x v="4"/>
    <n v="3409"/>
    <n v="13622"/>
    <n v="461195"/>
    <x v="2498"/>
  </r>
  <r>
    <s v="Shampoo"/>
    <x v="3"/>
    <x v="0"/>
    <x v="17"/>
    <s v="South"/>
    <x v="1"/>
    <x v="5"/>
    <n v="3829"/>
    <n v="15295"/>
    <n v="461195"/>
    <x v="2499"/>
  </r>
  <r>
    <s v="Shampoo"/>
    <x v="3"/>
    <x v="0"/>
    <x v="17"/>
    <s v="South"/>
    <x v="1"/>
    <x v="6"/>
    <n v="3591"/>
    <n v="14308"/>
    <n v="461195"/>
    <x v="2500"/>
  </r>
  <r>
    <s v="Shampoo"/>
    <x v="3"/>
    <x v="0"/>
    <x v="17"/>
    <s v="South"/>
    <x v="1"/>
    <x v="7"/>
    <n v="2688"/>
    <n v="10738"/>
    <n v="461195"/>
    <x v="2501"/>
  </r>
  <r>
    <s v="Shampoo"/>
    <x v="3"/>
    <x v="0"/>
    <x v="17"/>
    <s v="South"/>
    <x v="1"/>
    <x v="8"/>
    <n v="2744"/>
    <n v="10955"/>
    <n v="461195"/>
    <x v="2502"/>
  </r>
  <r>
    <s v="Shampoo"/>
    <x v="3"/>
    <x v="0"/>
    <x v="17"/>
    <s v="South"/>
    <x v="1"/>
    <x v="9"/>
    <n v="3241"/>
    <n v="12922"/>
    <n v="461195"/>
    <x v="2503"/>
  </r>
  <r>
    <s v="Shampoo"/>
    <x v="3"/>
    <x v="0"/>
    <x v="17"/>
    <s v="South"/>
    <x v="1"/>
    <x v="10"/>
    <n v="2373"/>
    <n v="9464"/>
    <n v="461195"/>
    <x v="2504"/>
  </r>
  <r>
    <s v="Shampoo"/>
    <x v="3"/>
    <x v="0"/>
    <x v="17"/>
    <s v="South"/>
    <x v="1"/>
    <x v="11"/>
    <n v="1974"/>
    <n v="7882"/>
    <n v="461195"/>
    <x v="2415"/>
  </r>
  <r>
    <s v="Shampoo"/>
    <x v="3"/>
    <x v="0"/>
    <x v="17"/>
    <s v="South"/>
    <x v="2"/>
    <x v="0"/>
    <n v="2835"/>
    <n v="113505"/>
    <n v="2896551"/>
    <x v="2505"/>
  </r>
  <r>
    <s v="Shampoo"/>
    <x v="3"/>
    <x v="0"/>
    <x v="17"/>
    <s v="South"/>
    <x v="2"/>
    <x v="1"/>
    <n v="2835"/>
    <n v="11277"/>
    <n v="2896551"/>
    <x v="2506"/>
  </r>
  <r>
    <s v="Shampoo"/>
    <x v="3"/>
    <x v="0"/>
    <x v="17"/>
    <s v="South"/>
    <x v="2"/>
    <x v="2"/>
    <n v="27405"/>
    <n v="10962"/>
    <n v="2896551"/>
    <x v="2507"/>
  </r>
  <r>
    <s v="Shampoo"/>
    <x v="3"/>
    <x v="0"/>
    <x v="17"/>
    <s v="South"/>
    <x v="2"/>
    <x v="3"/>
    <n v="2898"/>
    <n v="115605"/>
    <n v="2896551"/>
    <x v="2508"/>
  </r>
  <r>
    <s v="Shampoo"/>
    <x v="3"/>
    <x v="0"/>
    <x v="17"/>
    <s v="South"/>
    <x v="2"/>
    <x v="4"/>
    <n v="2184"/>
    <n v="87045"/>
    <n v="2896551"/>
    <x v="2509"/>
  </r>
  <r>
    <s v="Shampoo"/>
    <x v="3"/>
    <x v="0"/>
    <x v="17"/>
    <s v="South"/>
    <x v="2"/>
    <x v="5"/>
    <n v="20685"/>
    <n v="8253"/>
    <n v="2896551"/>
    <x v="2510"/>
  </r>
  <r>
    <s v="Shampoo"/>
    <x v="3"/>
    <x v="0"/>
    <x v="17"/>
    <s v="South"/>
    <x v="2"/>
    <x v="6"/>
    <n v="2667"/>
    <n v="106155"/>
    <n v="2896551"/>
    <x v="2511"/>
  </r>
  <r>
    <s v="Shampoo"/>
    <x v="3"/>
    <x v="0"/>
    <x v="17"/>
    <s v="South"/>
    <x v="2"/>
    <x v="7"/>
    <n v="1827"/>
    <n v="7266"/>
    <n v="2896551"/>
    <x v="2512"/>
  </r>
  <r>
    <s v="Shampoo"/>
    <x v="3"/>
    <x v="0"/>
    <x v="17"/>
    <s v="South"/>
    <x v="2"/>
    <x v="8"/>
    <n v="20055"/>
    <n v="8001"/>
    <n v="2896551"/>
    <x v="2513"/>
  </r>
  <r>
    <s v="Shampoo"/>
    <x v="3"/>
    <x v="0"/>
    <x v="17"/>
    <s v="South"/>
    <x v="2"/>
    <x v="9"/>
    <n v="24675"/>
    <n v="98175"/>
    <n v="2896551"/>
    <x v="2514"/>
  </r>
  <r>
    <s v="Shampoo"/>
    <x v="3"/>
    <x v="0"/>
    <x v="17"/>
    <s v="South"/>
    <x v="2"/>
    <x v="10"/>
    <n v="3129"/>
    <n v="12432"/>
    <n v="2896551"/>
    <x v="2515"/>
  </r>
  <r>
    <s v="Shampoo"/>
    <x v="3"/>
    <x v="0"/>
    <x v="17"/>
    <s v="South"/>
    <x v="2"/>
    <x v="11"/>
    <n v="2415"/>
    <n v="9660"/>
    <n v="2896551"/>
    <x v="2427"/>
  </r>
  <r>
    <s v="Shampoo"/>
    <x v="3"/>
    <x v="0"/>
    <x v="17"/>
    <s v="South"/>
    <x v="3"/>
    <x v="0"/>
    <n v="23345"/>
    <n v="93058"/>
    <n v="5619705"/>
    <x v="2435"/>
  </r>
  <r>
    <s v="Shampoo"/>
    <x v="3"/>
    <x v="0"/>
    <x v="17"/>
    <s v="South"/>
    <x v="3"/>
    <x v="1"/>
    <n v="29302"/>
    <n v="117047"/>
    <n v="5619705"/>
    <x v="2516"/>
  </r>
  <r>
    <s v="Shampoo"/>
    <x v="3"/>
    <x v="0"/>
    <x v="17"/>
    <s v="South"/>
    <x v="3"/>
    <x v="2"/>
    <n v="31395"/>
    <n v="125258"/>
    <n v="5619705"/>
    <x v="2517"/>
  </r>
  <r>
    <s v="Shampoo"/>
    <x v="3"/>
    <x v="0"/>
    <x v="17"/>
    <s v="South"/>
    <x v="3"/>
    <x v="3"/>
    <n v="30912"/>
    <n v="123004"/>
    <n v="5619705"/>
    <x v="2518"/>
  </r>
  <r>
    <s v="Shampoo"/>
    <x v="3"/>
    <x v="0"/>
    <x v="17"/>
    <s v="South"/>
    <x v="3"/>
    <x v="4"/>
    <n v="38318"/>
    <n v="152467"/>
    <n v="5619705"/>
    <x v="2519"/>
  </r>
  <r>
    <s v="Shampoo"/>
    <x v="3"/>
    <x v="0"/>
    <x v="17"/>
    <s v="South"/>
    <x v="3"/>
    <x v="5"/>
    <n v="40733"/>
    <n v="162288"/>
    <n v="5619705"/>
    <x v="2520"/>
  </r>
  <r>
    <s v="Shampoo"/>
    <x v="3"/>
    <x v="0"/>
    <x v="17"/>
    <s v="South"/>
    <x v="3"/>
    <x v="6"/>
    <n v="30107"/>
    <n v="120267"/>
    <n v="5619705"/>
    <x v="2521"/>
  </r>
  <r>
    <s v="Shampoo"/>
    <x v="3"/>
    <x v="0"/>
    <x v="17"/>
    <s v="South"/>
    <x v="3"/>
    <x v="7"/>
    <n v="21735"/>
    <n v="86296"/>
    <n v="5619705"/>
    <x v="2522"/>
  </r>
  <r>
    <s v="Shampoo"/>
    <x v="3"/>
    <x v="0"/>
    <x v="17"/>
    <s v="South"/>
    <x v="3"/>
    <x v="8"/>
    <n v="11431"/>
    <n v="46046"/>
    <n v="5619705"/>
    <x v="2523"/>
  </r>
  <r>
    <s v="Shampoo"/>
    <x v="3"/>
    <x v="0"/>
    <x v="17"/>
    <s v="South"/>
    <x v="3"/>
    <x v="9"/>
    <n v="4991"/>
    <n v="19803"/>
    <n v="5619705"/>
    <x v="2524"/>
  </r>
  <r>
    <s v="Shampoo"/>
    <x v="3"/>
    <x v="0"/>
    <x v="17"/>
    <s v="South"/>
    <x v="3"/>
    <x v="10"/>
    <n v="322"/>
    <n v="12719"/>
    <n v="5619705"/>
    <x v="2525"/>
  </r>
  <r>
    <s v="Shampoo"/>
    <x v="3"/>
    <x v="0"/>
    <x v="17"/>
    <s v="South"/>
    <x v="3"/>
    <x v="11"/>
    <n v="1771"/>
    <n v="644"/>
    <n v="5619705"/>
    <x v="2439"/>
  </r>
  <r>
    <s v="Shampoo"/>
    <x v="3"/>
    <x v="0"/>
    <x v="17"/>
    <s v="South"/>
    <x v="4"/>
    <x v="0"/>
    <n v="189"/>
    <n v="693"/>
    <n v="29988"/>
    <x v="2526"/>
  </r>
  <r>
    <s v="Shampoo"/>
    <x v="3"/>
    <x v="0"/>
    <x v="17"/>
    <s v="South"/>
    <x v="4"/>
    <x v="1"/>
    <n v="63"/>
    <n v="315"/>
    <n v="29988"/>
    <x v="2527"/>
  </r>
  <r>
    <s v="Shampoo"/>
    <x v="3"/>
    <x v="0"/>
    <x v="17"/>
    <s v="South"/>
    <x v="4"/>
    <x v="3"/>
    <n v="42"/>
    <n v="210"/>
    <n v="29988"/>
    <x v="2528"/>
  </r>
  <r>
    <s v="Shampoo"/>
    <x v="3"/>
    <x v="0"/>
    <x v="17"/>
    <s v="South"/>
    <x v="4"/>
    <x v="4"/>
    <n v="63"/>
    <n v="273"/>
    <n v="29988"/>
    <x v="2529"/>
  </r>
  <r>
    <s v="Shampoo"/>
    <x v="3"/>
    <x v="0"/>
    <x v="17"/>
    <s v="South"/>
    <x v="4"/>
    <x v="5"/>
    <n v="63"/>
    <n v="273"/>
    <n v="29988"/>
    <x v="2530"/>
  </r>
  <r>
    <s v="Shampoo"/>
    <x v="3"/>
    <x v="14"/>
    <x v="18"/>
    <s v="Center"/>
    <x v="0"/>
    <x v="0"/>
    <n v="1204"/>
    <n v="6559"/>
    <n v="641557"/>
    <x v="2531"/>
  </r>
  <r>
    <s v="Shampoo"/>
    <x v="3"/>
    <x v="14"/>
    <x v="18"/>
    <s v="Center"/>
    <x v="0"/>
    <x v="1"/>
    <n v="7525"/>
    <n v="4109"/>
    <n v="641557"/>
    <x v="2531"/>
  </r>
  <r>
    <s v="Shampoo"/>
    <x v="3"/>
    <x v="14"/>
    <x v="18"/>
    <s v="Center"/>
    <x v="0"/>
    <x v="2"/>
    <n v="1414"/>
    <n v="77035"/>
    <n v="641557"/>
    <x v="2531"/>
  </r>
  <r>
    <s v="Shampoo"/>
    <x v="3"/>
    <x v="14"/>
    <x v="18"/>
    <s v="Center"/>
    <x v="0"/>
    <x v="3"/>
    <n v="1911"/>
    <n v="104055"/>
    <n v="641557"/>
    <x v="2531"/>
  </r>
  <r>
    <s v="Shampoo"/>
    <x v="3"/>
    <x v="14"/>
    <x v="18"/>
    <s v="Center"/>
    <x v="0"/>
    <x v="4"/>
    <n v="9905"/>
    <n v="54075"/>
    <n v="641557"/>
    <x v="2531"/>
  </r>
  <r>
    <s v="Shampoo"/>
    <x v="3"/>
    <x v="14"/>
    <x v="18"/>
    <s v="Center"/>
    <x v="0"/>
    <x v="5"/>
    <n v="1211"/>
    <n v="65975"/>
    <n v="641557"/>
    <x v="2531"/>
  </r>
  <r>
    <s v="Shampoo"/>
    <x v="3"/>
    <x v="14"/>
    <x v="18"/>
    <s v="Center"/>
    <x v="0"/>
    <x v="6"/>
    <n v="10535"/>
    <n v="57435"/>
    <n v="641557"/>
    <x v="2531"/>
  </r>
  <r>
    <s v="Shampoo"/>
    <x v="3"/>
    <x v="14"/>
    <x v="18"/>
    <s v="Center"/>
    <x v="0"/>
    <x v="7"/>
    <n v="1162"/>
    <n v="63455"/>
    <n v="641557"/>
    <x v="2531"/>
  </r>
  <r>
    <s v="Shampoo"/>
    <x v="3"/>
    <x v="14"/>
    <x v="18"/>
    <s v="Center"/>
    <x v="0"/>
    <x v="8"/>
    <n v="903"/>
    <n v="49315"/>
    <n v="641557"/>
    <x v="2531"/>
  </r>
  <r>
    <s v="Shampoo"/>
    <x v="3"/>
    <x v="14"/>
    <x v="18"/>
    <s v="Center"/>
    <x v="0"/>
    <x v="9"/>
    <n v="12355"/>
    <n v="6734"/>
    <n v="641557"/>
    <x v="2531"/>
  </r>
  <r>
    <s v="Shampoo"/>
    <x v="3"/>
    <x v="14"/>
    <x v="18"/>
    <s v="Center"/>
    <x v="0"/>
    <x v="10"/>
    <n v="952"/>
    <n v="5187"/>
    <n v="641557"/>
    <x v="2531"/>
  </r>
  <r>
    <s v="Shampoo"/>
    <x v="3"/>
    <x v="14"/>
    <x v="18"/>
    <s v="Center"/>
    <x v="0"/>
    <x v="11"/>
    <n v="12285"/>
    <n v="6692"/>
    <n v="641557"/>
    <x v="2531"/>
  </r>
  <r>
    <s v="Shampoo"/>
    <x v="3"/>
    <x v="14"/>
    <x v="18"/>
    <s v="Center"/>
    <x v="1"/>
    <x v="0"/>
    <n v="1764"/>
    <n v="9632"/>
    <n v="180446"/>
    <x v="2532"/>
  </r>
  <r>
    <s v="Shampoo"/>
    <x v="3"/>
    <x v="14"/>
    <x v="18"/>
    <s v="Center"/>
    <x v="1"/>
    <x v="1"/>
    <n v="2184"/>
    <n v="11893"/>
    <n v="180446"/>
    <x v="2533"/>
  </r>
  <r>
    <s v="Shampoo"/>
    <x v="3"/>
    <x v="14"/>
    <x v="18"/>
    <s v="Center"/>
    <x v="1"/>
    <x v="2"/>
    <n v="2436"/>
    <n v="13272"/>
    <n v="180446"/>
    <x v="2534"/>
  </r>
  <r>
    <s v="Shampoo"/>
    <x v="3"/>
    <x v="14"/>
    <x v="18"/>
    <s v="Center"/>
    <x v="1"/>
    <x v="3"/>
    <n v="1799"/>
    <n v="9807"/>
    <n v="180446"/>
    <x v="2535"/>
  </r>
  <r>
    <s v="Shampoo"/>
    <x v="3"/>
    <x v="14"/>
    <x v="18"/>
    <s v="Center"/>
    <x v="1"/>
    <x v="4"/>
    <n v="2177"/>
    <n v="11872"/>
    <n v="180446"/>
    <x v="2536"/>
  </r>
  <r>
    <s v="Shampoo"/>
    <x v="3"/>
    <x v="14"/>
    <x v="18"/>
    <s v="Center"/>
    <x v="1"/>
    <x v="5"/>
    <n v="1841"/>
    <n v="10031"/>
    <n v="180446"/>
    <x v="2537"/>
  </r>
  <r>
    <s v="Shampoo"/>
    <x v="3"/>
    <x v="14"/>
    <x v="18"/>
    <s v="Center"/>
    <x v="1"/>
    <x v="6"/>
    <n v="1596"/>
    <n v="8680"/>
    <n v="180446"/>
    <x v="2538"/>
  </r>
  <r>
    <s v="Shampoo"/>
    <x v="3"/>
    <x v="14"/>
    <x v="18"/>
    <s v="Center"/>
    <x v="1"/>
    <x v="7"/>
    <n v="2786"/>
    <n v="15204"/>
    <n v="180446"/>
    <x v="2539"/>
  </r>
  <r>
    <s v="Shampoo"/>
    <x v="3"/>
    <x v="14"/>
    <x v="18"/>
    <s v="Center"/>
    <x v="1"/>
    <x v="8"/>
    <n v="2331"/>
    <n v="12705"/>
    <n v="180446"/>
    <x v="2540"/>
  </r>
  <r>
    <s v="Shampoo"/>
    <x v="3"/>
    <x v="14"/>
    <x v="18"/>
    <s v="Center"/>
    <x v="1"/>
    <x v="9"/>
    <n v="2093"/>
    <n v="11410"/>
    <n v="180446"/>
    <x v="2541"/>
  </r>
  <r>
    <s v="Shampoo"/>
    <x v="3"/>
    <x v="14"/>
    <x v="18"/>
    <s v="Center"/>
    <x v="1"/>
    <x v="10"/>
    <n v="1876"/>
    <n v="10220"/>
    <n v="180446"/>
    <x v="2542"/>
  </r>
  <r>
    <s v="Shampoo"/>
    <x v="3"/>
    <x v="14"/>
    <x v="18"/>
    <s v="Center"/>
    <x v="1"/>
    <x v="11"/>
    <n v="1484"/>
    <n v="8127"/>
    <n v="180446"/>
    <x v="2543"/>
  </r>
  <r>
    <s v="Shampoo"/>
    <x v="3"/>
    <x v="14"/>
    <x v="18"/>
    <s v="Center"/>
    <x v="2"/>
    <x v="0"/>
    <n v="31185"/>
    <n v="169995"/>
    <n v="1652616"/>
    <x v="2544"/>
  </r>
  <r>
    <s v="Shampoo"/>
    <x v="3"/>
    <x v="14"/>
    <x v="18"/>
    <s v="Center"/>
    <x v="2"/>
    <x v="1"/>
    <n v="3528"/>
    <n v="192465"/>
    <n v="1652616"/>
    <x v="2545"/>
  </r>
  <r>
    <s v="Shampoo"/>
    <x v="3"/>
    <x v="14"/>
    <x v="18"/>
    <s v="Center"/>
    <x v="2"/>
    <x v="2"/>
    <n v="31815"/>
    <n v="17346"/>
    <n v="1652616"/>
    <x v="2546"/>
  </r>
  <r>
    <s v="Shampoo"/>
    <x v="3"/>
    <x v="14"/>
    <x v="18"/>
    <s v="Center"/>
    <x v="2"/>
    <x v="3"/>
    <n v="3129"/>
    <n v="17094"/>
    <n v="1652616"/>
    <x v="2547"/>
  </r>
  <r>
    <s v="Shampoo"/>
    <x v="3"/>
    <x v="14"/>
    <x v="18"/>
    <s v="Center"/>
    <x v="2"/>
    <x v="4"/>
    <n v="2205"/>
    <n v="11991"/>
    <n v="1652616"/>
    <x v="2548"/>
  </r>
  <r>
    <s v="Shampoo"/>
    <x v="3"/>
    <x v="14"/>
    <x v="18"/>
    <s v="Center"/>
    <x v="2"/>
    <x v="5"/>
    <n v="23625"/>
    <n v="128835"/>
    <n v="1652616"/>
    <x v="2549"/>
  </r>
  <r>
    <s v="Shampoo"/>
    <x v="3"/>
    <x v="14"/>
    <x v="18"/>
    <s v="Center"/>
    <x v="2"/>
    <x v="6"/>
    <n v="2814"/>
    <n v="152985"/>
    <n v="1652616"/>
    <x v="2550"/>
  </r>
  <r>
    <s v="Shampoo"/>
    <x v="3"/>
    <x v="14"/>
    <x v="18"/>
    <s v="Center"/>
    <x v="2"/>
    <x v="7"/>
    <n v="2604"/>
    <n v="141855"/>
    <n v="1652616"/>
    <x v="2551"/>
  </r>
  <r>
    <s v="Shampoo"/>
    <x v="3"/>
    <x v="14"/>
    <x v="18"/>
    <s v="Center"/>
    <x v="2"/>
    <x v="8"/>
    <n v="2184"/>
    <n v="119175"/>
    <n v="1652616"/>
    <x v="2552"/>
  </r>
  <r>
    <s v="Shampoo"/>
    <x v="3"/>
    <x v="14"/>
    <x v="18"/>
    <s v="Center"/>
    <x v="2"/>
    <x v="9"/>
    <n v="2604"/>
    <n v="14175"/>
    <n v="1652616"/>
    <x v="2553"/>
  </r>
  <r>
    <s v="Shampoo"/>
    <x v="3"/>
    <x v="14"/>
    <x v="18"/>
    <s v="Center"/>
    <x v="2"/>
    <x v="10"/>
    <n v="2331"/>
    <n v="126735"/>
    <n v="1652616"/>
    <x v="2554"/>
  </r>
  <r>
    <s v="Shampoo"/>
    <x v="3"/>
    <x v="14"/>
    <x v="18"/>
    <s v="Center"/>
    <x v="2"/>
    <x v="11"/>
    <n v="37275"/>
    <n v="202755"/>
    <n v="1652616"/>
    <x v="2555"/>
  </r>
  <r>
    <s v="Shampoo"/>
    <x v="3"/>
    <x v="14"/>
    <x v="18"/>
    <s v="Center"/>
    <x v="3"/>
    <x v="0"/>
    <n v="28014"/>
    <n v="151984"/>
    <n v="2634765"/>
    <x v="2556"/>
  </r>
  <r>
    <s v="Shampoo"/>
    <x v="3"/>
    <x v="14"/>
    <x v="18"/>
    <s v="Center"/>
    <x v="3"/>
    <x v="1"/>
    <n v="31556"/>
    <n v="17227"/>
    <n v="2634765"/>
    <x v="2557"/>
  </r>
  <r>
    <s v="Shampoo"/>
    <x v="3"/>
    <x v="14"/>
    <x v="18"/>
    <s v="Center"/>
    <x v="3"/>
    <x v="2"/>
    <n v="4347"/>
    <n v="23667"/>
    <n v="2634765"/>
    <x v="2558"/>
  </r>
  <r>
    <s v="Shampoo"/>
    <x v="3"/>
    <x v="14"/>
    <x v="18"/>
    <s v="Center"/>
    <x v="3"/>
    <x v="3"/>
    <n v="42504"/>
    <n v="231357"/>
    <n v="2634765"/>
    <x v="2559"/>
  </r>
  <r>
    <s v="Shampoo"/>
    <x v="3"/>
    <x v="14"/>
    <x v="18"/>
    <s v="Center"/>
    <x v="3"/>
    <x v="4"/>
    <n v="38157"/>
    <n v="208334"/>
    <n v="2634765"/>
    <x v="2560"/>
  </r>
  <r>
    <s v="Shampoo"/>
    <x v="3"/>
    <x v="14"/>
    <x v="18"/>
    <s v="Center"/>
    <x v="3"/>
    <x v="5"/>
    <n v="41216"/>
    <n v="224434"/>
    <n v="2634765"/>
    <x v="2561"/>
  </r>
  <r>
    <s v="Shampoo"/>
    <x v="3"/>
    <x v="14"/>
    <x v="18"/>
    <s v="Center"/>
    <x v="3"/>
    <x v="6"/>
    <n v="46046"/>
    <n v="251804"/>
    <n v="2634765"/>
    <x v="2562"/>
  </r>
  <r>
    <s v="Shampoo"/>
    <x v="3"/>
    <x v="14"/>
    <x v="18"/>
    <s v="Center"/>
    <x v="3"/>
    <x v="7"/>
    <n v="3059"/>
    <n v="166957"/>
    <n v="2634765"/>
    <x v="2563"/>
  </r>
  <r>
    <s v="Shampoo"/>
    <x v="3"/>
    <x v="14"/>
    <x v="18"/>
    <s v="Center"/>
    <x v="3"/>
    <x v="8"/>
    <n v="39928"/>
    <n v="21735"/>
    <n v="2634765"/>
    <x v="2564"/>
  </r>
  <r>
    <s v="Shampoo"/>
    <x v="3"/>
    <x v="14"/>
    <x v="18"/>
    <s v="Center"/>
    <x v="3"/>
    <x v="9"/>
    <n v="31395"/>
    <n v="170982"/>
    <n v="2634765"/>
    <x v="2565"/>
  </r>
  <r>
    <s v="Shampoo"/>
    <x v="3"/>
    <x v="14"/>
    <x v="18"/>
    <s v="Center"/>
    <x v="3"/>
    <x v="10"/>
    <n v="4669"/>
    <n v="254058"/>
    <n v="2634765"/>
    <x v="2566"/>
  </r>
  <r>
    <s v="Shampoo"/>
    <x v="3"/>
    <x v="14"/>
    <x v="18"/>
    <s v="Center"/>
    <x v="3"/>
    <x v="11"/>
    <n v="45563"/>
    <n v="247779"/>
    <n v="2634765"/>
    <x v="2567"/>
  </r>
  <r>
    <s v="Shampoo"/>
    <x v="3"/>
    <x v="14"/>
    <x v="18"/>
    <s v="Center"/>
    <x v="4"/>
    <x v="0"/>
    <n v="11004"/>
    <n v="60060"/>
    <n v="967176"/>
    <x v="2568"/>
  </r>
  <r>
    <s v="Shampoo"/>
    <x v="3"/>
    <x v="14"/>
    <x v="18"/>
    <s v="Center"/>
    <x v="4"/>
    <x v="1"/>
    <n v="9576"/>
    <n v="55230"/>
    <n v="967176"/>
    <x v="2569"/>
  </r>
  <r>
    <s v="Shampoo"/>
    <x v="3"/>
    <x v="14"/>
    <x v="18"/>
    <s v="Center"/>
    <x v="4"/>
    <x v="2"/>
    <n v="11718"/>
    <n v="75684"/>
    <n v="967176"/>
    <x v="2570"/>
  </r>
  <r>
    <s v="Shampoo"/>
    <x v="3"/>
    <x v="14"/>
    <x v="18"/>
    <s v="Center"/>
    <x v="4"/>
    <x v="3"/>
    <n v="10710"/>
    <n v="68880"/>
    <n v="967176"/>
    <x v="2571"/>
  </r>
  <r>
    <s v="Shampoo"/>
    <x v="3"/>
    <x v="14"/>
    <x v="18"/>
    <s v="Center"/>
    <x v="4"/>
    <x v="4"/>
    <n v="9534"/>
    <n v="61404"/>
    <n v="967176"/>
    <x v="2572"/>
  </r>
  <r>
    <s v="Shampoo"/>
    <x v="3"/>
    <x v="14"/>
    <x v="18"/>
    <s v="Center"/>
    <x v="4"/>
    <x v="5"/>
    <n v="11298"/>
    <n v="72660"/>
    <n v="967176"/>
    <x v="2573"/>
  </r>
  <r>
    <s v="Shampoo"/>
    <x v="3"/>
    <x v="14"/>
    <x v="18"/>
    <s v="Center"/>
    <x v="4"/>
    <x v="6"/>
    <n v="9660"/>
    <n v="62370"/>
    <n v="967176"/>
    <x v="2574"/>
  </r>
  <r>
    <s v="Shampoo"/>
    <x v="3"/>
    <x v="14"/>
    <x v="18"/>
    <s v="Center"/>
    <x v="4"/>
    <x v="7"/>
    <n v="9072"/>
    <n v="58548"/>
    <n v="967176"/>
    <x v="2575"/>
  </r>
  <r>
    <s v="Shampoo"/>
    <x v="3"/>
    <x v="14"/>
    <x v="18"/>
    <s v="Center"/>
    <x v="4"/>
    <x v="8"/>
    <n v="10164"/>
    <n v="65478"/>
    <n v="967176"/>
    <x v="2576"/>
  </r>
  <r>
    <s v="Shampoo"/>
    <x v="3"/>
    <x v="14"/>
    <x v="18"/>
    <s v="Center"/>
    <x v="4"/>
    <x v="9"/>
    <n v="8904"/>
    <n v="57624"/>
    <n v="967176"/>
    <x v="2577"/>
  </r>
  <r>
    <s v="Shampoo"/>
    <x v="3"/>
    <x v="14"/>
    <x v="18"/>
    <s v="Center"/>
    <x v="4"/>
    <x v="10"/>
    <n v="11004"/>
    <n v="70854"/>
    <n v="967176"/>
    <x v="2578"/>
  </r>
  <r>
    <s v="Shampoo"/>
    <x v="3"/>
    <x v="14"/>
    <x v="18"/>
    <s v="Center"/>
    <x v="4"/>
    <x v="11"/>
    <n v="8862"/>
    <n v="57414"/>
    <n v="967176"/>
    <x v="2579"/>
  </r>
  <r>
    <s v="Shampoo"/>
    <x v="3"/>
    <x v="14"/>
    <x v="18"/>
    <s v="Center"/>
    <x v="5"/>
    <x v="0"/>
    <n v="16016"/>
    <n v="103376"/>
    <n v="372120"/>
    <x v="2580"/>
  </r>
  <r>
    <s v="Shampoo"/>
    <x v="3"/>
    <x v="14"/>
    <x v="18"/>
    <s v="Center"/>
    <x v="5"/>
    <x v="1"/>
    <n v="15568"/>
    <n v="100632"/>
    <n v="372120"/>
    <x v="2581"/>
  </r>
  <r>
    <s v="Shampoo"/>
    <x v="3"/>
    <x v="14"/>
    <x v="18"/>
    <s v="Center"/>
    <x v="5"/>
    <x v="2"/>
    <n v="14336"/>
    <n v="92344"/>
    <n v="372120"/>
    <x v="2582"/>
  </r>
  <r>
    <s v="Shampoo"/>
    <x v="3"/>
    <x v="14"/>
    <x v="18"/>
    <s v="North"/>
    <x v="0"/>
    <x v="0"/>
    <n v="4725"/>
    <n v="2569"/>
    <n v="641557"/>
    <x v="2531"/>
  </r>
  <r>
    <s v="Shampoo"/>
    <x v="3"/>
    <x v="14"/>
    <x v="18"/>
    <s v="North"/>
    <x v="0"/>
    <x v="1"/>
    <n v="3115"/>
    <n v="1708"/>
    <n v="641557"/>
    <x v="2531"/>
  </r>
  <r>
    <s v="Shampoo"/>
    <x v="3"/>
    <x v="14"/>
    <x v="18"/>
    <s v="North"/>
    <x v="0"/>
    <x v="2"/>
    <n v="2905"/>
    <n v="15855"/>
    <n v="641557"/>
    <x v="2531"/>
  </r>
  <r>
    <s v="Shampoo"/>
    <x v="3"/>
    <x v="14"/>
    <x v="18"/>
    <s v="North"/>
    <x v="0"/>
    <x v="3"/>
    <n v="2135"/>
    <n v="1176"/>
    <n v="641557"/>
    <x v="2531"/>
  </r>
  <r>
    <s v="Shampoo"/>
    <x v="3"/>
    <x v="14"/>
    <x v="18"/>
    <s v="North"/>
    <x v="0"/>
    <x v="4"/>
    <n v="175"/>
    <n v="9695"/>
    <n v="641557"/>
    <x v="2531"/>
  </r>
  <r>
    <s v="Shampoo"/>
    <x v="3"/>
    <x v="14"/>
    <x v="18"/>
    <s v="North"/>
    <x v="0"/>
    <x v="5"/>
    <n v="3955"/>
    <n v="2142"/>
    <n v="641557"/>
    <x v="2531"/>
  </r>
  <r>
    <s v="Shampoo"/>
    <x v="3"/>
    <x v="14"/>
    <x v="18"/>
    <s v="North"/>
    <x v="0"/>
    <x v="6"/>
    <n v="189"/>
    <n v="1022"/>
    <n v="641557"/>
    <x v="2531"/>
  </r>
  <r>
    <s v="Shampoo"/>
    <x v="3"/>
    <x v="14"/>
    <x v="18"/>
    <s v="North"/>
    <x v="0"/>
    <x v="7"/>
    <n v="3745"/>
    <n v="20475"/>
    <n v="641557"/>
    <x v="2531"/>
  </r>
  <r>
    <s v="Shampoo"/>
    <x v="3"/>
    <x v="14"/>
    <x v="18"/>
    <s v="North"/>
    <x v="0"/>
    <x v="8"/>
    <n v="2765"/>
    <n v="1505"/>
    <n v="641557"/>
    <x v="2531"/>
  </r>
  <r>
    <s v="Shampoo"/>
    <x v="3"/>
    <x v="14"/>
    <x v="18"/>
    <s v="North"/>
    <x v="0"/>
    <x v="9"/>
    <n v="3255"/>
    <n v="17675"/>
    <n v="641557"/>
    <x v="2531"/>
  </r>
  <r>
    <s v="Shampoo"/>
    <x v="3"/>
    <x v="14"/>
    <x v="18"/>
    <s v="North"/>
    <x v="0"/>
    <x v="10"/>
    <n v="3045"/>
    <n v="16625"/>
    <n v="641557"/>
    <x v="2531"/>
  </r>
  <r>
    <s v="Shampoo"/>
    <x v="3"/>
    <x v="14"/>
    <x v="18"/>
    <s v="North"/>
    <x v="0"/>
    <x v="11"/>
    <n v="210"/>
    <n v="11375"/>
    <n v="641557"/>
    <x v="2531"/>
  </r>
  <r>
    <s v="Shampoo"/>
    <x v="3"/>
    <x v="14"/>
    <x v="18"/>
    <s v="North"/>
    <x v="1"/>
    <x v="0"/>
    <n v="658"/>
    <n v="3584"/>
    <n v="180446"/>
    <x v="2583"/>
  </r>
  <r>
    <s v="Shampoo"/>
    <x v="3"/>
    <x v="14"/>
    <x v="18"/>
    <s v="North"/>
    <x v="1"/>
    <x v="1"/>
    <n v="889"/>
    <n v="4837"/>
    <n v="180446"/>
    <x v="2584"/>
  </r>
  <r>
    <s v="Shampoo"/>
    <x v="3"/>
    <x v="14"/>
    <x v="18"/>
    <s v="North"/>
    <x v="1"/>
    <x v="2"/>
    <n v="392"/>
    <n v="2163"/>
    <n v="180446"/>
    <x v="2585"/>
  </r>
  <r>
    <s v="Shampoo"/>
    <x v="3"/>
    <x v="14"/>
    <x v="18"/>
    <s v="North"/>
    <x v="1"/>
    <x v="3"/>
    <n v="959"/>
    <n v="5229"/>
    <n v="180446"/>
    <x v="2586"/>
  </r>
  <r>
    <s v="Shampoo"/>
    <x v="3"/>
    <x v="14"/>
    <x v="18"/>
    <s v="North"/>
    <x v="1"/>
    <x v="4"/>
    <n v="595"/>
    <n v="3227"/>
    <n v="180446"/>
    <x v="2587"/>
  </r>
  <r>
    <s v="Shampoo"/>
    <x v="3"/>
    <x v="14"/>
    <x v="18"/>
    <s v="North"/>
    <x v="1"/>
    <x v="5"/>
    <n v="658"/>
    <n v="3584"/>
    <n v="180446"/>
    <x v="2588"/>
  </r>
  <r>
    <s v="Shampoo"/>
    <x v="3"/>
    <x v="14"/>
    <x v="18"/>
    <s v="North"/>
    <x v="1"/>
    <x v="6"/>
    <n v="315"/>
    <n v="1687"/>
    <n v="180446"/>
    <x v="2589"/>
  </r>
  <r>
    <s v="Shampoo"/>
    <x v="3"/>
    <x v="14"/>
    <x v="18"/>
    <s v="North"/>
    <x v="1"/>
    <x v="7"/>
    <n v="651"/>
    <n v="3549"/>
    <n v="180446"/>
    <x v="2590"/>
  </r>
  <r>
    <s v="Shampoo"/>
    <x v="3"/>
    <x v="14"/>
    <x v="18"/>
    <s v="North"/>
    <x v="1"/>
    <x v="8"/>
    <n v="518"/>
    <n v="2828"/>
    <n v="180446"/>
    <x v="2591"/>
  </r>
  <r>
    <s v="Shampoo"/>
    <x v="3"/>
    <x v="14"/>
    <x v="18"/>
    <s v="North"/>
    <x v="1"/>
    <x v="9"/>
    <n v="413"/>
    <n v="2233"/>
    <n v="180446"/>
    <x v="2592"/>
  </r>
  <r>
    <s v="Shampoo"/>
    <x v="3"/>
    <x v="14"/>
    <x v="18"/>
    <s v="North"/>
    <x v="1"/>
    <x v="10"/>
    <n v="385"/>
    <n v="2093"/>
    <n v="180446"/>
    <x v="2593"/>
  </r>
  <r>
    <s v="Shampoo"/>
    <x v="3"/>
    <x v="14"/>
    <x v="18"/>
    <s v="North"/>
    <x v="1"/>
    <x v="11"/>
    <n v="336"/>
    <n v="1848"/>
    <n v="180446"/>
    <x v="2543"/>
  </r>
  <r>
    <s v="Shampoo"/>
    <x v="3"/>
    <x v="14"/>
    <x v="18"/>
    <s v="North"/>
    <x v="2"/>
    <x v="0"/>
    <n v="12075"/>
    <n v="6573"/>
    <n v="1652616"/>
    <x v="2594"/>
  </r>
  <r>
    <s v="Shampoo"/>
    <x v="3"/>
    <x v="14"/>
    <x v="18"/>
    <s v="North"/>
    <x v="2"/>
    <x v="1"/>
    <n v="483"/>
    <n v="2646"/>
    <n v="1652616"/>
    <x v="2595"/>
  </r>
  <r>
    <s v="Shampoo"/>
    <x v="3"/>
    <x v="14"/>
    <x v="18"/>
    <s v="North"/>
    <x v="2"/>
    <x v="2"/>
    <n v="7665"/>
    <n v="41895"/>
    <n v="1652616"/>
    <x v="2596"/>
  </r>
  <r>
    <s v="Shampoo"/>
    <x v="3"/>
    <x v="14"/>
    <x v="18"/>
    <s v="North"/>
    <x v="2"/>
    <x v="3"/>
    <n v="8505"/>
    <n v="46305"/>
    <n v="1652616"/>
    <x v="2597"/>
  </r>
  <r>
    <s v="Shampoo"/>
    <x v="3"/>
    <x v="14"/>
    <x v="18"/>
    <s v="North"/>
    <x v="2"/>
    <x v="4"/>
    <n v="630"/>
    <n v="3423"/>
    <n v="1652616"/>
    <x v="2598"/>
  </r>
  <r>
    <s v="Shampoo"/>
    <x v="3"/>
    <x v="14"/>
    <x v="18"/>
    <s v="North"/>
    <x v="2"/>
    <x v="5"/>
    <n v="588"/>
    <n v="3192"/>
    <n v="1652616"/>
    <x v="2599"/>
  </r>
  <r>
    <s v="Shampoo"/>
    <x v="3"/>
    <x v="14"/>
    <x v="18"/>
    <s v="North"/>
    <x v="2"/>
    <x v="6"/>
    <n v="8505"/>
    <n v="46725"/>
    <n v="1652616"/>
    <x v="2600"/>
  </r>
  <r>
    <s v="Shampoo"/>
    <x v="3"/>
    <x v="14"/>
    <x v="18"/>
    <s v="North"/>
    <x v="2"/>
    <x v="7"/>
    <n v="6825"/>
    <n v="3675"/>
    <n v="1652616"/>
    <x v="2601"/>
  </r>
  <r>
    <s v="Shampoo"/>
    <x v="3"/>
    <x v="14"/>
    <x v="18"/>
    <s v="North"/>
    <x v="2"/>
    <x v="8"/>
    <n v="525"/>
    <n v="28875"/>
    <n v="1652616"/>
    <x v="2602"/>
  </r>
  <r>
    <s v="Shampoo"/>
    <x v="3"/>
    <x v="14"/>
    <x v="18"/>
    <s v="North"/>
    <x v="2"/>
    <x v="9"/>
    <n v="8295"/>
    <n v="45045"/>
    <n v="1652616"/>
    <x v="2603"/>
  </r>
  <r>
    <s v="Shampoo"/>
    <x v="3"/>
    <x v="14"/>
    <x v="18"/>
    <s v="North"/>
    <x v="2"/>
    <x v="10"/>
    <n v="9345"/>
    <n v="51135"/>
    <n v="1652616"/>
    <x v="2604"/>
  </r>
  <r>
    <s v="Shampoo"/>
    <x v="3"/>
    <x v="14"/>
    <x v="18"/>
    <s v="North"/>
    <x v="2"/>
    <x v="11"/>
    <n v="504"/>
    <n v="27825"/>
    <n v="1652616"/>
    <x v="2555"/>
  </r>
  <r>
    <s v="Shampoo"/>
    <x v="3"/>
    <x v="14"/>
    <x v="18"/>
    <s v="North"/>
    <x v="3"/>
    <x v="0"/>
    <n v="9499"/>
    <n v="51842"/>
    <n v="2634765"/>
    <x v="2605"/>
  </r>
  <r>
    <s v="Shampoo"/>
    <x v="3"/>
    <x v="14"/>
    <x v="18"/>
    <s v="North"/>
    <x v="3"/>
    <x v="1"/>
    <n v="6279"/>
    <n v="33488"/>
    <n v="2634765"/>
    <x v="2606"/>
  </r>
  <r>
    <s v="Shampoo"/>
    <x v="3"/>
    <x v="14"/>
    <x v="18"/>
    <s v="North"/>
    <x v="3"/>
    <x v="2"/>
    <n v="12075"/>
    <n v="65527"/>
    <n v="2634765"/>
    <x v="2607"/>
  </r>
  <r>
    <s v="Shampoo"/>
    <x v="3"/>
    <x v="14"/>
    <x v="18"/>
    <s v="North"/>
    <x v="3"/>
    <x v="3"/>
    <n v="13685"/>
    <n v="73738"/>
    <n v="2634765"/>
    <x v="2608"/>
  </r>
  <r>
    <s v="Shampoo"/>
    <x v="3"/>
    <x v="14"/>
    <x v="18"/>
    <s v="North"/>
    <x v="3"/>
    <x v="4"/>
    <n v="8855"/>
    <n v="48622"/>
    <n v="2634765"/>
    <x v="2609"/>
  </r>
  <r>
    <s v="Shampoo"/>
    <x v="3"/>
    <x v="14"/>
    <x v="18"/>
    <s v="North"/>
    <x v="3"/>
    <x v="5"/>
    <n v="5796"/>
    <n v="3220"/>
    <n v="2634765"/>
    <x v="2610"/>
  </r>
  <r>
    <s v="Shampoo"/>
    <x v="3"/>
    <x v="14"/>
    <x v="18"/>
    <s v="North"/>
    <x v="3"/>
    <x v="6"/>
    <n v="7406"/>
    <n v="39928"/>
    <n v="2634765"/>
    <x v="2611"/>
  </r>
  <r>
    <s v="Shampoo"/>
    <x v="3"/>
    <x v="14"/>
    <x v="18"/>
    <s v="North"/>
    <x v="3"/>
    <x v="7"/>
    <n v="15456"/>
    <n v="84042"/>
    <n v="2634765"/>
    <x v="2612"/>
  </r>
  <r>
    <s v="Shampoo"/>
    <x v="3"/>
    <x v="14"/>
    <x v="18"/>
    <s v="North"/>
    <x v="3"/>
    <x v="8"/>
    <n v="7728"/>
    <n v="42665"/>
    <n v="2634765"/>
    <x v="2613"/>
  </r>
  <r>
    <s v="Shampoo"/>
    <x v="3"/>
    <x v="14"/>
    <x v="18"/>
    <s v="North"/>
    <x v="3"/>
    <x v="9"/>
    <n v="7406"/>
    <n v="4025"/>
    <n v="2634765"/>
    <x v="2614"/>
  </r>
  <r>
    <s v="Shampoo"/>
    <x v="3"/>
    <x v="14"/>
    <x v="18"/>
    <s v="North"/>
    <x v="3"/>
    <x v="10"/>
    <n v="7245"/>
    <n v="39445"/>
    <n v="2634765"/>
    <x v="2615"/>
  </r>
  <r>
    <s v="Shampoo"/>
    <x v="3"/>
    <x v="14"/>
    <x v="18"/>
    <s v="North"/>
    <x v="3"/>
    <x v="11"/>
    <n v="7889"/>
    <n v="43309"/>
    <n v="2634765"/>
    <x v="2567"/>
  </r>
  <r>
    <s v="Shampoo"/>
    <x v="3"/>
    <x v="14"/>
    <x v="18"/>
    <s v="North"/>
    <x v="4"/>
    <x v="0"/>
    <n v="1638"/>
    <n v="8862"/>
    <n v="967176"/>
    <x v="2616"/>
  </r>
  <r>
    <s v="Shampoo"/>
    <x v="3"/>
    <x v="14"/>
    <x v="18"/>
    <s v="North"/>
    <x v="4"/>
    <x v="1"/>
    <n v="3864"/>
    <n v="21462"/>
    <n v="967176"/>
    <x v="2617"/>
  </r>
  <r>
    <s v="Shampoo"/>
    <x v="3"/>
    <x v="14"/>
    <x v="18"/>
    <s v="North"/>
    <x v="4"/>
    <x v="2"/>
    <n v="1470"/>
    <n v="9576"/>
    <n v="967176"/>
    <x v="2618"/>
  </r>
  <r>
    <s v="Shampoo"/>
    <x v="3"/>
    <x v="14"/>
    <x v="18"/>
    <s v="North"/>
    <x v="4"/>
    <x v="3"/>
    <n v="1470"/>
    <n v="9534"/>
    <n v="967176"/>
    <x v="2619"/>
  </r>
  <r>
    <s v="Shampoo"/>
    <x v="3"/>
    <x v="14"/>
    <x v="18"/>
    <s v="North"/>
    <x v="4"/>
    <x v="4"/>
    <n v="1302"/>
    <n v="8400"/>
    <n v="967176"/>
    <x v="2620"/>
  </r>
  <r>
    <s v="Shampoo"/>
    <x v="3"/>
    <x v="14"/>
    <x v="18"/>
    <s v="North"/>
    <x v="4"/>
    <x v="5"/>
    <n v="2184"/>
    <n v="14112"/>
    <n v="967176"/>
    <x v="2621"/>
  </r>
  <r>
    <s v="Shampoo"/>
    <x v="3"/>
    <x v="14"/>
    <x v="18"/>
    <s v="North"/>
    <x v="4"/>
    <x v="6"/>
    <n v="2940"/>
    <n v="19194"/>
    <n v="967176"/>
    <x v="2622"/>
  </r>
  <r>
    <s v="Shampoo"/>
    <x v="3"/>
    <x v="14"/>
    <x v="18"/>
    <s v="North"/>
    <x v="4"/>
    <x v="7"/>
    <n v="3360"/>
    <n v="21462"/>
    <n v="967176"/>
    <x v="2623"/>
  </r>
  <r>
    <s v="Shampoo"/>
    <x v="3"/>
    <x v="14"/>
    <x v="18"/>
    <s v="North"/>
    <x v="4"/>
    <x v="8"/>
    <n v="2226"/>
    <n v="14196"/>
    <n v="967176"/>
    <x v="2624"/>
  </r>
  <r>
    <s v="Shampoo"/>
    <x v="3"/>
    <x v="14"/>
    <x v="18"/>
    <s v="North"/>
    <x v="4"/>
    <x v="9"/>
    <n v="1680"/>
    <n v="10878"/>
    <n v="967176"/>
    <x v="2625"/>
  </r>
  <r>
    <s v="Shampoo"/>
    <x v="3"/>
    <x v="14"/>
    <x v="18"/>
    <s v="North"/>
    <x v="4"/>
    <x v="10"/>
    <n v="3234"/>
    <n v="21000"/>
    <n v="967176"/>
    <x v="2626"/>
  </r>
  <r>
    <s v="Shampoo"/>
    <x v="3"/>
    <x v="14"/>
    <x v="18"/>
    <s v="North"/>
    <x v="4"/>
    <x v="11"/>
    <n v="1512"/>
    <n v="9954"/>
    <n v="967176"/>
    <x v="2579"/>
  </r>
  <r>
    <s v="Shampoo"/>
    <x v="3"/>
    <x v="14"/>
    <x v="18"/>
    <s v="North"/>
    <x v="5"/>
    <x v="0"/>
    <n v="3024"/>
    <n v="19656"/>
    <n v="372120"/>
    <x v="2627"/>
  </r>
  <r>
    <s v="Shampoo"/>
    <x v="3"/>
    <x v="14"/>
    <x v="18"/>
    <s v="North"/>
    <x v="5"/>
    <x v="1"/>
    <n v="2184"/>
    <n v="13944"/>
    <n v="372120"/>
    <x v="2628"/>
  </r>
  <r>
    <s v="Shampoo"/>
    <x v="3"/>
    <x v="14"/>
    <x v="18"/>
    <s v="North"/>
    <x v="5"/>
    <x v="2"/>
    <n v="4480"/>
    <n v="28672"/>
    <n v="372120"/>
    <x v="2629"/>
  </r>
  <r>
    <s v="Shampoo"/>
    <x v="3"/>
    <x v="14"/>
    <x v="18"/>
    <s v="South"/>
    <x v="0"/>
    <x v="0"/>
    <n v="1505"/>
    <n v="8295"/>
    <n v="641557"/>
    <x v="2531"/>
  </r>
  <r>
    <s v="Shampoo"/>
    <x v="3"/>
    <x v="14"/>
    <x v="18"/>
    <s v="South"/>
    <x v="0"/>
    <x v="1"/>
    <n v="945"/>
    <n v="518"/>
    <n v="641557"/>
    <x v="2531"/>
  </r>
  <r>
    <s v="Shampoo"/>
    <x v="3"/>
    <x v="14"/>
    <x v="18"/>
    <s v="South"/>
    <x v="0"/>
    <x v="2"/>
    <n v="1365"/>
    <n v="735"/>
    <n v="641557"/>
    <x v="2531"/>
  </r>
  <r>
    <s v="Shampoo"/>
    <x v="3"/>
    <x v="14"/>
    <x v="18"/>
    <s v="South"/>
    <x v="0"/>
    <x v="3"/>
    <n v="1015"/>
    <n v="5705"/>
    <n v="641557"/>
    <x v="2531"/>
  </r>
  <r>
    <s v="Shampoo"/>
    <x v="3"/>
    <x v="14"/>
    <x v="18"/>
    <s v="South"/>
    <x v="0"/>
    <x v="4"/>
    <n v="56"/>
    <n v="3045"/>
    <n v="641557"/>
    <x v="2531"/>
  </r>
  <r>
    <s v="Shampoo"/>
    <x v="3"/>
    <x v="14"/>
    <x v="18"/>
    <s v="South"/>
    <x v="0"/>
    <x v="5"/>
    <n v="42"/>
    <n v="2275"/>
    <n v="641557"/>
    <x v="2531"/>
  </r>
  <r>
    <s v="Shampoo"/>
    <x v="3"/>
    <x v="14"/>
    <x v="18"/>
    <s v="South"/>
    <x v="0"/>
    <x v="6"/>
    <n v="133"/>
    <n v="7175"/>
    <n v="641557"/>
    <x v="2531"/>
  </r>
  <r>
    <s v="Shampoo"/>
    <x v="3"/>
    <x v="14"/>
    <x v="18"/>
    <s v="South"/>
    <x v="0"/>
    <x v="7"/>
    <n v="56"/>
    <n v="315"/>
    <n v="641557"/>
    <x v="2531"/>
  </r>
  <r>
    <s v="Shampoo"/>
    <x v="3"/>
    <x v="14"/>
    <x v="18"/>
    <s v="South"/>
    <x v="0"/>
    <x v="8"/>
    <n v="231"/>
    <n v="1260"/>
    <n v="641557"/>
    <x v="2531"/>
  </r>
  <r>
    <s v="Shampoo"/>
    <x v="3"/>
    <x v="14"/>
    <x v="18"/>
    <s v="South"/>
    <x v="0"/>
    <x v="9"/>
    <n v="91"/>
    <n v="5005"/>
    <n v="641557"/>
    <x v="2531"/>
  </r>
  <r>
    <s v="Shampoo"/>
    <x v="3"/>
    <x v="14"/>
    <x v="18"/>
    <s v="South"/>
    <x v="0"/>
    <x v="10"/>
    <n v="805"/>
    <n v="4445"/>
    <n v="641557"/>
    <x v="2531"/>
  </r>
  <r>
    <s v="Shampoo"/>
    <x v="3"/>
    <x v="14"/>
    <x v="18"/>
    <s v="South"/>
    <x v="0"/>
    <x v="11"/>
    <n v="63"/>
    <n v="336"/>
    <n v="641557"/>
    <x v="2531"/>
  </r>
  <r>
    <s v="Shampoo"/>
    <x v="3"/>
    <x v="14"/>
    <x v="18"/>
    <s v="South"/>
    <x v="1"/>
    <x v="0"/>
    <n v="182"/>
    <n v="980"/>
    <n v="180446"/>
    <x v="2630"/>
  </r>
  <r>
    <s v="Shampoo"/>
    <x v="3"/>
    <x v="14"/>
    <x v="18"/>
    <s v="South"/>
    <x v="1"/>
    <x v="1"/>
    <n v="224"/>
    <n v="1211"/>
    <n v="180446"/>
    <x v="2631"/>
  </r>
  <r>
    <s v="Shampoo"/>
    <x v="3"/>
    <x v="14"/>
    <x v="18"/>
    <s v="South"/>
    <x v="1"/>
    <x v="2"/>
    <n v="196"/>
    <n v="1078"/>
    <n v="180446"/>
    <x v="2632"/>
  </r>
  <r>
    <s v="Shampoo"/>
    <x v="3"/>
    <x v="14"/>
    <x v="18"/>
    <s v="South"/>
    <x v="1"/>
    <x v="3"/>
    <n v="203"/>
    <n v="1141"/>
    <n v="180446"/>
    <x v="2633"/>
  </r>
  <r>
    <s v="Shampoo"/>
    <x v="3"/>
    <x v="14"/>
    <x v="18"/>
    <s v="South"/>
    <x v="1"/>
    <x v="4"/>
    <n v="266"/>
    <n v="1435"/>
    <n v="180446"/>
    <x v="2634"/>
  </r>
  <r>
    <s v="Shampoo"/>
    <x v="3"/>
    <x v="14"/>
    <x v="18"/>
    <s v="South"/>
    <x v="1"/>
    <x v="5"/>
    <n v="35"/>
    <n v="182"/>
    <n v="180446"/>
    <x v="2152"/>
  </r>
  <r>
    <s v="Shampoo"/>
    <x v="3"/>
    <x v="14"/>
    <x v="18"/>
    <s v="South"/>
    <x v="1"/>
    <x v="6"/>
    <n v="315"/>
    <n v="1715"/>
    <n v="180446"/>
    <x v="2635"/>
  </r>
  <r>
    <s v="Shampoo"/>
    <x v="3"/>
    <x v="14"/>
    <x v="18"/>
    <s v="South"/>
    <x v="1"/>
    <x v="7"/>
    <n v="84"/>
    <n v="427"/>
    <n v="180446"/>
    <x v="2636"/>
  </r>
  <r>
    <s v="Shampoo"/>
    <x v="3"/>
    <x v="14"/>
    <x v="18"/>
    <s v="South"/>
    <x v="1"/>
    <x v="8"/>
    <n v="77"/>
    <n v="392"/>
    <n v="180446"/>
    <x v="2157"/>
  </r>
  <r>
    <s v="Shampoo"/>
    <x v="3"/>
    <x v="14"/>
    <x v="18"/>
    <s v="South"/>
    <x v="1"/>
    <x v="9"/>
    <n v="182"/>
    <n v="980"/>
    <n v="180446"/>
    <x v="2637"/>
  </r>
  <r>
    <s v="Shampoo"/>
    <x v="3"/>
    <x v="14"/>
    <x v="18"/>
    <s v="South"/>
    <x v="1"/>
    <x v="10"/>
    <n v="63"/>
    <n v="371"/>
    <n v="180446"/>
    <x v="2638"/>
  </r>
  <r>
    <s v="Shampoo"/>
    <x v="3"/>
    <x v="14"/>
    <x v="18"/>
    <s v="South"/>
    <x v="1"/>
    <x v="11"/>
    <n v="147"/>
    <n v="819"/>
    <n v="180446"/>
    <x v="2543"/>
  </r>
  <r>
    <s v="Shampoo"/>
    <x v="3"/>
    <x v="14"/>
    <x v="18"/>
    <s v="South"/>
    <x v="2"/>
    <x v="0"/>
    <n v="231"/>
    <n v="1260"/>
    <n v="1652616"/>
    <x v="2639"/>
  </r>
  <r>
    <s v="Shampoo"/>
    <x v="3"/>
    <x v="14"/>
    <x v="18"/>
    <s v="South"/>
    <x v="2"/>
    <x v="1"/>
    <n v="210"/>
    <n v="1113"/>
    <n v="1652616"/>
    <x v="2640"/>
  </r>
  <r>
    <s v="Shampoo"/>
    <x v="3"/>
    <x v="14"/>
    <x v="18"/>
    <s v="South"/>
    <x v="2"/>
    <x v="2"/>
    <n v="1995"/>
    <n v="1071"/>
    <n v="1652616"/>
    <x v="2641"/>
  </r>
  <r>
    <s v="Shampoo"/>
    <x v="3"/>
    <x v="14"/>
    <x v="18"/>
    <s v="South"/>
    <x v="2"/>
    <x v="3"/>
    <n v="735"/>
    <n v="3675"/>
    <n v="1652616"/>
    <x v="2642"/>
  </r>
  <r>
    <s v="Shampoo"/>
    <x v="3"/>
    <x v="14"/>
    <x v="18"/>
    <s v="South"/>
    <x v="2"/>
    <x v="4"/>
    <n v="147"/>
    <n v="7875"/>
    <n v="1652616"/>
    <x v="2643"/>
  </r>
  <r>
    <s v="Shampoo"/>
    <x v="3"/>
    <x v="14"/>
    <x v="18"/>
    <s v="South"/>
    <x v="2"/>
    <x v="5"/>
    <n v="1365"/>
    <n v="7035"/>
    <n v="1652616"/>
    <x v="2644"/>
  </r>
  <r>
    <s v="Shampoo"/>
    <x v="3"/>
    <x v="14"/>
    <x v="18"/>
    <s v="South"/>
    <x v="2"/>
    <x v="6"/>
    <n v="1575"/>
    <n v="8505"/>
    <n v="1652616"/>
    <x v="2645"/>
  </r>
  <r>
    <s v="Shampoo"/>
    <x v="3"/>
    <x v="14"/>
    <x v="18"/>
    <s v="South"/>
    <x v="2"/>
    <x v="7"/>
    <n v="1365"/>
    <n v="735"/>
    <n v="1652616"/>
    <x v="2646"/>
  </r>
  <r>
    <s v="Shampoo"/>
    <x v="3"/>
    <x v="14"/>
    <x v="18"/>
    <s v="South"/>
    <x v="2"/>
    <x v="9"/>
    <n v="2415"/>
    <n v="13755"/>
    <n v="1652616"/>
    <x v="2647"/>
  </r>
  <r>
    <s v="Shampoo"/>
    <x v="3"/>
    <x v="14"/>
    <x v="18"/>
    <s v="South"/>
    <x v="2"/>
    <x v="10"/>
    <n v="735"/>
    <n v="3675"/>
    <n v="1652616"/>
    <x v="2648"/>
  </r>
  <r>
    <s v="Shampoo"/>
    <x v="3"/>
    <x v="14"/>
    <x v="18"/>
    <s v="South"/>
    <x v="2"/>
    <x v="11"/>
    <n v="2205"/>
    <n v="1197"/>
    <n v="1652616"/>
    <x v="2555"/>
  </r>
  <r>
    <s v="Shampoo"/>
    <x v="3"/>
    <x v="14"/>
    <x v="18"/>
    <s v="South"/>
    <x v="3"/>
    <x v="0"/>
    <n v="1449"/>
    <n v="8533"/>
    <n v="2634765"/>
    <x v="2649"/>
  </r>
  <r>
    <s v="Shampoo"/>
    <x v="3"/>
    <x v="14"/>
    <x v="18"/>
    <s v="South"/>
    <x v="3"/>
    <x v="2"/>
    <n v="2093"/>
    <n v="11592"/>
    <n v="2634765"/>
    <x v="2650"/>
  </r>
  <r>
    <s v="Shampoo"/>
    <x v="3"/>
    <x v="14"/>
    <x v="18"/>
    <s v="South"/>
    <x v="3"/>
    <x v="3"/>
    <n v="644"/>
    <n v="2898"/>
    <n v="2634765"/>
    <x v="2651"/>
  </r>
  <r>
    <s v="Shampoo"/>
    <x v="3"/>
    <x v="14"/>
    <x v="18"/>
    <s v="South"/>
    <x v="3"/>
    <x v="4"/>
    <n v="3381"/>
    <n v="18354"/>
    <n v="2634765"/>
    <x v="2652"/>
  </r>
  <r>
    <s v="Shampoo"/>
    <x v="3"/>
    <x v="14"/>
    <x v="18"/>
    <s v="South"/>
    <x v="3"/>
    <x v="5"/>
    <n v="4186"/>
    <n v="22379"/>
    <n v="2634765"/>
    <x v="2653"/>
  </r>
  <r>
    <s v="Shampoo"/>
    <x v="3"/>
    <x v="14"/>
    <x v="18"/>
    <s v="South"/>
    <x v="3"/>
    <x v="6"/>
    <n v="2576"/>
    <n v="14329"/>
    <n v="2634765"/>
    <x v="2654"/>
  </r>
  <r>
    <s v="Shampoo"/>
    <x v="3"/>
    <x v="14"/>
    <x v="18"/>
    <s v="South"/>
    <x v="3"/>
    <x v="7"/>
    <n v="644"/>
    <n v="3059"/>
    <n v="2634765"/>
    <x v="2655"/>
  </r>
  <r>
    <s v="Shampoo"/>
    <x v="3"/>
    <x v="14"/>
    <x v="18"/>
    <s v="South"/>
    <x v="3"/>
    <x v="9"/>
    <n v="4186"/>
    <n v="22379"/>
    <n v="2634765"/>
    <x v="2656"/>
  </r>
  <r>
    <s v="Shampoo"/>
    <x v="3"/>
    <x v="14"/>
    <x v="18"/>
    <s v="South"/>
    <x v="3"/>
    <x v="10"/>
    <n v="1127"/>
    <n v="5635"/>
    <n v="2634765"/>
    <x v="2657"/>
  </r>
  <r>
    <s v="Shampoo"/>
    <x v="3"/>
    <x v="14"/>
    <x v="18"/>
    <s v="South"/>
    <x v="3"/>
    <x v="11"/>
    <n v="4669"/>
    <n v="25438"/>
    <n v="2634765"/>
    <x v="2567"/>
  </r>
  <r>
    <s v="Shampoo"/>
    <x v="3"/>
    <x v="14"/>
    <x v="18"/>
    <s v="South"/>
    <x v="4"/>
    <x v="0"/>
    <n v="798"/>
    <n v="4200"/>
    <n v="967176"/>
    <x v="2658"/>
  </r>
  <r>
    <s v="Shampoo"/>
    <x v="3"/>
    <x v="14"/>
    <x v="18"/>
    <s v="South"/>
    <x v="4"/>
    <x v="1"/>
    <n v="168"/>
    <n v="672"/>
    <n v="967176"/>
    <x v="2658"/>
  </r>
  <r>
    <s v="Shampoo"/>
    <x v="3"/>
    <x v="14"/>
    <x v="18"/>
    <s v="South"/>
    <x v="4"/>
    <x v="2"/>
    <n v="756"/>
    <n v="4704"/>
    <n v="967176"/>
    <x v="2659"/>
  </r>
  <r>
    <s v="Shampoo"/>
    <x v="3"/>
    <x v="14"/>
    <x v="18"/>
    <s v="South"/>
    <x v="4"/>
    <x v="3"/>
    <n v="546"/>
    <n v="3360"/>
    <n v="967176"/>
    <x v="2660"/>
  </r>
  <r>
    <s v="Shampoo"/>
    <x v="3"/>
    <x v="14"/>
    <x v="18"/>
    <s v="South"/>
    <x v="4"/>
    <x v="5"/>
    <n v="882"/>
    <n v="5712"/>
    <n v="967176"/>
    <x v="2661"/>
  </r>
  <r>
    <s v="Shampoo"/>
    <x v="3"/>
    <x v="14"/>
    <x v="18"/>
    <s v="South"/>
    <x v="4"/>
    <x v="7"/>
    <n v="378"/>
    <n v="2730"/>
    <n v="967176"/>
    <x v="2662"/>
  </r>
  <r>
    <s v="Shampoo"/>
    <x v="3"/>
    <x v="14"/>
    <x v="18"/>
    <s v="South"/>
    <x v="4"/>
    <x v="8"/>
    <n v="546"/>
    <n v="3360"/>
    <n v="967176"/>
    <x v="2662"/>
  </r>
  <r>
    <s v="Shampoo"/>
    <x v="3"/>
    <x v="14"/>
    <x v="18"/>
    <s v="South"/>
    <x v="4"/>
    <x v="10"/>
    <n v="378"/>
    <n v="2520"/>
    <n v="967176"/>
    <x v="2663"/>
  </r>
  <r>
    <s v="Shampoo"/>
    <x v="3"/>
    <x v="14"/>
    <x v="18"/>
    <s v="South"/>
    <x v="4"/>
    <x v="11"/>
    <n v="798"/>
    <n v="5082"/>
    <n v="967176"/>
    <x v="2579"/>
  </r>
  <r>
    <s v="Shampoo"/>
    <x v="3"/>
    <x v="14"/>
    <x v="18"/>
    <s v="South"/>
    <x v="5"/>
    <x v="0"/>
    <n v="1120"/>
    <n v="7336"/>
    <n v="372120"/>
    <x v="2664"/>
  </r>
  <r>
    <s v="Shampoo"/>
    <x v="3"/>
    <x v="14"/>
    <x v="18"/>
    <s v="South"/>
    <x v="5"/>
    <x v="1"/>
    <n v="224"/>
    <n v="1120"/>
    <n v="372120"/>
    <x v="2665"/>
  </r>
  <r>
    <s v="Shampoo"/>
    <x v="3"/>
    <x v="14"/>
    <x v="18"/>
    <s v="South"/>
    <x v="5"/>
    <x v="2"/>
    <n v="784"/>
    <n v="5040"/>
    <n v="372120"/>
    <x v="2666"/>
  </r>
  <r>
    <s v="Shampoo"/>
    <x v="3"/>
    <x v="15"/>
    <x v="19"/>
    <s v="Center"/>
    <x v="1"/>
    <x v="9"/>
    <n v="273"/>
    <n v="18375"/>
    <n v="320817"/>
    <x v="2667"/>
  </r>
  <r>
    <s v="Shampoo"/>
    <x v="3"/>
    <x v="15"/>
    <x v="19"/>
    <s v="Center"/>
    <x v="1"/>
    <x v="10"/>
    <n v="11445"/>
    <n v="62895"/>
    <n v="320817"/>
    <x v="2667"/>
  </r>
  <r>
    <s v="Shampoo"/>
    <x v="3"/>
    <x v="15"/>
    <x v="19"/>
    <s v="Center"/>
    <x v="1"/>
    <x v="11"/>
    <n v="4725"/>
    <n v="25935"/>
    <n v="320817"/>
    <x v="2667"/>
  </r>
  <r>
    <s v="Shampoo"/>
    <x v="3"/>
    <x v="15"/>
    <x v="19"/>
    <s v="Center"/>
    <x v="2"/>
    <x v="0"/>
    <n v="6615"/>
    <n v="36015"/>
    <n v="1928143"/>
    <x v="2668"/>
  </r>
  <r>
    <s v="Shampoo"/>
    <x v="3"/>
    <x v="15"/>
    <x v="19"/>
    <s v="Center"/>
    <x v="2"/>
    <x v="1"/>
    <n v="1407"/>
    <n v="76965"/>
    <n v="1928143"/>
    <x v="2668"/>
  </r>
  <r>
    <s v="Shampoo"/>
    <x v="3"/>
    <x v="15"/>
    <x v="19"/>
    <s v="Center"/>
    <x v="2"/>
    <x v="2"/>
    <n v="14175"/>
    <n v="77385"/>
    <n v="1928143"/>
    <x v="2668"/>
  </r>
  <r>
    <s v="Shampoo"/>
    <x v="3"/>
    <x v="15"/>
    <x v="19"/>
    <s v="Center"/>
    <x v="2"/>
    <x v="3"/>
    <n v="987"/>
    <n v="54285"/>
    <n v="1928143"/>
    <x v="2668"/>
  </r>
  <r>
    <s v="Shampoo"/>
    <x v="3"/>
    <x v="15"/>
    <x v="19"/>
    <s v="Center"/>
    <x v="2"/>
    <x v="4"/>
    <n v="1533"/>
    <n v="8400"/>
    <n v="1928143"/>
    <x v="2668"/>
  </r>
  <r>
    <s v="Shampoo"/>
    <x v="3"/>
    <x v="15"/>
    <x v="19"/>
    <s v="Center"/>
    <x v="2"/>
    <x v="5"/>
    <n v="24255"/>
    <n v="13377"/>
    <n v="1928143"/>
    <x v="2668"/>
  </r>
  <r>
    <s v="Shampoo"/>
    <x v="3"/>
    <x v="15"/>
    <x v="19"/>
    <s v="Center"/>
    <x v="2"/>
    <x v="6"/>
    <n v="20055"/>
    <n v="113085"/>
    <n v="1928143"/>
    <x v="2668"/>
  </r>
  <r>
    <s v="Shampoo"/>
    <x v="3"/>
    <x v="15"/>
    <x v="19"/>
    <s v="Center"/>
    <x v="2"/>
    <x v="7"/>
    <n v="29925"/>
    <n v="168945"/>
    <n v="1928143"/>
    <x v="2668"/>
  </r>
  <r>
    <s v="Shampoo"/>
    <x v="3"/>
    <x v="15"/>
    <x v="19"/>
    <s v="Center"/>
    <x v="2"/>
    <x v="8"/>
    <n v="21945"/>
    <n v="123795"/>
    <n v="1928143"/>
    <x v="2668"/>
  </r>
  <r>
    <s v="Shampoo"/>
    <x v="3"/>
    <x v="15"/>
    <x v="19"/>
    <s v="Center"/>
    <x v="2"/>
    <x v="9"/>
    <n v="28665"/>
    <n v="16170"/>
    <n v="1928143"/>
    <x v="2669"/>
  </r>
  <r>
    <s v="Shampoo"/>
    <x v="3"/>
    <x v="15"/>
    <x v="19"/>
    <s v="Center"/>
    <x v="2"/>
    <x v="10"/>
    <n v="2961"/>
    <n v="16737"/>
    <n v="1928143"/>
    <x v="2670"/>
  </r>
  <r>
    <s v="Shampoo"/>
    <x v="3"/>
    <x v="15"/>
    <x v="19"/>
    <s v="Center"/>
    <x v="2"/>
    <x v="11"/>
    <n v="2772"/>
    <n v="15687"/>
    <n v="1928143"/>
    <x v="2671"/>
  </r>
  <r>
    <s v="Shampoo"/>
    <x v="3"/>
    <x v="15"/>
    <x v="19"/>
    <s v="Center"/>
    <x v="3"/>
    <x v="0"/>
    <n v="4102"/>
    <n v="23198"/>
    <n v="649012"/>
    <x v="2672"/>
  </r>
  <r>
    <s v="Shampoo"/>
    <x v="3"/>
    <x v="15"/>
    <x v="19"/>
    <s v="Center"/>
    <x v="3"/>
    <x v="1"/>
    <n v="4116"/>
    <n v="23240"/>
    <n v="649012"/>
    <x v="2673"/>
  </r>
  <r>
    <s v="Shampoo"/>
    <x v="3"/>
    <x v="15"/>
    <x v="19"/>
    <s v="Center"/>
    <x v="3"/>
    <x v="2"/>
    <n v="3892"/>
    <n v="22036"/>
    <n v="649012"/>
    <x v="2674"/>
  </r>
  <r>
    <s v="Shampoo"/>
    <x v="3"/>
    <x v="15"/>
    <x v="19"/>
    <s v="Center"/>
    <x v="3"/>
    <x v="3"/>
    <n v="4438"/>
    <n v="25088"/>
    <n v="649012"/>
    <x v="2675"/>
  </r>
  <r>
    <s v="Shampoo"/>
    <x v="3"/>
    <x v="15"/>
    <x v="19"/>
    <s v="Center"/>
    <x v="3"/>
    <x v="4"/>
    <n v="4116"/>
    <n v="23296"/>
    <n v="649012"/>
    <x v="2676"/>
  </r>
  <r>
    <s v="Shampoo"/>
    <x v="3"/>
    <x v="15"/>
    <x v="19"/>
    <s v="Center"/>
    <x v="3"/>
    <x v="5"/>
    <n v="4214"/>
    <n v="23800"/>
    <n v="649012"/>
    <x v="2677"/>
  </r>
  <r>
    <s v="Shampoo"/>
    <x v="3"/>
    <x v="15"/>
    <x v="19"/>
    <s v="Center"/>
    <x v="3"/>
    <x v="6"/>
    <n v="4438"/>
    <n v="25032"/>
    <n v="649012"/>
    <x v="2678"/>
  </r>
  <r>
    <s v="Shampoo"/>
    <x v="3"/>
    <x v="15"/>
    <x v="19"/>
    <s v="Center"/>
    <x v="3"/>
    <x v="7"/>
    <n v="3416"/>
    <n v="19320"/>
    <n v="649012"/>
    <x v="2679"/>
  </r>
  <r>
    <s v="Shampoo"/>
    <x v="3"/>
    <x v="15"/>
    <x v="19"/>
    <s v="Center"/>
    <x v="3"/>
    <x v="8"/>
    <n v="3752"/>
    <n v="21210"/>
    <n v="649012"/>
    <x v="2680"/>
  </r>
  <r>
    <s v="Shampoo"/>
    <x v="3"/>
    <x v="15"/>
    <x v="19"/>
    <s v="Center"/>
    <x v="3"/>
    <x v="9"/>
    <n v="3360"/>
    <n v="19600"/>
    <n v="649012"/>
    <x v="2681"/>
  </r>
  <r>
    <s v="Shampoo"/>
    <x v="3"/>
    <x v="15"/>
    <x v="19"/>
    <s v="Center"/>
    <x v="3"/>
    <x v="10"/>
    <n v="3514"/>
    <n v="23394"/>
    <n v="649012"/>
    <x v="2682"/>
  </r>
  <r>
    <s v="Shampoo"/>
    <x v="3"/>
    <x v="15"/>
    <x v="19"/>
    <s v="Center"/>
    <x v="3"/>
    <x v="11"/>
    <n v="3696"/>
    <n v="24584"/>
    <n v="649012"/>
    <x v="2683"/>
  </r>
  <r>
    <s v="Shampoo"/>
    <x v="3"/>
    <x v="15"/>
    <x v="19"/>
    <s v="Center"/>
    <x v="4"/>
    <x v="0"/>
    <n v="653625"/>
    <n v="434175"/>
    <n v="42544320"/>
    <x v="2684"/>
  </r>
  <r>
    <s v="Shampoo"/>
    <x v="3"/>
    <x v="15"/>
    <x v="19"/>
    <s v="Center"/>
    <x v="4"/>
    <x v="1"/>
    <n v="511875"/>
    <n v="340725"/>
    <n v="42544320"/>
    <x v="2685"/>
  </r>
  <r>
    <s v="Shampoo"/>
    <x v="3"/>
    <x v="15"/>
    <x v="19"/>
    <s v="Center"/>
    <x v="4"/>
    <x v="2"/>
    <n v="75075"/>
    <n v="498225"/>
    <n v="42544320"/>
    <x v="2686"/>
  </r>
  <r>
    <s v="Shampoo"/>
    <x v="3"/>
    <x v="15"/>
    <x v="19"/>
    <s v="Center"/>
    <x v="4"/>
    <x v="3"/>
    <n v="711375"/>
    <n v="4738125"/>
    <n v="42544320"/>
    <x v="2687"/>
  </r>
  <r>
    <s v="Shampoo"/>
    <x v="3"/>
    <x v="15"/>
    <x v="19"/>
    <s v="Center"/>
    <x v="4"/>
    <x v="4"/>
    <n v="6195"/>
    <n v="42735"/>
    <n v="42544320"/>
    <x v="2688"/>
  </r>
  <r>
    <s v="Shampoo"/>
    <x v="3"/>
    <x v="15"/>
    <x v="19"/>
    <s v="Center"/>
    <x v="4"/>
    <x v="5"/>
    <n v="75075"/>
    <n v="5179125"/>
    <n v="42544320"/>
    <x v="2689"/>
  </r>
  <r>
    <s v="Shampoo"/>
    <x v="3"/>
    <x v="15"/>
    <x v="19"/>
    <s v="Center"/>
    <x v="4"/>
    <x v="6"/>
    <n v="163275"/>
    <n v="112665"/>
    <n v="42544320"/>
    <x v="2690"/>
  </r>
  <r>
    <s v="Shampoo"/>
    <x v="3"/>
    <x v="15"/>
    <x v="19"/>
    <s v="Center"/>
    <x v="4"/>
    <x v="7"/>
    <n v="74025"/>
    <n v="51240"/>
    <n v="42544320"/>
    <x v="2691"/>
  </r>
  <r>
    <s v="Shampoo"/>
    <x v="3"/>
    <x v="15"/>
    <x v="19"/>
    <s v="Center"/>
    <x v="4"/>
    <x v="8"/>
    <n v="60375"/>
    <n v="4150125"/>
    <n v="42544320"/>
    <x v="2692"/>
  </r>
  <r>
    <s v="Shampoo"/>
    <x v="3"/>
    <x v="15"/>
    <x v="19"/>
    <s v="Center"/>
    <x v="4"/>
    <x v="9"/>
    <n v="62475"/>
    <n v="4307625"/>
    <n v="42544320"/>
    <x v="2693"/>
  </r>
  <r>
    <s v="Shampoo"/>
    <x v="3"/>
    <x v="15"/>
    <x v="19"/>
    <s v="Center"/>
    <x v="4"/>
    <x v="10"/>
    <n v="811125"/>
    <n v="55965"/>
    <n v="42544320"/>
    <x v="2694"/>
  </r>
  <r>
    <s v="Shampoo"/>
    <x v="3"/>
    <x v="15"/>
    <x v="19"/>
    <s v="Center"/>
    <x v="4"/>
    <x v="11"/>
    <n v="632625"/>
    <n v="43785"/>
    <n v="42544320"/>
    <x v="2695"/>
  </r>
  <r>
    <s v="Shampoo"/>
    <x v="3"/>
    <x v="15"/>
    <x v="19"/>
    <s v="Center"/>
    <x v="5"/>
    <x v="0"/>
    <n v="8820"/>
    <n v="60900"/>
    <n v="497490"/>
    <x v="2696"/>
  </r>
  <r>
    <s v="Shampoo"/>
    <x v="3"/>
    <x v="15"/>
    <x v="19"/>
    <s v="Center"/>
    <x v="5"/>
    <x v="1"/>
    <n v="10038"/>
    <n v="69132"/>
    <n v="497490"/>
    <x v="2697"/>
  </r>
  <r>
    <s v="Shampoo"/>
    <x v="3"/>
    <x v="15"/>
    <x v="19"/>
    <s v="Center"/>
    <x v="5"/>
    <x v="2"/>
    <n v="9198"/>
    <n v="63252"/>
    <n v="497490"/>
    <x v="2698"/>
  </r>
  <r>
    <s v="Shampoo"/>
    <x v="3"/>
    <x v="15"/>
    <x v="19"/>
    <s v="North"/>
    <x v="1"/>
    <x v="9"/>
    <n v="2835"/>
    <n v="30345"/>
    <n v="320817"/>
    <x v="2667"/>
  </r>
  <r>
    <s v="Shampoo"/>
    <x v="3"/>
    <x v="15"/>
    <x v="19"/>
    <s v="North"/>
    <x v="1"/>
    <x v="10"/>
    <n v="17535"/>
    <n v="9660"/>
    <n v="320817"/>
    <x v="2667"/>
  </r>
  <r>
    <s v="Shampoo"/>
    <x v="3"/>
    <x v="15"/>
    <x v="19"/>
    <s v="North"/>
    <x v="1"/>
    <x v="11"/>
    <n v="1848"/>
    <n v="101325"/>
    <n v="320817"/>
    <x v="2667"/>
  </r>
  <r>
    <s v="Shampoo"/>
    <x v="3"/>
    <x v="15"/>
    <x v="19"/>
    <s v="North"/>
    <x v="2"/>
    <x v="0"/>
    <n v="21315"/>
    <n v="11718"/>
    <n v="1928143"/>
    <x v="2699"/>
  </r>
  <r>
    <s v="Shampoo"/>
    <x v="3"/>
    <x v="15"/>
    <x v="19"/>
    <s v="North"/>
    <x v="2"/>
    <x v="1"/>
    <n v="1932"/>
    <n v="106155"/>
    <n v="1928143"/>
    <x v="2699"/>
  </r>
  <r>
    <s v="Shampoo"/>
    <x v="3"/>
    <x v="15"/>
    <x v="19"/>
    <s v="North"/>
    <x v="2"/>
    <x v="2"/>
    <n v="24465"/>
    <n v="134295"/>
    <n v="1928143"/>
    <x v="2699"/>
  </r>
  <r>
    <s v="Shampoo"/>
    <x v="3"/>
    <x v="15"/>
    <x v="19"/>
    <s v="North"/>
    <x v="2"/>
    <x v="3"/>
    <n v="2478"/>
    <n v="135975"/>
    <n v="1928143"/>
    <x v="2699"/>
  </r>
  <r>
    <s v="Shampoo"/>
    <x v="3"/>
    <x v="15"/>
    <x v="19"/>
    <s v="North"/>
    <x v="2"/>
    <x v="4"/>
    <n v="2331"/>
    <n v="12789"/>
    <n v="1928143"/>
    <x v="2699"/>
  </r>
  <r>
    <s v="Shampoo"/>
    <x v="3"/>
    <x v="15"/>
    <x v="19"/>
    <s v="North"/>
    <x v="2"/>
    <x v="5"/>
    <n v="25935"/>
    <n v="14280"/>
    <n v="1928143"/>
    <x v="2699"/>
  </r>
  <r>
    <s v="Shampoo"/>
    <x v="3"/>
    <x v="15"/>
    <x v="19"/>
    <s v="North"/>
    <x v="2"/>
    <x v="6"/>
    <n v="2919"/>
    <n v="164955"/>
    <n v="1928143"/>
    <x v="2699"/>
  </r>
  <r>
    <s v="Shampoo"/>
    <x v="3"/>
    <x v="15"/>
    <x v="19"/>
    <s v="North"/>
    <x v="2"/>
    <x v="7"/>
    <n v="26145"/>
    <n v="14763"/>
    <n v="1928143"/>
    <x v="2699"/>
  </r>
  <r>
    <s v="Shampoo"/>
    <x v="3"/>
    <x v="15"/>
    <x v="19"/>
    <s v="North"/>
    <x v="2"/>
    <x v="8"/>
    <n v="22575"/>
    <n v="12726"/>
    <n v="1928143"/>
    <x v="2699"/>
  </r>
  <r>
    <s v="Shampoo"/>
    <x v="3"/>
    <x v="15"/>
    <x v="19"/>
    <s v="North"/>
    <x v="2"/>
    <x v="9"/>
    <n v="2058"/>
    <n v="11634"/>
    <n v="1928143"/>
    <x v="2700"/>
  </r>
  <r>
    <s v="Shampoo"/>
    <x v="3"/>
    <x v="15"/>
    <x v="19"/>
    <s v="North"/>
    <x v="2"/>
    <x v="10"/>
    <n v="2184"/>
    <n v="12327"/>
    <n v="1928143"/>
    <x v="2701"/>
  </r>
  <r>
    <s v="Shampoo"/>
    <x v="3"/>
    <x v="15"/>
    <x v="19"/>
    <s v="North"/>
    <x v="2"/>
    <x v="11"/>
    <n v="26355"/>
    <n v="148995"/>
    <n v="1928143"/>
    <x v="2671"/>
  </r>
  <r>
    <s v="Shampoo"/>
    <x v="3"/>
    <x v="15"/>
    <x v="19"/>
    <s v="North"/>
    <x v="3"/>
    <x v="0"/>
    <n v="3290"/>
    <n v="18564"/>
    <n v="649012"/>
    <x v="2702"/>
  </r>
  <r>
    <s v="Shampoo"/>
    <x v="3"/>
    <x v="15"/>
    <x v="19"/>
    <s v="North"/>
    <x v="3"/>
    <x v="1"/>
    <n v="3724"/>
    <n v="21098"/>
    <n v="649012"/>
    <x v="2703"/>
  </r>
  <r>
    <s v="Shampoo"/>
    <x v="3"/>
    <x v="15"/>
    <x v="19"/>
    <s v="North"/>
    <x v="3"/>
    <x v="2"/>
    <n v="3864"/>
    <n v="21826"/>
    <n v="649012"/>
    <x v="2704"/>
  </r>
  <r>
    <s v="Shampoo"/>
    <x v="3"/>
    <x v="15"/>
    <x v="19"/>
    <s v="North"/>
    <x v="3"/>
    <x v="3"/>
    <n v="3374"/>
    <n v="19110"/>
    <n v="649012"/>
    <x v="2705"/>
  </r>
  <r>
    <s v="Shampoo"/>
    <x v="3"/>
    <x v="15"/>
    <x v="19"/>
    <s v="North"/>
    <x v="3"/>
    <x v="4"/>
    <n v="3822"/>
    <n v="21532"/>
    <n v="649012"/>
    <x v="2706"/>
  </r>
  <r>
    <s v="Shampoo"/>
    <x v="3"/>
    <x v="15"/>
    <x v="19"/>
    <s v="North"/>
    <x v="3"/>
    <x v="5"/>
    <n v="4144"/>
    <n v="23450"/>
    <n v="649012"/>
    <x v="2707"/>
  </r>
  <r>
    <s v="Shampoo"/>
    <x v="3"/>
    <x v="15"/>
    <x v="19"/>
    <s v="North"/>
    <x v="3"/>
    <x v="6"/>
    <n v="3822"/>
    <n v="21602"/>
    <n v="649012"/>
    <x v="2708"/>
  </r>
  <r>
    <s v="Shampoo"/>
    <x v="3"/>
    <x v="15"/>
    <x v="19"/>
    <s v="North"/>
    <x v="3"/>
    <x v="7"/>
    <n v="2716"/>
    <n v="15344"/>
    <n v="649012"/>
    <x v="2709"/>
  </r>
  <r>
    <s v="Shampoo"/>
    <x v="3"/>
    <x v="15"/>
    <x v="19"/>
    <s v="North"/>
    <x v="3"/>
    <x v="8"/>
    <n v="2688"/>
    <n v="15148"/>
    <n v="649012"/>
    <x v="2710"/>
  </r>
  <r>
    <s v="Shampoo"/>
    <x v="3"/>
    <x v="15"/>
    <x v="19"/>
    <s v="North"/>
    <x v="3"/>
    <x v="9"/>
    <n v="3556"/>
    <n v="20370"/>
    <n v="649012"/>
    <x v="2711"/>
  </r>
  <r>
    <s v="Shampoo"/>
    <x v="3"/>
    <x v="15"/>
    <x v="19"/>
    <s v="North"/>
    <x v="3"/>
    <x v="10"/>
    <n v="3150"/>
    <n v="20944"/>
    <n v="649012"/>
    <x v="2712"/>
  </r>
  <r>
    <s v="Shampoo"/>
    <x v="3"/>
    <x v="15"/>
    <x v="19"/>
    <s v="North"/>
    <x v="3"/>
    <x v="11"/>
    <n v="3682"/>
    <n v="24444"/>
    <n v="649012"/>
    <x v="2683"/>
  </r>
  <r>
    <s v="Shampoo"/>
    <x v="3"/>
    <x v="15"/>
    <x v="19"/>
    <s v="North"/>
    <x v="4"/>
    <x v="0"/>
    <n v="716625"/>
    <n v="475125"/>
    <n v="42544320"/>
    <x v="2713"/>
  </r>
  <r>
    <s v="Shampoo"/>
    <x v="3"/>
    <x v="15"/>
    <x v="19"/>
    <s v="North"/>
    <x v="4"/>
    <x v="1"/>
    <n v="622125"/>
    <n v="4144875"/>
    <n v="42544320"/>
    <x v="2714"/>
  </r>
  <r>
    <s v="Shampoo"/>
    <x v="3"/>
    <x v="15"/>
    <x v="19"/>
    <s v="North"/>
    <x v="4"/>
    <x v="2"/>
    <n v="732375"/>
    <n v="48720"/>
    <n v="42544320"/>
    <x v="2715"/>
  </r>
  <r>
    <s v="Shampoo"/>
    <x v="3"/>
    <x v="15"/>
    <x v="19"/>
    <s v="North"/>
    <x v="4"/>
    <x v="3"/>
    <n v="6090"/>
    <n v="407925"/>
    <n v="42544320"/>
    <x v="2716"/>
  </r>
  <r>
    <s v="Shampoo"/>
    <x v="3"/>
    <x v="15"/>
    <x v="19"/>
    <s v="North"/>
    <x v="4"/>
    <x v="4"/>
    <n v="606375"/>
    <n v="4186875"/>
    <n v="42544320"/>
    <x v="2717"/>
  </r>
  <r>
    <s v="Shampoo"/>
    <x v="3"/>
    <x v="15"/>
    <x v="19"/>
    <s v="North"/>
    <x v="4"/>
    <x v="5"/>
    <n v="64575"/>
    <n v="44415"/>
    <n v="42544320"/>
    <x v="2718"/>
  </r>
  <r>
    <s v="Shampoo"/>
    <x v="3"/>
    <x v="15"/>
    <x v="19"/>
    <s v="North"/>
    <x v="4"/>
    <x v="6"/>
    <n v="643125"/>
    <n v="442575"/>
    <n v="42544320"/>
    <x v="2719"/>
  </r>
  <r>
    <s v="Shampoo"/>
    <x v="3"/>
    <x v="15"/>
    <x v="19"/>
    <s v="North"/>
    <x v="4"/>
    <x v="7"/>
    <n v="7035"/>
    <n v="48615"/>
    <n v="42544320"/>
    <x v="2720"/>
  </r>
  <r>
    <s v="Shampoo"/>
    <x v="3"/>
    <x v="15"/>
    <x v="19"/>
    <s v="North"/>
    <x v="4"/>
    <x v="8"/>
    <n v="690375"/>
    <n v="477225"/>
    <n v="42544320"/>
    <x v="2721"/>
  </r>
  <r>
    <s v="Shampoo"/>
    <x v="3"/>
    <x v="15"/>
    <x v="19"/>
    <s v="North"/>
    <x v="4"/>
    <x v="9"/>
    <n v="590625"/>
    <n v="40845"/>
    <n v="42544320"/>
    <x v="2722"/>
  </r>
  <r>
    <s v="Shampoo"/>
    <x v="3"/>
    <x v="15"/>
    <x v="19"/>
    <s v="North"/>
    <x v="4"/>
    <x v="10"/>
    <n v="716625"/>
    <n v="492975"/>
    <n v="42544320"/>
    <x v="2723"/>
  </r>
  <r>
    <s v="Shampoo"/>
    <x v="3"/>
    <x v="15"/>
    <x v="19"/>
    <s v="North"/>
    <x v="4"/>
    <x v="11"/>
    <n v="606375"/>
    <n v="417375"/>
    <n v="42544320"/>
    <x v="2695"/>
  </r>
  <r>
    <s v="Shampoo"/>
    <x v="3"/>
    <x v="15"/>
    <x v="19"/>
    <s v="North"/>
    <x v="5"/>
    <x v="0"/>
    <n v="8442"/>
    <n v="57960"/>
    <n v="497490"/>
    <x v="2724"/>
  </r>
  <r>
    <s v="Shampoo"/>
    <x v="3"/>
    <x v="15"/>
    <x v="19"/>
    <s v="North"/>
    <x v="5"/>
    <x v="1"/>
    <n v="9198"/>
    <n v="63378"/>
    <n v="497490"/>
    <x v="2725"/>
  </r>
  <r>
    <s v="Shampoo"/>
    <x v="3"/>
    <x v="15"/>
    <x v="19"/>
    <s v="North"/>
    <x v="5"/>
    <x v="2"/>
    <n v="10038"/>
    <n v="69132"/>
    <n v="497490"/>
    <x v="2726"/>
  </r>
  <r>
    <s v="Shampoo"/>
    <x v="3"/>
    <x v="15"/>
    <x v="19"/>
    <s v="South"/>
    <x v="1"/>
    <x v="9"/>
    <n v="4095"/>
    <n v="2079"/>
    <n v="320817"/>
    <x v="2667"/>
  </r>
  <r>
    <s v="Shampoo"/>
    <x v="3"/>
    <x v="15"/>
    <x v="19"/>
    <s v="South"/>
    <x v="1"/>
    <x v="10"/>
    <n v="7875"/>
    <n v="4368"/>
    <n v="320817"/>
    <x v="2667"/>
  </r>
  <r>
    <s v="Shampoo"/>
    <x v="3"/>
    <x v="15"/>
    <x v="19"/>
    <s v="South"/>
    <x v="1"/>
    <x v="11"/>
    <n v="1197"/>
    <n v="65835"/>
    <n v="320817"/>
    <x v="2667"/>
  </r>
  <r>
    <s v="Shampoo"/>
    <x v="3"/>
    <x v="15"/>
    <x v="19"/>
    <s v="South"/>
    <x v="2"/>
    <x v="0"/>
    <n v="1008"/>
    <n v="55125"/>
    <n v="1928143"/>
    <x v="2727"/>
  </r>
  <r>
    <s v="Shampoo"/>
    <x v="3"/>
    <x v="15"/>
    <x v="19"/>
    <s v="South"/>
    <x v="2"/>
    <x v="1"/>
    <n v="9975"/>
    <n v="54705"/>
    <n v="1928143"/>
    <x v="2727"/>
  </r>
  <r>
    <s v="Shampoo"/>
    <x v="3"/>
    <x v="15"/>
    <x v="19"/>
    <s v="South"/>
    <x v="2"/>
    <x v="2"/>
    <n v="966"/>
    <n v="5271"/>
    <n v="1928143"/>
    <x v="2727"/>
  </r>
  <r>
    <s v="Shampoo"/>
    <x v="3"/>
    <x v="15"/>
    <x v="19"/>
    <s v="South"/>
    <x v="2"/>
    <x v="3"/>
    <n v="861"/>
    <n v="47565"/>
    <n v="1928143"/>
    <x v="2727"/>
  </r>
  <r>
    <s v="Shampoo"/>
    <x v="3"/>
    <x v="15"/>
    <x v="19"/>
    <s v="South"/>
    <x v="2"/>
    <x v="4"/>
    <n v="987"/>
    <n v="53865"/>
    <n v="1928143"/>
    <x v="2727"/>
  </r>
  <r>
    <s v="Shampoo"/>
    <x v="3"/>
    <x v="15"/>
    <x v="19"/>
    <s v="South"/>
    <x v="2"/>
    <x v="5"/>
    <n v="1155"/>
    <n v="63945"/>
    <n v="1928143"/>
    <x v="2727"/>
  </r>
  <r>
    <s v="Shampoo"/>
    <x v="3"/>
    <x v="15"/>
    <x v="19"/>
    <s v="South"/>
    <x v="2"/>
    <x v="6"/>
    <n v="1701"/>
    <n v="95655"/>
    <n v="1928143"/>
    <x v="2727"/>
  </r>
  <r>
    <s v="Shampoo"/>
    <x v="3"/>
    <x v="15"/>
    <x v="19"/>
    <s v="South"/>
    <x v="2"/>
    <x v="7"/>
    <n v="13335"/>
    <n v="7560"/>
    <n v="1928143"/>
    <x v="2727"/>
  </r>
  <r>
    <s v="Shampoo"/>
    <x v="3"/>
    <x v="15"/>
    <x v="19"/>
    <s v="South"/>
    <x v="2"/>
    <x v="8"/>
    <n v="18585"/>
    <n v="10458"/>
    <n v="1928143"/>
    <x v="2727"/>
  </r>
  <r>
    <s v="Shampoo"/>
    <x v="3"/>
    <x v="15"/>
    <x v="19"/>
    <s v="South"/>
    <x v="2"/>
    <x v="9"/>
    <n v="2002"/>
    <n v="11340"/>
    <n v="1928143"/>
    <x v="2728"/>
  </r>
  <r>
    <s v="Shampoo"/>
    <x v="3"/>
    <x v="15"/>
    <x v="19"/>
    <s v="South"/>
    <x v="2"/>
    <x v="10"/>
    <n v="2016"/>
    <n v="11410"/>
    <n v="1928143"/>
    <x v="2729"/>
  </r>
  <r>
    <s v="Shampoo"/>
    <x v="3"/>
    <x v="15"/>
    <x v="19"/>
    <s v="South"/>
    <x v="2"/>
    <x v="11"/>
    <n v="1736"/>
    <n v="9786"/>
    <n v="1928143"/>
    <x v="2671"/>
  </r>
  <r>
    <s v="Shampoo"/>
    <x v="3"/>
    <x v="15"/>
    <x v="19"/>
    <s v="South"/>
    <x v="3"/>
    <x v="0"/>
    <n v="1876"/>
    <n v="10598"/>
    <n v="649012"/>
    <x v="2730"/>
  </r>
  <r>
    <s v="Shampoo"/>
    <x v="3"/>
    <x v="15"/>
    <x v="19"/>
    <s v="South"/>
    <x v="3"/>
    <x v="1"/>
    <n v="1862"/>
    <n v="10472"/>
    <n v="649012"/>
    <x v="2731"/>
  </r>
  <r>
    <s v="Shampoo"/>
    <x v="3"/>
    <x v="15"/>
    <x v="19"/>
    <s v="South"/>
    <x v="3"/>
    <x v="2"/>
    <n v="2016"/>
    <n v="11410"/>
    <n v="649012"/>
    <x v="2732"/>
  </r>
  <r>
    <s v="Shampoo"/>
    <x v="3"/>
    <x v="15"/>
    <x v="19"/>
    <s v="South"/>
    <x v="3"/>
    <x v="3"/>
    <n v="1764"/>
    <n v="10010"/>
    <n v="649012"/>
    <x v="2733"/>
  </r>
  <r>
    <s v="Shampoo"/>
    <x v="3"/>
    <x v="15"/>
    <x v="19"/>
    <s v="South"/>
    <x v="3"/>
    <x v="4"/>
    <n v="2282"/>
    <n v="12880"/>
    <n v="649012"/>
    <x v="2734"/>
  </r>
  <r>
    <s v="Shampoo"/>
    <x v="3"/>
    <x v="15"/>
    <x v="19"/>
    <s v="South"/>
    <x v="3"/>
    <x v="5"/>
    <n v="2072"/>
    <n v="11718"/>
    <n v="649012"/>
    <x v="2735"/>
  </r>
  <r>
    <s v="Shampoo"/>
    <x v="3"/>
    <x v="15"/>
    <x v="19"/>
    <s v="South"/>
    <x v="3"/>
    <x v="6"/>
    <n v="2058"/>
    <n v="11592"/>
    <n v="649012"/>
    <x v="2736"/>
  </r>
  <r>
    <s v="Shampoo"/>
    <x v="3"/>
    <x v="15"/>
    <x v="19"/>
    <s v="South"/>
    <x v="3"/>
    <x v="7"/>
    <n v="1736"/>
    <n v="9758"/>
    <n v="649012"/>
    <x v="2737"/>
  </r>
  <r>
    <s v="Shampoo"/>
    <x v="3"/>
    <x v="15"/>
    <x v="19"/>
    <s v="South"/>
    <x v="3"/>
    <x v="8"/>
    <n v="1428"/>
    <n v="8120"/>
    <n v="649012"/>
    <x v="2738"/>
  </r>
  <r>
    <s v="Shampoo"/>
    <x v="3"/>
    <x v="15"/>
    <x v="19"/>
    <s v="South"/>
    <x v="3"/>
    <x v="9"/>
    <n v="2156"/>
    <n v="12544"/>
    <n v="649012"/>
    <x v="2739"/>
  </r>
  <r>
    <s v="Shampoo"/>
    <x v="3"/>
    <x v="15"/>
    <x v="19"/>
    <s v="South"/>
    <x v="3"/>
    <x v="10"/>
    <n v="1624"/>
    <n v="10850"/>
    <n v="649012"/>
    <x v="2740"/>
  </r>
  <r>
    <s v="Shampoo"/>
    <x v="3"/>
    <x v="15"/>
    <x v="19"/>
    <s v="South"/>
    <x v="3"/>
    <x v="11"/>
    <n v="1778"/>
    <n v="11830"/>
    <n v="649012"/>
    <x v="2683"/>
  </r>
  <r>
    <s v="Shampoo"/>
    <x v="3"/>
    <x v="15"/>
    <x v="19"/>
    <s v="South"/>
    <x v="4"/>
    <x v="0"/>
    <n v="254625"/>
    <n v="169575"/>
    <n v="42544320"/>
    <x v="2741"/>
  </r>
  <r>
    <s v="Shampoo"/>
    <x v="3"/>
    <x v="15"/>
    <x v="19"/>
    <s v="South"/>
    <x v="4"/>
    <x v="1"/>
    <n v="301875"/>
    <n v="20055"/>
    <n v="42544320"/>
    <x v="2742"/>
  </r>
  <r>
    <s v="Shampoo"/>
    <x v="3"/>
    <x v="15"/>
    <x v="19"/>
    <s v="South"/>
    <x v="4"/>
    <x v="2"/>
    <n v="3885"/>
    <n v="25830"/>
    <n v="42544320"/>
    <x v="2743"/>
  </r>
  <r>
    <s v="Shampoo"/>
    <x v="3"/>
    <x v="15"/>
    <x v="19"/>
    <s v="South"/>
    <x v="4"/>
    <x v="3"/>
    <n v="286125"/>
    <n v="19005"/>
    <n v="42544320"/>
    <x v="2744"/>
  </r>
  <r>
    <s v="Shampoo"/>
    <x v="3"/>
    <x v="15"/>
    <x v="19"/>
    <s v="South"/>
    <x v="4"/>
    <x v="4"/>
    <n v="4305"/>
    <n v="296625"/>
    <n v="42544320"/>
    <x v="2745"/>
  </r>
  <r>
    <s v="Shampoo"/>
    <x v="3"/>
    <x v="15"/>
    <x v="19"/>
    <s v="South"/>
    <x v="4"/>
    <x v="5"/>
    <n v="42525"/>
    <n v="2926875"/>
    <n v="42544320"/>
    <x v="2746"/>
  </r>
  <r>
    <s v="Shampoo"/>
    <x v="3"/>
    <x v="15"/>
    <x v="19"/>
    <s v="South"/>
    <x v="4"/>
    <x v="6"/>
    <n v="37275"/>
    <n v="2575125"/>
    <n v="42544320"/>
    <x v="2747"/>
  </r>
  <r>
    <s v="Shampoo"/>
    <x v="3"/>
    <x v="15"/>
    <x v="19"/>
    <s v="South"/>
    <x v="4"/>
    <x v="7"/>
    <n v="3675"/>
    <n v="253575"/>
    <n v="42544320"/>
    <x v="2748"/>
  </r>
  <r>
    <s v="Shampoo"/>
    <x v="3"/>
    <x v="15"/>
    <x v="19"/>
    <s v="South"/>
    <x v="4"/>
    <x v="8"/>
    <n v="3780"/>
    <n v="2622375"/>
    <n v="42544320"/>
    <x v="2749"/>
  </r>
  <r>
    <s v="Shampoo"/>
    <x v="3"/>
    <x v="15"/>
    <x v="19"/>
    <s v="South"/>
    <x v="4"/>
    <x v="9"/>
    <n v="233625"/>
    <n v="16170"/>
    <n v="42544320"/>
    <x v="2750"/>
  </r>
  <r>
    <s v="Shampoo"/>
    <x v="3"/>
    <x v="15"/>
    <x v="19"/>
    <s v="South"/>
    <x v="4"/>
    <x v="10"/>
    <n v="36225"/>
    <n v="250425"/>
    <n v="42544320"/>
    <x v="2751"/>
  </r>
  <r>
    <s v="Shampoo"/>
    <x v="3"/>
    <x v="15"/>
    <x v="19"/>
    <s v="South"/>
    <x v="4"/>
    <x v="11"/>
    <n v="317625"/>
    <n v="2186625"/>
    <n v="42544320"/>
    <x v="2695"/>
  </r>
  <r>
    <s v="Shampoo"/>
    <x v="3"/>
    <x v="15"/>
    <x v="19"/>
    <s v="South"/>
    <x v="5"/>
    <x v="0"/>
    <n v="6174"/>
    <n v="42420"/>
    <n v="497490"/>
    <x v="2752"/>
  </r>
  <r>
    <s v="Shampoo"/>
    <x v="3"/>
    <x v="15"/>
    <x v="19"/>
    <s v="South"/>
    <x v="5"/>
    <x v="1"/>
    <n v="5082"/>
    <n v="34860"/>
    <n v="497490"/>
    <x v="2753"/>
  </r>
  <r>
    <s v="Shampoo"/>
    <x v="3"/>
    <x v="15"/>
    <x v="19"/>
    <s v="South"/>
    <x v="5"/>
    <x v="2"/>
    <n v="5292"/>
    <n v="36456"/>
    <n v="497490"/>
    <x v="2754"/>
  </r>
  <r>
    <s v="Shampoo"/>
    <x v="3"/>
    <x v="2"/>
    <x v="20"/>
    <s v="Center"/>
    <x v="0"/>
    <x v="0"/>
    <n v="2702"/>
    <n v="235585"/>
    <n v="1891393"/>
    <x v="2755"/>
  </r>
  <r>
    <s v="Shampoo"/>
    <x v="3"/>
    <x v="2"/>
    <x v="20"/>
    <s v="Center"/>
    <x v="0"/>
    <x v="1"/>
    <n v="2156"/>
    <n v="189455"/>
    <n v="1891393"/>
    <x v="2755"/>
  </r>
  <r>
    <s v="Shampoo"/>
    <x v="3"/>
    <x v="2"/>
    <x v="20"/>
    <s v="Center"/>
    <x v="0"/>
    <x v="2"/>
    <n v="3115"/>
    <n v="27062"/>
    <n v="1891393"/>
    <x v="2755"/>
  </r>
  <r>
    <s v="Shampoo"/>
    <x v="3"/>
    <x v="2"/>
    <x v="20"/>
    <s v="Center"/>
    <x v="0"/>
    <x v="3"/>
    <n v="25165"/>
    <n v="21777"/>
    <n v="1891393"/>
    <x v="2755"/>
  </r>
  <r>
    <s v="Shampoo"/>
    <x v="3"/>
    <x v="2"/>
    <x v="20"/>
    <s v="Center"/>
    <x v="0"/>
    <x v="4"/>
    <n v="28385"/>
    <n v="23989"/>
    <n v="1891393"/>
    <x v="2755"/>
  </r>
  <r>
    <s v="Shampoo"/>
    <x v="3"/>
    <x v="2"/>
    <x v="20"/>
    <s v="Center"/>
    <x v="0"/>
    <x v="5"/>
    <n v="24535"/>
    <n v="21539"/>
    <n v="1891393"/>
    <x v="2755"/>
  </r>
  <r>
    <s v="Shampoo"/>
    <x v="3"/>
    <x v="2"/>
    <x v="20"/>
    <s v="Center"/>
    <x v="0"/>
    <x v="6"/>
    <n v="3738"/>
    <n v="330715"/>
    <n v="1891393"/>
    <x v="2755"/>
  </r>
  <r>
    <s v="Shampoo"/>
    <x v="3"/>
    <x v="2"/>
    <x v="20"/>
    <s v="Center"/>
    <x v="0"/>
    <x v="7"/>
    <n v="2653"/>
    <n v="228515"/>
    <n v="1891393"/>
    <x v="2755"/>
  </r>
  <r>
    <s v="Shampoo"/>
    <x v="3"/>
    <x v="2"/>
    <x v="20"/>
    <s v="Center"/>
    <x v="0"/>
    <x v="8"/>
    <n v="3990"/>
    <n v="34944"/>
    <n v="1891393"/>
    <x v="2755"/>
  </r>
  <r>
    <s v="Shampoo"/>
    <x v="3"/>
    <x v="2"/>
    <x v="20"/>
    <s v="Center"/>
    <x v="0"/>
    <x v="9"/>
    <n v="30065"/>
    <n v="25935"/>
    <n v="1891393"/>
    <x v="2755"/>
  </r>
  <r>
    <s v="Shampoo"/>
    <x v="3"/>
    <x v="2"/>
    <x v="20"/>
    <s v="Center"/>
    <x v="0"/>
    <x v="10"/>
    <n v="33775"/>
    <n v="291585"/>
    <n v="1891393"/>
    <x v="2755"/>
  </r>
  <r>
    <s v="Shampoo"/>
    <x v="3"/>
    <x v="2"/>
    <x v="20"/>
    <s v="Center"/>
    <x v="0"/>
    <x v="11"/>
    <n v="3423"/>
    <n v="294665"/>
    <n v="1891393"/>
    <x v="2755"/>
  </r>
  <r>
    <s v="Shampoo"/>
    <x v="3"/>
    <x v="2"/>
    <x v="20"/>
    <s v="Center"/>
    <x v="1"/>
    <x v="0"/>
    <n v="7462"/>
    <n v="64729"/>
    <n v="872144"/>
    <x v="2756"/>
  </r>
  <r>
    <s v="Shampoo"/>
    <x v="3"/>
    <x v="2"/>
    <x v="20"/>
    <s v="Center"/>
    <x v="1"/>
    <x v="1"/>
    <n v="7224"/>
    <n v="62650"/>
    <n v="872144"/>
    <x v="2757"/>
  </r>
  <r>
    <s v="Shampoo"/>
    <x v="3"/>
    <x v="2"/>
    <x v="20"/>
    <s v="Center"/>
    <x v="1"/>
    <x v="2"/>
    <n v="7497"/>
    <n v="65926"/>
    <n v="872144"/>
    <x v="2758"/>
  </r>
  <r>
    <s v="Shampoo"/>
    <x v="3"/>
    <x v="2"/>
    <x v="20"/>
    <s v="Center"/>
    <x v="1"/>
    <x v="3"/>
    <n v="8029"/>
    <n v="69762"/>
    <n v="872144"/>
    <x v="2759"/>
  </r>
  <r>
    <s v="Shampoo"/>
    <x v="3"/>
    <x v="2"/>
    <x v="20"/>
    <s v="Center"/>
    <x v="1"/>
    <x v="4"/>
    <n v="10325"/>
    <n v="89467"/>
    <n v="872144"/>
    <x v="2760"/>
  </r>
  <r>
    <s v="Shampoo"/>
    <x v="3"/>
    <x v="2"/>
    <x v="20"/>
    <s v="Center"/>
    <x v="1"/>
    <x v="5"/>
    <n v="6608"/>
    <n v="57568"/>
    <n v="872144"/>
    <x v="2761"/>
  </r>
  <r>
    <s v="Shampoo"/>
    <x v="3"/>
    <x v="2"/>
    <x v="20"/>
    <s v="Center"/>
    <x v="1"/>
    <x v="6"/>
    <n v="7623"/>
    <n v="66619"/>
    <n v="872144"/>
    <x v="2762"/>
  </r>
  <r>
    <s v="Shampoo"/>
    <x v="3"/>
    <x v="2"/>
    <x v="20"/>
    <s v="Center"/>
    <x v="1"/>
    <x v="7"/>
    <n v="6601"/>
    <n v="56497"/>
    <n v="872144"/>
    <x v="2763"/>
  </r>
  <r>
    <s v="Shampoo"/>
    <x v="3"/>
    <x v="2"/>
    <x v="20"/>
    <s v="Center"/>
    <x v="1"/>
    <x v="8"/>
    <n v="6727"/>
    <n v="58037"/>
    <n v="872144"/>
    <x v="2764"/>
  </r>
  <r>
    <s v="Shampoo"/>
    <x v="3"/>
    <x v="2"/>
    <x v="20"/>
    <s v="Center"/>
    <x v="1"/>
    <x v="9"/>
    <n v="7042"/>
    <n v="60102"/>
    <n v="872144"/>
    <x v="2765"/>
  </r>
  <r>
    <s v="Shampoo"/>
    <x v="3"/>
    <x v="2"/>
    <x v="20"/>
    <s v="Center"/>
    <x v="1"/>
    <x v="10"/>
    <n v="5362"/>
    <n v="46067"/>
    <n v="872144"/>
    <x v="2766"/>
  </r>
  <r>
    <s v="Shampoo"/>
    <x v="3"/>
    <x v="2"/>
    <x v="20"/>
    <s v="Center"/>
    <x v="1"/>
    <x v="11"/>
    <n v="6111"/>
    <n v="52150"/>
    <n v="872144"/>
    <x v="2767"/>
  </r>
  <r>
    <s v="Shampoo"/>
    <x v="3"/>
    <x v="2"/>
    <x v="20"/>
    <s v="Center"/>
    <x v="2"/>
    <x v="0"/>
    <n v="7098"/>
    <n v="59346"/>
    <n v="6443808"/>
    <x v="2768"/>
  </r>
  <r>
    <s v="Shampoo"/>
    <x v="3"/>
    <x v="2"/>
    <x v="20"/>
    <s v="Center"/>
    <x v="2"/>
    <x v="1"/>
    <n v="77175"/>
    <n v="65058"/>
    <n v="6443808"/>
    <x v="2769"/>
  </r>
  <r>
    <s v="Shampoo"/>
    <x v="3"/>
    <x v="2"/>
    <x v="20"/>
    <s v="Center"/>
    <x v="2"/>
    <x v="2"/>
    <n v="88095"/>
    <n v="74592"/>
    <n v="6443808"/>
    <x v="2770"/>
  </r>
  <r>
    <s v="Shampoo"/>
    <x v="3"/>
    <x v="2"/>
    <x v="20"/>
    <s v="Center"/>
    <x v="2"/>
    <x v="3"/>
    <n v="7644"/>
    <n v="641865"/>
    <n v="6443808"/>
    <x v="2771"/>
  </r>
  <r>
    <s v="Shampoo"/>
    <x v="3"/>
    <x v="2"/>
    <x v="20"/>
    <s v="Center"/>
    <x v="2"/>
    <x v="4"/>
    <n v="72555"/>
    <n v="61929"/>
    <n v="6443808"/>
    <x v="2772"/>
  </r>
  <r>
    <s v="Shampoo"/>
    <x v="3"/>
    <x v="2"/>
    <x v="20"/>
    <s v="Center"/>
    <x v="2"/>
    <x v="5"/>
    <n v="8085"/>
    <n v="694785"/>
    <n v="6443808"/>
    <x v="2773"/>
  </r>
  <r>
    <s v="Shampoo"/>
    <x v="3"/>
    <x v="2"/>
    <x v="20"/>
    <s v="Center"/>
    <x v="2"/>
    <x v="6"/>
    <n v="8610"/>
    <n v="733635"/>
    <n v="6443808"/>
    <x v="2774"/>
  </r>
  <r>
    <s v="Shampoo"/>
    <x v="3"/>
    <x v="2"/>
    <x v="20"/>
    <s v="Center"/>
    <x v="2"/>
    <x v="7"/>
    <n v="111195"/>
    <n v="962115"/>
    <n v="6443808"/>
    <x v="2775"/>
  </r>
  <r>
    <s v="Shampoo"/>
    <x v="3"/>
    <x v="2"/>
    <x v="20"/>
    <s v="Center"/>
    <x v="2"/>
    <x v="8"/>
    <n v="111825"/>
    <n v="97671"/>
    <n v="6443808"/>
    <x v="2776"/>
  </r>
  <r>
    <s v="Shampoo"/>
    <x v="3"/>
    <x v="2"/>
    <x v="20"/>
    <s v="Center"/>
    <x v="2"/>
    <x v="9"/>
    <n v="10227"/>
    <n v="889245"/>
    <n v="6443808"/>
    <x v="2777"/>
  </r>
  <r>
    <s v="Shampoo"/>
    <x v="3"/>
    <x v="2"/>
    <x v="20"/>
    <s v="Center"/>
    <x v="2"/>
    <x v="10"/>
    <n v="7749"/>
    <n v="668535"/>
    <n v="6443808"/>
    <x v="2778"/>
  </r>
  <r>
    <s v="Shampoo"/>
    <x v="3"/>
    <x v="2"/>
    <x v="20"/>
    <s v="Center"/>
    <x v="2"/>
    <x v="11"/>
    <n v="108675"/>
    <n v="94395"/>
    <n v="6443808"/>
    <x v="2779"/>
  </r>
  <r>
    <s v="Shampoo"/>
    <x v="3"/>
    <x v="2"/>
    <x v="20"/>
    <s v="Center"/>
    <x v="3"/>
    <x v="0"/>
    <n v="135079"/>
    <n v="1169021"/>
    <n v="21393841"/>
    <x v="2780"/>
  </r>
  <r>
    <s v="Shampoo"/>
    <x v="3"/>
    <x v="2"/>
    <x v="20"/>
    <s v="Center"/>
    <x v="3"/>
    <x v="1"/>
    <n v="149086"/>
    <n v="1282848"/>
    <n v="21393841"/>
    <x v="2781"/>
  </r>
  <r>
    <s v="Shampoo"/>
    <x v="3"/>
    <x v="2"/>
    <x v="20"/>
    <s v="Center"/>
    <x v="3"/>
    <x v="2"/>
    <n v="187243"/>
    <n v="1636887"/>
    <n v="21393841"/>
    <x v="2782"/>
  </r>
  <r>
    <s v="Shampoo"/>
    <x v="3"/>
    <x v="2"/>
    <x v="20"/>
    <s v="Center"/>
    <x v="3"/>
    <x v="3"/>
    <n v="165991"/>
    <n v="1438052"/>
    <n v="21393841"/>
    <x v="2783"/>
  </r>
  <r>
    <s v="Shampoo"/>
    <x v="3"/>
    <x v="2"/>
    <x v="20"/>
    <s v="Center"/>
    <x v="3"/>
    <x v="4"/>
    <n v="178549"/>
    <n v="1539643"/>
    <n v="21393841"/>
    <x v="2784"/>
  </r>
  <r>
    <s v="Shampoo"/>
    <x v="3"/>
    <x v="2"/>
    <x v="20"/>
    <s v="Center"/>
    <x v="3"/>
    <x v="5"/>
    <n v="159551"/>
    <n v="1400217"/>
    <n v="21393841"/>
    <x v="2785"/>
  </r>
  <r>
    <s v="Shampoo"/>
    <x v="3"/>
    <x v="2"/>
    <x v="20"/>
    <s v="Center"/>
    <x v="3"/>
    <x v="6"/>
    <n v="181447"/>
    <n v="1640751"/>
    <n v="21393841"/>
    <x v="2786"/>
  </r>
  <r>
    <s v="Shampoo"/>
    <x v="3"/>
    <x v="2"/>
    <x v="20"/>
    <s v="Center"/>
    <x v="3"/>
    <x v="7"/>
    <n v="189336"/>
    <n v="1703702"/>
    <n v="21393841"/>
    <x v="2787"/>
  </r>
  <r>
    <s v="Shampoo"/>
    <x v="3"/>
    <x v="2"/>
    <x v="20"/>
    <s v="Center"/>
    <x v="3"/>
    <x v="8"/>
    <n v="144095"/>
    <n v="1302973"/>
    <n v="21393841"/>
    <x v="2788"/>
  </r>
  <r>
    <s v="Shampoo"/>
    <x v="3"/>
    <x v="2"/>
    <x v="20"/>
    <s v="Center"/>
    <x v="3"/>
    <x v="9"/>
    <n v="175973"/>
    <n v="1585206"/>
    <n v="21393841"/>
    <x v="2789"/>
  </r>
  <r>
    <s v="Shampoo"/>
    <x v="3"/>
    <x v="2"/>
    <x v="20"/>
    <s v="Center"/>
    <x v="3"/>
    <x v="10"/>
    <n v="159712"/>
    <n v="1412292"/>
    <n v="21393841"/>
    <x v="2790"/>
  </r>
  <r>
    <s v="Shampoo"/>
    <x v="3"/>
    <x v="2"/>
    <x v="20"/>
    <s v="Center"/>
    <x v="3"/>
    <x v="11"/>
    <n v="147154"/>
    <n v="1297177"/>
    <n v="21393841"/>
    <x v="2791"/>
  </r>
  <r>
    <s v="Shampoo"/>
    <x v="3"/>
    <x v="2"/>
    <x v="20"/>
    <s v="Center"/>
    <x v="4"/>
    <x v="0"/>
    <n v="19614"/>
    <n v="176652"/>
    <n v="3078663"/>
    <x v="2792"/>
  </r>
  <r>
    <s v="Shampoo"/>
    <x v="3"/>
    <x v="2"/>
    <x v="20"/>
    <s v="Center"/>
    <x v="4"/>
    <x v="1"/>
    <n v="17766"/>
    <n v="156912"/>
    <n v="3078663"/>
    <x v="2793"/>
  </r>
  <r>
    <s v="Shampoo"/>
    <x v="3"/>
    <x v="2"/>
    <x v="20"/>
    <s v="Center"/>
    <x v="4"/>
    <x v="2"/>
    <n v="23709"/>
    <n v="213990"/>
    <n v="3078663"/>
    <x v="2794"/>
  </r>
  <r>
    <s v="Shampoo"/>
    <x v="3"/>
    <x v="2"/>
    <x v="20"/>
    <s v="Center"/>
    <x v="4"/>
    <x v="3"/>
    <n v="24045"/>
    <n v="213570"/>
    <n v="3078663"/>
    <x v="2795"/>
  </r>
  <r>
    <s v="Shampoo"/>
    <x v="3"/>
    <x v="2"/>
    <x v="20"/>
    <s v="Center"/>
    <x v="4"/>
    <x v="4"/>
    <n v="21189"/>
    <n v="190239"/>
    <n v="3078663"/>
    <x v="2796"/>
  </r>
  <r>
    <s v="Shampoo"/>
    <x v="3"/>
    <x v="2"/>
    <x v="20"/>
    <s v="Center"/>
    <x v="4"/>
    <x v="5"/>
    <n v="22092"/>
    <n v="196203"/>
    <n v="3078663"/>
    <x v="2797"/>
  </r>
  <r>
    <s v="Shampoo"/>
    <x v="3"/>
    <x v="2"/>
    <x v="20"/>
    <s v="Center"/>
    <x v="4"/>
    <x v="6"/>
    <n v="20412"/>
    <n v="181104"/>
    <n v="3078663"/>
    <x v="2798"/>
  </r>
  <r>
    <s v="Shampoo"/>
    <x v="3"/>
    <x v="2"/>
    <x v="20"/>
    <s v="Center"/>
    <x v="4"/>
    <x v="7"/>
    <n v="24213"/>
    <n v="215565"/>
    <n v="3078663"/>
    <x v="2799"/>
  </r>
  <r>
    <s v="Shampoo"/>
    <x v="3"/>
    <x v="2"/>
    <x v="20"/>
    <s v="Center"/>
    <x v="4"/>
    <x v="8"/>
    <n v="25893"/>
    <n v="231714"/>
    <n v="3078663"/>
    <x v="2800"/>
  </r>
  <r>
    <s v="Shampoo"/>
    <x v="3"/>
    <x v="2"/>
    <x v="20"/>
    <s v="Center"/>
    <x v="4"/>
    <x v="9"/>
    <n v="20349"/>
    <n v="180621"/>
    <n v="3078663"/>
    <x v="2801"/>
  </r>
  <r>
    <s v="Shampoo"/>
    <x v="3"/>
    <x v="2"/>
    <x v="20"/>
    <s v="Center"/>
    <x v="4"/>
    <x v="10"/>
    <n v="20748"/>
    <n v="184275"/>
    <n v="3078663"/>
    <x v="2802"/>
  </r>
  <r>
    <s v="Shampoo"/>
    <x v="3"/>
    <x v="2"/>
    <x v="20"/>
    <s v="Center"/>
    <x v="4"/>
    <x v="11"/>
    <n v="21735"/>
    <n v="200382"/>
    <n v="3078663"/>
    <x v="2803"/>
  </r>
  <r>
    <s v="Shampoo"/>
    <x v="3"/>
    <x v="2"/>
    <x v="20"/>
    <s v="Center"/>
    <x v="5"/>
    <x v="0"/>
    <n v="29008"/>
    <n v="275548"/>
    <n v="1256332"/>
    <x v="2804"/>
  </r>
  <r>
    <s v="Shampoo"/>
    <x v="3"/>
    <x v="2"/>
    <x v="20"/>
    <s v="Center"/>
    <x v="5"/>
    <x v="1"/>
    <n v="28420"/>
    <n v="274876"/>
    <n v="1256332"/>
    <x v="2805"/>
  </r>
  <r>
    <s v="Shampoo"/>
    <x v="3"/>
    <x v="2"/>
    <x v="20"/>
    <s v="Center"/>
    <x v="5"/>
    <x v="2"/>
    <n v="35084"/>
    <n v="337344"/>
    <n v="1256332"/>
    <x v="2806"/>
  </r>
  <r>
    <s v="Shampoo"/>
    <x v="3"/>
    <x v="2"/>
    <x v="20"/>
    <s v="North"/>
    <x v="0"/>
    <x v="0"/>
    <n v="1715"/>
    <n v="1421"/>
    <n v="1891393"/>
    <x v="2755"/>
  </r>
  <r>
    <s v="Shampoo"/>
    <x v="3"/>
    <x v="2"/>
    <x v="20"/>
    <s v="North"/>
    <x v="0"/>
    <x v="1"/>
    <n v="3605"/>
    <n v="3017"/>
    <n v="1891393"/>
    <x v="2755"/>
  </r>
  <r>
    <s v="Shampoo"/>
    <x v="3"/>
    <x v="2"/>
    <x v="20"/>
    <s v="North"/>
    <x v="0"/>
    <x v="2"/>
    <n v="3115"/>
    <n v="2555"/>
    <n v="1891393"/>
    <x v="2755"/>
  </r>
  <r>
    <s v="Shampoo"/>
    <x v="3"/>
    <x v="2"/>
    <x v="20"/>
    <s v="North"/>
    <x v="0"/>
    <x v="3"/>
    <n v="315"/>
    <n v="2436"/>
    <n v="1891393"/>
    <x v="2755"/>
  </r>
  <r>
    <s v="Shampoo"/>
    <x v="3"/>
    <x v="2"/>
    <x v="20"/>
    <s v="North"/>
    <x v="0"/>
    <x v="4"/>
    <n v="147"/>
    <n v="12355"/>
    <n v="1891393"/>
    <x v="2755"/>
  </r>
  <r>
    <s v="Shampoo"/>
    <x v="3"/>
    <x v="2"/>
    <x v="20"/>
    <s v="North"/>
    <x v="0"/>
    <x v="5"/>
    <n v="3605"/>
    <n v="3157"/>
    <n v="1891393"/>
    <x v="2755"/>
  </r>
  <r>
    <s v="Shampoo"/>
    <x v="3"/>
    <x v="2"/>
    <x v="20"/>
    <s v="North"/>
    <x v="0"/>
    <x v="6"/>
    <n v="371"/>
    <n v="3122"/>
    <n v="1891393"/>
    <x v="2755"/>
  </r>
  <r>
    <s v="Shampoo"/>
    <x v="3"/>
    <x v="2"/>
    <x v="20"/>
    <s v="North"/>
    <x v="0"/>
    <x v="7"/>
    <n v="2485"/>
    <n v="20685"/>
    <n v="1891393"/>
    <x v="2755"/>
  </r>
  <r>
    <s v="Shampoo"/>
    <x v="3"/>
    <x v="2"/>
    <x v="20"/>
    <s v="North"/>
    <x v="0"/>
    <x v="8"/>
    <n v="182"/>
    <n v="1351"/>
    <n v="1891393"/>
    <x v="2755"/>
  </r>
  <r>
    <s v="Shampoo"/>
    <x v="3"/>
    <x v="2"/>
    <x v="20"/>
    <s v="North"/>
    <x v="0"/>
    <x v="9"/>
    <n v="378"/>
    <n v="31395"/>
    <n v="1891393"/>
    <x v="2755"/>
  </r>
  <r>
    <s v="Shampoo"/>
    <x v="3"/>
    <x v="2"/>
    <x v="20"/>
    <s v="North"/>
    <x v="0"/>
    <x v="10"/>
    <n v="1855"/>
    <n v="15155"/>
    <n v="1891393"/>
    <x v="2755"/>
  </r>
  <r>
    <s v="Shampoo"/>
    <x v="3"/>
    <x v="2"/>
    <x v="20"/>
    <s v="North"/>
    <x v="0"/>
    <x v="11"/>
    <n v="315"/>
    <n v="2562"/>
    <n v="1891393"/>
    <x v="2755"/>
  </r>
  <r>
    <s v="Shampoo"/>
    <x v="3"/>
    <x v="2"/>
    <x v="20"/>
    <s v="North"/>
    <x v="1"/>
    <x v="0"/>
    <n v="567"/>
    <n v="4711"/>
    <n v="872144"/>
    <x v="2807"/>
  </r>
  <r>
    <s v="Shampoo"/>
    <x v="3"/>
    <x v="2"/>
    <x v="20"/>
    <s v="North"/>
    <x v="1"/>
    <x v="1"/>
    <n v="784"/>
    <n v="6377"/>
    <n v="872144"/>
    <x v="2808"/>
  </r>
  <r>
    <s v="Shampoo"/>
    <x v="3"/>
    <x v="2"/>
    <x v="20"/>
    <s v="North"/>
    <x v="1"/>
    <x v="2"/>
    <n v="679"/>
    <n v="5509"/>
    <n v="872144"/>
    <x v="2809"/>
  </r>
  <r>
    <s v="Shampoo"/>
    <x v="3"/>
    <x v="2"/>
    <x v="20"/>
    <s v="North"/>
    <x v="1"/>
    <x v="3"/>
    <n v="1008"/>
    <n v="8295"/>
    <n v="872144"/>
    <x v="2810"/>
  </r>
  <r>
    <s v="Shampoo"/>
    <x v="3"/>
    <x v="2"/>
    <x v="20"/>
    <s v="North"/>
    <x v="1"/>
    <x v="4"/>
    <n v="427"/>
    <n v="3521"/>
    <n v="872144"/>
    <x v="2811"/>
  </r>
  <r>
    <s v="Shampoo"/>
    <x v="3"/>
    <x v="2"/>
    <x v="20"/>
    <s v="North"/>
    <x v="1"/>
    <x v="5"/>
    <n v="987"/>
    <n v="8099"/>
    <n v="872144"/>
    <x v="2812"/>
  </r>
  <r>
    <s v="Shampoo"/>
    <x v="3"/>
    <x v="2"/>
    <x v="20"/>
    <s v="North"/>
    <x v="1"/>
    <x v="6"/>
    <n v="1449"/>
    <n v="12509"/>
    <n v="872144"/>
    <x v="2813"/>
  </r>
  <r>
    <s v="Shampoo"/>
    <x v="3"/>
    <x v="2"/>
    <x v="20"/>
    <s v="North"/>
    <x v="1"/>
    <x v="7"/>
    <n v="1358"/>
    <n v="11557"/>
    <n v="872144"/>
    <x v="2814"/>
  </r>
  <r>
    <s v="Shampoo"/>
    <x v="3"/>
    <x v="2"/>
    <x v="20"/>
    <s v="North"/>
    <x v="1"/>
    <x v="8"/>
    <n v="1386"/>
    <n v="11900"/>
    <n v="872144"/>
    <x v="2815"/>
  </r>
  <r>
    <s v="Shampoo"/>
    <x v="3"/>
    <x v="2"/>
    <x v="20"/>
    <s v="North"/>
    <x v="1"/>
    <x v="9"/>
    <n v="1218"/>
    <n v="10360"/>
    <n v="872144"/>
    <x v="2816"/>
  </r>
  <r>
    <s v="Shampoo"/>
    <x v="3"/>
    <x v="2"/>
    <x v="20"/>
    <s v="North"/>
    <x v="1"/>
    <x v="10"/>
    <n v="931"/>
    <n v="7742"/>
    <n v="872144"/>
    <x v="2817"/>
  </r>
  <r>
    <s v="Shampoo"/>
    <x v="3"/>
    <x v="2"/>
    <x v="20"/>
    <s v="North"/>
    <x v="1"/>
    <x v="11"/>
    <n v="1407"/>
    <n v="12019"/>
    <n v="872144"/>
    <x v="2767"/>
  </r>
  <r>
    <s v="Shampoo"/>
    <x v="3"/>
    <x v="2"/>
    <x v="20"/>
    <s v="North"/>
    <x v="2"/>
    <x v="0"/>
    <n v="1218"/>
    <n v="103215"/>
    <n v="6443808"/>
    <x v="2818"/>
  </r>
  <r>
    <s v="Shampoo"/>
    <x v="3"/>
    <x v="2"/>
    <x v="20"/>
    <s v="North"/>
    <x v="2"/>
    <x v="1"/>
    <n v="16485"/>
    <n v="14238"/>
    <n v="6443808"/>
    <x v="2819"/>
  </r>
  <r>
    <s v="Shampoo"/>
    <x v="3"/>
    <x v="2"/>
    <x v="20"/>
    <s v="North"/>
    <x v="2"/>
    <x v="2"/>
    <n v="1911"/>
    <n v="158865"/>
    <n v="6443808"/>
    <x v="2820"/>
  </r>
  <r>
    <s v="Shampoo"/>
    <x v="3"/>
    <x v="2"/>
    <x v="20"/>
    <s v="North"/>
    <x v="2"/>
    <x v="3"/>
    <n v="18585"/>
    <n v="163065"/>
    <n v="6443808"/>
    <x v="2821"/>
  </r>
  <r>
    <s v="Shampoo"/>
    <x v="3"/>
    <x v="2"/>
    <x v="20"/>
    <s v="North"/>
    <x v="2"/>
    <x v="4"/>
    <n v="10815"/>
    <n v="8967"/>
    <n v="6443808"/>
    <x v="2822"/>
  </r>
  <r>
    <s v="Shampoo"/>
    <x v="3"/>
    <x v="2"/>
    <x v="20"/>
    <s v="North"/>
    <x v="2"/>
    <x v="5"/>
    <n v="1407"/>
    <n v="11802"/>
    <n v="6443808"/>
    <x v="2823"/>
  </r>
  <r>
    <s v="Shampoo"/>
    <x v="3"/>
    <x v="2"/>
    <x v="20"/>
    <s v="North"/>
    <x v="2"/>
    <x v="6"/>
    <n v="1365"/>
    <n v="117915"/>
    <n v="6443808"/>
    <x v="2824"/>
  </r>
  <r>
    <s v="Shampoo"/>
    <x v="3"/>
    <x v="2"/>
    <x v="20"/>
    <s v="North"/>
    <x v="2"/>
    <x v="7"/>
    <n v="1197"/>
    <n v="101745"/>
    <n v="6443808"/>
    <x v="2825"/>
  </r>
  <r>
    <s v="Shampoo"/>
    <x v="3"/>
    <x v="2"/>
    <x v="20"/>
    <s v="North"/>
    <x v="2"/>
    <x v="8"/>
    <n v="1764"/>
    <n v="14826"/>
    <n v="6443808"/>
    <x v="2826"/>
  </r>
  <r>
    <s v="Shampoo"/>
    <x v="3"/>
    <x v="2"/>
    <x v="20"/>
    <s v="North"/>
    <x v="2"/>
    <x v="9"/>
    <n v="2226"/>
    <n v="192255"/>
    <n v="6443808"/>
    <x v="2827"/>
  </r>
  <r>
    <s v="Shampoo"/>
    <x v="3"/>
    <x v="2"/>
    <x v="20"/>
    <s v="North"/>
    <x v="2"/>
    <x v="10"/>
    <n v="16065"/>
    <n v="141855"/>
    <n v="6443808"/>
    <x v="2828"/>
  </r>
  <r>
    <s v="Shampoo"/>
    <x v="3"/>
    <x v="2"/>
    <x v="20"/>
    <s v="North"/>
    <x v="2"/>
    <x v="11"/>
    <n v="23415"/>
    <n v="201915"/>
    <n v="6443808"/>
    <x v="2779"/>
  </r>
  <r>
    <s v="Shampoo"/>
    <x v="3"/>
    <x v="2"/>
    <x v="20"/>
    <s v="North"/>
    <x v="3"/>
    <x v="0"/>
    <n v="36708"/>
    <n v="318458"/>
    <n v="21393841"/>
    <x v="2829"/>
  </r>
  <r>
    <s v="Shampoo"/>
    <x v="3"/>
    <x v="2"/>
    <x v="20"/>
    <s v="North"/>
    <x v="3"/>
    <x v="1"/>
    <n v="29785"/>
    <n v="260015"/>
    <n v="21393841"/>
    <x v="2830"/>
  </r>
  <r>
    <s v="Shampoo"/>
    <x v="3"/>
    <x v="2"/>
    <x v="20"/>
    <s v="North"/>
    <x v="3"/>
    <x v="2"/>
    <n v="39606"/>
    <n v="336651"/>
    <n v="21393841"/>
    <x v="2831"/>
  </r>
  <r>
    <s v="Shampoo"/>
    <x v="3"/>
    <x v="2"/>
    <x v="20"/>
    <s v="North"/>
    <x v="3"/>
    <x v="3"/>
    <n v="34776"/>
    <n v="305578"/>
    <n v="21393841"/>
    <x v="2832"/>
  </r>
  <r>
    <s v="Shampoo"/>
    <x v="3"/>
    <x v="2"/>
    <x v="20"/>
    <s v="North"/>
    <x v="3"/>
    <x v="4"/>
    <n v="33166"/>
    <n v="288029"/>
    <n v="21393841"/>
    <x v="2833"/>
  </r>
  <r>
    <s v="Shampoo"/>
    <x v="3"/>
    <x v="2"/>
    <x v="20"/>
    <s v="North"/>
    <x v="3"/>
    <x v="5"/>
    <n v="21413"/>
    <n v="183057"/>
    <n v="21393841"/>
    <x v="2834"/>
  </r>
  <r>
    <s v="Shampoo"/>
    <x v="3"/>
    <x v="2"/>
    <x v="20"/>
    <s v="North"/>
    <x v="3"/>
    <x v="6"/>
    <n v="34776"/>
    <n v="311696"/>
    <n v="21393841"/>
    <x v="2835"/>
  </r>
  <r>
    <s v="Shampoo"/>
    <x v="3"/>
    <x v="2"/>
    <x v="20"/>
    <s v="North"/>
    <x v="3"/>
    <x v="7"/>
    <n v="31878"/>
    <n v="286902"/>
    <n v="21393841"/>
    <x v="2836"/>
  </r>
  <r>
    <s v="Shampoo"/>
    <x v="3"/>
    <x v="2"/>
    <x v="20"/>
    <s v="North"/>
    <x v="3"/>
    <x v="8"/>
    <n v="30912"/>
    <n v="279013"/>
    <n v="21393841"/>
    <x v="2837"/>
  </r>
  <r>
    <s v="Shampoo"/>
    <x v="3"/>
    <x v="2"/>
    <x v="20"/>
    <s v="North"/>
    <x v="3"/>
    <x v="9"/>
    <n v="38157"/>
    <n v="344057"/>
    <n v="21393841"/>
    <x v="2838"/>
  </r>
  <r>
    <s v="Shampoo"/>
    <x v="3"/>
    <x v="2"/>
    <x v="20"/>
    <s v="North"/>
    <x v="3"/>
    <x v="10"/>
    <n v="33488"/>
    <n v="302519"/>
    <n v="21393841"/>
    <x v="2839"/>
  </r>
  <r>
    <s v="Shampoo"/>
    <x v="3"/>
    <x v="2"/>
    <x v="20"/>
    <s v="North"/>
    <x v="3"/>
    <x v="11"/>
    <n v="3220"/>
    <n v="292537"/>
    <n v="21393841"/>
    <x v="2791"/>
  </r>
  <r>
    <s v="Shampoo"/>
    <x v="3"/>
    <x v="2"/>
    <x v="20"/>
    <s v="North"/>
    <x v="4"/>
    <x v="0"/>
    <n v="3801"/>
    <n v="34062"/>
    <n v="3078663"/>
    <x v="2840"/>
  </r>
  <r>
    <s v="Shampoo"/>
    <x v="3"/>
    <x v="2"/>
    <x v="20"/>
    <s v="North"/>
    <x v="4"/>
    <x v="1"/>
    <n v="4620"/>
    <n v="42063"/>
    <n v="3078663"/>
    <x v="2841"/>
  </r>
  <r>
    <s v="Shampoo"/>
    <x v="3"/>
    <x v="2"/>
    <x v="20"/>
    <s v="North"/>
    <x v="4"/>
    <x v="2"/>
    <n v="4494"/>
    <n v="40656"/>
    <n v="3078663"/>
    <x v="2842"/>
  </r>
  <r>
    <s v="Shampoo"/>
    <x v="3"/>
    <x v="2"/>
    <x v="20"/>
    <s v="North"/>
    <x v="4"/>
    <x v="3"/>
    <n v="5292"/>
    <n v="46263"/>
    <n v="3078663"/>
    <x v="2843"/>
  </r>
  <r>
    <s v="Shampoo"/>
    <x v="3"/>
    <x v="2"/>
    <x v="20"/>
    <s v="North"/>
    <x v="4"/>
    <x v="4"/>
    <n v="5292"/>
    <n v="47271"/>
    <n v="3078663"/>
    <x v="2844"/>
  </r>
  <r>
    <s v="Shampoo"/>
    <x v="3"/>
    <x v="2"/>
    <x v="20"/>
    <s v="North"/>
    <x v="4"/>
    <x v="5"/>
    <n v="5208"/>
    <n v="47208"/>
    <n v="3078663"/>
    <x v="2845"/>
  </r>
  <r>
    <s v="Shampoo"/>
    <x v="3"/>
    <x v="2"/>
    <x v="20"/>
    <s v="North"/>
    <x v="4"/>
    <x v="6"/>
    <n v="4515"/>
    <n v="40950"/>
    <n v="3078663"/>
    <x v="2846"/>
  </r>
  <r>
    <s v="Shampoo"/>
    <x v="3"/>
    <x v="2"/>
    <x v="20"/>
    <s v="North"/>
    <x v="4"/>
    <x v="7"/>
    <n v="7161"/>
    <n v="64953"/>
    <n v="3078663"/>
    <x v="2847"/>
  </r>
  <r>
    <s v="Shampoo"/>
    <x v="3"/>
    <x v="2"/>
    <x v="20"/>
    <s v="North"/>
    <x v="4"/>
    <x v="8"/>
    <n v="5691"/>
    <n v="51240"/>
    <n v="3078663"/>
    <x v="2848"/>
  </r>
  <r>
    <s v="Shampoo"/>
    <x v="3"/>
    <x v="2"/>
    <x v="20"/>
    <s v="North"/>
    <x v="4"/>
    <x v="9"/>
    <n v="5733"/>
    <n v="51282"/>
    <n v="3078663"/>
    <x v="2849"/>
  </r>
  <r>
    <s v="Shampoo"/>
    <x v="3"/>
    <x v="2"/>
    <x v="20"/>
    <s v="North"/>
    <x v="4"/>
    <x v="10"/>
    <n v="6993"/>
    <n v="63378"/>
    <n v="3078663"/>
    <x v="2850"/>
  </r>
  <r>
    <s v="Shampoo"/>
    <x v="3"/>
    <x v="2"/>
    <x v="20"/>
    <s v="North"/>
    <x v="4"/>
    <x v="11"/>
    <n v="6678"/>
    <n v="62328"/>
    <n v="3078663"/>
    <x v="2803"/>
  </r>
  <r>
    <s v="Shampoo"/>
    <x v="3"/>
    <x v="2"/>
    <x v="20"/>
    <s v="North"/>
    <x v="5"/>
    <x v="0"/>
    <n v="9352"/>
    <n v="88704"/>
    <n v="1256332"/>
    <x v="2851"/>
  </r>
  <r>
    <s v="Shampoo"/>
    <x v="3"/>
    <x v="2"/>
    <x v="20"/>
    <s v="North"/>
    <x v="5"/>
    <x v="1"/>
    <n v="9464"/>
    <n v="90552"/>
    <n v="1256332"/>
    <x v="2852"/>
  </r>
  <r>
    <s v="Shampoo"/>
    <x v="3"/>
    <x v="2"/>
    <x v="20"/>
    <s v="North"/>
    <x v="5"/>
    <x v="2"/>
    <n v="11172"/>
    <n v="106736"/>
    <n v="1256332"/>
    <x v="2853"/>
  </r>
  <r>
    <s v="Shampoo"/>
    <x v="3"/>
    <x v="2"/>
    <x v="20"/>
    <s v="South"/>
    <x v="0"/>
    <x v="0"/>
    <n v="154"/>
    <n v="12565"/>
    <n v="1891393"/>
    <x v="2755"/>
  </r>
  <r>
    <s v="Shampoo"/>
    <x v="3"/>
    <x v="2"/>
    <x v="20"/>
    <s v="South"/>
    <x v="0"/>
    <x v="1"/>
    <n v="1155"/>
    <n v="9345"/>
    <n v="1891393"/>
    <x v="2755"/>
  </r>
  <r>
    <s v="Shampoo"/>
    <x v="3"/>
    <x v="2"/>
    <x v="20"/>
    <s v="South"/>
    <x v="0"/>
    <x v="2"/>
    <n v="245"/>
    <n v="1918"/>
    <n v="1891393"/>
    <x v="2755"/>
  </r>
  <r>
    <s v="Shampoo"/>
    <x v="3"/>
    <x v="2"/>
    <x v="20"/>
    <s v="South"/>
    <x v="0"/>
    <x v="3"/>
    <n v="203"/>
    <n v="1624"/>
    <n v="1891393"/>
    <x v="2755"/>
  </r>
  <r>
    <s v="Shampoo"/>
    <x v="3"/>
    <x v="2"/>
    <x v="20"/>
    <s v="South"/>
    <x v="0"/>
    <x v="4"/>
    <n v="2555"/>
    <n v="2065"/>
    <n v="1891393"/>
    <x v="2755"/>
  </r>
  <r>
    <s v="Shampoo"/>
    <x v="3"/>
    <x v="2"/>
    <x v="20"/>
    <s v="South"/>
    <x v="0"/>
    <x v="5"/>
    <n v="1715"/>
    <n v="1477"/>
    <n v="1891393"/>
    <x v="2755"/>
  </r>
  <r>
    <s v="Shampoo"/>
    <x v="3"/>
    <x v="2"/>
    <x v="20"/>
    <s v="South"/>
    <x v="0"/>
    <x v="6"/>
    <n v="945"/>
    <n v="693"/>
    <n v="1891393"/>
    <x v="2755"/>
  </r>
  <r>
    <s v="Shampoo"/>
    <x v="3"/>
    <x v="2"/>
    <x v="20"/>
    <s v="South"/>
    <x v="0"/>
    <x v="7"/>
    <n v="1015"/>
    <n v="8645"/>
    <n v="1891393"/>
    <x v="2755"/>
  </r>
  <r>
    <s v="Shampoo"/>
    <x v="3"/>
    <x v="2"/>
    <x v="20"/>
    <s v="South"/>
    <x v="0"/>
    <x v="8"/>
    <n v="1015"/>
    <n v="9415"/>
    <n v="1891393"/>
    <x v="2755"/>
  </r>
  <r>
    <s v="Shampoo"/>
    <x v="3"/>
    <x v="2"/>
    <x v="20"/>
    <s v="South"/>
    <x v="0"/>
    <x v="9"/>
    <n v="203"/>
    <n v="1589"/>
    <n v="1891393"/>
    <x v="2755"/>
  </r>
  <r>
    <s v="Shampoo"/>
    <x v="3"/>
    <x v="2"/>
    <x v="20"/>
    <s v="South"/>
    <x v="0"/>
    <x v="10"/>
    <n v="735"/>
    <n v="665"/>
    <n v="1891393"/>
    <x v="2755"/>
  </r>
  <r>
    <s v="Shampoo"/>
    <x v="3"/>
    <x v="2"/>
    <x v="20"/>
    <s v="South"/>
    <x v="0"/>
    <x v="11"/>
    <n v="189"/>
    <n v="16415"/>
    <n v="1891393"/>
    <x v="2755"/>
  </r>
  <r>
    <s v="Shampoo"/>
    <x v="3"/>
    <x v="2"/>
    <x v="20"/>
    <s v="South"/>
    <x v="1"/>
    <x v="0"/>
    <n v="182"/>
    <n v="1638"/>
    <n v="872144"/>
    <x v="2854"/>
  </r>
  <r>
    <s v="Shampoo"/>
    <x v="3"/>
    <x v="2"/>
    <x v="20"/>
    <s v="South"/>
    <x v="1"/>
    <x v="1"/>
    <n v="119"/>
    <n v="994"/>
    <n v="872144"/>
    <x v="2855"/>
  </r>
  <r>
    <s v="Shampoo"/>
    <x v="3"/>
    <x v="2"/>
    <x v="20"/>
    <s v="South"/>
    <x v="1"/>
    <x v="2"/>
    <n v="91"/>
    <n v="658"/>
    <n v="872144"/>
    <x v="2856"/>
  </r>
  <r>
    <s v="Shampoo"/>
    <x v="3"/>
    <x v="2"/>
    <x v="20"/>
    <s v="South"/>
    <x v="1"/>
    <x v="3"/>
    <n v="399"/>
    <n v="3157"/>
    <n v="872144"/>
    <x v="2857"/>
  </r>
  <r>
    <s v="Shampoo"/>
    <x v="3"/>
    <x v="2"/>
    <x v="20"/>
    <s v="South"/>
    <x v="1"/>
    <x v="4"/>
    <n v="462"/>
    <n v="4060"/>
    <n v="872144"/>
    <x v="2858"/>
  </r>
  <r>
    <s v="Shampoo"/>
    <x v="3"/>
    <x v="2"/>
    <x v="20"/>
    <s v="South"/>
    <x v="1"/>
    <x v="6"/>
    <n v="308"/>
    <n v="2555"/>
    <n v="872144"/>
    <x v="2859"/>
  </r>
  <r>
    <s v="Shampoo"/>
    <x v="3"/>
    <x v="2"/>
    <x v="20"/>
    <s v="South"/>
    <x v="1"/>
    <x v="7"/>
    <n v="231"/>
    <n v="1645"/>
    <n v="872144"/>
    <x v="2860"/>
  </r>
  <r>
    <s v="Shampoo"/>
    <x v="3"/>
    <x v="2"/>
    <x v="20"/>
    <s v="South"/>
    <x v="1"/>
    <x v="8"/>
    <n v="217"/>
    <n v="1694"/>
    <n v="872144"/>
    <x v="2861"/>
  </r>
  <r>
    <s v="Shampoo"/>
    <x v="3"/>
    <x v="2"/>
    <x v="20"/>
    <s v="South"/>
    <x v="1"/>
    <x v="9"/>
    <n v="147"/>
    <n v="1267"/>
    <n v="872144"/>
    <x v="2862"/>
  </r>
  <r>
    <s v="Shampoo"/>
    <x v="3"/>
    <x v="2"/>
    <x v="20"/>
    <s v="South"/>
    <x v="1"/>
    <x v="10"/>
    <n v="28"/>
    <n v="175"/>
    <n v="872144"/>
    <x v="2863"/>
  </r>
  <r>
    <s v="Shampoo"/>
    <x v="3"/>
    <x v="2"/>
    <x v="20"/>
    <s v="South"/>
    <x v="1"/>
    <x v="11"/>
    <n v="259"/>
    <n v="2128"/>
    <n v="872144"/>
    <x v="2767"/>
  </r>
  <r>
    <s v="Shampoo"/>
    <x v="3"/>
    <x v="2"/>
    <x v="20"/>
    <s v="South"/>
    <x v="2"/>
    <x v="0"/>
    <n v="1575"/>
    <n v="11655"/>
    <n v="6443808"/>
    <x v="2864"/>
  </r>
  <r>
    <s v="Shampoo"/>
    <x v="3"/>
    <x v="2"/>
    <x v="20"/>
    <s v="South"/>
    <x v="2"/>
    <x v="1"/>
    <n v="2415"/>
    <n v="2100"/>
    <n v="6443808"/>
    <x v="2865"/>
  </r>
  <r>
    <s v="Shampoo"/>
    <x v="3"/>
    <x v="2"/>
    <x v="20"/>
    <s v="South"/>
    <x v="2"/>
    <x v="2"/>
    <n v="315"/>
    <n v="2331"/>
    <n v="6443808"/>
    <x v="2866"/>
  </r>
  <r>
    <s v="Shampoo"/>
    <x v="3"/>
    <x v="2"/>
    <x v="20"/>
    <s v="South"/>
    <x v="2"/>
    <x v="3"/>
    <n v="2205"/>
    <n v="1596"/>
    <n v="6443808"/>
    <x v="2867"/>
  </r>
  <r>
    <s v="Shampoo"/>
    <x v="3"/>
    <x v="2"/>
    <x v="20"/>
    <s v="South"/>
    <x v="2"/>
    <x v="4"/>
    <n v="189"/>
    <n v="1491"/>
    <n v="6443808"/>
    <x v="2868"/>
  </r>
  <r>
    <s v="Shampoo"/>
    <x v="3"/>
    <x v="2"/>
    <x v="20"/>
    <s v="South"/>
    <x v="2"/>
    <x v="5"/>
    <n v="651"/>
    <n v="54495"/>
    <n v="6443808"/>
    <x v="2868"/>
  </r>
  <r>
    <s v="Shampoo"/>
    <x v="3"/>
    <x v="2"/>
    <x v="20"/>
    <s v="South"/>
    <x v="2"/>
    <x v="6"/>
    <n v="2415"/>
    <n v="21735"/>
    <n v="6443808"/>
    <x v="2869"/>
  </r>
  <r>
    <s v="Shampoo"/>
    <x v="3"/>
    <x v="2"/>
    <x v="20"/>
    <s v="South"/>
    <x v="2"/>
    <x v="7"/>
    <n v="4305"/>
    <n v="36225"/>
    <n v="6443808"/>
    <x v="2870"/>
  </r>
  <r>
    <s v="Shampoo"/>
    <x v="3"/>
    <x v="2"/>
    <x v="20"/>
    <s v="South"/>
    <x v="2"/>
    <x v="8"/>
    <n v="735"/>
    <n v="6069"/>
    <n v="6443808"/>
    <x v="2871"/>
  </r>
  <r>
    <s v="Shampoo"/>
    <x v="3"/>
    <x v="2"/>
    <x v="20"/>
    <s v="South"/>
    <x v="2"/>
    <x v="9"/>
    <n v="1365"/>
    <n v="11025"/>
    <n v="6443808"/>
    <x v="2872"/>
  </r>
  <r>
    <s v="Shampoo"/>
    <x v="3"/>
    <x v="2"/>
    <x v="20"/>
    <s v="South"/>
    <x v="2"/>
    <x v="10"/>
    <n v="7665"/>
    <n v="5817"/>
    <n v="6443808"/>
    <x v="2873"/>
  </r>
  <r>
    <s v="Shampoo"/>
    <x v="3"/>
    <x v="2"/>
    <x v="20"/>
    <s v="South"/>
    <x v="2"/>
    <x v="11"/>
    <n v="189"/>
    <n v="15435"/>
    <n v="6443808"/>
    <x v="2779"/>
  </r>
  <r>
    <s v="Shampoo"/>
    <x v="3"/>
    <x v="2"/>
    <x v="20"/>
    <s v="South"/>
    <x v="3"/>
    <x v="0"/>
    <n v="2737"/>
    <n v="20608"/>
    <n v="21393841"/>
    <x v="2874"/>
  </r>
  <r>
    <s v="Shampoo"/>
    <x v="3"/>
    <x v="2"/>
    <x v="20"/>
    <s v="South"/>
    <x v="3"/>
    <x v="1"/>
    <n v="4669"/>
    <n v="37191"/>
    <n v="21393841"/>
    <x v="2875"/>
  </r>
  <r>
    <s v="Shampoo"/>
    <x v="3"/>
    <x v="2"/>
    <x v="20"/>
    <s v="South"/>
    <x v="3"/>
    <x v="2"/>
    <n v="4669"/>
    <n v="41699"/>
    <n v="21393841"/>
    <x v="2876"/>
  </r>
  <r>
    <s v="Shampoo"/>
    <x v="3"/>
    <x v="2"/>
    <x v="20"/>
    <s v="South"/>
    <x v="3"/>
    <x v="3"/>
    <n v="2576"/>
    <n v="19159"/>
    <n v="21393841"/>
    <x v="2877"/>
  </r>
  <r>
    <s v="Shampoo"/>
    <x v="3"/>
    <x v="2"/>
    <x v="20"/>
    <s v="South"/>
    <x v="3"/>
    <x v="4"/>
    <n v="4669"/>
    <n v="37513"/>
    <n v="21393841"/>
    <x v="2878"/>
  </r>
  <r>
    <s v="Shampoo"/>
    <x v="3"/>
    <x v="2"/>
    <x v="20"/>
    <s v="South"/>
    <x v="3"/>
    <x v="5"/>
    <n v="5152"/>
    <n v="42504"/>
    <n v="21393841"/>
    <x v="2879"/>
  </r>
  <r>
    <s v="Shampoo"/>
    <x v="3"/>
    <x v="2"/>
    <x v="20"/>
    <s v="South"/>
    <x v="3"/>
    <x v="6"/>
    <n v="5957"/>
    <n v="4991"/>
    <n v="21393841"/>
    <x v="2880"/>
  </r>
  <r>
    <s v="Shampoo"/>
    <x v="3"/>
    <x v="2"/>
    <x v="20"/>
    <s v="South"/>
    <x v="3"/>
    <x v="7"/>
    <n v="9016"/>
    <n v="81144"/>
    <n v="21393841"/>
    <x v="2881"/>
  </r>
  <r>
    <s v="Shampoo"/>
    <x v="3"/>
    <x v="2"/>
    <x v="20"/>
    <s v="South"/>
    <x v="3"/>
    <x v="8"/>
    <n v="4669"/>
    <n v="40572"/>
    <n v="21393841"/>
    <x v="2882"/>
  </r>
  <r>
    <s v="Shampoo"/>
    <x v="3"/>
    <x v="2"/>
    <x v="20"/>
    <s v="South"/>
    <x v="3"/>
    <x v="9"/>
    <n v="2415"/>
    <n v="18032"/>
    <n v="21393841"/>
    <x v="2883"/>
  </r>
  <r>
    <s v="Shampoo"/>
    <x v="3"/>
    <x v="2"/>
    <x v="20"/>
    <s v="South"/>
    <x v="3"/>
    <x v="10"/>
    <n v="10143"/>
    <n v="89033"/>
    <n v="21393841"/>
    <x v="2884"/>
  </r>
  <r>
    <s v="Shampoo"/>
    <x v="3"/>
    <x v="2"/>
    <x v="20"/>
    <s v="South"/>
    <x v="3"/>
    <x v="11"/>
    <n v="5152"/>
    <n v="44114"/>
    <n v="21393841"/>
    <x v="2791"/>
  </r>
  <r>
    <s v="Shampoo"/>
    <x v="3"/>
    <x v="2"/>
    <x v="20"/>
    <s v="South"/>
    <x v="4"/>
    <x v="0"/>
    <n v="735"/>
    <n v="6636"/>
    <n v="3078663"/>
    <x v="2885"/>
  </r>
  <r>
    <s v="Shampoo"/>
    <x v="3"/>
    <x v="2"/>
    <x v="20"/>
    <s v="South"/>
    <x v="4"/>
    <x v="1"/>
    <n v="1344"/>
    <n v="12243"/>
    <n v="3078663"/>
    <x v="2886"/>
  </r>
  <r>
    <s v="Shampoo"/>
    <x v="3"/>
    <x v="2"/>
    <x v="20"/>
    <s v="South"/>
    <x v="4"/>
    <x v="2"/>
    <n v="1176"/>
    <n v="10626"/>
    <n v="3078663"/>
    <x v="2887"/>
  </r>
  <r>
    <s v="Shampoo"/>
    <x v="3"/>
    <x v="2"/>
    <x v="20"/>
    <s v="South"/>
    <x v="4"/>
    <x v="3"/>
    <n v="882"/>
    <n v="7896"/>
    <n v="3078663"/>
    <x v="2888"/>
  </r>
  <r>
    <s v="Shampoo"/>
    <x v="3"/>
    <x v="2"/>
    <x v="20"/>
    <s v="South"/>
    <x v="4"/>
    <x v="4"/>
    <n v="1575"/>
    <n v="13755"/>
    <n v="3078663"/>
    <x v="2889"/>
  </r>
  <r>
    <s v="Shampoo"/>
    <x v="3"/>
    <x v="2"/>
    <x v="20"/>
    <s v="South"/>
    <x v="4"/>
    <x v="5"/>
    <n v="1449"/>
    <n v="13104"/>
    <n v="3078663"/>
    <x v="2890"/>
  </r>
  <r>
    <s v="Shampoo"/>
    <x v="3"/>
    <x v="2"/>
    <x v="20"/>
    <s v="South"/>
    <x v="4"/>
    <x v="6"/>
    <n v="945"/>
    <n v="8190"/>
    <n v="3078663"/>
    <x v="2891"/>
  </r>
  <r>
    <s v="Shampoo"/>
    <x v="3"/>
    <x v="2"/>
    <x v="20"/>
    <s v="South"/>
    <x v="4"/>
    <x v="7"/>
    <n v="2121"/>
    <n v="18753"/>
    <n v="3078663"/>
    <x v="2892"/>
  </r>
  <r>
    <s v="Shampoo"/>
    <x v="3"/>
    <x v="2"/>
    <x v="20"/>
    <s v="South"/>
    <x v="4"/>
    <x v="8"/>
    <n v="798"/>
    <n v="6951"/>
    <n v="3078663"/>
    <x v="2893"/>
  </r>
  <r>
    <s v="Shampoo"/>
    <x v="3"/>
    <x v="2"/>
    <x v="20"/>
    <s v="South"/>
    <x v="4"/>
    <x v="9"/>
    <n v="1974"/>
    <n v="16947"/>
    <n v="3078663"/>
    <x v="2894"/>
  </r>
  <r>
    <s v="Shampoo"/>
    <x v="3"/>
    <x v="2"/>
    <x v="20"/>
    <s v="South"/>
    <x v="4"/>
    <x v="10"/>
    <n v="1575"/>
    <n v="14070"/>
    <n v="3078663"/>
    <x v="2895"/>
  </r>
  <r>
    <s v="Shampoo"/>
    <x v="3"/>
    <x v="2"/>
    <x v="20"/>
    <s v="South"/>
    <x v="4"/>
    <x v="11"/>
    <n v="1827"/>
    <n v="16611"/>
    <n v="3078663"/>
    <x v="2803"/>
  </r>
  <r>
    <s v="Shampoo"/>
    <x v="3"/>
    <x v="2"/>
    <x v="20"/>
    <s v="South"/>
    <x v="5"/>
    <x v="0"/>
    <n v="2688"/>
    <n v="24724"/>
    <n v="1256332"/>
    <x v="2896"/>
  </r>
  <r>
    <s v="Shampoo"/>
    <x v="3"/>
    <x v="2"/>
    <x v="20"/>
    <s v="South"/>
    <x v="5"/>
    <x v="1"/>
    <n v="2016"/>
    <n v="19544"/>
    <n v="1256332"/>
    <x v="2897"/>
  </r>
  <r>
    <s v="Shampoo"/>
    <x v="3"/>
    <x v="2"/>
    <x v="20"/>
    <s v="South"/>
    <x v="5"/>
    <x v="2"/>
    <n v="3920"/>
    <n v="38304"/>
    <n v="1256332"/>
    <x v="2898"/>
  </r>
  <r>
    <s v="Shampoo"/>
    <x v="3"/>
    <x v="4"/>
    <x v="21"/>
    <s v="Center"/>
    <x v="0"/>
    <x v="0"/>
    <n v="616"/>
    <n v="33215"/>
    <n v="532000"/>
    <x v="2899"/>
  </r>
  <r>
    <s v="Shampoo"/>
    <x v="3"/>
    <x v="4"/>
    <x v="21"/>
    <s v="Center"/>
    <x v="0"/>
    <x v="1"/>
    <n v="413"/>
    <n v="2240"/>
    <n v="532000"/>
    <x v="2899"/>
  </r>
  <r>
    <s v="Shampoo"/>
    <x v="3"/>
    <x v="4"/>
    <x v="21"/>
    <s v="Center"/>
    <x v="0"/>
    <x v="2"/>
    <n v="3465"/>
    <n v="1876"/>
    <n v="532000"/>
    <x v="2899"/>
  </r>
  <r>
    <s v="Shampoo"/>
    <x v="3"/>
    <x v="4"/>
    <x v="21"/>
    <s v="Center"/>
    <x v="0"/>
    <x v="3"/>
    <n v="350"/>
    <n v="1897"/>
    <n v="532000"/>
    <x v="2899"/>
  </r>
  <r>
    <s v="Shampoo"/>
    <x v="3"/>
    <x v="4"/>
    <x v="21"/>
    <s v="Center"/>
    <x v="0"/>
    <x v="4"/>
    <n v="4585"/>
    <n v="24675"/>
    <n v="532000"/>
    <x v="2899"/>
  </r>
  <r>
    <s v="Shampoo"/>
    <x v="3"/>
    <x v="4"/>
    <x v="21"/>
    <s v="Center"/>
    <x v="0"/>
    <x v="5"/>
    <n v="476"/>
    <n v="25865"/>
    <n v="532000"/>
    <x v="2899"/>
  </r>
  <r>
    <s v="Shampoo"/>
    <x v="3"/>
    <x v="4"/>
    <x v="21"/>
    <s v="Center"/>
    <x v="0"/>
    <x v="6"/>
    <n v="308"/>
    <n v="16485"/>
    <n v="532000"/>
    <x v="2899"/>
  </r>
  <r>
    <s v="Shampoo"/>
    <x v="3"/>
    <x v="4"/>
    <x v="21"/>
    <s v="Center"/>
    <x v="0"/>
    <x v="7"/>
    <n v="5285"/>
    <n v="2863"/>
    <n v="532000"/>
    <x v="2899"/>
  </r>
  <r>
    <s v="Shampoo"/>
    <x v="3"/>
    <x v="4"/>
    <x v="21"/>
    <s v="Center"/>
    <x v="0"/>
    <x v="8"/>
    <n v="3535"/>
    <n v="1904"/>
    <n v="532000"/>
    <x v="2899"/>
  </r>
  <r>
    <s v="Shampoo"/>
    <x v="3"/>
    <x v="4"/>
    <x v="21"/>
    <s v="Center"/>
    <x v="0"/>
    <x v="9"/>
    <n v="413"/>
    <n v="22365"/>
    <n v="532000"/>
    <x v="2899"/>
  </r>
  <r>
    <s v="Shampoo"/>
    <x v="3"/>
    <x v="4"/>
    <x v="21"/>
    <s v="Center"/>
    <x v="0"/>
    <x v="10"/>
    <n v="308"/>
    <n v="16555"/>
    <n v="532000"/>
    <x v="2899"/>
  </r>
  <r>
    <s v="Shampoo"/>
    <x v="3"/>
    <x v="4"/>
    <x v="21"/>
    <s v="Center"/>
    <x v="0"/>
    <x v="11"/>
    <n v="3745"/>
    <n v="2030"/>
    <n v="532000"/>
    <x v="2899"/>
  </r>
  <r>
    <s v="Shampoo"/>
    <x v="3"/>
    <x v="4"/>
    <x v="21"/>
    <s v="Center"/>
    <x v="1"/>
    <x v="0"/>
    <n v="721"/>
    <n v="3899"/>
    <n v="205142"/>
    <x v="2900"/>
  </r>
  <r>
    <s v="Shampoo"/>
    <x v="3"/>
    <x v="4"/>
    <x v="21"/>
    <s v="Center"/>
    <x v="1"/>
    <x v="1"/>
    <n v="644"/>
    <n v="3458"/>
    <n v="205142"/>
    <x v="2901"/>
  </r>
  <r>
    <s v="Shampoo"/>
    <x v="3"/>
    <x v="4"/>
    <x v="21"/>
    <s v="Center"/>
    <x v="1"/>
    <x v="2"/>
    <n v="637"/>
    <n v="3444"/>
    <n v="205142"/>
    <x v="2902"/>
  </r>
  <r>
    <s v="Shampoo"/>
    <x v="3"/>
    <x v="4"/>
    <x v="21"/>
    <s v="Center"/>
    <x v="1"/>
    <x v="3"/>
    <n v="840"/>
    <n v="4522"/>
    <n v="205142"/>
    <x v="2903"/>
  </r>
  <r>
    <s v="Shampoo"/>
    <x v="3"/>
    <x v="4"/>
    <x v="21"/>
    <s v="Center"/>
    <x v="1"/>
    <x v="4"/>
    <n v="441"/>
    <n v="2373"/>
    <n v="205142"/>
    <x v="2904"/>
  </r>
  <r>
    <s v="Shampoo"/>
    <x v="3"/>
    <x v="4"/>
    <x v="21"/>
    <s v="Center"/>
    <x v="1"/>
    <x v="5"/>
    <n v="791"/>
    <n v="4284"/>
    <n v="205142"/>
    <x v="2905"/>
  </r>
  <r>
    <s v="Shampoo"/>
    <x v="3"/>
    <x v="4"/>
    <x v="21"/>
    <s v="Center"/>
    <x v="1"/>
    <x v="6"/>
    <n v="637"/>
    <n v="3444"/>
    <n v="205142"/>
    <x v="2906"/>
  </r>
  <r>
    <s v="Shampoo"/>
    <x v="3"/>
    <x v="4"/>
    <x v="21"/>
    <s v="Center"/>
    <x v="1"/>
    <x v="7"/>
    <n v="791"/>
    <n v="4256"/>
    <n v="205142"/>
    <x v="2907"/>
  </r>
  <r>
    <s v="Shampoo"/>
    <x v="3"/>
    <x v="4"/>
    <x v="21"/>
    <s v="Center"/>
    <x v="1"/>
    <x v="8"/>
    <n v="679"/>
    <n v="3647"/>
    <n v="205142"/>
    <x v="2908"/>
  </r>
  <r>
    <s v="Shampoo"/>
    <x v="3"/>
    <x v="4"/>
    <x v="21"/>
    <s v="Center"/>
    <x v="1"/>
    <x v="9"/>
    <n v="560"/>
    <n v="3017"/>
    <n v="205142"/>
    <x v="2909"/>
  </r>
  <r>
    <s v="Shampoo"/>
    <x v="3"/>
    <x v="4"/>
    <x v="21"/>
    <s v="Center"/>
    <x v="1"/>
    <x v="10"/>
    <n v="329"/>
    <n v="1799"/>
    <n v="205142"/>
    <x v="2910"/>
  </r>
  <r>
    <s v="Shampoo"/>
    <x v="3"/>
    <x v="4"/>
    <x v="21"/>
    <s v="Center"/>
    <x v="1"/>
    <x v="11"/>
    <n v="273"/>
    <n v="1505"/>
    <n v="205142"/>
    <x v="2911"/>
  </r>
  <r>
    <s v="Shampoo"/>
    <x v="3"/>
    <x v="4"/>
    <x v="21"/>
    <s v="Center"/>
    <x v="2"/>
    <x v="0"/>
    <n v="3465"/>
    <n v="1890"/>
    <n v="170625"/>
    <x v="2912"/>
  </r>
  <r>
    <s v="Shampoo"/>
    <x v="3"/>
    <x v="4"/>
    <x v="21"/>
    <s v="Center"/>
    <x v="2"/>
    <x v="1"/>
    <n v="105"/>
    <n v="546"/>
    <n v="170625"/>
    <x v="2913"/>
  </r>
  <r>
    <s v="Shampoo"/>
    <x v="3"/>
    <x v="4"/>
    <x v="21"/>
    <s v="Center"/>
    <x v="2"/>
    <x v="2"/>
    <n v="168"/>
    <n v="924"/>
    <n v="170625"/>
    <x v="2914"/>
  </r>
  <r>
    <s v="Shampoo"/>
    <x v="3"/>
    <x v="4"/>
    <x v="21"/>
    <s v="Center"/>
    <x v="2"/>
    <x v="3"/>
    <n v="1995"/>
    <n v="1092"/>
    <n v="170625"/>
    <x v="2915"/>
  </r>
  <r>
    <s v="Shampoo"/>
    <x v="3"/>
    <x v="4"/>
    <x v="21"/>
    <s v="Center"/>
    <x v="2"/>
    <x v="4"/>
    <n v="315"/>
    <n v="147"/>
    <n v="170625"/>
    <x v="2916"/>
  </r>
  <r>
    <s v="Shampoo"/>
    <x v="3"/>
    <x v="4"/>
    <x v="21"/>
    <s v="Center"/>
    <x v="2"/>
    <x v="5"/>
    <n v="945"/>
    <n v="483"/>
    <n v="170625"/>
    <x v="2917"/>
  </r>
  <r>
    <s v="Shampoo"/>
    <x v="3"/>
    <x v="4"/>
    <x v="21"/>
    <s v="Center"/>
    <x v="2"/>
    <x v="6"/>
    <n v="63"/>
    <n v="357"/>
    <n v="170625"/>
    <x v="2918"/>
  </r>
  <r>
    <s v="Shampoo"/>
    <x v="3"/>
    <x v="4"/>
    <x v="21"/>
    <s v="Center"/>
    <x v="2"/>
    <x v="7"/>
    <n v="84"/>
    <n v="483"/>
    <n v="170625"/>
    <x v="2919"/>
  </r>
  <r>
    <s v="Shampoo"/>
    <x v="3"/>
    <x v="4"/>
    <x v="21"/>
    <s v="Center"/>
    <x v="2"/>
    <x v="8"/>
    <n v="84"/>
    <n v="483"/>
    <n v="170625"/>
    <x v="2920"/>
  </r>
  <r>
    <s v="Shampoo"/>
    <x v="3"/>
    <x v="4"/>
    <x v="21"/>
    <s v="Center"/>
    <x v="2"/>
    <x v="10"/>
    <n v="525"/>
    <n v="2625"/>
    <n v="170625"/>
    <x v="2921"/>
  </r>
  <r>
    <s v="Shampoo"/>
    <x v="3"/>
    <x v="4"/>
    <x v="21"/>
    <s v="Center"/>
    <x v="2"/>
    <x v="11"/>
    <n v="315"/>
    <n v="147"/>
    <n v="170625"/>
    <x v="2922"/>
  </r>
  <r>
    <s v="Shampoo"/>
    <x v="3"/>
    <x v="4"/>
    <x v="21"/>
    <s v="Center"/>
    <x v="3"/>
    <x v="0"/>
    <n v="1449"/>
    <n v="7889"/>
    <n v="31073"/>
    <x v="2923"/>
  </r>
  <r>
    <s v="Shampoo"/>
    <x v="3"/>
    <x v="4"/>
    <x v="21"/>
    <s v="Center"/>
    <x v="3"/>
    <x v="1"/>
    <n v="322"/>
    <n v="1932"/>
    <n v="31073"/>
    <x v="2924"/>
  </r>
  <r>
    <s v="Shampoo"/>
    <x v="3"/>
    <x v="4"/>
    <x v="21"/>
    <s v="Center"/>
    <x v="3"/>
    <x v="3"/>
    <n v="322"/>
    <n v="1771"/>
    <n v="31073"/>
    <x v="2925"/>
  </r>
  <r>
    <s v="Shampoo"/>
    <x v="3"/>
    <x v="4"/>
    <x v="21"/>
    <s v="Center"/>
    <x v="3"/>
    <x v="4"/>
    <n v="644"/>
    <n v="3703"/>
    <n v="31073"/>
    <x v="2926"/>
  </r>
  <r>
    <s v="Shampoo"/>
    <x v="3"/>
    <x v="4"/>
    <x v="21"/>
    <s v="North"/>
    <x v="0"/>
    <x v="0"/>
    <n v="1029"/>
    <n v="5551"/>
    <n v="532000"/>
    <x v="2899"/>
  </r>
  <r>
    <s v="Shampoo"/>
    <x v="3"/>
    <x v="4"/>
    <x v="21"/>
    <s v="North"/>
    <x v="0"/>
    <x v="1"/>
    <n v="1057"/>
    <n v="57015"/>
    <n v="532000"/>
    <x v="2899"/>
  </r>
  <r>
    <s v="Shampoo"/>
    <x v="3"/>
    <x v="4"/>
    <x v="21"/>
    <s v="North"/>
    <x v="0"/>
    <x v="2"/>
    <n v="945"/>
    <n v="5103"/>
    <n v="532000"/>
    <x v="2899"/>
  </r>
  <r>
    <s v="Shampoo"/>
    <x v="3"/>
    <x v="4"/>
    <x v="21"/>
    <s v="North"/>
    <x v="0"/>
    <x v="3"/>
    <n v="8715"/>
    <n v="47005"/>
    <n v="532000"/>
    <x v="2899"/>
  </r>
  <r>
    <s v="Shampoo"/>
    <x v="3"/>
    <x v="4"/>
    <x v="21"/>
    <s v="North"/>
    <x v="0"/>
    <x v="4"/>
    <n v="756"/>
    <n v="40775"/>
    <n v="532000"/>
    <x v="2899"/>
  </r>
  <r>
    <s v="Shampoo"/>
    <x v="3"/>
    <x v="4"/>
    <x v="21"/>
    <s v="North"/>
    <x v="0"/>
    <x v="5"/>
    <n v="10185"/>
    <n v="5495"/>
    <n v="532000"/>
    <x v="2899"/>
  </r>
  <r>
    <s v="Shampoo"/>
    <x v="3"/>
    <x v="4"/>
    <x v="21"/>
    <s v="North"/>
    <x v="0"/>
    <x v="6"/>
    <n v="8295"/>
    <n v="4480"/>
    <n v="532000"/>
    <x v="2899"/>
  </r>
  <r>
    <s v="Shampoo"/>
    <x v="3"/>
    <x v="4"/>
    <x v="21"/>
    <s v="North"/>
    <x v="0"/>
    <x v="7"/>
    <n v="8365"/>
    <n v="4529"/>
    <n v="532000"/>
    <x v="2899"/>
  </r>
  <r>
    <s v="Shampoo"/>
    <x v="3"/>
    <x v="4"/>
    <x v="21"/>
    <s v="North"/>
    <x v="0"/>
    <x v="8"/>
    <n v="6965"/>
    <n v="37555"/>
    <n v="532000"/>
    <x v="2899"/>
  </r>
  <r>
    <s v="Shampoo"/>
    <x v="3"/>
    <x v="4"/>
    <x v="21"/>
    <s v="North"/>
    <x v="0"/>
    <x v="9"/>
    <n v="6825"/>
    <n v="3682"/>
    <n v="532000"/>
    <x v="2899"/>
  </r>
  <r>
    <s v="Shampoo"/>
    <x v="3"/>
    <x v="4"/>
    <x v="21"/>
    <s v="North"/>
    <x v="0"/>
    <x v="10"/>
    <n v="8435"/>
    <n v="4557"/>
    <n v="532000"/>
    <x v="2899"/>
  </r>
  <r>
    <s v="Shampoo"/>
    <x v="3"/>
    <x v="4"/>
    <x v="21"/>
    <s v="North"/>
    <x v="0"/>
    <x v="11"/>
    <n v="7385"/>
    <n v="3983"/>
    <n v="532000"/>
    <x v="2899"/>
  </r>
  <r>
    <s v="Shampoo"/>
    <x v="3"/>
    <x v="4"/>
    <x v="21"/>
    <s v="North"/>
    <x v="1"/>
    <x v="0"/>
    <n v="1785"/>
    <n v="9632"/>
    <n v="205142"/>
    <x v="2927"/>
  </r>
  <r>
    <s v="Shampoo"/>
    <x v="3"/>
    <x v="4"/>
    <x v="21"/>
    <s v="North"/>
    <x v="1"/>
    <x v="1"/>
    <n v="1540"/>
    <n v="8316"/>
    <n v="205142"/>
    <x v="2928"/>
  </r>
  <r>
    <s v="Shampoo"/>
    <x v="3"/>
    <x v="4"/>
    <x v="21"/>
    <s v="North"/>
    <x v="1"/>
    <x v="2"/>
    <n v="1330"/>
    <n v="7168"/>
    <n v="205142"/>
    <x v="2929"/>
  </r>
  <r>
    <s v="Shampoo"/>
    <x v="3"/>
    <x v="4"/>
    <x v="21"/>
    <s v="North"/>
    <x v="1"/>
    <x v="3"/>
    <n v="1407"/>
    <n v="7574"/>
    <n v="205142"/>
    <x v="2930"/>
  </r>
  <r>
    <s v="Shampoo"/>
    <x v="3"/>
    <x v="4"/>
    <x v="21"/>
    <s v="North"/>
    <x v="1"/>
    <x v="4"/>
    <n v="1309"/>
    <n v="7070"/>
    <n v="205142"/>
    <x v="2931"/>
  </r>
  <r>
    <s v="Shampoo"/>
    <x v="3"/>
    <x v="4"/>
    <x v="21"/>
    <s v="North"/>
    <x v="1"/>
    <x v="5"/>
    <n v="1113"/>
    <n v="6013"/>
    <n v="205142"/>
    <x v="2932"/>
  </r>
  <r>
    <s v="Shampoo"/>
    <x v="3"/>
    <x v="4"/>
    <x v="21"/>
    <s v="North"/>
    <x v="1"/>
    <x v="6"/>
    <n v="1827"/>
    <n v="9891"/>
    <n v="205142"/>
    <x v="2933"/>
  </r>
  <r>
    <s v="Shampoo"/>
    <x v="3"/>
    <x v="4"/>
    <x v="21"/>
    <s v="North"/>
    <x v="1"/>
    <x v="7"/>
    <n v="2359"/>
    <n v="12747"/>
    <n v="205142"/>
    <x v="2934"/>
  </r>
  <r>
    <s v="Shampoo"/>
    <x v="3"/>
    <x v="4"/>
    <x v="21"/>
    <s v="North"/>
    <x v="1"/>
    <x v="8"/>
    <n v="1071"/>
    <n v="5789"/>
    <n v="205142"/>
    <x v="2935"/>
  </r>
  <r>
    <s v="Shampoo"/>
    <x v="3"/>
    <x v="4"/>
    <x v="21"/>
    <s v="North"/>
    <x v="1"/>
    <x v="9"/>
    <n v="2016"/>
    <n v="10871"/>
    <n v="205142"/>
    <x v="2936"/>
  </r>
  <r>
    <s v="Shampoo"/>
    <x v="3"/>
    <x v="4"/>
    <x v="21"/>
    <s v="North"/>
    <x v="1"/>
    <x v="10"/>
    <n v="1246"/>
    <n v="6713"/>
    <n v="205142"/>
    <x v="2937"/>
  </r>
  <r>
    <s v="Shampoo"/>
    <x v="3"/>
    <x v="4"/>
    <x v="21"/>
    <s v="North"/>
    <x v="1"/>
    <x v="11"/>
    <n v="1141"/>
    <n v="6188"/>
    <n v="205142"/>
    <x v="2911"/>
  </r>
  <r>
    <s v="Shampoo"/>
    <x v="3"/>
    <x v="4"/>
    <x v="21"/>
    <s v="North"/>
    <x v="2"/>
    <x v="0"/>
    <n v="14175"/>
    <n v="7665"/>
    <n v="170625"/>
    <x v="2938"/>
  </r>
  <r>
    <s v="Shampoo"/>
    <x v="3"/>
    <x v="4"/>
    <x v="21"/>
    <s v="North"/>
    <x v="2"/>
    <x v="1"/>
    <n v="7665"/>
    <n v="40845"/>
    <n v="170625"/>
    <x v="2939"/>
  </r>
  <r>
    <s v="Shampoo"/>
    <x v="3"/>
    <x v="4"/>
    <x v="21"/>
    <s v="North"/>
    <x v="2"/>
    <x v="2"/>
    <n v="7035"/>
    <n v="3759"/>
    <n v="170625"/>
    <x v="2940"/>
  </r>
  <r>
    <s v="Shampoo"/>
    <x v="3"/>
    <x v="4"/>
    <x v="21"/>
    <s v="North"/>
    <x v="2"/>
    <x v="3"/>
    <n v="210"/>
    <n v="1134"/>
    <n v="170625"/>
    <x v="2941"/>
  </r>
  <r>
    <s v="Shampoo"/>
    <x v="3"/>
    <x v="4"/>
    <x v="21"/>
    <s v="North"/>
    <x v="2"/>
    <x v="4"/>
    <n v="462"/>
    <n v="25305"/>
    <n v="170625"/>
    <x v="2942"/>
  </r>
  <r>
    <s v="Shampoo"/>
    <x v="3"/>
    <x v="4"/>
    <x v="21"/>
    <s v="North"/>
    <x v="2"/>
    <x v="5"/>
    <n v="147"/>
    <n v="819"/>
    <n v="170625"/>
    <x v="2943"/>
  </r>
  <r>
    <s v="Shampoo"/>
    <x v="3"/>
    <x v="4"/>
    <x v="21"/>
    <s v="North"/>
    <x v="2"/>
    <x v="6"/>
    <n v="84"/>
    <n v="4725"/>
    <n v="170625"/>
    <x v="2944"/>
  </r>
  <r>
    <s v="Shampoo"/>
    <x v="3"/>
    <x v="4"/>
    <x v="21"/>
    <s v="North"/>
    <x v="2"/>
    <x v="7"/>
    <n v="1995"/>
    <n v="10815"/>
    <n v="170625"/>
    <x v="2945"/>
  </r>
  <r>
    <s v="Shampoo"/>
    <x v="3"/>
    <x v="4"/>
    <x v="21"/>
    <s v="North"/>
    <x v="2"/>
    <x v="8"/>
    <n v="735"/>
    <n v="4095"/>
    <n v="170625"/>
    <x v="2946"/>
  </r>
  <r>
    <s v="Shampoo"/>
    <x v="3"/>
    <x v="4"/>
    <x v="21"/>
    <s v="North"/>
    <x v="2"/>
    <x v="9"/>
    <n v="525"/>
    <n v="2625"/>
    <n v="170625"/>
    <x v="2947"/>
  </r>
  <r>
    <s v="Shampoo"/>
    <x v="3"/>
    <x v="4"/>
    <x v="21"/>
    <s v="North"/>
    <x v="2"/>
    <x v="10"/>
    <n v="735"/>
    <n v="399"/>
    <n v="170625"/>
    <x v="2948"/>
  </r>
  <r>
    <s v="Shampoo"/>
    <x v="3"/>
    <x v="4"/>
    <x v="21"/>
    <s v="North"/>
    <x v="2"/>
    <x v="11"/>
    <n v="945"/>
    <n v="504"/>
    <n v="170625"/>
    <x v="2922"/>
  </r>
  <r>
    <s v="Shampoo"/>
    <x v="3"/>
    <x v="4"/>
    <x v="21"/>
    <s v="North"/>
    <x v="3"/>
    <x v="0"/>
    <n v="322"/>
    <n v="161"/>
    <n v="31073"/>
    <x v="2949"/>
  </r>
  <r>
    <s v="Shampoo"/>
    <x v="3"/>
    <x v="4"/>
    <x v="21"/>
    <s v="North"/>
    <x v="3"/>
    <x v="1"/>
    <n v="966"/>
    <n v="4991"/>
    <n v="31073"/>
    <x v="2950"/>
  </r>
  <r>
    <s v="Shampoo"/>
    <x v="3"/>
    <x v="4"/>
    <x v="21"/>
    <s v="North"/>
    <x v="3"/>
    <x v="2"/>
    <n v="644"/>
    <n v="3381"/>
    <n v="31073"/>
    <x v="2951"/>
  </r>
  <r>
    <s v="Shampoo"/>
    <x v="3"/>
    <x v="4"/>
    <x v="21"/>
    <s v="North"/>
    <x v="3"/>
    <x v="3"/>
    <n v="805"/>
    <n v="483"/>
    <n v="31073"/>
    <x v="2952"/>
  </r>
  <r>
    <s v="Shampoo"/>
    <x v="3"/>
    <x v="4"/>
    <x v="21"/>
    <s v="North"/>
    <x v="3"/>
    <x v="4"/>
    <n v="322"/>
    <n v="161"/>
    <n v="31073"/>
    <x v="2953"/>
  </r>
  <r>
    <s v="Shampoo"/>
    <x v="3"/>
    <x v="4"/>
    <x v="21"/>
    <s v="North"/>
    <x v="4"/>
    <x v="1"/>
    <n v="105"/>
    <n v="588"/>
    <n v="588"/>
    <x v="2954"/>
  </r>
  <r>
    <s v="Shampoo"/>
    <x v="3"/>
    <x v="4"/>
    <x v="21"/>
    <s v="South"/>
    <x v="0"/>
    <x v="0"/>
    <n v="9135"/>
    <n v="49315"/>
    <n v="532000"/>
    <x v="2899"/>
  </r>
  <r>
    <s v="Shampoo"/>
    <x v="3"/>
    <x v="4"/>
    <x v="21"/>
    <s v="South"/>
    <x v="0"/>
    <x v="1"/>
    <n v="8715"/>
    <n v="4718"/>
    <n v="532000"/>
    <x v="2899"/>
  </r>
  <r>
    <s v="Shampoo"/>
    <x v="3"/>
    <x v="4"/>
    <x v="21"/>
    <s v="South"/>
    <x v="0"/>
    <x v="2"/>
    <n v="9415"/>
    <n v="5096"/>
    <n v="532000"/>
    <x v="2899"/>
  </r>
  <r>
    <s v="Shampoo"/>
    <x v="3"/>
    <x v="4"/>
    <x v="21"/>
    <s v="South"/>
    <x v="0"/>
    <x v="3"/>
    <n v="4375"/>
    <n v="2359"/>
    <n v="532000"/>
    <x v="2899"/>
  </r>
  <r>
    <s v="Shampoo"/>
    <x v="3"/>
    <x v="4"/>
    <x v="21"/>
    <s v="South"/>
    <x v="0"/>
    <x v="4"/>
    <n v="7105"/>
    <n v="3836"/>
    <n v="532000"/>
    <x v="2899"/>
  </r>
  <r>
    <s v="Shampoo"/>
    <x v="3"/>
    <x v="4"/>
    <x v="21"/>
    <s v="South"/>
    <x v="0"/>
    <x v="5"/>
    <n v="5985"/>
    <n v="32165"/>
    <n v="532000"/>
    <x v="2899"/>
  </r>
  <r>
    <s v="Shampoo"/>
    <x v="3"/>
    <x v="4"/>
    <x v="21"/>
    <s v="South"/>
    <x v="0"/>
    <x v="6"/>
    <n v="8715"/>
    <n v="4718"/>
    <n v="532000"/>
    <x v="2899"/>
  </r>
  <r>
    <s v="Shampoo"/>
    <x v="3"/>
    <x v="4"/>
    <x v="21"/>
    <s v="South"/>
    <x v="0"/>
    <x v="7"/>
    <n v="595"/>
    <n v="3206"/>
    <n v="532000"/>
    <x v="2899"/>
  </r>
  <r>
    <s v="Shampoo"/>
    <x v="3"/>
    <x v="4"/>
    <x v="21"/>
    <s v="South"/>
    <x v="0"/>
    <x v="8"/>
    <n v="511"/>
    <n v="2772"/>
    <n v="532000"/>
    <x v="2899"/>
  </r>
  <r>
    <s v="Shampoo"/>
    <x v="3"/>
    <x v="4"/>
    <x v="21"/>
    <s v="South"/>
    <x v="0"/>
    <x v="9"/>
    <n v="791"/>
    <n v="4277"/>
    <n v="532000"/>
    <x v="2899"/>
  </r>
  <r>
    <s v="Shampoo"/>
    <x v="3"/>
    <x v="4"/>
    <x v="21"/>
    <s v="South"/>
    <x v="0"/>
    <x v="10"/>
    <n v="8085"/>
    <n v="43575"/>
    <n v="532000"/>
    <x v="2899"/>
  </r>
  <r>
    <s v="Shampoo"/>
    <x v="3"/>
    <x v="4"/>
    <x v="21"/>
    <s v="South"/>
    <x v="0"/>
    <x v="11"/>
    <n v="7875"/>
    <n v="4263"/>
    <n v="532000"/>
    <x v="2899"/>
  </r>
  <r>
    <s v="Shampoo"/>
    <x v="3"/>
    <x v="4"/>
    <x v="21"/>
    <s v="South"/>
    <x v="1"/>
    <x v="0"/>
    <n v="1078"/>
    <n v="5845"/>
    <n v="205142"/>
    <x v="2955"/>
  </r>
  <r>
    <s v="Shampoo"/>
    <x v="3"/>
    <x v="4"/>
    <x v="21"/>
    <s v="South"/>
    <x v="1"/>
    <x v="1"/>
    <n v="1036"/>
    <n v="5600"/>
    <n v="205142"/>
    <x v="2956"/>
  </r>
  <r>
    <s v="Shampoo"/>
    <x v="3"/>
    <x v="4"/>
    <x v="21"/>
    <s v="South"/>
    <x v="1"/>
    <x v="2"/>
    <n v="1470"/>
    <n v="7924"/>
    <n v="205142"/>
    <x v="2957"/>
  </r>
  <r>
    <s v="Shampoo"/>
    <x v="3"/>
    <x v="4"/>
    <x v="21"/>
    <s v="South"/>
    <x v="1"/>
    <x v="3"/>
    <n v="1470"/>
    <n v="7924"/>
    <n v="205142"/>
    <x v="2958"/>
  </r>
  <r>
    <s v="Shampoo"/>
    <x v="3"/>
    <x v="4"/>
    <x v="21"/>
    <s v="South"/>
    <x v="1"/>
    <x v="4"/>
    <n v="1218"/>
    <n v="6559"/>
    <n v="205142"/>
    <x v="2959"/>
  </r>
  <r>
    <s v="Shampoo"/>
    <x v="3"/>
    <x v="4"/>
    <x v="21"/>
    <s v="South"/>
    <x v="1"/>
    <x v="5"/>
    <n v="1127"/>
    <n v="6104"/>
    <n v="205142"/>
    <x v="2960"/>
  </r>
  <r>
    <s v="Shampoo"/>
    <x v="3"/>
    <x v="4"/>
    <x v="21"/>
    <s v="South"/>
    <x v="1"/>
    <x v="6"/>
    <n v="1134"/>
    <n v="6160"/>
    <n v="205142"/>
    <x v="2961"/>
  </r>
  <r>
    <s v="Shampoo"/>
    <x v="3"/>
    <x v="4"/>
    <x v="21"/>
    <s v="South"/>
    <x v="1"/>
    <x v="7"/>
    <n v="1085"/>
    <n v="5880"/>
    <n v="205142"/>
    <x v="2962"/>
  </r>
  <r>
    <s v="Shampoo"/>
    <x v="3"/>
    <x v="4"/>
    <x v="21"/>
    <s v="South"/>
    <x v="1"/>
    <x v="8"/>
    <n v="1092"/>
    <n v="5929"/>
    <n v="205142"/>
    <x v="2963"/>
  </r>
  <r>
    <s v="Shampoo"/>
    <x v="3"/>
    <x v="4"/>
    <x v="21"/>
    <s v="South"/>
    <x v="1"/>
    <x v="9"/>
    <n v="987"/>
    <n v="5341"/>
    <n v="205142"/>
    <x v="2964"/>
  </r>
  <r>
    <s v="Shampoo"/>
    <x v="3"/>
    <x v="4"/>
    <x v="21"/>
    <s v="South"/>
    <x v="1"/>
    <x v="10"/>
    <n v="406"/>
    <n v="2170"/>
    <n v="205142"/>
    <x v="2965"/>
  </r>
  <r>
    <s v="Shampoo"/>
    <x v="3"/>
    <x v="4"/>
    <x v="21"/>
    <s v="South"/>
    <x v="1"/>
    <x v="11"/>
    <n v="385"/>
    <n v="2086"/>
    <n v="205142"/>
    <x v="2911"/>
  </r>
  <r>
    <s v="Shampoo"/>
    <x v="3"/>
    <x v="4"/>
    <x v="21"/>
    <s v="South"/>
    <x v="2"/>
    <x v="0"/>
    <n v="651"/>
    <n v="35175"/>
    <n v="170625"/>
    <x v="2966"/>
  </r>
  <r>
    <s v="Shampoo"/>
    <x v="3"/>
    <x v="4"/>
    <x v="21"/>
    <s v="South"/>
    <x v="2"/>
    <x v="1"/>
    <n v="1575"/>
    <n v="840"/>
    <n v="170625"/>
    <x v="2967"/>
  </r>
  <r>
    <s v="Shampoo"/>
    <x v="3"/>
    <x v="4"/>
    <x v="21"/>
    <s v="South"/>
    <x v="2"/>
    <x v="2"/>
    <n v="2835"/>
    <n v="1554"/>
    <n v="170625"/>
    <x v="2968"/>
  </r>
  <r>
    <s v="Shampoo"/>
    <x v="3"/>
    <x v="4"/>
    <x v="21"/>
    <s v="South"/>
    <x v="2"/>
    <x v="3"/>
    <n v="168"/>
    <n v="9345"/>
    <n v="170625"/>
    <x v="2969"/>
  </r>
  <r>
    <s v="Shampoo"/>
    <x v="3"/>
    <x v="4"/>
    <x v="21"/>
    <s v="South"/>
    <x v="2"/>
    <x v="6"/>
    <n v="84"/>
    <n v="4305"/>
    <n v="170625"/>
    <x v="2970"/>
  </r>
  <r>
    <s v="Shampoo"/>
    <x v="3"/>
    <x v="4"/>
    <x v="21"/>
    <s v="South"/>
    <x v="2"/>
    <x v="7"/>
    <n v="315"/>
    <n v="1785"/>
    <n v="170625"/>
    <x v="2971"/>
  </r>
  <r>
    <s v="Shampoo"/>
    <x v="3"/>
    <x v="4"/>
    <x v="21"/>
    <s v="South"/>
    <x v="2"/>
    <x v="9"/>
    <n v="945"/>
    <n v="504"/>
    <n v="170625"/>
    <x v="2972"/>
  </r>
  <r>
    <s v="Shampoo"/>
    <x v="3"/>
    <x v="4"/>
    <x v="21"/>
    <s v="South"/>
    <x v="2"/>
    <x v="10"/>
    <n v="21"/>
    <n v="1365"/>
    <n v="170625"/>
    <x v="2973"/>
  </r>
  <r>
    <s v="Shampoo"/>
    <x v="3"/>
    <x v="4"/>
    <x v="21"/>
    <s v="South"/>
    <x v="2"/>
    <x v="11"/>
    <n v="735"/>
    <n v="3885"/>
    <n v="170625"/>
    <x v="2922"/>
  </r>
  <r>
    <s v="Shampoo"/>
    <x v="3"/>
    <x v="4"/>
    <x v="21"/>
    <s v="South"/>
    <x v="3"/>
    <x v="0"/>
    <n v="644"/>
    <n v="322"/>
    <n v="31073"/>
    <x v="2974"/>
  </r>
  <r>
    <s v="Shampoo"/>
    <x v="3"/>
    <x v="4"/>
    <x v="21"/>
    <s v="South"/>
    <x v="3"/>
    <x v="1"/>
    <n v="483"/>
    <n v="2737"/>
    <n v="31073"/>
    <x v="2975"/>
  </r>
  <r>
    <s v="Shampoo"/>
    <x v="3"/>
    <x v="4"/>
    <x v="21"/>
    <s v="South"/>
    <x v="3"/>
    <x v="6"/>
    <n v="644"/>
    <n v="3542"/>
    <n v="31073"/>
    <x v="2926"/>
  </r>
  <r>
    <s v="Shampoo"/>
    <x v="3"/>
    <x v="16"/>
    <x v="22"/>
    <s v="Center"/>
    <x v="1"/>
    <x v="6"/>
    <n v="140"/>
    <n v="1365"/>
    <n v="578823"/>
    <x v="2976"/>
  </r>
  <r>
    <s v="Shampoo"/>
    <x v="3"/>
    <x v="16"/>
    <x v="22"/>
    <s v="Center"/>
    <x v="1"/>
    <x v="9"/>
    <n v="49"/>
    <n v="518"/>
    <n v="578823"/>
    <x v="2976"/>
  </r>
  <r>
    <s v="Shampoo"/>
    <x v="3"/>
    <x v="16"/>
    <x v="22"/>
    <s v="Center"/>
    <x v="2"/>
    <x v="9"/>
    <n v="3465"/>
    <n v="3339"/>
    <n v="2423652"/>
    <x v="2977"/>
  </r>
  <r>
    <s v="Shampoo"/>
    <x v="3"/>
    <x v="16"/>
    <x v="22"/>
    <s v="Center"/>
    <x v="2"/>
    <x v="10"/>
    <n v="42"/>
    <n v="5565"/>
    <n v="2423652"/>
    <x v="2977"/>
  </r>
  <r>
    <s v="Shampoo"/>
    <x v="3"/>
    <x v="16"/>
    <x v="22"/>
    <s v="Center"/>
    <x v="3"/>
    <x v="0"/>
    <n v="644"/>
    <n v="7728"/>
    <n v="4833220"/>
    <x v="2978"/>
  </r>
  <r>
    <s v="Shampoo"/>
    <x v="3"/>
    <x v="16"/>
    <x v="22"/>
    <s v="Center"/>
    <x v="3"/>
    <x v="2"/>
    <n v="3864"/>
    <n v="38479"/>
    <n v="4833220"/>
    <x v="2978"/>
  </r>
  <r>
    <s v="Shampoo"/>
    <x v="3"/>
    <x v="16"/>
    <x v="22"/>
    <s v="Center"/>
    <x v="3"/>
    <x v="3"/>
    <n v="1127"/>
    <n v="9177"/>
    <n v="4833220"/>
    <x v="2978"/>
  </r>
  <r>
    <s v="Shampoo"/>
    <x v="3"/>
    <x v="16"/>
    <x v="22"/>
    <s v="Center"/>
    <x v="3"/>
    <x v="4"/>
    <n v="644"/>
    <n v="805"/>
    <n v="4833220"/>
    <x v="2978"/>
  </r>
  <r>
    <s v="Shampoo"/>
    <x v="3"/>
    <x v="16"/>
    <x v="22"/>
    <s v="Center"/>
    <x v="3"/>
    <x v="5"/>
    <n v="1127"/>
    <n v="1127"/>
    <n v="4833220"/>
    <x v="2978"/>
  </r>
  <r>
    <s v="Shampoo"/>
    <x v="3"/>
    <x v="16"/>
    <x v="22"/>
    <s v="Center"/>
    <x v="3"/>
    <x v="6"/>
    <n v="1771"/>
    <n v="16261"/>
    <n v="4833220"/>
    <x v="2978"/>
  </r>
  <r>
    <s v="Shampoo"/>
    <x v="3"/>
    <x v="16"/>
    <x v="22"/>
    <s v="Center"/>
    <x v="3"/>
    <x v="7"/>
    <n v="2093"/>
    <n v="21896"/>
    <n v="4833220"/>
    <x v="2978"/>
  </r>
  <r>
    <s v="Shampoo"/>
    <x v="3"/>
    <x v="16"/>
    <x v="22"/>
    <s v="Center"/>
    <x v="3"/>
    <x v="9"/>
    <n v="1127"/>
    <n v="10304"/>
    <n v="4833220"/>
    <x v="2979"/>
  </r>
  <r>
    <s v="Shampoo"/>
    <x v="3"/>
    <x v="16"/>
    <x v="22"/>
    <s v="Center"/>
    <x v="3"/>
    <x v="10"/>
    <n v="1127"/>
    <n v="9177"/>
    <n v="4833220"/>
    <x v="2980"/>
  </r>
  <r>
    <s v="Shampoo"/>
    <x v="3"/>
    <x v="16"/>
    <x v="22"/>
    <s v="Center"/>
    <x v="4"/>
    <x v="1"/>
    <n v="462"/>
    <n v="4746"/>
    <n v="508347"/>
    <x v="2981"/>
  </r>
  <r>
    <s v="Shampoo"/>
    <x v="3"/>
    <x v="16"/>
    <x v="22"/>
    <s v="Center"/>
    <x v="4"/>
    <x v="3"/>
    <n v="231"/>
    <n v="2478"/>
    <n v="508347"/>
    <x v="2982"/>
  </r>
  <r>
    <s v="Shampoo"/>
    <x v="3"/>
    <x v="16"/>
    <x v="22"/>
    <s v="Center"/>
    <x v="4"/>
    <x v="4"/>
    <n v="273"/>
    <n v="2520"/>
    <n v="508347"/>
    <x v="2983"/>
  </r>
  <r>
    <s v="Shampoo"/>
    <x v="3"/>
    <x v="16"/>
    <x v="22"/>
    <s v="Center"/>
    <x v="4"/>
    <x v="6"/>
    <n v="84"/>
    <n v="819"/>
    <n v="508347"/>
    <x v="2984"/>
  </r>
  <r>
    <s v="Shampoo"/>
    <x v="3"/>
    <x v="16"/>
    <x v="22"/>
    <s v="Center"/>
    <x v="4"/>
    <x v="7"/>
    <n v="84"/>
    <n v="924"/>
    <n v="508347"/>
    <x v="2985"/>
  </r>
  <r>
    <s v="Shampoo"/>
    <x v="3"/>
    <x v="16"/>
    <x v="22"/>
    <s v="Center"/>
    <x v="4"/>
    <x v="9"/>
    <n v="273"/>
    <n v="2814"/>
    <n v="508347"/>
    <x v="2986"/>
  </r>
  <r>
    <s v="Shampoo"/>
    <x v="3"/>
    <x v="16"/>
    <x v="22"/>
    <s v="Center"/>
    <x v="4"/>
    <x v="10"/>
    <n v="147"/>
    <n v="1428"/>
    <n v="508347"/>
    <x v="2987"/>
  </r>
  <r>
    <s v="Shampoo"/>
    <x v="3"/>
    <x v="16"/>
    <x v="22"/>
    <s v="Center"/>
    <x v="4"/>
    <x v="11"/>
    <n v="84"/>
    <n v="882"/>
    <n v="508347"/>
    <x v="2987"/>
  </r>
  <r>
    <s v="Shampoo"/>
    <x v="3"/>
    <x v="16"/>
    <x v="22"/>
    <s v="Center"/>
    <x v="5"/>
    <x v="1"/>
    <n v="112"/>
    <n v="1232"/>
    <n v="137508"/>
    <x v="2988"/>
  </r>
  <r>
    <s v="Shampoo"/>
    <x v="3"/>
    <x v="16"/>
    <x v="22"/>
    <s v="North"/>
    <x v="0"/>
    <x v="0"/>
    <n v="94745"/>
    <n v="945385"/>
    <n v="3083367"/>
    <x v="2989"/>
  </r>
  <r>
    <s v="Shampoo"/>
    <x v="3"/>
    <x v="16"/>
    <x v="22"/>
    <s v="North"/>
    <x v="0"/>
    <x v="1"/>
    <n v="6230"/>
    <n v="62195"/>
    <n v="3083367"/>
    <x v="2989"/>
  </r>
  <r>
    <s v="Shampoo"/>
    <x v="3"/>
    <x v="16"/>
    <x v="22"/>
    <s v="North"/>
    <x v="0"/>
    <x v="2"/>
    <n v="46515"/>
    <n v="46459"/>
    <n v="3083367"/>
    <x v="2989"/>
  </r>
  <r>
    <s v="Shampoo"/>
    <x v="3"/>
    <x v="16"/>
    <x v="22"/>
    <s v="North"/>
    <x v="0"/>
    <x v="3"/>
    <n v="39165"/>
    <n v="390915"/>
    <n v="3083367"/>
    <x v="2989"/>
  </r>
  <r>
    <s v="Shampoo"/>
    <x v="3"/>
    <x v="16"/>
    <x v="22"/>
    <s v="North"/>
    <x v="0"/>
    <x v="4"/>
    <n v="5019"/>
    <n v="500815"/>
    <n v="3083367"/>
    <x v="2989"/>
  </r>
  <r>
    <s v="Shampoo"/>
    <x v="3"/>
    <x v="16"/>
    <x v="22"/>
    <s v="North"/>
    <x v="0"/>
    <x v="5"/>
    <n v="3717"/>
    <n v="37114"/>
    <n v="3083367"/>
    <x v="2989"/>
  </r>
  <r>
    <s v="Shampoo"/>
    <x v="3"/>
    <x v="16"/>
    <x v="22"/>
    <s v="North"/>
    <x v="0"/>
    <x v="6"/>
    <n v="29435"/>
    <n v="293405"/>
    <n v="3083367"/>
    <x v="2989"/>
  </r>
  <r>
    <s v="Shampoo"/>
    <x v="3"/>
    <x v="16"/>
    <x v="22"/>
    <s v="North"/>
    <x v="0"/>
    <x v="7"/>
    <n v="34965"/>
    <n v="348985"/>
    <n v="3083367"/>
    <x v="2989"/>
  </r>
  <r>
    <s v="Shampoo"/>
    <x v="3"/>
    <x v="16"/>
    <x v="22"/>
    <s v="North"/>
    <x v="0"/>
    <x v="8"/>
    <n v="34195"/>
    <n v="341565"/>
    <n v="3083367"/>
    <x v="2989"/>
  </r>
  <r>
    <s v="Shampoo"/>
    <x v="3"/>
    <x v="16"/>
    <x v="22"/>
    <s v="North"/>
    <x v="0"/>
    <x v="9"/>
    <n v="27965"/>
    <n v="27909"/>
    <n v="3083367"/>
    <x v="2989"/>
  </r>
  <r>
    <s v="Shampoo"/>
    <x v="3"/>
    <x v="16"/>
    <x v="22"/>
    <s v="North"/>
    <x v="0"/>
    <x v="10"/>
    <n v="2758"/>
    <n v="27517"/>
    <n v="3083367"/>
    <x v="2989"/>
  </r>
  <r>
    <s v="Shampoo"/>
    <x v="3"/>
    <x v="16"/>
    <x v="22"/>
    <s v="North"/>
    <x v="0"/>
    <x v="11"/>
    <n v="2646"/>
    <n v="26383"/>
    <n v="3083367"/>
    <x v="2989"/>
  </r>
  <r>
    <s v="Shampoo"/>
    <x v="3"/>
    <x v="16"/>
    <x v="22"/>
    <s v="North"/>
    <x v="1"/>
    <x v="0"/>
    <n v="4536"/>
    <n v="45360"/>
    <n v="578823"/>
    <x v="2990"/>
  </r>
  <r>
    <s v="Shampoo"/>
    <x v="3"/>
    <x v="16"/>
    <x v="22"/>
    <s v="North"/>
    <x v="1"/>
    <x v="1"/>
    <n v="4354"/>
    <n v="43442"/>
    <n v="578823"/>
    <x v="2991"/>
  </r>
  <r>
    <s v="Shampoo"/>
    <x v="3"/>
    <x v="16"/>
    <x v="22"/>
    <s v="North"/>
    <x v="1"/>
    <x v="2"/>
    <n v="6622"/>
    <n v="66101"/>
    <n v="578823"/>
    <x v="2992"/>
  </r>
  <r>
    <s v="Shampoo"/>
    <x v="3"/>
    <x v="16"/>
    <x v="22"/>
    <s v="North"/>
    <x v="1"/>
    <x v="3"/>
    <n v="6006"/>
    <n v="60046"/>
    <n v="578823"/>
    <x v="2993"/>
  </r>
  <r>
    <s v="Shampoo"/>
    <x v="3"/>
    <x v="16"/>
    <x v="22"/>
    <s v="North"/>
    <x v="1"/>
    <x v="4"/>
    <n v="4550"/>
    <n v="45500"/>
    <n v="578823"/>
    <x v="2994"/>
  </r>
  <r>
    <s v="Shampoo"/>
    <x v="3"/>
    <x v="16"/>
    <x v="22"/>
    <s v="North"/>
    <x v="1"/>
    <x v="5"/>
    <n v="4368"/>
    <n v="43617"/>
    <n v="578823"/>
    <x v="2995"/>
  </r>
  <r>
    <s v="Shampoo"/>
    <x v="3"/>
    <x v="16"/>
    <x v="22"/>
    <s v="North"/>
    <x v="1"/>
    <x v="6"/>
    <n v="4095"/>
    <n v="40810"/>
    <n v="578823"/>
    <x v="2996"/>
  </r>
  <r>
    <s v="Shampoo"/>
    <x v="3"/>
    <x v="16"/>
    <x v="22"/>
    <s v="North"/>
    <x v="1"/>
    <x v="7"/>
    <n v="3983"/>
    <n v="39830"/>
    <n v="578823"/>
    <x v="2997"/>
  </r>
  <r>
    <s v="Shampoo"/>
    <x v="3"/>
    <x v="16"/>
    <x v="22"/>
    <s v="North"/>
    <x v="1"/>
    <x v="8"/>
    <n v="3171"/>
    <n v="31598"/>
    <n v="578823"/>
    <x v="2998"/>
  </r>
  <r>
    <s v="Shampoo"/>
    <x v="3"/>
    <x v="16"/>
    <x v="22"/>
    <s v="North"/>
    <x v="1"/>
    <x v="9"/>
    <n v="1827"/>
    <n v="18200"/>
    <n v="578823"/>
    <x v="2999"/>
  </r>
  <r>
    <s v="Shampoo"/>
    <x v="3"/>
    <x v="16"/>
    <x v="22"/>
    <s v="North"/>
    <x v="1"/>
    <x v="10"/>
    <n v="1673"/>
    <n v="16681"/>
    <n v="578823"/>
    <x v="3000"/>
  </r>
  <r>
    <s v="Shampoo"/>
    <x v="3"/>
    <x v="16"/>
    <x v="22"/>
    <s v="North"/>
    <x v="1"/>
    <x v="11"/>
    <n v="1456"/>
    <n v="14546"/>
    <n v="578823"/>
    <x v="2976"/>
  </r>
  <r>
    <s v="Shampoo"/>
    <x v="3"/>
    <x v="16"/>
    <x v="22"/>
    <s v="North"/>
    <x v="2"/>
    <x v="0"/>
    <n v="3402"/>
    <n v="33873"/>
    <n v="2423652"/>
    <x v="3001"/>
  </r>
  <r>
    <s v="Shampoo"/>
    <x v="3"/>
    <x v="16"/>
    <x v="22"/>
    <s v="North"/>
    <x v="2"/>
    <x v="1"/>
    <n v="3150"/>
    <n v="313635"/>
    <n v="2423652"/>
    <x v="3002"/>
  </r>
  <r>
    <s v="Shampoo"/>
    <x v="3"/>
    <x v="16"/>
    <x v="22"/>
    <s v="North"/>
    <x v="2"/>
    <x v="2"/>
    <n v="1428"/>
    <n v="141435"/>
    <n v="2423652"/>
    <x v="3003"/>
  </r>
  <r>
    <s v="Shampoo"/>
    <x v="3"/>
    <x v="16"/>
    <x v="22"/>
    <s v="North"/>
    <x v="2"/>
    <x v="3"/>
    <n v="22575"/>
    <n v="225855"/>
    <n v="2423652"/>
    <x v="3004"/>
  </r>
  <r>
    <s v="Shampoo"/>
    <x v="3"/>
    <x v="16"/>
    <x v="22"/>
    <s v="North"/>
    <x v="2"/>
    <x v="4"/>
    <n v="20685"/>
    <n v="206955"/>
    <n v="2423652"/>
    <x v="3005"/>
  </r>
  <r>
    <s v="Shampoo"/>
    <x v="3"/>
    <x v="16"/>
    <x v="22"/>
    <s v="North"/>
    <x v="2"/>
    <x v="5"/>
    <n v="2163"/>
    <n v="21588"/>
    <n v="2423652"/>
    <x v="3006"/>
  </r>
  <r>
    <s v="Shampoo"/>
    <x v="3"/>
    <x v="16"/>
    <x v="22"/>
    <s v="North"/>
    <x v="2"/>
    <x v="6"/>
    <n v="30345"/>
    <n v="30303"/>
    <n v="2423652"/>
    <x v="3007"/>
  </r>
  <r>
    <s v="Shampoo"/>
    <x v="3"/>
    <x v="16"/>
    <x v="22"/>
    <s v="North"/>
    <x v="2"/>
    <x v="7"/>
    <n v="2373"/>
    <n v="23667"/>
    <n v="2423652"/>
    <x v="3008"/>
  </r>
  <r>
    <s v="Shampoo"/>
    <x v="3"/>
    <x v="16"/>
    <x v="22"/>
    <s v="North"/>
    <x v="2"/>
    <x v="8"/>
    <n v="2226"/>
    <n v="223545"/>
    <n v="2423652"/>
    <x v="3009"/>
  </r>
  <r>
    <s v="Shampoo"/>
    <x v="3"/>
    <x v="16"/>
    <x v="22"/>
    <s v="North"/>
    <x v="2"/>
    <x v="9"/>
    <n v="15435"/>
    <n v="153195"/>
    <n v="2423652"/>
    <x v="3010"/>
  </r>
  <r>
    <s v="Shampoo"/>
    <x v="3"/>
    <x v="16"/>
    <x v="22"/>
    <s v="North"/>
    <x v="2"/>
    <x v="10"/>
    <n v="1680"/>
    <n v="167895"/>
    <n v="2423652"/>
    <x v="3011"/>
  </r>
  <r>
    <s v="Shampoo"/>
    <x v="3"/>
    <x v="16"/>
    <x v="22"/>
    <s v="North"/>
    <x v="2"/>
    <x v="11"/>
    <n v="2436"/>
    <n v="243495"/>
    <n v="2423652"/>
    <x v="2977"/>
  </r>
  <r>
    <s v="Shampoo"/>
    <x v="3"/>
    <x v="16"/>
    <x v="22"/>
    <s v="North"/>
    <x v="3"/>
    <x v="0"/>
    <n v="32844"/>
    <n v="327152"/>
    <n v="4833220"/>
    <x v="3012"/>
  </r>
  <r>
    <s v="Shampoo"/>
    <x v="3"/>
    <x v="16"/>
    <x v="22"/>
    <s v="North"/>
    <x v="3"/>
    <x v="1"/>
    <n v="27853"/>
    <n v="279657"/>
    <n v="4833220"/>
    <x v="3013"/>
  </r>
  <r>
    <s v="Shampoo"/>
    <x v="3"/>
    <x v="16"/>
    <x v="22"/>
    <s v="North"/>
    <x v="3"/>
    <x v="2"/>
    <n v="27853"/>
    <n v="279657"/>
    <n v="4833220"/>
    <x v="3014"/>
  </r>
  <r>
    <s v="Shampoo"/>
    <x v="3"/>
    <x v="16"/>
    <x v="22"/>
    <s v="North"/>
    <x v="3"/>
    <x v="3"/>
    <n v="34132"/>
    <n v="341642"/>
    <n v="4833220"/>
    <x v="3015"/>
  </r>
  <r>
    <s v="Shampoo"/>
    <x v="3"/>
    <x v="16"/>
    <x v="22"/>
    <s v="North"/>
    <x v="3"/>
    <x v="4"/>
    <n v="42021"/>
    <n v="419566"/>
    <n v="4833220"/>
    <x v="3016"/>
  </r>
  <r>
    <s v="Shampoo"/>
    <x v="3"/>
    <x v="16"/>
    <x v="22"/>
    <s v="North"/>
    <x v="3"/>
    <x v="5"/>
    <n v="58121"/>
    <n v="579278"/>
    <n v="4833220"/>
    <x v="3017"/>
  </r>
  <r>
    <s v="Shampoo"/>
    <x v="3"/>
    <x v="16"/>
    <x v="22"/>
    <s v="North"/>
    <x v="3"/>
    <x v="6"/>
    <n v="37674"/>
    <n v="377223"/>
    <n v="4833220"/>
    <x v="3018"/>
  </r>
  <r>
    <s v="Shampoo"/>
    <x v="3"/>
    <x v="16"/>
    <x v="22"/>
    <s v="North"/>
    <x v="3"/>
    <x v="7"/>
    <n v="4830"/>
    <n v="482356"/>
    <n v="4833220"/>
    <x v="3019"/>
  </r>
  <r>
    <s v="Shampoo"/>
    <x v="3"/>
    <x v="16"/>
    <x v="22"/>
    <s v="North"/>
    <x v="3"/>
    <x v="8"/>
    <n v="36386"/>
    <n v="36064"/>
    <n v="4833220"/>
    <x v="3020"/>
  </r>
  <r>
    <s v="Shampoo"/>
    <x v="3"/>
    <x v="16"/>
    <x v="22"/>
    <s v="North"/>
    <x v="3"/>
    <x v="9"/>
    <n v="37674"/>
    <n v="37835"/>
    <n v="4833220"/>
    <x v="3021"/>
  </r>
  <r>
    <s v="Shampoo"/>
    <x v="3"/>
    <x v="16"/>
    <x v="22"/>
    <s v="North"/>
    <x v="3"/>
    <x v="10"/>
    <n v="27531"/>
    <n v="274988"/>
    <n v="4833220"/>
    <x v="3022"/>
  </r>
  <r>
    <s v="Shampoo"/>
    <x v="3"/>
    <x v="16"/>
    <x v="22"/>
    <s v="North"/>
    <x v="3"/>
    <x v="11"/>
    <n v="28175"/>
    <n v="281428"/>
    <n v="4833220"/>
    <x v="2980"/>
  </r>
  <r>
    <s v="Shampoo"/>
    <x v="3"/>
    <x v="16"/>
    <x v="22"/>
    <s v="North"/>
    <x v="4"/>
    <x v="0"/>
    <n v="3549"/>
    <n v="35322"/>
    <n v="508347"/>
    <x v="3023"/>
  </r>
  <r>
    <s v="Shampoo"/>
    <x v="3"/>
    <x v="16"/>
    <x v="22"/>
    <s v="North"/>
    <x v="4"/>
    <x v="1"/>
    <n v="3213"/>
    <n v="31962"/>
    <n v="508347"/>
    <x v="3024"/>
  </r>
  <r>
    <s v="Shampoo"/>
    <x v="3"/>
    <x v="16"/>
    <x v="22"/>
    <s v="North"/>
    <x v="4"/>
    <x v="2"/>
    <n v="3444"/>
    <n v="34272"/>
    <n v="508347"/>
    <x v="3025"/>
  </r>
  <r>
    <s v="Shampoo"/>
    <x v="3"/>
    <x v="16"/>
    <x v="22"/>
    <s v="North"/>
    <x v="4"/>
    <x v="3"/>
    <n v="3591"/>
    <n v="35826"/>
    <n v="508347"/>
    <x v="3026"/>
  </r>
  <r>
    <s v="Shampoo"/>
    <x v="3"/>
    <x v="16"/>
    <x v="22"/>
    <s v="North"/>
    <x v="4"/>
    <x v="4"/>
    <n v="3780"/>
    <n v="37758"/>
    <n v="508347"/>
    <x v="3027"/>
  </r>
  <r>
    <s v="Shampoo"/>
    <x v="3"/>
    <x v="16"/>
    <x v="22"/>
    <s v="North"/>
    <x v="4"/>
    <x v="5"/>
    <n v="4137"/>
    <n v="41244"/>
    <n v="508347"/>
    <x v="3028"/>
  </r>
  <r>
    <s v="Shampoo"/>
    <x v="3"/>
    <x v="16"/>
    <x v="22"/>
    <s v="North"/>
    <x v="4"/>
    <x v="6"/>
    <n v="3255"/>
    <n v="32571"/>
    <n v="508347"/>
    <x v="3029"/>
  </r>
  <r>
    <s v="Shampoo"/>
    <x v="3"/>
    <x v="16"/>
    <x v="22"/>
    <s v="North"/>
    <x v="4"/>
    <x v="7"/>
    <n v="3360"/>
    <n v="33663"/>
    <n v="508347"/>
    <x v="3030"/>
  </r>
  <r>
    <s v="Shampoo"/>
    <x v="3"/>
    <x v="16"/>
    <x v="22"/>
    <s v="North"/>
    <x v="4"/>
    <x v="8"/>
    <n v="3402"/>
    <n v="34041"/>
    <n v="508347"/>
    <x v="3031"/>
  </r>
  <r>
    <s v="Shampoo"/>
    <x v="3"/>
    <x v="16"/>
    <x v="22"/>
    <s v="North"/>
    <x v="4"/>
    <x v="9"/>
    <n v="2352"/>
    <n v="23184"/>
    <n v="508347"/>
    <x v="3032"/>
  </r>
  <r>
    <s v="Shampoo"/>
    <x v="3"/>
    <x v="16"/>
    <x v="22"/>
    <s v="North"/>
    <x v="4"/>
    <x v="10"/>
    <n v="1848"/>
    <n v="18249"/>
    <n v="508347"/>
    <x v="3033"/>
  </r>
  <r>
    <s v="Shampoo"/>
    <x v="3"/>
    <x v="16"/>
    <x v="22"/>
    <s v="North"/>
    <x v="4"/>
    <x v="11"/>
    <n v="2940"/>
    <n v="29442"/>
    <n v="508347"/>
    <x v="2987"/>
  </r>
  <r>
    <s v="Shampoo"/>
    <x v="3"/>
    <x v="16"/>
    <x v="22"/>
    <s v="North"/>
    <x v="5"/>
    <x v="0"/>
    <n v="3444"/>
    <n v="34524"/>
    <n v="137508"/>
    <x v="3034"/>
  </r>
  <r>
    <s v="Shampoo"/>
    <x v="3"/>
    <x v="16"/>
    <x v="22"/>
    <s v="North"/>
    <x v="5"/>
    <x v="1"/>
    <n v="3556"/>
    <n v="35448"/>
    <n v="137508"/>
    <x v="3035"/>
  </r>
  <r>
    <s v="Shampoo"/>
    <x v="3"/>
    <x v="16"/>
    <x v="22"/>
    <s v="North"/>
    <x v="5"/>
    <x v="2"/>
    <n v="3444"/>
    <n v="34160"/>
    <n v="137508"/>
    <x v="2210"/>
  </r>
  <r>
    <s v="Shampoo"/>
    <x v="3"/>
    <x v="16"/>
    <x v="22"/>
    <s v="South"/>
    <x v="0"/>
    <x v="10"/>
    <n v="161"/>
    <n v="15715"/>
    <n v="3083367"/>
    <x v="2989"/>
  </r>
  <r>
    <s v="Shampoo"/>
    <x v="3"/>
    <x v="16"/>
    <x v="22"/>
    <s v="South"/>
    <x v="0"/>
    <x v="11"/>
    <n v="1925"/>
    <n v="19005"/>
    <n v="3083367"/>
    <x v="2989"/>
  </r>
  <r>
    <s v="Shampoo"/>
    <x v="3"/>
    <x v="16"/>
    <x v="22"/>
    <s v="South"/>
    <x v="1"/>
    <x v="0"/>
    <n v="980"/>
    <n v="9814"/>
    <n v="578823"/>
    <x v="3036"/>
  </r>
  <r>
    <s v="Shampoo"/>
    <x v="3"/>
    <x v="16"/>
    <x v="22"/>
    <s v="South"/>
    <x v="1"/>
    <x v="1"/>
    <n v="784"/>
    <n v="7756"/>
    <n v="578823"/>
    <x v="3036"/>
  </r>
  <r>
    <s v="Shampoo"/>
    <x v="3"/>
    <x v="16"/>
    <x v="22"/>
    <s v="South"/>
    <x v="1"/>
    <x v="2"/>
    <n v="1183"/>
    <n v="11788"/>
    <n v="578823"/>
    <x v="3036"/>
  </r>
  <r>
    <s v="Shampoo"/>
    <x v="3"/>
    <x v="16"/>
    <x v="22"/>
    <s v="South"/>
    <x v="1"/>
    <x v="3"/>
    <n v="1337"/>
    <n v="13349"/>
    <n v="578823"/>
    <x v="3036"/>
  </r>
  <r>
    <s v="Shampoo"/>
    <x v="3"/>
    <x v="16"/>
    <x v="22"/>
    <s v="South"/>
    <x v="1"/>
    <x v="4"/>
    <n v="917"/>
    <n v="9247"/>
    <n v="578823"/>
    <x v="3036"/>
  </r>
  <r>
    <s v="Shampoo"/>
    <x v="3"/>
    <x v="16"/>
    <x v="22"/>
    <s v="South"/>
    <x v="1"/>
    <x v="5"/>
    <n v="1148"/>
    <n v="11480"/>
    <n v="578823"/>
    <x v="3036"/>
  </r>
  <r>
    <s v="Shampoo"/>
    <x v="3"/>
    <x v="16"/>
    <x v="22"/>
    <s v="South"/>
    <x v="1"/>
    <x v="6"/>
    <n v="826"/>
    <n v="8204"/>
    <n v="578823"/>
    <x v="3036"/>
  </r>
  <r>
    <s v="Shampoo"/>
    <x v="3"/>
    <x v="16"/>
    <x v="22"/>
    <s v="South"/>
    <x v="1"/>
    <x v="7"/>
    <n v="1106"/>
    <n v="10962"/>
    <n v="578823"/>
    <x v="3036"/>
  </r>
  <r>
    <s v="Shampoo"/>
    <x v="3"/>
    <x v="16"/>
    <x v="22"/>
    <s v="South"/>
    <x v="1"/>
    <x v="8"/>
    <n v="658"/>
    <n v="6608"/>
    <n v="578823"/>
    <x v="3036"/>
  </r>
  <r>
    <s v="Shampoo"/>
    <x v="3"/>
    <x v="16"/>
    <x v="22"/>
    <s v="South"/>
    <x v="1"/>
    <x v="9"/>
    <n v="840"/>
    <n v="8463"/>
    <n v="578823"/>
    <x v="3036"/>
  </r>
  <r>
    <s v="Shampoo"/>
    <x v="3"/>
    <x v="16"/>
    <x v="22"/>
    <s v="South"/>
    <x v="1"/>
    <x v="10"/>
    <n v="616"/>
    <n v="6055"/>
    <n v="578823"/>
    <x v="3037"/>
  </r>
  <r>
    <s v="Shampoo"/>
    <x v="3"/>
    <x v="16"/>
    <x v="22"/>
    <s v="South"/>
    <x v="1"/>
    <x v="11"/>
    <n v="749"/>
    <n v="7483"/>
    <n v="578823"/>
    <x v="2976"/>
  </r>
  <r>
    <s v="Shampoo"/>
    <x v="3"/>
    <x v="16"/>
    <x v="22"/>
    <s v="South"/>
    <x v="2"/>
    <x v="0"/>
    <n v="735"/>
    <n v="73395"/>
    <n v="2423652"/>
    <x v="3038"/>
  </r>
  <r>
    <s v="Shampoo"/>
    <x v="3"/>
    <x v="16"/>
    <x v="22"/>
    <s v="South"/>
    <x v="2"/>
    <x v="1"/>
    <n v="8295"/>
    <n v="8211"/>
    <n v="2423652"/>
    <x v="3039"/>
  </r>
  <r>
    <s v="Shampoo"/>
    <x v="3"/>
    <x v="16"/>
    <x v="22"/>
    <s v="South"/>
    <x v="2"/>
    <x v="2"/>
    <n v="8295"/>
    <n v="83265"/>
    <n v="2423652"/>
    <x v="3040"/>
  </r>
  <r>
    <s v="Shampoo"/>
    <x v="3"/>
    <x v="16"/>
    <x v="22"/>
    <s v="South"/>
    <x v="2"/>
    <x v="3"/>
    <n v="966"/>
    <n v="95445"/>
    <n v="2423652"/>
    <x v="3041"/>
  </r>
  <r>
    <s v="Shampoo"/>
    <x v="3"/>
    <x v="16"/>
    <x v="22"/>
    <s v="South"/>
    <x v="2"/>
    <x v="4"/>
    <n v="756"/>
    <n v="7539"/>
    <n v="2423652"/>
    <x v="3042"/>
  </r>
  <r>
    <s v="Shampoo"/>
    <x v="3"/>
    <x v="16"/>
    <x v="22"/>
    <s v="South"/>
    <x v="2"/>
    <x v="5"/>
    <n v="13335"/>
    <n v="131985"/>
    <n v="2423652"/>
    <x v="3043"/>
  </r>
  <r>
    <s v="Shampoo"/>
    <x v="3"/>
    <x v="16"/>
    <x v="22"/>
    <s v="South"/>
    <x v="2"/>
    <x v="6"/>
    <n v="462"/>
    <n v="4599"/>
    <n v="2423652"/>
    <x v="3044"/>
  </r>
  <r>
    <s v="Shampoo"/>
    <x v="3"/>
    <x v="16"/>
    <x v="22"/>
    <s v="South"/>
    <x v="2"/>
    <x v="7"/>
    <n v="693"/>
    <n v="6783"/>
    <n v="2423652"/>
    <x v="3045"/>
  </r>
  <r>
    <s v="Shampoo"/>
    <x v="3"/>
    <x v="16"/>
    <x v="22"/>
    <s v="South"/>
    <x v="2"/>
    <x v="8"/>
    <n v="5565"/>
    <n v="54495"/>
    <n v="2423652"/>
    <x v="3046"/>
  </r>
  <r>
    <s v="Shampoo"/>
    <x v="3"/>
    <x v="16"/>
    <x v="22"/>
    <s v="South"/>
    <x v="2"/>
    <x v="9"/>
    <n v="11235"/>
    <n v="11340"/>
    <n v="2423652"/>
    <x v="3047"/>
  </r>
  <r>
    <s v="Shampoo"/>
    <x v="3"/>
    <x v="16"/>
    <x v="22"/>
    <s v="South"/>
    <x v="2"/>
    <x v="10"/>
    <n v="8925"/>
    <n v="90615"/>
    <n v="2423652"/>
    <x v="3048"/>
  </r>
  <r>
    <s v="Shampoo"/>
    <x v="3"/>
    <x v="16"/>
    <x v="22"/>
    <s v="South"/>
    <x v="2"/>
    <x v="11"/>
    <n v="6195"/>
    <n v="61635"/>
    <n v="2423652"/>
    <x v="2977"/>
  </r>
  <r>
    <s v="Shampoo"/>
    <x v="3"/>
    <x v="16"/>
    <x v="22"/>
    <s v="South"/>
    <x v="3"/>
    <x v="0"/>
    <n v="7084"/>
    <n v="69874"/>
    <n v="4833220"/>
    <x v="3049"/>
  </r>
  <r>
    <s v="Shampoo"/>
    <x v="3"/>
    <x v="16"/>
    <x v="22"/>
    <s v="South"/>
    <x v="3"/>
    <x v="1"/>
    <n v="805"/>
    <n v="8211"/>
    <n v="4833220"/>
    <x v="3050"/>
  </r>
  <r>
    <s v="Shampoo"/>
    <x v="3"/>
    <x v="16"/>
    <x v="22"/>
    <s v="South"/>
    <x v="3"/>
    <x v="2"/>
    <n v="17227"/>
    <n v="170982"/>
    <n v="4833220"/>
    <x v="3051"/>
  </r>
  <r>
    <s v="Shampoo"/>
    <x v="3"/>
    <x v="16"/>
    <x v="22"/>
    <s v="South"/>
    <x v="3"/>
    <x v="3"/>
    <n v="11592"/>
    <n v="117047"/>
    <n v="4833220"/>
    <x v="3052"/>
  </r>
  <r>
    <s v="Shampoo"/>
    <x v="3"/>
    <x v="16"/>
    <x v="22"/>
    <s v="South"/>
    <x v="3"/>
    <x v="4"/>
    <n v="5635"/>
    <n v="56833"/>
    <n v="4833220"/>
    <x v="3053"/>
  </r>
  <r>
    <s v="Shampoo"/>
    <x v="3"/>
    <x v="16"/>
    <x v="22"/>
    <s v="South"/>
    <x v="3"/>
    <x v="5"/>
    <n v="4991"/>
    <n v="48622"/>
    <n v="4833220"/>
    <x v="3054"/>
  </r>
  <r>
    <s v="Shampoo"/>
    <x v="3"/>
    <x v="16"/>
    <x v="22"/>
    <s v="South"/>
    <x v="3"/>
    <x v="6"/>
    <n v="1127"/>
    <n v="111734"/>
    <n v="4833220"/>
    <x v="3055"/>
  </r>
  <r>
    <s v="Shampoo"/>
    <x v="3"/>
    <x v="16"/>
    <x v="22"/>
    <s v="South"/>
    <x v="3"/>
    <x v="7"/>
    <n v="8533"/>
    <n v="85008"/>
    <n v="4833220"/>
    <x v="3056"/>
  </r>
  <r>
    <s v="Shampoo"/>
    <x v="3"/>
    <x v="16"/>
    <x v="22"/>
    <s v="South"/>
    <x v="3"/>
    <x v="8"/>
    <n v="10626"/>
    <n v="105455"/>
    <n v="4833220"/>
    <x v="3057"/>
  </r>
  <r>
    <s v="Shampoo"/>
    <x v="3"/>
    <x v="16"/>
    <x v="22"/>
    <s v="South"/>
    <x v="3"/>
    <x v="9"/>
    <n v="3864"/>
    <n v="38157"/>
    <n v="4833220"/>
    <x v="3058"/>
  </r>
  <r>
    <s v="Shampoo"/>
    <x v="3"/>
    <x v="16"/>
    <x v="22"/>
    <s v="South"/>
    <x v="3"/>
    <x v="10"/>
    <n v="7406"/>
    <n v="73416"/>
    <n v="4833220"/>
    <x v="3059"/>
  </r>
  <r>
    <s v="Shampoo"/>
    <x v="3"/>
    <x v="16"/>
    <x v="22"/>
    <s v="South"/>
    <x v="3"/>
    <x v="11"/>
    <n v="11592"/>
    <n v="116081"/>
    <n v="4833220"/>
    <x v="2980"/>
  </r>
  <r>
    <s v="Shampoo"/>
    <x v="3"/>
    <x v="16"/>
    <x v="22"/>
    <s v="South"/>
    <x v="4"/>
    <x v="0"/>
    <n v="1008"/>
    <n v="9933"/>
    <n v="508347"/>
    <x v="3060"/>
  </r>
  <r>
    <s v="Shampoo"/>
    <x v="3"/>
    <x v="16"/>
    <x v="22"/>
    <s v="South"/>
    <x v="4"/>
    <x v="1"/>
    <n v="1344"/>
    <n v="13251"/>
    <n v="508347"/>
    <x v="3061"/>
  </r>
  <r>
    <s v="Shampoo"/>
    <x v="3"/>
    <x v="16"/>
    <x v="22"/>
    <s v="South"/>
    <x v="4"/>
    <x v="2"/>
    <n v="1113"/>
    <n v="11088"/>
    <n v="508347"/>
    <x v="3062"/>
  </r>
  <r>
    <s v="Shampoo"/>
    <x v="3"/>
    <x v="16"/>
    <x v="22"/>
    <s v="South"/>
    <x v="4"/>
    <x v="3"/>
    <n v="777"/>
    <n v="7812"/>
    <n v="508347"/>
    <x v="3063"/>
  </r>
  <r>
    <s v="Shampoo"/>
    <x v="3"/>
    <x v="16"/>
    <x v="22"/>
    <s v="South"/>
    <x v="4"/>
    <x v="4"/>
    <n v="966"/>
    <n v="9471"/>
    <n v="508347"/>
    <x v="3064"/>
  </r>
  <r>
    <s v="Shampoo"/>
    <x v="3"/>
    <x v="16"/>
    <x v="22"/>
    <s v="South"/>
    <x v="4"/>
    <x v="5"/>
    <n v="735"/>
    <n v="7413"/>
    <n v="508347"/>
    <x v="3065"/>
  </r>
  <r>
    <s v="Shampoo"/>
    <x v="3"/>
    <x v="16"/>
    <x v="22"/>
    <s v="South"/>
    <x v="4"/>
    <x v="6"/>
    <n v="273"/>
    <n v="2520"/>
    <n v="508347"/>
    <x v="3066"/>
  </r>
  <r>
    <s v="Shampoo"/>
    <x v="3"/>
    <x v="16"/>
    <x v="22"/>
    <s v="South"/>
    <x v="4"/>
    <x v="7"/>
    <n v="924"/>
    <n v="9009"/>
    <n v="508347"/>
    <x v="3067"/>
  </r>
  <r>
    <s v="Shampoo"/>
    <x v="3"/>
    <x v="16"/>
    <x v="22"/>
    <s v="South"/>
    <x v="4"/>
    <x v="8"/>
    <n v="882"/>
    <n v="8820"/>
    <n v="508347"/>
    <x v="3068"/>
  </r>
  <r>
    <s v="Shampoo"/>
    <x v="3"/>
    <x v="16"/>
    <x v="22"/>
    <s v="South"/>
    <x v="4"/>
    <x v="9"/>
    <n v="1512"/>
    <n v="15141"/>
    <n v="508347"/>
    <x v="3069"/>
  </r>
  <r>
    <s v="Shampoo"/>
    <x v="3"/>
    <x v="16"/>
    <x v="22"/>
    <s v="South"/>
    <x v="4"/>
    <x v="10"/>
    <n v="651"/>
    <n v="6258"/>
    <n v="508347"/>
    <x v="3070"/>
  </r>
  <r>
    <s v="Shampoo"/>
    <x v="3"/>
    <x v="16"/>
    <x v="22"/>
    <s v="South"/>
    <x v="4"/>
    <x v="11"/>
    <n v="378"/>
    <n v="3486"/>
    <n v="508347"/>
    <x v="2987"/>
  </r>
  <r>
    <s v="Shampoo"/>
    <x v="3"/>
    <x v="16"/>
    <x v="22"/>
    <s v="South"/>
    <x v="5"/>
    <x v="0"/>
    <n v="1176"/>
    <n v="11340"/>
    <n v="137508"/>
    <x v="3071"/>
  </r>
  <r>
    <s v="Shampoo"/>
    <x v="3"/>
    <x v="16"/>
    <x v="22"/>
    <s v="South"/>
    <x v="5"/>
    <x v="1"/>
    <n v="672"/>
    <n v="6692"/>
    <n v="137508"/>
    <x v="3072"/>
  </r>
  <r>
    <s v="Shampoo"/>
    <x v="3"/>
    <x v="16"/>
    <x v="22"/>
    <s v="South"/>
    <x v="5"/>
    <x v="2"/>
    <n v="1400"/>
    <n v="14112"/>
    <n v="137508"/>
    <x v="3073"/>
  </r>
  <r>
    <s v="Shampoo"/>
    <x v="4"/>
    <x v="2"/>
    <x v="23"/>
    <s v="Center"/>
    <x v="0"/>
    <x v="0"/>
    <n v="2863"/>
    <n v="16037"/>
    <n v="302470"/>
    <x v="3074"/>
  </r>
  <r>
    <s v="Shampoo"/>
    <x v="4"/>
    <x v="2"/>
    <x v="23"/>
    <s v="Center"/>
    <x v="0"/>
    <x v="1"/>
    <n v="2569"/>
    <n v="14399"/>
    <n v="302470"/>
    <x v="3074"/>
  </r>
  <r>
    <s v="Shampoo"/>
    <x v="4"/>
    <x v="2"/>
    <x v="23"/>
    <s v="Center"/>
    <x v="0"/>
    <x v="2"/>
    <n v="3248"/>
    <n v="18193"/>
    <n v="302470"/>
    <x v="3074"/>
  </r>
  <r>
    <s v="Shampoo"/>
    <x v="4"/>
    <x v="2"/>
    <x v="23"/>
    <s v="Center"/>
    <x v="0"/>
    <x v="3"/>
    <n v="3157"/>
    <n v="17703"/>
    <n v="302470"/>
    <x v="3074"/>
  </r>
  <r>
    <s v="Shampoo"/>
    <x v="4"/>
    <x v="2"/>
    <x v="23"/>
    <s v="Center"/>
    <x v="0"/>
    <x v="4"/>
    <n v="2429"/>
    <n v="13622"/>
    <n v="302470"/>
    <x v="3074"/>
  </r>
  <r>
    <s v="Shampoo"/>
    <x v="4"/>
    <x v="2"/>
    <x v="23"/>
    <s v="Center"/>
    <x v="0"/>
    <x v="5"/>
    <n v="3031"/>
    <n v="16940"/>
    <n v="302470"/>
    <x v="3074"/>
  </r>
  <r>
    <s v="Shampoo"/>
    <x v="4"/>
    <x v="2"/>
    <x v="23"/>
    <s v="Center"/>
    <x v="0"/>
    <x v="6"/>
    <n v="2667"/>
    <n v="14910"/>
    <n v="302470"/>
    <x v="3074"/>
  </r>
  <r>
    <s v="Shampoo"/>
    <x v="4"/>
    <x v="2"/>
    <x v="23"/>
    <s v="Center"/>
    <x v="0"/>
    <x v="7"/>
    <n v="3339"/>
    <n v="18725"/>
    <n v="302470"/>
    <x v="3074"/>
  </r>
  <r>
    <s v="Shampoo"/>
    <x v="4"/>
    <x v="2"/>
    <x v="23"/>
    <s v="Center"/>
    <x v="0"/>
    <x v="8"/>
    <n v="2793"/>
    <n v="15659"/>
    <n v="302470"/>
    <x v="3074"/>
  </r>
  <r>
    <s v="Shampoo"/>
    <x v="4"/>
    <x v="2"/>
    <x v="23"/>
    <s v="Center"/>
    <x v="0"/>
    <x v="9"/>
    <n v="4025"/>
    <n v="22561"/>
    <n v="302470"/>
    <x v="3074"/>
  </r>
  <r>
    <s v="Shampoo"/>
    <x v="4"/>
    <x v="2"/>
    <x v="23"/>
    <s v="Center"/>
    <x v="0"/>
    <x v="10"/>
    <n v="2674"/>
    <n v="14952"/>
    <n v="302470"/>
    <x v="3074"/>
  </r>
  <r>
    <s v="Shampoo"/>
    <x v="4"/>
    <x v="2"/>
    <x v="23"/>
    <s v="Center"/>
    <x v="0"/>
    <x v="11"/>
    <n v="3227"/>
    <n v="18046"/>
    <n v="302470"/>
    <x v="3074"/>
  </r>
  <r>
    <s v="Shampoo"/>
    <x v="4"/>
    <x v="2"/>
    <x v="23"/>
    <s v="Center"/>
    <x v="1"/>
    <x v="0"/>
    <n v="3948"/>
    <n v="22106"/>
    <n v="309351"/>
    <x v="3075"/>
  </r>
  <r>
    <s v="Shampoo"/>
    <x v="4"/>
    <x v="2"/>
    <x v="23"/>
    <s v="Center"/>
    <x v="1"/>
    <x v="1"/>
    <n v="3087"/>
    <n v="17269"/>
    <n v="309351"/>
    <x v="3076"/>
  </r>
  <r>
    <s v="Shampoo"/>
    <x v="4"/>
    <x v="2"/>
    <x v="23"/>
    <s v="Center"/>
    <x v="1"/>
    <x v="2"/>
    <n v="2737"/>
    <n v="15330"/>
    <n v="309351"/>
    <x v="3077"/>
  </r>
  <r>
    <s v="Shampoo"/>
    <x v="4"/>
    <x v="2"/>
    <x v="23"/>
    <s v="Center"/>
    <x v="1"/>
    <x v="3"/>
    <n v="3906"/>
    <n v="21889"/>
    <n v="309351"/>
    <x v="3078"/>
  </r>
  <r>
    <s v="Shampoo"/>
    <x v="4"/>
    <x v="2"/>
    <x v="23"/>
    <s v="Center"/>
    <x v="1"/>
    <x v="4"/>
    <n v="3514"/>
    <n v="19684"/>
    <n v="309351"/>
    <x v="3079"/>
  </r>
  <r>
    <s v="Shampoo"/>
    <x v="4"/>
    <x v="2"/>
    <x v="23"/>
    <s v="Center"/>
    <x v="1"/>
    <x v="5"/>
    <n v="3640"/>
    <n v="20391"/>
    <n v="309351"/>
    <x v="3080"/>
  </r>
  <r>
    <s v="Shampoo"/>
    <x v="4"/>
    <x v="2"/>
    <x v="23"/>
    <s v="Center"/>
    <x v="1"/>
    <x v="6"/>
    <n v="3353"/>
    <n v="18774"/>
    <n v="309351"/>
    <x v="3081"/>
  </r>
  <r>
    <s v="Shampoo"/>
    <x v="4"/>
    <x v="2"/>
    <x v="23"/>
    <s v="Center"/>
    <x v="1"/>
    <x v="7"/>
    <n v="2317"/>
    <n v="12950"/>
    <n v="309351"/>
    <x v="3082"/>
  </r>
  <r>
    <s v="Shampoo"/>
    <x v="4"/>
    <x v="2"/>
    <x v="23"/>
    <s v="Center"/>
    <x v="1"/>
    <x v="8"/>
    <n v="2492"/>
    <n v="13965"/>
    <n v="309351"/>
    <x v="3083"/>
  </r>
  <r>
    <s v="Shampoo"/>
    <x v="4"/>
    <x v="2"/>
    <x v="23"/>
    <s v="Center"/>
    <x v="1"/>
    <x v="9"/>
    <n v="2555"/>
    <n v="14315"/>
    <n v="309351"/>
    <x v="3084"/>
  </r>
  <r>
    <s v="Shampoo"/>
    <x v="4"/>
    <x v="2"/>
    <x v="23"/>
    <s v="Center"/>
    <x v="1"/>
    <x v="10"/>
    <n v="2625"/>
    <n v="14721"/>
    <n v="309351"/>
    <x v="3085"/>
  </r>
  <r>
    <s v="Shampoo"/>
    <x v="4"/>
    <x v="2"/>
    <x v="23"/>
    <s v="Center"/>
    <x v="1"/>
    <x v="11"/>
    <n v="4081"/>
    <n v="22890"/>
    <n v="309351"/>
    <x v="1468"/>
  </r>
  <r>
    <s v="Shampoo"/>
    <x v="4"/>
    <x v="2"/>
    <x v="23"/>
    <s v="Center"/>
    <x v="2"/>
    <x v="0"/>
    <n v="3605"/>
    <n v="20167"/>
    <n v="299404"/>
    <x v="3086"/>
  </r>
  <r>
    <s v="Shampoo"/>
    <x v="4"/>
    <x v="2"/>
    <x v="23"/>
    <s v="Center"/>
    <x v="2"/>
    <x v="1"/>
    <n v="4494"/>
    <n v="25165"/>
    <n v="299404"/>
    <x v="3087"/>
  </r>
  <r>
    <s v="Shampoo"/>
    <x v="4"/>
    <x v="2"/>
    <x v="23"/>
    <s v="Center"/>
    <x v="2"/>
    <x v="2"/>
    <n v="2681"/>
    <n v="15008"/>
    <n v="299404"/>
    <x v="3088"/>
  </r>
  <r>
    <s v="Shampoo"/>
    <x v="4"/>
    <x v="2"/>
    <x v="23"/>
    <s v="Center"/>
    <x v="2"/>
    <x v="3"/>
    <n v="3143"/>
    <n v="17633"/>
    <n v="299404"/>
    <x v="3089"/>
  </r>
  <r>
    <s v="Shampoo"/>
    <x v="4"/>
    <x v="2"/>
    <x v="23"/>
    <s v="Center"/>
    <x v="2"/>
    <x v="4"/>
    <n v="2170"/>
    <n v="12152"/>
    <n v="299404"/>
    <x v="3090"/>
  </r>
  <r>
    <s v="Shampoo"/>
    <x v="4"/>
    <x v="2"/>
    <x v="23"/>
    <s v="Center"/>
    <x v="2"/>
    <x v="5"/>
    <n v="2485"/>
    <n v="13909"/>
    <n v="299404"/>
    <x v="3091"/>
  </r>
  <r>
    <s v="Shampoo"/>
    <x v="4"/>
    <x v="2"/>
    <x v="23"/>
    <s v="Center"/>
    <x v="2"/>
    <x v="6"/>
    <n v="2940"/>
    <n v="16450"/>
    <n v="299404"/>
    <x v="3092"/>
  </r>
  <r>
    <s v="Shampoo"/>
    <x v="4"/>
    <x v="2"/>
    <x v="23"/>
    <s v="Center"/>
    <x v="2"/>
    <x v="7"/>
    <n v="2513"/>
    <n v="14049"/>
    <n v="299404"/>
    <x v="3093"/>
  </r>
  <r>
    <s v="Shampoo"/>
    <x v="4"/>
    <x v="2"/>
    <x v="23"/>
    <s v="Center"/>
    <x v="2"/>
    <x v="8"/>
    <n v="2877"/>
    <n v="16121"/>
    <n v="299404"/>
    <x v="3094"/>
  </r>
  <r>
    <s v="Shampoo"/>
    <x v="4"/>
    <x v="2"/>
    <x v="23"/>
    <s v="Center"/>
    <x v="2"/>
    <x v="9"/>
    <n v="3108"/>
    <n v="17416"/>
    <n v="299404"/>
    <x v="3095"/>
  </r>
  <r>
    <s v="Shampoo"/>
    <x v="4"/>
    <x v="2"/>
    <x v="23"/>
    <s v="Center"/>
    <x v="2"/>
    <x v="10"/>
    <n v="2583"/>
    <n v="14490"/>
    <n v="299404"/>
    <x v="3096"/>
  </r>
  <r>
    <s v="Shampoo"/>
    <x v="4"/>
    <x v="2"/>
    <x v="23"/>
    <s v="Center"/>
    <x v="2"/>
    <x v="11"/>
    <n v="3325"/>
    <n v="18627"/>
    <n v="299404"/>
    <x v="3097"/>
  </r>
  <r>
    <s v="Shampoo"/>
    <x v="4"/>
    <x v="2"/>
    <x v="23"/>
    <s v="Center"/>
    <x v="3"/>
    <x v="0"/>
    <n v="2996"/>
    <n v="16786"/>
    <n v="294889"/>
    <x v="2382"/>
  </r>
  <r>
    <s v="Shampoo"/>
    <x v="4"/>
    <x v="2"/>
    <x v="23"/>
    <s v="Center"/>
    <x v="3"/>
    <x v="1"/>
    <n v="3248"/>
    <n v="18179"/>
    <n v="294889"/>
    <x v="3098"/>
  </r>
  <r>
    <s v="Shampoo"/>
    <x v="4"/>
    <x v="2"/>
    <x v="23"/>
    <s v="Center"/>
    <x v="3"/>
    <x v="2"/>
    <n v="3276"/>
    <n v="18354"/>
    <n v="294889"/>
    <x v="3099"/>
  </r>
  <r>
    <s v="Shampoo"/>
    <x v="4"/>
    <x v="2"/>
    <x v="23"/>
    <s v="Center"/>
    <x v="3"/>
    <x v="3"/>
    <n v="2961"/>
    <n v="16590"/>
    <n v="294889"/>
    <x v="3100"/>
  </r>
  <r>
    <s v="Shampoo"/>
    <x v="4"/>
    <x v="2"/>
    <x v="23"/>
    <s v="Center"/>
    <x v="3"/>
    <x v="4"/>
    <n v="2681"/>
    <n v="14987"/>
    <n v="294889"/>
    <x v="3101"/>
  </r>
  <r>
    <s v="Shampoo"/>
    <x v="4"/>
    <x v="2"/>
    <x v="23"/>
    <s v="Center"/>
    <x v="3"/>
    <x v="5"/>
    <n v="2835"/>
    <n v="15897"/>
    <n v="294889"/>
    <x v="3102"/>
  </r>
  <r>
    <s v="Shampoo"/>
    <x v="4"/>
    <x v="2"/>
    <x v="23"/>
    <s v="Center"/>
    <x v="3"/>
    <x v="6"/>
    <n v="2898"/>
    <n v="16352"/>
    <n v="294889"/>
    <x v="3103"/>
  </r>
  <r>
    <s v="Shampoo"/>
    <x v="4"/>
    <x v="2"/>
    <x v="23"/>
    <s v="Center"/>
    <x v="3"/>
    <x v="7"/>
    <n v="2471"/>
    <n v="13944"/>
    <n v="294889"/>
    <x v="3104"/>
  </r>
  <r>
    <s v="Shampoo"/>
    <x v="4"/>
    <x v="2"/>
    <x v="23"/>
    <s v="Center"/>
    <x v="3"/>
    <x v="8"/>
    <n v="3045"/>
    <n v="17192"/>
    <n v="294889"/>
    <x v="3105"/>
  </r>
  <r>
    <s v="Shampoo"/>
    <x v="4"/>
    <x v="2"/>
    <x v="23"/>
    <s v="Center"/>
    <x v="3"/>
    <x v="9"/>
    <n v="2961"/>
    <n v="16723"/>
    <n v="294889"/>
    <x v="3106"/>
  </r>
  <r>
    <s v="Shampoo"/>
    <x v="4"/>
    <x v="2"/>
    <x v="23"/>
    <s v="Center"/>
    <x v="3"/>
    <x v="10"/>
    <n v="2989"/>
    <n v="16891"/>
    <n v="294889"/>
    <x v="3107"/>
  </r>
  <r>
    <s v="Shampoo"/>
    <x v="4"/>
    <x v="2"/>
    <x v="23"/>
    <s v="Center"/>
    <x v="3"/>
    <x v="11"/>
    <n v="3381"/>
    <n v="19103"/>
    <n v="294889"/>
    <x v="3108"/>
  </r>
  <r>
    <s v="Shampoo"/>
    <x v="4"/>
    <x v="2"/>
    <x v="23"/>
    <s v="Center"/>
    <x v="4"/>
    <x v="0"/>
    <n v="2919"/>
    <n v="16478"/>
    <n v="294581"/>
    <x v="3109"/>
  </r>
  <r>
    <s v="Shampoo"/>
    <x v="4"/>
    <x v="2"/>
    <x v="23"/>
    <s v="Center"/>
    <x v="4"/>
    <x v="1"/>
    <n v="2569"/>
    <n v="14504"/>
    <n v="294581"/>
    <x v="3110"/>
  </r>
  <r>
    <s v="Shampoo"/>
    <x v="4"/>
    <x v="2"/>
    <x v="23"/>
    <s v="Center"/>
    <x v="4"/>
    <x v="2"/>
    <n v="3157"/>
    <n v="17857"/>
    <n v="294581"/>
    <x v="3111"/>
  </r>
  <r>
    <s v="Shampoo"/>
    <x v="4"/>
    <x v="2"/>
    <x v="23"/>
    <s v="Center"/>
    <x v="4"/>
    <x v="3"/>
    <n v="2891"/>
    <n v="16338"/>
    <n v="294581"/>
    <x v="3112"/>
  </r>
  <r>
    <s v="Shampoo"/>
    <x v="4"/>
    <x v="2"/>
    <x v="23"/>
    <s v="Center"/>
    <x v="4"/>
    <x v="4"/>
    <n v="3122"/>
    <n v="17640"/>
    <n v="294581"/>
    <x v="3113"/>
  </r>
  <r>
    <s v="Shampoo"/>
    <x v="4"/>
    <x v="2"/>
    <x v="23"/>
    <s v="Center"/>
    <x v="4"/>
    <x v="5"/>
    <n v="3059"/>
    <n v="17276"/>
    <n v="294581"/>
    <x v="3114"/>
  </r>
  <r>
    <s v="Shampoo"/>
    <x v="4"/>
    <x v="2"/>
    <x v="23"/>
    <s v="Center"/>
    <x v="4"/>
    <x v="6"/>
    <n v="2646"/>
    <n v="14938"/>
    <n v="294581"/>
    <x v="3115"/>
  </r>
  <r>
    <s v="Shampoo"/>
    <x v="4"/>
    <x v="2"/>
    <x v="23"/>
    <s v="Center"/>
    <x v="4"/>
    <x v="7"/>
    <n v="2940"/>
    <n v="16597"/>
    <n v="294581"/>
    <x v="3116"/>
  </r>
  <r>
    <s v="Shampoo"/>
    <x v="4"/>
    <x v="2"/>
    <x v="23"/>
    <s v="Center"/>
    <x v="4"/>
    <x v="8"/>
    <n v="3038"/>
    <n v="17157"/>
    <n v="294581"/>
    <x v="3117"/>
  </r>
  <r>
    <s v="Shampoo"/>
    <x v="4"/>
    <x v="2"/>
    <x v="23"/>
    <s v="Center"/>
    <x v="4"/>
    <x v="9"/>
    <n v="3150"/>
    <n v="17794"/>
    <n v="294581"/>
    <x v="3118"/>
  </r>
  <r>
    <s v="Shampoo"/>
    <x v="4"/>
    <x v="2"/>
    <x v="23"/>
    <s v="Center"/>
    <x v="4"/>
    <x v="10"/>
    <n v="2982"/>
    <n v="16863"/>
    <n v="294581"/>
    <x v="3119"/>
  </r>
  <r>
    <s v="Shampoo"/>
    <x v="4"/>
    <x v="2"/>
    <x v="23"/>
    <s v="Center"/>
    <x v="4"/>
    <x v="11"/>
    <n v="3311"/>
    <n v="19096"/>
    <n v="294581"/>
    <x v="3120"/>
  </r>
  <r>
    <s v="Shampoo"/>
    <x v="4"/>
    <x v="2"/>
    <x v="23"/>
    <s v="Center"/>
    <x v="5"/>
    <x v="0"/>
    <n v="3164"/>
    <n v="18865"/>
    <n v="87178"/>
    <x v="3121"/>
  </r>
  <r>
    <s v="Shampoo"/>
    <x v="4"/>
    <x v="2"/>
    <x v="23"/>
    <s v="Center"/>
    <x v="5"/>
    <x v="1"/>
    <n v="3045"/>
    <n v="18088"/>
    <n v="87178"/>
    <x v="3122"/>
  </r>
  <r>
    <s v="Shampoo"/>
    <x v="4"/>
    <x v="2"/>
    <x v="23"/>
    <s v="Center"/>
    <x v="5"/>
    <x v="2"/>
    <n v="3024"/>
    <n v="17990"/>
    <n v="87178"/>
    <x v="3123"/>
  </r>
  <r>
    <s v="Shampoo"/>
    <x v="4"/>
    <x v="2"/>
    <x v="23"/>
    <s v="North"/>
    <x v="0"/>
    <x v="0"/>
    <n v="1225"/>
    <n v="6860"/>
    <n v="302470"/>
    <x v="3074"/>
  </r>
  <r>
    <s v="Shampoo"/>
    <x v="4"/>
    <x v="2"/>
    <x v="23"/>
    <s v="North"/>
    <x v="0"/>
    <x v="1"/>
    <n v="896"/>
    <n v="4991"/>
    <n v="302470"/>
    <x v="3074"/>
  </r>
  <r>
    <s v="Shampoo"/>
    <x v="4"/>
    <x v="2"/>
    <x v="23"/>
    <s v="North"/>
    <x v="0"/>
    <x v="2"/>
    <n v="945"/>
    <n v="5306"/>
    <n v="302470"/>
    <x v="3074"/>
  </r>
  <r>
    <s v="Shampoo"/>
    <x v="4"/>
    <x v="2"/>
    <x v="23"/>
    <s v="North"/>
    <x v="0"/>
    <x v="3"/>
    <n v="721"/>
    <n v="4039"/>
    <n v="302470"/>
    <x v="3074"/>
  </r>
  <r>
    <s v="Shampoo"/>
    <x v="4"/>
    <x v="2"/>
    <x v="23"/>
    <s v="North"/>
    <x v="0"/>
    <x v="4"/>
    <n v="945"/>
    <n v="5313"/>
    <n v="302470"/>
    <x v="3074"/>
  </r>
  <r>
    <s v="Shampoo"/>
    <x v="4"/>
    <x v="2"/>
    <x v="23"/>
    <s v="North"/>
    <x v="0"/>
    <x v="5"/>
    <n v="735"/>
    <n v="4116"/>
    <n v="302470"/>
    <x v="3074"/>
  </r>
  <r>
    <s v="Shampoo"/>
    <x v="4"/>
    <x v="2"/>
    <x v="23"/>
    <s v="North"/>
    <x v="0"/>
    <x v="6"/>
    <n v="714"/>
    <n v="3983"/>
    <n v="302470"/>
    <x v="3074"/>
  </r>
  <r>
    <s v="Shampoo"/>
    <x v="4"/>
    <x v="2"/>
    <x v="23"/>
    <s v="North"/>
    <x v="0"/>
    <x v="7"/>
    <n v="770"/>
    <n v="4312"/>
    <n v="302470"/>
    <x v="3074"/>
  </r>
  <r>
    <s v="Shampoo"/>
    <x v="4"/>
    <x v="2"/>
    <x v="23"/>
    <s v="North"/>
    <x v="0"/>
    <x v="8"/>
    <n v="420"/>
    <n v="2373"/>
    <n v="302470"/>
    <x v="3074"/>
  </r>
  <r>
    <s v="Shampoo"/>
    <x v="4"/>
    <x v="2"/>
    <x v="23"/>
    <s v="North"/>
    <x v="0"/>
    <x v="9"/>
    <n v="595"/>
    <n v="3353"/>
    <n v="302470"/>
    <x v="3074"/>
  </r>
  <r>
    <s v="Shampoo"/>
    <x v="4"/>
    <x v="2"/>
    <x v="23"/>
    <s v="North"/>
    <x v="0"/>
    <x v="10"/>
    <n v="826"/>
    <n v="4606"/>
    <n v="302470"/>
    <x v="3074"/>
  </r>
  <r>
    <s v="Shampoo"/>
    <x v="4"/>
    <x v="2"/>
    <x v="23"/>
    <s v="North"/>
    <x v="0"/>
    <x v="11"/>
    <n v="756"/>
    <n v="4242"/>
    <n v="302470"/>
    <x v="3074"/>
  </r>
  <r>
    <s v="Shampoo"/>
    <x v="4"/>
    <x v="2"/>
    <x v="23"/>
    <s v="North"/>
    <x v="1"/>
    <x v="0"/>
    <n v="868"/>
    <n v="4865"/>
    <n v="309351"/>
    <x v="3124"/>
  </r>
  <r>
    <s v="Shampoo"/>
    <x v="4"/>
    <x v="2"/>
    <x v="23"/>
    <s v="North"/>
    <x v="1"/>
    <x v="1"/>
    <n v="917"/>
    <n v="5124"/>
    <n v="309351"/>
    <x v="3125"/>
  </r>
  <r>
    <s v="Shampoo"/>
    <x v="4"/>
    <x v="2"/>
    <x v="23"/>
    <s v="North"/>
    <x v="1"/>
    <x v="2"/>
    <n v="777"/>
    <n v="4354"/>
    <n v="309351"/>
    <x v="3126"/>
  </r>
  <r>
    <s v="Shampoo"/>
    <x v="4"/>
    <x v="2"/>
    <x v="23"/>
    <s v="North"/>
    <x v="1"/>
    <x v="3"/>
    <n v="504"/>
    <n v="2800"/>
    <n v="309351"/>
    <x v="3127"/>
  </r>
  <r>
    <s v="Shampoo"/>
    <x v="4"/>
    <x v="2"/>
    <x v="23"/>
    <s v="North"/>
    <x v="1"/>
    <x v="4"/>
    <n v="588"/>
    <n v="3290"/>
    <n v="309351"/>
    <x v="3128"/>
  </r>
  <r>
    <s v="Shampoo"/>
    <x v="4"/>
    <x v="2"/>
    <x v="23"/>
    <s v="North"/>
    <x v="1"/>
    <x v="5"/>
    <n v="630"/>
    <n v="3556"/>
    <n v="309351"/>
    <x v="3129"/>
  </r>
  <r>
    <s v="Shampoo"/>
    <x v="4"/>
    <x v="2"/>
    <x v="23"/>
    <s v="North"/>
    <x v="1"/>
    <x v="6"/>
    <n v="1071"/>
    <n v="6006"/>
    <n v="309351"/>
    <x v="3130"/>
  </r>
  <r>
    <s v="Shampoo"/>
    <x v="4"/>
    <x v="2"/>
    <x v="23"/>
    <s v="North"/>
    <x v="1"/>
    <x v="7"/>
    <n v="777"/>
    <n v="4375"/>
    <n v="309351"/>
    <x v="3131"/>
  </r>
  <r>
    <s v="Shampoo"/>
    <x v="4"/>
    <x v="2"/>
    <x v="23"/>
    <s v="North"/>
    <x v="1"/>
    <x v="8"/>
    <n v="721"/>
    <n v="4032"/>
    <n v="309351"/>
    <x v="3132"/>
  </r>
  <r>
    <s v="Shampoo"/>
    <x v="4"/>
    <x v="2"/>
    <x v="23"/>
    <s v="North"/>
    <x v="1"/>
    <x v="9"/>
    <n v="945"/>
    <n v="5313"/>
    <n v="309351"/>
    <x v="3133"/>
  </r>
  <r>
    <s v="Shampoo"/>
    <x v="4"/>
    <x v="2"/>
    <x v="23"/>
    <s v="North"/>
    <x v="1"/>
    <x v="10"/>
    <n v="1554"/>
    <n v="8666"/>
    <n v="309351"/>
    <x v="3134"/>
  </r>
  <r>
    <s v="Shampoo"/>
    <x v="4"/>
    <x v="2"/>
    <x v="23"/>
    <s v="North"/>
    <x v="1"/>
    <x v="11"/>
    <n v="763"/>
    <n v="4291"/>
    <n v="309351"/>
    <x v="1468"/>
  </r>
  <r>
    <s v="Shampoo"/>
    <x v="4"/>
    <x v="2"/>
    <x v="23"/>
    <s v="North"/>
    <x v="2"/>
    <x v="0"/>
    <n v="840"/>
    <n v="4690"/>
    <n v="299404"/>
    <x v="3135"/>
  </r>
  <r>
    <s v="Shampoo"/>
    <x v="4"/>
    <x v="2"/>
    <x v="23"/>
    <s v="North"/>
    <x v="2"/>
    <x v="1"/>
    <n v="1008"/>
    <n v="5635"/>
    <n v="299404"/>
    <x v="3136"/>
  </r>
  <r>
    <s v="Shampoo"/>
    <x v="4"/>
    <x v="2"/>
    <x v="23"/>
    <s v="North"/>
    <x v="2"/>
    <x v="2"/>
    <n v="707"/>
    <n v="3955"/>
    <n v="299404"/>
    <x v="3116"/>
  </r>
  <r>
    <s v="Shampoo"/>
    <x v="4"/>
    <x v="2"/>
    <x v="23"/>
    <s v="North"/>
    <x v="2"/>
    <x v="3"/>
    <n v="812"/>
    <n v="4550"/>
    <n v="299404"/>
    <x v="3137"/>
  </r>
  <r>
    <s v="Shampoo"/>
    <x v="4"/>
    <x v="2"/>
    <x v="23"/>
    <s v="North"/>
    <x v="2"/>
    <x v="4"/>
    <n v="1127"/>
    <n v="6300"/>
    <n v="299404"/>
    <x v="3138"/>
  </r>
  <r>
    <s v="Shampoo"/>
    <x v="4"/>
    <x v="2"/>
    <x v="23"/>
    <s v="North"/>
    <x v="2"/>
    <x v="5"/>
    <n v="1015"/>
    <n v="5684"/>
    <n v="299404"/>
    <x v="3139"/>
  </r>
  <r>
    <s v="Shampoo"/>
    <x v="4"/>
    <x v="2"/>
    <x v="23"/>
    <s v="North"/>
    <x v="2"/>
    <x v="6"/>
    <n v="1029"/>
    <n v="5740"/>
    <n v="299404"/>
    <x v="3140"/>
  </r>
  <r>
    <s v="Shampoo"/>
    <x v="4"/>
    <x v="2"/>
    <x v="23"/>
    <s v="North"/>
    <x v="2"/>
    <x v="7"/>
    <n v="728"/>
    <n v="4053"/>
    <n v="299404"/>
    <x v="3141"/>
  </r>
  <r>
    <s v="Shampoo"/>
    <x v="4"/>
    <x v="2"/>
    <x v="23"/>
    <s v="North"/>
    <x v="2"/>
    <x v="8"/>
    <n v="945"/>
    <n v="5299"/>
    <n v="299404"/>
    <x v="3142"/>
  </r>
  <r>
    <s v="Shampoo"/>
    <x v="4"/>
    <x v="2"/>
    <x v="23"/>
    <s v="North"/>
    <x v="2"/>
    <x v="9"/>
    <n v="1092"/>
    <n v="6104"/>
    <n v="299404"/>
    <x v="3143"/>
  </r>
  <r>
    <s v="Shampoo"/>
    <x v="4"/>
    <x v="2"/>
    <x v="23"/>
    <s v="North"/>
    <x v="2"/>
    <x v="10"/>
    <n v="987"/>
    <n v="5523"/>
    <n v="299404"/>
    <x v="3144"/>
  </r>
  <r>
    <s v="Shampoo"/>
    <x v="4"/>
    <x v="2"/>
    <x v="23"/>
    <s v="North"/>
    <x v="2"/>
    <x v="11"/>
    <n v="1085"/>
    <n v="6083"/>
    <n v="299404"/>
    <x v="3097"/>
  </r>
  <r>
    <s v="Shampoo"/>
    <x v="4"/>
    <x v="2"/>
    <x v="23"/>
    <s v="North"/>
    <x v="3"/>
    <x v="0"/>
    <n v="959"/>
    <n v="5390"/>
    <n v="294889"/>
    <x v="3145"/>
  </r>
  <r>
    <s v="Shampoo"/>
    <x v="4"/>
    <x v="2"/>
    <x v="23"/>
    <s v="North"/>
    <x v="3"/>
    <x v="1"/>
    <n v="1162"/>
    <n v="6538"/>
    <n v="294889"/>
    <x v="3146"/>
  </r>
  <r>
    <s v="Shampoo"/>
    <x v="4"/>
    <x v="2"/>
    <x v="23"/>
    <s v="North"/>
    <x v="3"/>
    <x v="2"/>
    <n v="1099"/>
    <n v="6174"/>
    <n v="294889"/>
    <x v="3147"/>
  </r>
  <r>
    <s v="Shampoo"/>
    <x v="4"/>
    <x v="2"/>
    <x v="23"/>
    <s v="North"/>
    <x v="3"/>
    <x v="3"/>
    <n v="1029"/>
    <n v="5747"/>
    <n v="294889"/>
    <x v="3148"/>
  </r>
  <r>
    <s v="Shampoo"/>
    <x v="4"/>
    <x v="2"/>
    <x v="23"/>
    <s v="North"/>
    <x v="3"/>
    <x v="4"/>
    <n v="931"/>
    <n v="5236"/>
    <n v="294889"/>
    <x v="3149"/>
  </r>
  <r>
    <s v="Shampoo"/>
    <x v="4"/>
    <x v="2"/>
    <x v="23"/>
    <s v="North"/>
    <x v="3"/>
    <x v="5"/>
    <n v="903"/>
    <n v="5061"/>
    <n v="294889"/>
    <x v="3150"/>
  </r>
  <r>
    <s v="Shampoo"/>
    <x v="4"/>
    <x v="2"/>
    <x v="23"/>
    <s v="North"/>
    <x v="3"/>
    <x v="6"/>
    <n v="903"/>
    <n v="5117"/>
    <n v="294889"/>
    <x v="3151"/>
  </r>
  <r>
    <s v="Shampoo"/>
    <x v="4"/>
    <x v="2"/>
    <x v="23"/>
    <s v="North"/>
    <x v="3"/>
    <x v="7"/>
    <n v="1008"/>
    <n v="5691"/>
    <n v="294889"/>
    <x v="3152"/>
  </r>
  <r>
    <s v="Shampoo"/>
    <x v="4"/>
    <x v="2"/>
    <x v="23"/>
    <s v="North"/>
    <x v="3"/>
    <x v="8"/>
    <n v="770"/>
    <n v="4361"/>
    <n v="294889"/>
    <x v="3153"/>
  </r>
  <r>
    <s v="Shampoo"/>
    <x v="4"/>
    <x v="2"/>
    <x v="23"/>
    <s v="North"/>
    <x v="3"/>
    <x v="9"/>
    <n v="826"/>
    <n v="4669"/>
    <n v="294889"/>
    <x v="3154"/>
  </r>
  <r>
    <s v="Shampoo"/>
    <x v="4"/>
    <x v="2"/>
    <x v="23"/>
    <s v="North"/>
    <x v="3"/>
    <x v="10"/>
    <n v="896"/>
    <n v="5040"/>
    <n v="294889"/>
    <x v="3155"/>
  </r>
  <r>
    <s v="Shampoo"/>
    <x v="4"/>
    <x v="2"/>
    <x v="23"/>
    <s v="North"/>
    <x v="3"/>
    <x v="11"/>
    <n v="644"/>
    <n v="3605"/>
    <n v="294889"/>
    <x v="3108"/>
  </r>
  <r>
    <s v="Shampoo"/>
    <x v="4"/>
    <x v="2"/>
    <x v="23"/>
    <s v="North"/>
    <x v="4"/>
    <x v="0"/>
    <n v="868"/>
    <n v="4900"/>
    <n v="294581"/>
    <x v="3156"/>
  </r>
  <r>
    <s v="Shampoo"/>
    <x v="4"/>
    <x v="2"/>
    <x v="23"/>
    <s v="North"/>
    <x v="4"/>
    <x v="1"/>
    <n v="868"/>
    <n v="4914"/>
    <n v="294581"/>
    <x v="3157"/>
  </r>
  <r>
    <s v="Shampoo"/>
    <x v="4"/>
    <x v="2"/>
    <x v="23"/>
    <s v="North"/>
    <x v="4"/>
    <x v="2"/>
    <n v="840"/>
    <n v="4732"/>
    <n v="294581"/>
    <x v="3158"/>
  </r>
  <r>
    <s v="Shampoo"/>
    <x v="4"/>
    <x v="2"/>
    <x v="23"/>
    <s v="North"/>
    <x v="4"/>
    <x v="3"/>
    <n v="693"/>
    <n v="3906"/>
    <n v="294581"/>
    <x v="3159"/>
  </r>
  <r>
    <s v="Shampoo"/>
    <x v="4"/>
    <x v="2"/>
    <x v="23"/>
    <s v="North"/>
    <x v="4"/>
    <x v="4"/>
    <n v="777"/>
    <n v="4389"/>
    <n v="294581"/>
    <x v="3160"/>
  </r>
  <r>
    <s v="Shampoo"/>
    <x v="4"/>
    <x v="2"/>
    <x v="23"/>
    <s v="North"/>
    <x v="4"/>
    <x v="5"/>
    <n v="1008"/>
    <n v="5684"/>
    <n v="294581"/>
    <x v="3161"/>
  </r>
  <r>
    <s v="Shampoo"/>
    <x v="4"/>
    <x v="2"/>
    <x v="23"/>
    <s v="North"/>
    <x v="4"/>
    <x v="6"/>
    <n v="854"/>
    <n v="4830"/>
    <n v="294581"/>
    <x v="3162"/>
  </r>
  <r>
    <s v="Shampoo"/>
    <x v="4"/>
    <x v="2"/>
    <x v="23"/>
    <s v="North"/>
    <x v="4"/>
    <x v="7"/>
    <n v="840"/>
    <n v="4739"/>
    <n v="294581"/>
    <x v="3163"/>
  </r>
  <r>
    <s v="Shampoo"/>
    <x v="4"/>
    <x v="2"/>
    <x v="23"/>
    <s v="North"/>
    <x v="4"/>
    <x v="8"/>
    <n v="770"/>
    <n v="4368"/>
    <n v="294581"/>
    <x v="3164"/>
  </r>
  <r>
    <s v="Shampoo"/>
    <x v="4"/>
    <x v="2"/>
    <x v="23"/>
    <s v="North"/>
    <x v="4"/>
    <x v="9"/>
    <n v="1085"/>
    <n v="6146"/>
    <n v="294581"/>
    <x v="1289"/>
  </r>
  <r>
    <s v="Shampoo"/>
    <x v="4"/>
    <x v="2"/>
    <x v="23"/>
    <s v="North"/>
    <x v="4"/>
    <x v="10"/>
    <n v="1043"/>
    <n v="5880"/>
    <n v="294581"/>
    <x v="3165"/>
  </r>
  <r>
    <s v="Shampoo"/>
    <x v="4"/>
    <x v="2"/>
    <x v="23"/>
    <s v="North"/>
    <x v="4"/>
    <x v="11"/>
    <n v="1057"/>
    <n v="6104"/>
    <n v="294581"/>
    <x v="3120"/>
  </r>
  <r>
    <s v="Shampoo"/>
    <x v="4"/>
    <x v="2"/>
    <x v="23"/>
    <s v="North"/>
    <x v="5"/>
    <x v="0"/>
    <n v="1218"/>
    <n v="7252"/>
    <n v="87178"/>
    <x v="3166"/>
  </r>
  <r>
    <s v="Shampoo"/>
    <x v="4"/>
    <x v="2"/>
    <x v="23"/>
    <s v="North"/>
    <x v="5"/>
    <x v="1"/>
    <n v="1197"/>
    <n v="7098"/>
    <n v="87178"/>
    <x v="3167"/>
  </r>
  <r>
    <s v="Shampoo"/>
    <x v="4"/>
    <x v="2"/>
    <x v="23"/>
    <s v="North"/>
    <x v="5"/>
    <x v="2"/>
    <n v="1302"/>
    <n v="7770"/>
    <n v="87178"/>
    <x v="3168"/>
  </r>
  <r>
    <s v="Shampoo"/>
    <x v="4"/>
    <x v="2"/>
    <x v="23"/>
    <s v="South"/>
    <x v="0"/>
    <x v="0"/>
    <n v="1141"/>
    <n v="6398"/>
    <n v="302470"/>
    <x v="3074"/>
  </r>
  <r>
    <s v="Shampoo"/>
    <x v="4"/>
    <x v="2"/>
    <x v="23"/>
    <s v="South"/>
    <x v="0"/>
    <x v="1"/>
    <n v="658"/>
    <n v="3668"/>
    <n v="302470"/>
    <x v="3074"/>
  </r>
  <r>
    <s v="Shampoo"/>
    <x v="4"/>
    <x v="2"/>
    <x v="23"/>
    <s v="South"/>
    <x v="0"/>
    <x v="2"/>
    <n v="749"/>
    <n v="4200"/>
    <n v="302470"/>
    <x v="3074"/>
  </r>
  <r>
    <s v="Shampoo"/>
    <x v="4"/>
    <x v="2"/>
    <x v="23"/>
    <s v="South"/>
    <x v="0"/>
    <x v="3"/>
    <n v="749"/>
    <n v="4193"/>
    <n v="302470"/>
    <x v="3074"/>
  </r>
  <r>
    <s v="Shampoo"/>
    <x v="4"/>
    <x v="2"/>
    <x v="23"/>
    <s v="South"/>
    <x v="0"/>
    <x v="4"/>
    <n v="357"/>
    <n v="1981"/>
    <n v="302470"/>
    <x v="3074"/>
  </r>
  <r>
    <s v="Shampoo"/>
    <x v="4"/>
    <x v="2"/>
    <x v="23"/>
    <s v="South"/>
    <x v="0"/>
    <x v="5"/>
    <n v="826"/>
    <n v="4613"/>
    <n v="302470"/>
    <x v="3074"/>
  </r>
  <r>
    <s v="Shampoo"/>
    <x v="4"/>
    <x v="2"/>
    <x v="23"/>
    <s v="South"/>
    <x v="0"/>
    <x v="6"/>
    <n v="553"/>
    <n v="3101"/>
    <n v="302470"/>
    <x v="3074"/>
  </r>
  <r>
    <s v="Shampoo"/>
    <x v="4"/>
    <x v="2"/>
    <x v="23"/>
    <s v="South"/>
    <x v="0"/>
    <x v="7"/>
    <n v="665"/>
    <n v="3710"/>
    <n v="302470"/>
    <x v="3074"/>
  </r>
  <r>
    <s v="Shampoo"/>
    <x v="4"/>
    <x v="2"/>
    <x v="23"/>
    <s v="South"/>
    <x v="0"/>
    <x v="8"/>
    <n v="672"/>
    <n v="3738"/>
    <n v="302470"/>
    <x v="3074"/>
  </r>
  <r>
    <s v="Shampoo"/>
    <x v="4"/>
    <x v="2"/>
    <x v="23"/>
    <s v="South"/>
    <x v="0"/>
    <x v="9"/>
    <n v="1050"/>
    <n v="5859"/>
    <n v="302470"/>
    <x v="3074"/>
  </r>
  <r>
    <s v="Shampoo"/>
    <x v="4"/>
    <x v="2"/>
    <x v="23"/>
    <s v="South"/>
    <x v="0"/>
    <x v="10"/>
    <n v="420"/>
    <n v="2366"/>
    <n v="302470"/>
    <x v="3074"/>
  </r>
  <r>
    <s v="Shampoo"/>
    <x v="4"/>
    <x v="2"/>
    <x v="23"/>
    <s v="South"/>
    <x v="0"/>
    <x v="11"/>
    <n v="602"/>
    <n v="3402"/>
    <n v="302470"/>
    <x v="3074"/>
  </r>
  <r>
    <s v="Shampoo"/>
    <x v="4"/>
    <x v="2"/>
    <x v="23"/>
    <s v="South"/>
    <x v="1"/>
    <x v="0"/>
    <n v="833"/>
    <n v="4662"/>
    <n v="309351"/>
    <x v="3169"/>
  </r>
  <r>
    <s v="Shampoo"/>
    <x v="4"/>
    <x v="2"/>
    <x v="23"/>
    <s v="South"/>
    <x v="1"/>
    <x v="1"/>
    <n v="714"/>
    <n v="4004"/>
    <n v="309351"/>
    <x v="3170"/>
  </r>
  <r>
    <s v="Shampoo"/>
    <x v="4"/>
    <x v="2"/>
    <x v="23"/>
    <s v="South"/>
    <x v="1"/>
    <x v="2"/>
    <n v="882"/>
    <n v="4928"/>
    <n v="309351"/>
    <x v="3171"/>
  </r>
  <r>
    <s v="Shampoo"/>
    <x v="4"/>
    <x v="2"/>
    <x v="23"/>
    <s v="South"/>
    <x v="1"/>
    <x v="3"/>
    <n v="560"/>
    <n v="3129"/>
    <n v="309351"/>
    <x v="3172"/>
  </r>
  <r>
    <s v="Shampoo"/>
    <x v="4"/>
    <x v="2"/>
    <x v="23"/>
    <s v="South"/>
    <x v="1"/>
    <x v="4"/>
    <n v="378"/>
    <n v="2128"/>
    <n v="309351"/>
    <x v="3173"/>
  </r>
  <r>
    <s v="Shampoo"/>
    <x v="4"/>
    <x v="2"/>
    <x v="23"/>
    <s v="South"/>
    <x v="1"/>
    <x v="5"/>
    <n v="658"/>
    <n v="3682"/>
    <n v="309351"/>
    <x v="3174"/>
  </r>
  <r>
    <s v="Shampoo"/>
    <x v="4"/>
    <x v="2"/>
    <x v="23"/>
    <s v="South"/>
    <x v="1"/>
    <x v="6"/>
    <n v="441"/>
    <n v="2478"/>
    <n v="309351"/>
    <x v="3175"/>
  </r>
  <r>
    <s v="Shampoo"/>
    <x v="4"/>
    <x v="2"/>
    <x v="23"/>
    <s v="South"/>
    <x v="1"/>
    <x v="7"/>
    <n v="672"/>
    <n v="3759"/>
    <n v="309351"/>
    <x v="3176"/>
  </r>
  <r>
    <s v="Shampoo"/>
    <x v="4"/>
    <x v="2"/>
    <x v="23"/>
    <s v="South"/>
    <x v="1"/>
    <x v="8"/>
    <n v="385"/>
    <n v="2142"/>
    <n v="309351"/>
    <x v="3177"/>
  </r>
  <r>
    <s v="Shampoo"/>
    <x v="4"/>
    <x v="2"/>
    <x v="23"/>
    <s v="South"/>
    <x v="1"/>
    <x v="9"/>
    <n v="392"/>
    <n v="2191"/>
    <n v="309351"/>
    <x v="3178"/>
  </r>
  <r>
    <s v="Shampoo"/>
    <x v="4"/>
    <x v="2"/>
    <x v="23"/>
    <s v="South"/>
    <x v="1"/>
    <x v="10"/>
    <n v="511"/>
    <n v="2863"/>
    <n v="309351"/>
    <x v="3179"/>
  </r>
  <r>
    <s v="Shampoo"/>
    <x v="4"/>
    <x v="2"/>
    <x v="23"/>
    <s v="South"/>
    <x v="1"/>
    <x v="11"/>
    <n v="434"/>
    <n v="2429"/>
    <n v="309351"/>
    <x v="1468"/>
  </r>
  <r>
    <s v="Shampoo"/>
    <x v="4"/>
    <x v="2"/>
    <x v="23"/>
    <s v="South"/>
    <x v="2"/>
    <x v="0"/>
    <n v="434"/>
    <n v="2464"/>
    <n v="299404"/>
    <x v="3180"/>
  </r>
  <r>
    <s v="Shampoo"/>
    <x v="4"/>
    <x v="2"/>
    <x v="23"/>
    <s v="South"/>
    <x v="2"/>
    <x v="1"/>
    <n v="567"/>
    <n v="3192"/>
    <n v="299404"/>
    <x v="3181"/>
  </r>
  <r>
    <s v="Shampoo"/>
    <x v="4"/>
    <x v="2"/>
    <x v="23"/>
    <s v="South"/>
    <x v="2"/>
    <x v="2"/>
    <n v="693"/>
    <n v="3850"/>
    <n v="299404"/>
    <x v="3182"/>
  </r>
  <r>
    <s v="Shampoo"/>
    <x v="4"/>
    <x v="2"/>
    <x v="23"/>
    <s v="South"/>
    <x v="2"/>
    <x v="3"/>
    <n v="539"/>
    <n v="2996"/>
    <n v="299404"/>
    <x v="3183"/>
  </r>
  <r>
    <s v="Shampoo"/>
    <x v="4"/>
    <x v="2"/>
    <x v="23"/>
    <s v="South"/>
    <x v="2"/>
    <x v="4"/>
    <n v="322"/>
    <n v="1806"/>
    <n v="299404"/>
    <x v="3148"/>
  </r>
  <r>
    <s v="Shampoo"/>
    <x v="4"/>
    <x v="2"/>
    <x v="23"/>
    <s v="South"/>
    <x v="2"/>
    <x v="5"/>
    <n v="525"/>
    <n v="2933"/>
    <n v="299404"/>
    <x v="3184"/>
  </r>
  <r>
    <s v="Shampoo"/>
    <x v="4"/>
    <x v="2"/>
    <x v="23"/>
    <s v="South"/>
    <x v="2"/>
    <x v="6"/>
    <n v="462"/>
    <n v="2569"/>
    <n v="299404"/>
    <x v="3185"/>
  </r>
  <r>
    <s v="Shampoo"/>
    <x v="4"/>
    <x v="2"/>
    <x v="23"/>
    <s v="South"/>
    <x v="2"/>
    <x v="7"/>
    <n v="392"/>
    <n v="2184"/>
    <n v="299404"/>
    <x v="3186"/>
  </r>
  <r>
    <s v="Shampoo"/>
    <x v="4"/>
    <x v="2"/>
    <x v="23"/>
    <s v="South"/>
    <x v="2"/>
    <x v="8"/>
    <n v="560"/>
    <n v="3122"/>
    <n v="299404"/>
    <x v="3187"/>
  </r>
  <r>
    <s v="Shampoo"/>
    <x v="4"/>
    <x v="2"/>
    <x v="23"/>
    <s v="South"/>
    <x v="2"/>
    <x v="9"/>
    <n v="553"/>
    <n v="3094"/>
    <n v="299404"/>
    <x v="3188"/>
  </r>
  <r>
    <s v="Shampoo"/>
    <x v="4"/>
    <x v="2"/>
    <x v="23"/>
    <s v="South"/>
    <x v="2"/>
    <x v="10"/>
    <n v="532"/>
    <n v="2954"/>
    <n v="299404"/>
    <x v="3189"/>
  </r>
  <r>
    <s v="Shampoo"/>
    <x v="4"/>
    <x v="2"/>
    <x v="23"/>
    <s v="South"/>
    <x v="2"/>
    <x v="11"/>
    <n v="609"/>
    <n v="3437"/>
    <n v="299404"/>
    <x v="3097"/>
  </r>
  <r>
    <s v="Shampoo"/>
    <x v="4"/>
    <x v="2"/>
    <x v="23"/>
    <s v="South"/>
    <x v="3"/>
    <x v="0"/>
    <n v="532"/>
    <n v="2968"/>
    <n v="294889"/>
    <x v="3190"/>
  </r>
  <r>
    <s v="Shampoo"/>
    <x v="4"/>
    <x v="2"/>
    <x v="23"/>
    <s v="South"/>
    <x v="3"/>
    <x v="1"/>
    <n v="630"/>
    <n v="3528"/>
    <n v="294889"/>
    <x v="3191"/>
  </r>
  <r>
    <s v="Shampoo"/>
    <x v="4"/>
    <x v="2"/>
    <x v="23"/>
    <s v="South"/>
    <x v="3"/>
    <x v="2"/>
    <n v="630"/>
    <n v="3535"/>
    <n v="294889"/>
    <x v="3192"/>
  </r>
  <r>
    <s v="Shampoo"/>
    <x v="4"/>
    <x v="2"/>
    <x v="23"/>
    <s v="South"/>
    <x v="3"/>
    <x v="3"/>
    <n v="392"/>
    <n v="2198"/>
    <n v="294889"/>
    <x v="3193"/>
  </r>
  <r>
    <s v="Shampoo"/>
    <x v="4"/>
    <x v="2"/>
    <x v="23"/>
    <s v="South"/>
    <x v="3"/>
    <x v="4"/>
    <n v="406"/>
    <n v="2289"/>
    <n v="294889"/>
    <x v="3194"/>
  </r>
  <r>
    <s v="Shampoo"/>
    <x v="4"/>
    <x v="2"/>
    <x v="23"/>
    <s v="South"/>
    <x v="3"/>
    <x v="5"/>
    <n v="343"/>
    <n v="1932"/>
    <n v="294889"/>
    <x v="3195"/>
  </r>
  <r>
    <s v="Shampoo"/>
    <x v="4"/>
    <x v="2"/>
    <x v="23"/>
    <s v="South"/>
    <x v="3"/>
    <x v="6"/>
    <n v="609"/>
    <n v="3437"/>
    <n v="294889"/>
    <x v="3196"/>
  </r>
  <r>
    <s v="Shampoo"/>
    <x v="4"/>
    <x v="2"/>
    <x v="23"/>
    <s v="South"/>
    <x v="3"/>
    <x v="7"/>
    <n v="539"/>
    <n v="3031"/>
    <n v="294889"/>
    <x v="3197"/>
  </r>
  <r>
    <s v="Shampoo"/>
    <x v="4"/>
    <x v="2"/>
    <x v="23"/>
    <s v="South"/>
    <x v="3"/>
    <x v="8"/>
    <n v="336"/>
    <n v="1876"/>
    <n v="294889"/>
    <x v="3198"/>
  </r>
  <r>
    <s v="Shampoo"/>
    <x v="4"/>
    <x v="2"/>
    <x v="23"/>
    <s v="South"/>
    <x v="3"/>
    <x v="9"/>
    <n v="350"/>
    <n v="1960"/>
    <n v="294889"/>
    <x v="3199"/>
  </r>
  <r>
    <s v="Shampoo"/>
    <x v="4"/>
    <x v="2"/>
    <x v="23"/>
    <s v="South"/>
    <x v="3"/>
    <x v="10"/>
    <n v="294"/>
    <n v="1645"/>
    <n v="294889"/>
    <x v="3200"/>
  </r>
  <r>
    <s v="Shampoo"/>
    <x v="4"/>
    <x v="2"/>
    <x v="23"/>
    <s v="South"/>
    <x v="3"/>
    <x v="11"/>
    <n v="504"/>
    <n v="2863"/>
    <n v="294889"/>
    <x v="3108"/>
  </r>
  <r>
    <s v="Shampoo"/>
    <x v="4"/>
    <x v="2"/>
    <x v="23"/>
    <s v="South"/>
    <x v="4"/>
    <x v="0"/>
    <n v="497"/>
    <n v="2807"/>
    <n v="294581"/>
    <x v="3201"/>
  </r>
  <r>
    <s v="Shampoo"/>
    <x v="4"/>
    <x v="2"/>
    <x v="23"/>
    <s v="South"/>
    <x v="4"/>
    <x v="1"/>
    <n v="406"/>
    <n v="2324"/>
    <n v="294581"/>
    <x v="3202"/>
  </r>
  <r>
    <s v="Shampoo"/>
    <x v="4"/>
    <x v="2"/>
    <x v="23"/>
    <s v="South"/>
    <x v="4"/>
    <x v="2"/>
    <n v="504"/>
    <n v="2849"/>
    <n v="294581"/>
    <x v="3203"/>
  </r>
  <r>
    <s v="Shampoo"/>
    <x v="4"/>
    <x v="2"/>
    <x v="23"/>
    <s v="South"/>
    <x v="4"/>
    <x v="3"/>
    <n v="392"/>
    <n v="2205"/>
    <n v="294581"/>
    <x v="3119"/>
  </r>
  <r>
    <s v="Shampoo"/>
    <x v="4"/>
    <x v="2"/>
    <x v="23"/>
    <s v="South"/>
    <x v="4"/>
    <x v="4"/>
    <n v="553"/>
    <n v="3129"/>
    <n v="294581"/>
    <x v="1331"/>
  </r>
  <r>
    <s v="Shampoo"/>
    <x v="4"/>
    <x v="2"/>
    <x v="23"/>
    <s v="South"/>
    <x v="4"/>
    <x v="5"/>
    <n v="392"/>
    <n v="2240"/>
    <n v="294581"/>
    <x v="3204"/>
  </r>
  <r>
    <s v="Shampoo"/>
    <x v="4"/>
    <x v="2"/>
    <x v="23"/>
    <s v="South"/>
    <x v="4"/>
    <x v="6"/>
    <n v="315"/>
    <n v="1771"/>
    <n v="294581"/>
    <x v="3205"/>
  </r>
  <r>
    <s v="Shampoo"/>
    <x v="4"/>
    <x v="2"/>
    <x v="23"/>
    <s v="South"/>
    <x v="4"/>
    <x v="7"/>
    <n v="350"/>
    <n v="1967"/>
    <n v="294581"/>
    <x v="3206"/>
  </r>
  <r>
    <s v="Shampoo"/>
    <x v="4"/>
    <x v="2"/>
    <x v="23"/>
    <s v="South"/>
    <x v="4"/>
    <x v="8"/>
    <n v="588"/>
    <n v="3325"/>
    <n v="294581"/>
    <x v="3207"/>
  </r>
  <r>
    <s v="Shampoo"/>
    <x v="4"/>
    <x v="2"/>
    <x v="23"/>
    <s v="South"/>
    <x v="4"/>
    <x v="9"/>
    <n v="385"/>
    <n v="2198"/>
    <n v="294581"/>
    <x v="3208"/>
  </r>
  <r>
    <s v="Shampoo"/>
    <x v="4"/>
    <x v="2"/>
    <x v="23"/>
    <s v="South"/>
    <x v="4"/>
    <x v="10"/>
    <n v="546"/>
    <n v="3094"/>
    <n v="294581"/>
    <x v="3209"/>
  </r>
  <r>
    <s v="Shampoo"/>
    <x v="4"/>
    <x v="2"/>
    <x v="23"/>
    <s v="South"/>
    <x v="4"/>
    <x v="11"/>
    <n v="609"/>
    <n v="3542"/>
    <n v="294581"/>
    <x v="3120"/>
  </r>
  <r>
    <s v="Shampoo"/>
    <x v="4"/>
    <x v="2"/>
    <x v="23"/>
    <s v="South"/>
    <x v="5"/>
    <x v="0"/>
    <n v="609"/>
    <n v="3633"/>
    <n v="87178"/>
    <x v="3210"/>
  </r>
  <r>
    <s v="Shampoo"/>
    <x v="4"/>
    <x v="2"/>
    <x v="23"/>
    <s v="South"/>
    <x v="5"/>
    <x v="1"/>
    <n v="469"/>
    <n v="2758"/>
    <n v="87178"/>
    <x v="3211"/>
  </r>
  <r>
    <s v="Shampoo"/>
    <x v="4"/>
    <x v="2"/>
    <x v="23"/>
    <s v="South"/>
    <x v="5"/>
    <x v="2"/>
    <n v="623"/>
    <n v="3724"/>
    <n v="87178"/>
    <x v="1425"/>
  </r>
  <r>
    <s v="Shampoo"/>
    <x v="4"/>
    <x v="3"/>
    <x v="24"/>
    <s v="Center"/>
    <x v="0"/>
    <x v="0"/>
    <n v="221599"/>
    <n v="1170659"/>
    <n v="20465725"/>
    <x v="3212"/>
  </r>
  <r>
    <s v="Shampoo"/>
    <x v="4"/>
    <x v="3"/>
    <x v="24"/>
    <s v="Center"/>
    <x v="0"/>
    <x v="1"/>
    <n v="162519"/>
    <n v="856114"/>
    <n v="20465725"/>
    <x v="3212"/>
  </r>
  <r>
    <s v="Shampoo"/>
    <x v="4"/>
    <x v="3"/>
    <x v="24"/>
    <s v="Center"/>
    <x v="0"/>
    <x v="2"/>
    <n v="231091"/>
    <n v="1220422"/>
    <n v="20465725"/>
    <x v="3212"/>
  </r>
  <r>
    <s v="Shampoo"/>
    <x v="4"/>
    <x v="3"/>
    <x v="24"/>
    <s v="Center"/>
    <x v="0"/>
    <x v="3"/>
    <n v="222747"/>
    <n v="1175608"/>
    <n v="20465725"/>
    <x v="3212"/>
  </r>
  <r>
    <s v="Shampoo"/>
    <x v="4"/>
    <x v="3"/>
    <x v="24"/>
    <s v="Center"/>
    <x v="0"/>
    <x v="4"/>
    <n v="231364"/>
    <n v="1220723"/>
    <n v="20465725"/>
    <x v="3212"/>
  </r>
  <r>
    <s v="Shampoo"/>
    <x v="4"/>
    <x v="3"/>
    <x v="24"/>
    <s v="Center"/>
    <x v="0"/>
    <x v="5"/>
    <n v="233919"/>
    <n v="1240337"/>
    <n v="20465725"/>
    <x v="3212"/>
  </r>
  <r>
    <s v="Shampoo"/>
    <x v="4"/>
    <x v="3"/>
    <x v="24"/>
    <s v="Center"/>
    <x v="0"/>
    <x v="6"/>
    <n v="217021"/>
    <n v="1152550"/>
    <n v="20465725"/>
    <x v="3212"/>
  </r>
  <r>
    <s v="Shampoo"/>
    <x v="4"/>
    <x v="3"/>
    <x v="24"/>
    <s v="Center"/>
    <x v="0"/>
    <x v="7"/>
    <n v="209244"/>
    <n v="1107148"/>
    <n v="20465725"/>
    <x v="3212"/>
  </r>
  <r>
    <s v="Shampoo"/>
    <x v="4"/>
    <x v="3"/>
    <x v="24"/>
    <s v="Center"/>
    <x v="0"/>
    <x v="8"/>
    <n v="197435"/>
    <n v="1044848"/>
    <n v="20465725"/>
    <x v="3212"/>
  </r>
  <r>
    <s v="Shampoo"/>
    <x v="4"/>
    <x v="3"/>
    <x v="24"/>
    <s v="Center"/>
    <x v="0"/>
    <x v="9"/>
    <n v="219037"/>
    <n v="1163540"/>
    <n v="20465725"/>
    <x v="3212"/>
  </r>
  <r>
    <s v="Shampoo"/>
    <x v="4"/>
    <x v="3"/>
    <x v="24"/>
    <s v="Center"/>
    <x v="0"/>
    <x v="10"/>
    <n v="190925"/>
    <n v="1017296"/>
    <n v="20465725"/>
    <x v="3212"/>
  </r>
  <r>
    <s v="Shampoo"/>
    <x v="4"/>
    <x v="3"/>
    <x v="24"/>
    <s v="Center"/>
    <x v="0"/>
    <x v="11"/>
    <n v="192220"/>
    <n v="1021601"/>
    <n v="20465725"/>
    <x v="3212"/>
  </r>
  <r>
    <s v="Shampoo"/>
    <x v="4"/>
    <x v="3"/>
    <x v="24"/>
    <s v="Center"/>
    <x v="1"/>
    <x v="0"/>
    <n v="200389"/>
    <n v="1064336"/>
    <n v="19234663"/>
    <x v="3213"/>
  </r>
  <r>
    <s v="Shampoo"/>
    <x v="4"/>
    <x v="3"/>
    <x v="24"/>
    <s v="Center"/>
    <x v="1"/>
    <x v="1"/>
    <n v="179305"/>
    <n v="951202"/>
    <n v="19234663"/>
    <x v="3214"/>
  </r>
  <r>
    <s v="Shampoo"/>
    <x v="4"/>
    <x v="3"/>
    <x v="24"/>
    <s v="Center"/>
    <x v="1"/>
    <x v="2"/>
    <n v="182616"/>
    <n v="970893"/>
    <n v="19234663"/>
    <x v="3215"/>
  </r>
  <r>
    <s v="Shampoo"/>
    <x v="4"/>
    <x v="3"/>
    <x v="24"/>
    <s v="Center"/>
    <x v="1"/>
    <x v="3"/>
    <n v="196581"/>
    <n v="1049790"/>
    <n v="19234663"/>
    <x v="3216"/>
  </r>
  <r>
    <s v="Shampoo"/>
    <x v="4"/>
    <x v="3"/>
    <x v="24"/>
    <s v="Center"/>
    <x v="1"/>
    <x v="4"/>
    <n v="197771"/>
    <n v="1058953"/>
    <n v="19234663"/>
    <x v="3217"/>
  </r>
  <r>
    <s v="Shampoo"/>
    <x v="4"/>
    <x v="3"/>
    <x v="24"/>
    <s v="Center"/>
    <x v="1"/>
    <x v="5"/>
    <n v="191275"/>
    <n v="1019690"/>
    <n v="19234663"/>
    <x v="3218"/>
  </r>
  <r>
    <s v="Shampoo"/>
    <x v="4"/>
    <x v="3"/>
    <x v="24"/>
    <s v="Center"/>
    <x v="1"/>
    <x v="6"/>
    <n v="190939"/>
    <n v="1019277"/>
    <n v="19234663"/>
    <x v="3219"/>
  </r>
  <r>
    <s v="Shampoo"/>
    <x v="4"/>
    <x v="3"/>
    <x v="24"/>
    <s v="Center"/>
    <x v="1"/>
    <x v="7"/>
    <n v="174433"/>
    <n v="931385"/>
    <n v="19234663"/>
    <x v="3220"/>
  </r>
  <r>
    <s v="Shampoo"/>
    <x v="4"/>
    <x v="3"/>
    <x v="24"/>
    <s v="Center"/>
    <x v="1"/>
    <x v="8"/>
    <n v="164367"/>
    <n v="876169"/>
    <n v="19234663"/>
    <x v="3221"/>
  </r>
  <r>
    <s v="Shampoo"/>
    <x v="4"/>
    <x v="3"/>
    <x v="24"/>
    <s v="Center"/>
    <x v="1"/>
    <x v="9"/>
    <n v="208691"/>
    <n v="1121519"/>
    <n v="19234663"/>
    <x v="3222"/>
  </r>
  <r>
    <s v="Shampoo"/>
    <x v="4"/>
    <x v="3"/>
    <x v="24"/>
    <s v="Center"/>
    <x v="1"/>
    <x v="10"/>
    <n v="189945"/>
    <n v="1023512"/>
    <n v="19234663"/>
    <x v="3223"/>
  </r>
  <r>
    <s v="Shampoo"/>
    <x v="4"/>
    <x v="3"/>
    <x v="24"/>
    <s v="Center"/>
    <x v="1"/>
    <x v="11"/>
    <n v="187467"/>
    <n v="1007363"/>
    <n v="19234663"/>
    <x v="3224"/>
  </r>
  <r>
    <s v="Shampoo"/>
    <x v="4"/>
    <x v="3"/>
    <x v="24"/>
    <s v="Center"/>
    <x v="2"/>
    <x v="0"/>
    <n v="188447"/>
    <n v="1011038"/>
    <n v="19575997"/>
    <x v="3225"/>
  </r>
  <r>
    <s v="Shampoo"/>
    <x v="4"/>
    <x v="3"/>
    <x v="24"/>
    <s v="Center"/>
    <x v="2"/>
    <x v="1"/>
    <n v="165830"/>
    <n v="888643"/>
    <n v="19575997"/>
    <x v="3226"/>
  </r>
  <r>
    <s v="Shampoo"/>
    <x v="4"/>
    <x v="3"/>
    <x v="24"/>
    <s v="Center"/>
    <x v="2"/>
    <x v="2"/>
    <n v="251671"/>
    <n v="1344672"/>
    <n v="19575997"/>
    <x v="3227"/>
  </r>
  <r>
    <s v="Shampoo"/>
    <x v="4"/>
    <x v="3"/>
    <x v="24"/>
    <s v="Center"/>
    <x v="2"/>
    <x v="3"/>
    <n v="212947"/>
    <n v="1148301"/>
    <n v="19575997"/>
    <x v="3228"/>
  </r>
  <r>
    <s v="Shampoo"/>
    <x v="4"/>
    <x v="3"/>
    <x v="24"/>
    <s v="Center"/>
    <x v="2"/>
    <x v="4"/>
    <n v="169659"/>
    <n v="909006"/>
    <n v="19575997"/>
    <x v="3229"/>
  </r>
  <r>
    <s v="Shampoo"/>
    <x v="4"/>
    <x v="3"/>
    <x v="24"/>
    <s v="Center"/>
    <x v="2"/>
    <x v="5"/>
    <n v="185689"/>
    <n v="996121"/>
    <n v="19575997"/>
    <x v="3230"/>
  </r>
  <r>
    <s v="Shampoo"/>
    <x v="4"/>
    <x v="3"/>
    <x v="24"/>
    <s v="Center"/>
    <x v="2"/>
    <x v="6"/>
    <n v="211022"/>
    <n v="1130829"/>
    <n v="19575997"/>
    <x v="3231"/>
  </r>
  <r>
    <s v="Shampoo"/>
    <x v="4"/>
    <x v="3"/>
    <x v="24"/>
    <s v="Center"/>
    <x v="2"/>
    <x v="7"/>
    <n v="164276"/>
    <n v="881377"/>
    <n v="19575997"/>
    <x v="3232"/>
  </r>
  <r>
    <s v="Shampoo"/>
    <x v="4"/>
    <x v="3"/>
    <x v="24"/>
    <s v="Center"/>
    <x v="2"/>
    <x v="8"/>
    <n v="175231"/>
    <n v="940023"/>
    <n v="19575997"/>
    <x v="3233"/>
  </r>
  <r>
    <s v="Shampoo"/>
    <x v="4"/>
    <x v="3"/>
    <x v="24"/>
    <s v="Center"/>
    <x v="2"/>
    <x v="9"/>
    <n v="200872"/>
    <n v="1081878"/>
    <n v="19575997"/>
    <x v="3234"/>
  </r>
  <r>
    <s v="Shampoo"/>
    <x v="4"/>
    <x v="3"/>
    <x v="24"/>
    <s v="Center"/>
    <x v="2"/>
    <x v="10"/>
    <n v="179795"/>
    <n v="969087"/>
    <n v="19575997"/>
    <x v="3235"/>
  </r>
  <r>
    <s v="Shampoo"/>
    <x v="4"/>
    <x v="3"/>
    <x v="24"/>
    <s v="Center"/>
    <x v="2"/>
    <x v="11"/>
    <n v="188748"/>
    <n v="1019942"/>
    <n v="19575997"/>
    <x v="3236"/>
  </r>
  <r>
    <s v="Shampoo"/>
    <x v="4"/>
    <x v="3"/>
    <x v="24"/>
    <s v="Center"/>
    <x v="3"/>
    <x v="0"/>
    <n v="169785"/>
    <n v="920871"/>
    <n v="19819198"/>
    <x v="3237"/>
  </r>
  <r>
    <s v="Shampoo"/>
    <x v="4"/>
    <x v="3"/>
    <x v="24"/>
    <s v="Center"/>
    <x v="3"/>
    <x v="1"/>
    <n v="159992"/>
    <n v="869729"/>
    <n v="19819198"/>
    <x v="3238"/>
  </r>
  <r>
    <s v="Shampoo"/>
    <x v="4"/>
    <x v="3"/>
    <x v="24"/>
    <s v="Center"/>
    <x v="3"/>
    <x v="2"/>
    <n v="188405"/>
    <n v="1024842"/>
    <n v="19819198"/>
    <x v="3239"/>
  </r>
  <r>
    <s v="Shampoo"/>
    <x v="4"/>
    <x v="3"/>
    <x v="24"/>
    <s v="Center"/>
    <x v="3"/>
    <x v="3"/>
    <n v="181279"/>
    <n v="989226"/>
    <n v="19819198"/>
    <x v="3240"/>
  </r>
  <r>
    <s v="Shampoo"/>
    <x v="4"/>
    <x v="3"/>
    <x v="24"/>
    <s v="Center"/>
    <x v="3"/>
    <x v="4"/>
    <n v="178171"/>
    <n v="983227"/>
    <n v="19819198"/>
    <x v="3241"/>
  </r>
  <r>
    <s v="Shampoo"/>
    <x v="4"/>
    <x v="3"/>
    <x v="24"/>
    <s v="Center"/>
    <x v="3"/>
    <x v="5"/>
    <n v="199220"/>
    <n v="1099658"/>
    <n v="19819198"/>
    <x v="3242"/>
  </r>
  <r>
    <s v="Shampoo"/>
    <x v="4"/>
    <x v="3"/>
    <x v="24"/>
    <s v="Center"/>
    <x v="3"/>
    <x v="6"/>
    <n v="201789"/>
    <n v="1114498"/>
    <n v="19819198"/>
    <x v="3243"/>
  </r>
  <r>
    <s v="Shampoo"/>
    <x v="4"/>
    <x v="3"/>
    <x v="24"/>
    <s v="Center"/>
    <x v="3"/>
    <x v="7"/>
    <n v="180131"/>
    <n v="996002"/>
    <n v="19819198"/>
    <x v="3244"/>
  </r>
  <r>
    <s v="Shampoo"/>
    <x v="4"/>
    <x v="3"/>
    <x v="24"/>
    <s v="Center"/>
    <x v="3"/>
    <x v="8"/>
    <n v="185605"/>
    <n v="1025395"/>
    <n v="19819198"/>
    <x v="3245"/>
  </r>
  <r>
    <s v="Shampoo"/>
    <x v="4"/>
    <x v="3"/>
    <x v="24"/>
    <s v="Center"/>
    <x v="3"/>
    <x v="9"/>
    <n v="199983"/>
    <n v="1106812"/>
    <n v="19819198"/>
    <x v="3246"/>
  </r>
  <r>
    <s v="Shampoo"/>
    <x v="4"/>
    <x v="3"/>
    <x v="24"/>
    <s v="Center"/>
    <x v="3"/>
    <x v="10"/>
    <n v="190911"/>
    <n v="1055684"/>
    <n v="19819198"/>
    <x v="3247"/>
  </r>
  <r>
    <s v="Shampoo"/>
    <x v="4"/>
    <x v="3"/>
    <x v="24"/>
    <s v="Center"/>
    <x v="3"/>
    <x v="11"/>
    <n v="189945"/>
    <n v="1050896"/>
    <n v="19819198"/>
    <x v="3248"/>
  </r>
  <r>
    <s v="Shampoo"/>
    <x v="4"/>
    <x v="3"/>
    <x v="24"/>
    <s v="Center"/>
    <x v="4"/>
    <x v="0"/>
    <n v="171115"/>
    <n v="943614"/>
    <n v="19817392"/>
    <x v="3249"/>
  </r>
  <r>
    <s v="Shampoo"/>
    <x v="4"/>
    <x v="3"/>
    <x v="24"/>
    <s v="Center"/>
    <x v="4"/>
    <x v="1"/>
    <n v="154763"/>
    <n v="856037"/>
    <n v="19817392"/>
    <x v="3250"/>
  </r>
  <r>
    <s v="Shampoo"/>
    <x v="4"/>
    <x v="3"/>
    <x v="24"/>
    <s v="Center"/>
    <x v="4"/>
    <x v="2"/>
    <n v="188125"/>
    <n v="1038387"/>
    <n v="19817392"/>
    <x v="3251"/>
  </r>
  <r>
    <s v="Shampoo"/>
    <x v="4"/>
    <x v="3"/>
    <x v="24"/>
    <s v="Center"/>
    <x v="4"/>
    <x v="3"/>
    <n v="171045"/>
    <n v="949886"/>
    <n v="19817392"/>
    <x v="3252"/>
  </r>
  <r>
    <s v="Shampoo"/>
    <x v="4"/>
    <x v="3"/>
    <x v="24"/>
    <s v="Center"/>
    <x v="4"/>
    <x v="4"/>
    <n v="175329"/>
    <n v="981169"/>
    <n v="19817392"/>
    <x v="3253"/>
  </r>
  <r>
    <s v="Shampoo"/>
    <x v="4"/>
    <x v="3"/>
    <x v="24"/>
    <s v="Center"/>
    <x v="4"/>
    <x v="5"/>
    <n v="171731"/>
    <n v="968065"/>
    <n v="19817392"/>
    <x v="3254"/>
  </r>
  <r>
    <s v="Shampoo"/>
    <x v="4"/>
    <x v="3"/>
    <x v="24"/>
    <s v="Center"/>
    <x v="4"/>
    <x v="6"/>
    <n v="167951"/>
    <n v="954982"/>
    <n v="19817392"/>
    <x v="3255"/>
  </r>
  <r>
    <s v="Shampoo"/>
    <x v="4"/>
    <x v="3"/>
    <x v="24"/>
    <s v="Center"/>
    <x v="4"/>
    <x v="7"/>
    <n v="162393"/>
    <n v="940996"/>
    <n v="19817392"/>
    <x v="3256"/>
  </r>
  <r>
    <s v="Shampoo"/>
    <x v="4"/>
    <x v="3"/>
    <x v="24"/>
    <s v="Center"/>
    <x v="4"/>
    <x v="8"/>
    <n v="163772"/>
    <n v="1001987"/>
    <n v="19817392"/>
    <x v="3257"/>
  </r>
  <r>
    <s v="Shampoo"/>
    <x v="4"/>
    <x v="3"/>
    <x v="24"/>
    <s v="Center"/>
    <x v="4"/>
    <x v="9"/>
    <n v="154945"/>
    <n v="950474"/>
    <n v="19817392"/>
    <x v="3258"/>
  </r>
  <r>
    <s v="Shampoo"/>
    <x v="4"/>
    <x v="3"/>
    <x v="24"/>
    <s v="Center"/>
    <x v="4"/>
    <x v="10"/>
    <n v="159390"/>
    <n v="981561"/>
    <n v="19817392"/>
    <x v="3259"/>
  </r>
  <r>
    <s v="Shampoo"/>
    <x v="4"/>
    <x v="3"/>
    <x v="24"/>
    <s v="Center"/>
    <x v="4"/>
    <x v="11"/>
    <n v="162666"/>
    <n v="999621"/>
    <n v="19817392"/>
    <x v="3260"/>
  </r>
  <r>
    <s v="Shampoo"/>
    <x v="4"/>
    <x v="3"/>
    <x v="24"/>
    <s v="Center"/>
    <x v="5"/>
    <x v="0"/>
    <n v="152838"/>
    <n v="939323"/>
    <n v="5445629"/>
    <x v="3261"/>
  </r>
  <r>
    <s v="Shampoo"/>
    <x v="4"/>
    <x v="3"/>
    <x v="24"/>
    <s v="Center"/>
    <x v="5"/>
    <x v="1"/>
    <n v="151599"/>
    <n v="931868"/>
    <n v="5445629"/>
    <x v="3262"/>
  </r>
  <r>
    <s v="Shampoo"/>
    <x v="4"/>
    <x v="3"/>
    <x v="24"/>
    <s v="Center"/>
    <x v="5"/>
    <x v="2"/>
    <n v="176295"/>
    <n v="1112524"/>
    <n v="5445629"/>
    <x v="3263"/>
  </r>
  <r>
    <s v="Shampoo"/>
    <x v="4"/>
    <x v="3"/>
    <x v="24"/>
    <s v="North"/>
    <x v="0"/>
    <x v="0"/>
    <n v="61187"/>
    <n v="331380"/>
    <n v="20465725"/>
    <x v="3212"/>
  </r>
  <r>
    <s v="Shampoo"/>
    <x v="4"/>
    <x v="3"/>
    <x v="24"/>
    <s v="North"/>
    <x v="0"/>
    <x v="1"/>
    <n v="52402"/>
    <n v="283311"/>
    <n v="20465725"/>
    <x v="3212"/>
  </r>
  <r>
    <s v="Shampoo"/>
    <x v="4"/>
    <x v="3"/>
    <x v="24"/>
    <s v="North"/>
    <x v="0"/>
    <x v="2"/>
    <n v="65597"/>
    <n v="355740"/>
    <n v="20465725"/>
    <x v="3212"/>
  </r>
  <r>
    <s v="Shampoo"/>
    <x v="4"/>
    <x v="3"/>
    <x v="24"/>
    <s v="North"/>
    <x v="0"/>
    <x v="3"/>
    <n v="51464"/>
    <n v="277396"/>
    <n v="20465725"/>
    <x v="3212"/>
  </r>
  <r>
    <s v="Shampoo"/>
    <x v="4"/>
    <x v="3"/>
    <x v="24"/>
    <s v="North"/>
    <x v="0"/>
    <x v="4"/>
    <n v="62314"/>
    <n v="335125"/>
    <n v="20465725"/>
    <x v="3212"/>
  </r>
  <r>
    <s v="Shampoo"/>
    <x v="4"/>
    <x v="3"/>
    <x v="24"/>
    <s v="North"/>
    <x v="0"/>
    <x v="5"/>
    <n v="62321"/>
    <n v="338121"/>
    <n v="20465725"/>
    <x v="3212"/>
  </r>
  <r>
    <s v="Shampoo"/>
    <x v="4"/>
    <x v="3"/>
    <x v="24"/>
    <s v="North"/>
    <x v="0"/>
    <x v="6"/>
    <n v="61327"/>
    <n v="333193"/>
    <n v="20465725"/>
    <x v="3212"/>
  </r>
  <r>
    <s v="Shampoo"/>
    <x v="4"/>
    <x v="3"/>
    <x v="24"/>
    <s v="North"/>
    <x v="0"/>
    <x v="7"/>
    <n v="57827"/>
    <n v="313159"/>
    <n v="20465725"/>
    <x v="3212"/>
  </r>
  <r>
    <s v="Shampoo"/>
    <x v="4"/>
    <x v="3"/>
    <x v="24"/>
    <s v="North"/>
    <x v="0"/>
    <x v="8"/>
    <n v="52472"/>
    <n v="284193"/>
    <n v="20465725"/>
    <x v="3212"/>
  </r>
  <r>
    <s v="Shampoo"/>
    <x v="4"/>
    <x v="3"/>
    <x v="24"/>
    <s v="North"/>
    <x v="0"/>
    <x v="9"/>
    <n v="68733"/>
    <n v="371301"/>
    <n v="20465725"/>
    <x v="3212"/>
  </r>
  <r>
    <s v="Shampoo"/>
    <x v="4"/>
    <x v="3"/>
    <x v="24"/>
    <s v="North"/>
    <x v="0"/>
    <x v="10"/>
    <n v="54432"/>
    <n v="295589"/>
    <n v="20465725"/>
    <x v="3212"/>
  </r>
  <r>
    <s v="Shampoo"/>
    <x v="4"/>
    <x v="3"/>
    <x v="24"/>
    <s v="North"/>
    <x v="0"/>
    <x v="11"/>
    <n v="57078"/>
    <n v="310548"/>
    <n v="20465725"/>
    <x v="3212"/>
  </r>
  <r>
    <s v="Shampoo"/>
    <x v="4"/>
    <x v="3"/>
    <x v="24"/>
    <s v="North"/>
    <x v="1"/>
    <x v="0"/>
    <n v="56175"/>
    <n v="304346"/>
    <n v="19234663"/>
    <x v="3264"/>
  </r>
  <r>
    <s v="Shampoo"/>
    <x v="4"/>
    <x v="3"/>
    <x v="24"/>
    <s v="North"/>
    <x v="1"/>
    <x v="1"/>
    <n v="52787"/>
    <n v="287504"/>
    <n v="19234663"/>
    <x v="3265"/>
  </r>
  <r>
    <s v="Shampoo"/>
    <x v="4"/>
    <x v="3"/>
    <x v="24"/>
    <s v="North"/>
    <x v="1"/>
    <x v="2"/>
    <n v="54768"/>
    <n v="298599"/>
    <n v="19234663"/>
    <x v="3266"/>
  </r>
  <r>
    <s v="Shampoo"/>
    <x v="4"/>
    <x v="3"/>
    <x v="24"/>
    <s v="North"/>
    <x v="1"/>
    <x v="3"/>
    <n v="52234"/>
    <n v="285957"/>
    <n v="19234663"/>
    <x v="3267"/>
  </r>
  <r>
    <s v="Shampoo"/>
    <x v="4"/>
    <x v="3"/>
    <x v="24"/>
    <s v="North"/>
    <x v="1"/>
    <x v="4"/>
    <n v="61775"/>
    <n v="337960"/>
    <n v="19234663"/>
    <x v="3268"/>
  </r>
  <r>
    <s v="Shampoo"/>
    <x v="4"/>
    <x v="3"/>
    <x v="24"/>
    <s v="North"/>
    <x v="1"/>
    <x v="5"/>
    <n v="56994"/>
    <n v="310401"/>
    <n v="19234663"/>
    <x v="3269"/>
  </r>
  <r>
    <s v="Shampoo"/>
    <x v="4"/>
    <x v="3"/>
    <x v="24"/>
    <s v="North"/>
    <x v="1"/>
    <x v="6"/>
    <n v="66437"/>
    <n v="361277"/>
    <n v="19234663"/>
    <x v="3270"/>
  </r>
  <r>
    <s v="Shampoo"/>
    <x v="4"/>
    <x v="3"/>
    <x v="24"/>
    <s v="North"/>
    <x v="1"/>
    <x v="7"/>
    <n v="65289"/>
    <n v="356083"/>
    <n v="19234663"/>
    <x v="3271"/>
  </r>
  <r>
    <s v="Shampoo"/>
    <x v="4"/>
    <x v="3"/>
    <x v="24"/>
    <s v="North"/>
    <x v="1"/>
    <x v="8"/>
    <n v="62167"/>
    <n v="339598"/>
    <n v="19234663"/>
    <x v="3272"/>
  </r>
  <r>
    <s v="Shampoo"/>
    <x v="4"/>
    <x v="3"/>
    <x v="24"/>
    <s v="North"/>
    <x v="1"/>
    <x v="9"/>
    <n v="82509"/>
    <n v="451661"/>
    <n v="19234663"/>
    <x v="3273"/>
  </r>
  <r>
    <s v="Shampoo"/>
    <x v="4"/>
    <x v="3"/>
    <x v="24"/>
    <s v="North"/>
    <x v="1"/>
    <x v="10"/>
    <n v="69699"/>
    <n v="380996"/>
    <n v="19234663"/>
    <x v="3274"/>
  </r>
  <r>
    <s v="Shampoo"/>
    <x v="4"/>
    <x v="3"/>
    <x v="24"/>
    <s v="North"/>
    <x v="1"/>
    <x v="11"/>
    <n v="68047"/>
    <n v="372001"/>
    <n v="19234663"/>
    <x v="3224"/>
  </r>
  <r>
    <s v="Shampoo"/>
    <x v="4"/>
    <x v="3"/>
    <x v="24"/>
    <s v="North"/>
    <x v="2"/>
    <x v="0"/>
    <n v="69244"/>
    <n v="377783"/>
    <n v="19575997"/>
    <x v="3275"/>
  </r>
  <r>
    <s v="Shampoo"/>
    <x v="4"/>
    <x v="3"/>
    <x v="24"/>
    <s v="North"/>
    <x v="2"/>
    <x v="1"/>
    <n v="64813"/>
    <n v="356622"/>
    <n v="19575997"/>
    <x v="3276"/>
  </r>
  <r>
    <s v="Shampoo"/>
    <x v="4"/>
    <x v="3"/>
    <x v="24"/>
    <s v="North"/>
    <x v="2"/>
    <x v="2"/>
    <n v="83391"/>
    <n v="455028"/>
    <n v="19575997"/>
    <x v="3277"/>
  </r>
  <r>
    <s v="Shampoo"/>
    <x v="4"/>
    <x v="3"/>
    <x v="24"/>
    <s v="North"/>
    <x v="2"/>
    <x v="3"/>
    <n v="68257"/>
    <n v="373751"/>
    <n v="19575997"/>
    <x v="3278"/>
  </r>
  <r>
    <s v="Shampoo"/>
    <x v="4"/>
    <x v="3"/>
    <x v="24"/>
    <s v="North"/>
    <x v="2"/>
    <x v="4"/>
    <n v="68894"/>
    <n v="375956"/>
    <n v="19575997"/>
    <x v="3279"/>
  </r>
  <r>
    <s v="Shampoo"/>
    <x v="4"/>
    <x v="3"/>
    <x v="24"/>
    <s v="North"/>
    <x v="2"/>
    <x v="5"/>
    <n v="71547"/>
    <n v="391062"/>
    <n v="19575997"/>
    <x v="3280"/>
  </r>
  <r>
    <s v="Shampoo"/>
    <x v="4"/>
    <x v="3"/>
    <x v="24"/>
    <s v="North"/>
    <x v="2"/>
    <x v="6"/>
    <n v="73325"/>
    <n v="400561"/>
    <n v="19575997"/>
    <x v="3281"/>
  </r>
  <r>
    <s v="Shampoo"/>
    <x v="4"/>
    <x v="3"/>
    <x v="24"/>
    <s v="North"/>
    <x v="2"/>
    <x v="7"/>
    <n v="64715"/>
    <n v="352359"/>
    <n v="19575997"/>
    <x v="3282"/>
  </r>
  <r>
    <s v="Shampoo"/>
    <x v="4"/>
    <x v="3"/>
    <x v="24"/>
    <s v="North"/>
    <x v="2"/>
    <x v="8"/>
    <n v="73500"/>
    <n v="403186"/>
    <n v="19575997"/>
    <x v="3283"/>
  </r>
  <r>
    <s v="Shampoo"/>
    <x v="4"/>
    <x v="3"/>
    <x v="24"/>
    <s v="North"/>
    <x v="2"/>
    <x v="9"/>
    <n v="73787"/>
    <n v="405993"/>
    <n v="19575997"/>
    <x v="3284"/>
  </r>
  <r>
    <s v="Shampoo"/>
    <x v="4"/>
    <x v="3"/>
    <x v="24"/>
    <s v="North"/>
    <x v="2"/>
    <x v="10"/>
    <n v="61943"/>
    <n v="340382"/>
    <n v="19575997"/>
    <x v="3285"/>
  </r>
  <r>
    <s v="Shampoo"/>
    <x v="4"/>
    <x v="3"/>
    <x v="24"/>
    <s v="North"/>
    <x v="2"/>
    <x v="11"/>
    <n v="69545"/>
    <n v="382683"/>
    <n v="19575997"/>
    <x v="3236"/>
  </r>
  <r>
    <s v="Shampoo"/>
    <x v="4"/>
    <x v="3"/>
    <x v="24"/>
    <s v="North"/>
    <x v="3"/>
    <x v="0"/>
    <n v="60753"/>
    <n v="337722"/>
    <n v="19819198"/>
    <x v="3286"/>
  </r>
  <r>
    <s v="Shampoo"/>
    <x v="4"/>
    <x v="3"/>
    <x v="24"/>
    <s v="North"/>
    <x v="3"/>
    <x v="1"/>
    <n v="64960"/>
    <n v="360402"/>
    <n v="19819198"/>
    <x v="3287"/>
  </r>
  <r>
    <s v="Shampoo"/>
    <x v="4"/>
    <x v="3"/>
    <x v="24"/>
    <s v="North"/>
    <x v="3"/>
    <x v="2"/>
    <n v="71162"/>
    <n v="395864"/>
    <n v="19819198"/>
    <x v="3288"/>
  </r>
  <r>
    <s v="Shampoo"/>
    <x v="4"/>
    <x v="3"/>
    <x v="24"/>
    <s v="North"/>
    <x v="3"/>
    <x v="3"/>
    <n v="73143"/>
    <n v="406672"/>
    <n v="19819198"/>
    <x v="3289"/>
  </r>
  <r>
    <s v="Shampoo"/>
    <x v="4"/>
    <x v="3"/>
    <x v="24"/>
    <s v="North"/>
    <x v="3"/>
    <x v="4"/>
    <n v="70518"/>
    <n v="399490"/>
    <n v="19819198"/>
    <x v="3290"/>
  </r>
  <r>
    <s v="Shampoo"/>
    <x v="4"/>
    <x v="3"/>
    <x v="24"/>
    <s v="North"/>
    <x v="3"/>
    <x v="5"/>
    <n v="75271"/>
    <n v="422240"/>
    <n v="19819198"/>
    <x v="3291"/>
  </r>
  <r>
    <s v="Shampoo"/>
    <x v="4"/>
    <x v="3"/>
    <x v="24"/>
    <s v="North"/>
    <x v="3"/>
    <x v="6"/>
    <n v="79156"/>
    <n v="446579"/>
    <n v="19819198"/>
    <x v="3292"/>
  </r>
  <r>
    <s v="Shampoo"/>
    <x v="4"/>
    <x v="3"/>
    <x v="24"/>
    <s v="North"/>
    <x v="3"/>
    <x v="7"/>
    <n v="66822"/>
    <n v="378357"/>
    <n v="19819198"/>
    <x v="3293"/>
  </r>
  <r>
    <s v="Shampoo"/>
    <x v="4"/>
    <x v="3"/>
    <x v="24"/>
    <s v="North"/>
    <x v="3"/>
    <x v="8"/>
    <n v="75292"/>
    <n v="424802"/>
    <n v="19819198"/>
    <x v="3294"/>
  </r>
  <r>
    <s v="Shampoo"/>
    <x v="4"/>
    <x v="3"/>
    <x v="24"/>
    <s v="North"/>
    <x v="3"/>
    <x v="9"/>
    <n v="75992"/>
    <n v="427805"/>
    <n v="19819198"/>
    <x v="3295"/>
  </r>
  <r>
    <s v="Shampoo"/>
    <x v="4"/>
    <x v="3"/>
    <x v="24"/>
    <s v="North"/>
    <x v="3"/>
    <x v="10"/>
    <n v="70077"/>
    <n v="395276"/>
    <n v="19819198"/>
    <x v="3296"/>
  </r>
  <r>
    <s v="Shampoo"/>
    <x v="4"/>
    <x v="3"/>
    <x v="24"/>
    <s v="North"/>
    <x v="3"/>
    <x v="11"/>
    <n v="77196"/>
    <n v="434518"/>
    <n v="19819198"/>
    <x v="3248"/>
  </r>
  <r>
    <s v="Shampoo"/>
    <x v="4"/>
    <x v="3"/>
    <x v="24"/>
    <s v="North"/>
    <x v="4"/>
    <x v="0"/>
    <n v="72968"/>
    <n v="413252"/>
    <n v="19817392"/>
    <x v="3297"/>
  </r>
  <r>
    <s v="Shampoo"/>
    <x v="4"/>
    <x v="3"/>
    <x v="24"/>
    <s v="North"/>
    <x v="4"/>
    <x v="1"/>
    <n v="63483"/>
    <n v="356839"/>
    <n v="19817392"/>
    <x v="3298"/>
  </r>
  <r>
    <s v="Shampoo"/>
    <x v="4"/>
    <x v="3"/>
    <x v="24"/>
    <s v="North"/>
    <x v="4"/>
    <x v="2"/>
    <n v="74529"/>
    <n v="420735"/>
    <n v="19817392"/>
    <x v="3299"/>
  </r>
  <r>
    <s v="Shampoo"/>
    <x v="4"/>
    <x v="3"/>
    <x v="24"/>
    <s v="North"/>
    <x v="4"/>
    <x v="3"/>
    <n v="65191"/>
    <n v="367745"/>
    <n v="19817392"/>
    <x v="3300"/>
  </r>
  <r>
    <s v="Shampoo"/>
    <x v="4"/>
    <x v="3"/>
    <x v="24"/>
    <s v="North"/>
    <x v="4"/>
    <x v="4"/>
    <n v="78855"/>
    <n v="449694"/>
    <n v="19817392"/>
    <x v="3301"/>
  </r>
  <r>
    <s v="Shampoo"/>
    <x v="4"/>
    <x v="3"/>
    <x v="24"/>
    <s v="North"/>
    <x v="4"/>
    <x v="5"/>
    <n v="75705"/>
    <n v="435057"/>
    <n v="19817392"/>
    <x v="3302"/>
  </r>
  <r>
    <s v="Shampoo"/>
    <x v="4"/>
    <x v="3"/>
    <x v="24"/>
    <s v="North"/>
    <x v="4"/>
    <x v="6"/>
    <n v="76706"/>
    <n v="449722"/>
    <n v="19817392"/>
    <x v="3303"/>
  </r>
  <r>
    <s v="Shampoo"/>
    <x v="4"/>
    <x v="3"/>
    <x v="24"/>
    <s v="North"/>
    <x v="4"/>
    <x v="7"/>
    <n v="72331"/>
    <n v="424802"/>
    <n v="19817392"/>
    <x v="3304"/>
  </r>
  <r>
    <s v="Shampoo"/>
    <x v="4"/>
    <x v="3"/>
    <x v="24"/>
    <s v="North"/>
    <x v="4"/>
    <x v="8"/>
    <n v="76125"/>
    <n v="471324"/>
    <n v="19817392"/>
    <x v="3305"/>
  </r>
  <r>
    <s v="Shampoo"/>
    <x v="4"/>
    <x v="3"/>
    <x v="24"/>
    <s v="North"/>
    <x v="4"/>
    <x v="9"/>
    <n v="79093"/>
    <n v="490252"/>
    <n v="19817392"/>
    <x v="3306"/>
  </r>
  <r>
    <s v="Shampoo"/>
    <x v="4"/>
    <x v="3"/>
    <x v="24"/>
    <s v="North"/>
    <x v="4"/>
    <x v="10"/>
    <n v="74137"/>
    <n v="458696"/>
    <n v="19817392"/>
    <x v="3307"/>
  </r>
  <r>
    <s v="Shampoo"/>
    <x v="4"/>
    <x v="3"/>
    <x v="24"/>
    <s v="North"/>
    <x v="4"/>
    <x v="11"/>
    <n v="79856"/>
    <n v="495992"/>
    <n v="19817392"/>
    <x v="3260"/>
  </r>
  <r>
    <s v="Shampoo"/>
    <x v="4"/>
    <x v="3"/>
    <x v="24"/>
    <s v="North"/>
    <x v="5"/>
    <x v="0"/>
    <n v="78778"/>
    <n v="485422"/>
    <n v="5445629"/>
    <x v="3308"/>
  </r>
  <r>
    <s v="Shampoo"/>
    <x v="4"/>
    <x v="3"/>
    <x v="24"/>
    <s v="North"/>
    <x v="5"/>
    <x v="1"/>
    <n v="79765"/>
    <n v="499037"/>
    <n v="5445629"/>
    <x v="3309"/>
  </r>
  <r>
    <s v="Shampoo"/>
    <x v="4"/>
    <x v="3"/>
    <x v="24"/>
    <s v="North"/>
    <x v="5"/>
    <x v="2"/>
    <n v="84665"/>
    <n v="539196"/>
    <n v="5445629"/>
    <x v="3310"/>
  </r>
  <r>
    <s v="Shampoo"/>
    <x v="4"/>
    <x v="3"/>
    <x v="24"/>
    <s v="South"/>
    <x v="0"/>
    <x v="0"/>
    <n v="46613"/>
    <n v="251013"/>
    <n v="20465725"/>
    <x v="3212"/>
  </r>
  <r>
    <s v="Shampoo"/>
    <x v="4"/>
    <x v="3"/>
    <x v="24"/>
    <s v="South"/>
    <x v="0"/>
    <x v="1"/>
    <n v="43512"/>
    <n v="232841"/>
    <n v="20465725"/>
    <x v="3212"/>
  </r>
  <r>
    <s v="Shampoo"/>
    <x v="4"/>
    <x v="3"/>
    <x v="24"/>
    <s v="South"/>
    <x v="0"/>
    <x v="2"/>
    <n v="56154"/>
    <n v="301560"/>
    <n v="20465725"/>
    <x v="3212"/>
  </r>
  <r>
    <s v="Shampoo"/>
    <x v="4"/>
    <x v="3"/>
    <x v="24"/>
    <s v="South"/>
    <x v="0"/>
    <x v="3"/>
    <n v="50757"/>
    <n v="271964"/>
    <n v="20465725"/>
    <x v="3212"/>
  </r>
  <r>
    <s v="Shampoo"/>
    <x v="4"/>
    <x v="3"/>
    <x v="24"/>
    <s v="South"/>
    <x v="0"/>
    <x v="4"/>
    <n v="51786"/>
    <n v="277767"/>
    <n v="20465725"/>
    <x v="3212"/>
  </r>
  <r>
    <s v="Shampoo"/>
    <x v="4"/>
    <x v="3"/>
    <x v="24"/>
    <s v="South"/>
    <x v="0"/>
    <x v="5"/>
    <n v="52157"/>
    <n v="281897"/>
    <n v="20465725"/>
    <x v="3212"/>
  </r>
  <r>
    <s v="Shampoo"/>
    <x v="4"/>
    <x v="3"/>
    <x v="24"/>
    <s v="South"/>
    <x v="0"/>
    <x v="6"/>
    <n v="48636"/>
    <n v="260554"/>
    <n v="20465725"/>
    <x v="3212"/>
  </r>
  <r>
    <s v="Shampoo"/>
    <x v="4"/>
    <x v="3"/>
    <x v="24"/>
    <s v="South"/>
    <x v="0"/>
    <x v="7"/>
    <n v="47999"/>
    <n v="257936"/>
    <n v="20465725"/>
    <x v="3212"/>
  </r>
  <r>
    <s v="Shampoo"/>
    <x v="4"/>
    <x v="3"/>
    <x v="24"/>
    <s v="South"/>
    <x v="0"/>
    <x v="8"/>
    <n v="51156"/>
    <n v="276787"/>
    <n v="20465725"/>
    <x v="3212"/>
  </r>
  <r>
    <s v="Shampoo"/>
    <x v="4"/>
    <x v="3"/>
    <x v="24"/>
    <s v="South"/>
    <x v="0"/>
    <x v="9"/>
    <n v="60396"/>
    <n v="327264"/>
    <n v="20465725"/>
    <x v="3212"/>
  </r>
  <r>
    <s v="Shampoo"/>
    <x v="4"/>
    <x v="3"/>
    <x v="24"/>
    <s v="South"/>
    <x v="0"/>
    <x v="10"/>
    <n v="46935"/>
    <n v="253617"/>
    <n v="20465725"/>
    <x v="3212"/>
  </r>
  <r>
    <s v="Shampoo"/>
    <x v="4"/>
    <x v="3"/>
    <x v="24"/>
    <s v="South"/>
    <x v="0"/>
    <x v="11"/>
    <n v="46879"/>
    <n v="252623"/>
    <n v="20465725"/>
    <x v="3212"/>
  </r>
  <r>
    <s v="Shampoo"/>
    <x v="4"/>
    <x v="3"/>
    <x v="24"/>
    <s v="South"/>
    <x v="1"/>
    <x v="0"/>
    <n v="47425"/>
    <n v="256823"/>
    <n v="19234663"/>
    <x v="3311"/>
  </r>
  <r>
    <s v="Shampoo"/>
    <x v="4"/>
    <x v="3"/>
    <x v="24"/>
    <s v="South"/>
    <x v="1"/>
    <x v="1"/>
    <n v="44982"/>
    <n v="243061"/>
    <n v="19234663"/>
    <x v="3312"/>
  </r>
  <r>
    <s v="Shampoo"/>
    <x v="4"/>
    <x v="3"/>
    <x v="24"/>
    <s v="South"/>
    <x v="1"/>
    <x v="2"/>
    <n v="50260"/>
    <n v="272489"/>
    <n v="19234663"/>
    <x v="3313"/>
  </r>
  <r>
    <s v="Shampoo"/>
    <x v="4"/>
    <x v="3"/>
    <x v="24"/>
    <s v="South"/>
    <x v="1"/>
    <x v="3"/>
    <n v="48405"/>
    <n v="264166"/>
    <n v="19234663"/>
    <x v="3314"/>
  </r>
  <r>
    <s v="Shampoo"/>
    <x v="4"/>
    <x v="3"/>
    <x v="24"/>
    <s v="South"/>
    <x v="1"/>
    <x v="4"/>
    <n v="51275"/>
    <n v="279909"/>
    <n v="19234663"/>
    <x v="3315"/>
  </r>
  <r>
    <s v="Shampoo"/>
    <x v="4"/>
    <x v="3"/>
    <x v="24"/>
    <s v="South"/>
    <x v="1"/>
    <x v="5"/>
    <n v="47999"/>
    <n v="260848"/>
    <n v="19234663"/>
    <x v="3316"/>
  </r>
  <r>
    <s v="Shampoo"/>
    <x v="4"/>
    <x v="3"/>
    <x v="24"/>
    <s v="South"/>
    <x v="1"/>
    <x v="6"/>
    <n v="46053"/>
    <n v="250761"/>
    <n v="19234663"/>
    <x v="3317"/>
  </r>
  <r>
    <s v="Shampoo"/>
    <x v="4"/>
    <x v="3"/>
    <x v="24"/>
    <s v="South"/>
    <x v="1"/>
    <x v="7"/>
    <n v="38556"/>
    <n v="208978"/>
    <n v="19234663"/>
    <x v="3318"/>
  </r>
  <r>
    <s v="Shampoo"/>
    <x v="4"/>
    <x v="3"/>
    <x v="24"/>
    <s v="South"/>
    <x v="1"/>
    <x v="8"/>
    <n v="45052"/>
    <n v="244804"/>
    <n v="19234663"/>
    <x v="3319"/>
  </r>
  <r>
    <s v="Shampoo"/>
    <x v="4"/>
    <x v="3"/>
    <x v="24"/>
    <s v="South"/>
    <x v="1"/>
    <x v="9"/>
    <n v="51086"/>
    <n v="279139"/>
    <n v="19234663"/>
    <x v="3320"/>
  </r>
  <r>
    <s v="Shampoo"/>
    <x v="4"/>
    <x v="3"/>
    <x v="24"/>
    <s v="South"/>
    <x v="1"/>
    <x v="10"/>
    <n v="46823"/>
    <n v="254212"/>
    <n v="19234663"/>
    <x v="3321"/>
  </r>
  <r>
    <s v="Shampoo"/>
    <x v="4"/>
    <x v="3"/>
    <x v="24"/>
    <s v="South"/>
    <x v="1"/>
    <x v="11"/>
    <n v="44107"/>
    <n v="239001"/>
    <n v="19234663"/>
    <x v="3224"/>
  </r>
  <r>
    <s v="Shampoo"/>
    <x v="4"/>
    <x v="3"/>
    <x v="24"/>
    <s v="South"/>
    <x v="2"/>
    <x v="0"/>
    <n v="44968"/>
    <n v="244916"/>
    <n v="19575997"/>
    <x v="3322"/>
  </r>
  <r>
    <s v="Shampoo"/>
    <x v="4"/>
    <x v="3"/>
    <x v="24"/>
    <s v="South"/>
    <x v="2"/>
    <x v="1"/>
    <n v="41657"/>
    <n v="225435"/>
    <n v="19575997"/>
    <x v="3323"/>
  </r>
  <r>
    <s v="Shampoo"/>
    <x v="4"/>
    <x v="3"/>
    <x v="24"/>
    <s v="South"/>
    <x v="2"/>
    <x v="2"/>
    <n v="50099"/>
    <n v="271544"/>
    <n v="19575997"/>
    <x v="3324"/>
  </r>
  <r>
    <s v="Shampoo"/>
    <x v="4"/>
    <x v="3"/>
    <x v="24"/>
    <s v="South"/>
    <x v="2"/>
    <x v="3"/>
    <n v="42385"/>
    <n v="230706"/>
    <n v="19575997"/>
    <x v="3325"/>
  </r>
  <r>
    <s v="Shampoo"/>
    <x v="4"/>
    <x v="3"/>
    <x v="24"/>
    <s v="South"/>
    <x v="2"/>
    <x v="4"/>
    <n v="34356"/>
    <n v="185913"/>
    <n v="19575997"/>
    <x v="3326"/>
  </r>
  <r>
    <s v="Shampoo"/>
    <x v="4"/>
    <x v="3"/>
    <x v="24"/>
    <s v="South"/>
    <x v="2"/>
    <x v="5"/>
    <n v="40103"/>
    <n v="216986"/>
    <n v="19575997"/>
    <x v="3327"/>
  </r>
  <r>
    <s v="Shampoo"/>
    <x v="4"/>
    <x v="3"/>
    <x v="24"/>
    <s v="South"/>
    <x v="2"/>
    <x v="6"/>
    <n v="41909"/>
    <n v="228676"/>
    <n v="19575997"/>
    <x v="3328"/>
  </r>
  <r>
    <s v="Shampoo"/>
    <x v="4"/>
    <x v="3"/>
    <x v="24"/>
    <s v="South"/>
    <x v="2"/>
    <x v="7"/>
    <n v="31402"/>
    <n v="170520"/>
    <n v="19575997"/>
    <x v="3329"/>
  </r>
  <r>
    <s v="Shampoo"/>
    <x v="4"/>
    <x v="3"/>
    <x v="24"/>
    <s v="South"/>
    <x v="2"/>
    <x v="8"/>
    <n v="37485"/>
    <n v="203798"/>
    <n v="19575997"/>
    <x v="3330"/>
  </r>
  <r>
    <s v="Shampoo"/>
    <x v="4"/>
    <x v="3"/>
    <x v="24"/>
    <s v="South"/>
    <x v="2"/>
    <x v="9"/>
    <n v="43435"/>
    <n v="237013"/>
    <n v="19575997"/>
    <x v="3331"/>
  </r>
  <r>
    <s v="Shampoo"/>
    <x v="4"/>
    <x v="3"/>
    <x v="24"/>
    <s v="South"/>
    <x v="2"/>
    <x v="10"/>
    <n v="37849"/>
    <n v="206983"/>
    <n v="19575997"/>
    <x v="3332"/>
  </r>
  <r>
    <s v="Shampoo"/>
    <x v="4"/>
    <x v="3"/>
    <x v="24"/>
    <s v="South"/>
    <x v="2"/>
    <x v="11"/>
    <n v="39466"/>
    <n v="217224"/>
    <n v="19575997"/>
    <x v="3236"/>
  </r>
  <r>
    <s v="Shampoo"/>
    <x v="4"/>
    <x v="3"/>
    <x v="24"/>
    <s v="South"/>
    <x v="3"/>
    <x v="0"/>
    <n v="38584"/>
    <n v="212002"/>
    <n v="19819198"/>
    <x v="3333"/>
  </r>
  <r>
    <s v="Shampoo"/>
    <x v="4"/>
    <x v="3"/>
    <x v="24"/>
    <s v="South"/>
    <x v="3"/>
    <x v="1"/>
    <n v="37751"/>
    <n v="209251"/>
    <n v="19819198"/>
    <x v="3334"/>
  </r>
  <r>
    <s v="Shampoo"/>
    <x v="4"/>
    <x v="3"/>
    <x v="24"/>
    <s v="South"/>
    <x v="3"/>
    <x v="2"/>
    <n v="41132"/>
    <n v="226744"/>
    <n v="19819198"/>
    <x v="3335"/>
  </r>
  <r>
    <s v="Shampoo"/>
    <x v="4"/>
    <x v="3"/>
    <x v="24"/>
    <s v="South"/>
    <x v="3"/>
    <x v="3"/>
    <n v="37947"/>
    <n v="209440"/>
    <n v="19819198"/>
    <x v="3336"/>
  </r>
  <r>
    <s v="Shampoo"/>
    <x v="4"/>
    <x v="3"/>
    <x v="24"/>
    <s v="South"/>
    <x v="3"/>
    <x v="4"/>
    <n v="38185"/>
    <n v="214137"/>
    <n v="19819198"/>
    <x v="3337"/>
  </r>
  <r>
    <s v="Shampoo"/>
    <x v="4"/>
    <x v="3"/>
    <x v="24"/>
    <s v="South"/>
    <x v="3"/>
    <x v="5"/>
    <n v="46641"/>
    <n v="261331"/>
    <n v="19819198"/>
    <x v="3338"/>
  </r>
  <r>
    <s v="Shampoo"/>
    <x v="4"/>
    <x v="3"/>
    <x v="24"/>
    <s v="South"/>
    <x v="3"/>
    <x v="6"/>
    <n v="41629"/>
    <n v="233324"/>
    <n v="19819198"/>
    <x v="3339"/>
  </r>
  <r>
    <s v="Shampoo"/>
    <x v="4"/>
    <x v="3"/>
    <x v="24"/>
    <s v="South"/>
    <x v="3"/>
    <x v="7"/>
    <n v="37051"/>
    <n v="206087"/>
    <n v="19819198"/>
    <x v="3340"/>
  </r>
  <r>
    <s v="Shampoo"/>
    <x v="4"/>
    <x v="3"/>
    <x v="24"/>
    <s v="South"/>
    <x v="3"/>
    <x v="8"/>
    <n v="41209"/>
    <n v="229915"/>
    <n v="19819198"/>
    <x v="3341"/>
  </r>
  <r>
    <s v="Shampoo"/>
    <x v="4"/>
    <x v="3"/>
    <x v="24"/>
    <s v="South"/>
    <x v="3"/>
    <x v="9"/>
    <n v="44849"/>
    <n v="250404"/>
    <n v="19819198"/>
    <x v="3342"/>
  </r>
  <r>
    <s v="Shampoo"/>
    <x v="4"/>
    <x v="3"/>
    <x v="24"/>
    <s v="South"/>
    <x v="3"/>
    <x v="10"/>
    <n v="44828"/>
    <n v="251580"/>
    <n v="19819198"/>
    <x v="3343"/>
  </r>
  <r>
    <s v="Shampoo"/>
    <x v="4"/>
    <x v="3"/>
    <x v="24"/>
    <s v="South"/>
    <x v="3"/>
    <x v="11"/>
    <n v="44464"/>
    <n v="248416"/>
    <n v="19819198"/>
    <x v="3248"/>
  </r>
  <r>
    <s v="Shampoo"/>
    <x v="4"/>
    <x v="3"/>
    <x v="24"/>
    <s v="South"/>
    <x v="4"/>
    <x v="0"/>
    <n v="38724"/>
    <n v="217056"/>
    <n v="19817392"/>
    <x v="3344"/>
  </r>
  <r>
    <s v="Shampoo"/>
    <x v="4"/>
    <x v="3"/>
    <x v="24"/>
    <s v="South"/>
    <x v="4"/>
    <x v="1"/>
    <n v="40719"/>
    <n v="227038"/>
    <n v="19817392"/>
    <x v="3345"/>
  </r>
  <r>
    <s v="Shampoo"/>
    <x v="4"/>
    <x v="3"/>
    <x v="24"/>
    <s v="South"/>
    <x v="4"/>
    <x v="2"/>
    <n v="46851"/>
    <n v="260554"/>
    <n v="19817392"/>
    <x v="3346"/>
  </r>
  <r>
    <s v="Shampoo"/>
    <x v="4"/>
    <x v="3"/>
    <x v="24"/>
    <s v="South"/>
    <x v="4"/>
    <x v="3"/>
    <n v="41825"/>
    <n v="233744"/>
    <n v="19817392"/>
    <x v="3347"/>
  </r>
  <r>
    <s v="Shampoo"/>
    <x v="4"/>
    <x v="3"/>
    <x v="24"/>
    <s v="South"/>
    <x v="4"/>
    <x v="4"/>
    <n v="43246"/>
    <n v="243439"/>
    <n v="19817392"/>
    <x v="3348"/>
  </r>
  <r>
    <s v="Shampoo"/>
    <x v="4"/>
    <x v="3"/>
    <x v="24"/>
    <s v="South"/>
    <x v="4"/>
    <x v="5"/>
    <n v="45185"/>
    <n v="255948"/>
    <n v="19817392"/>
    <x v="3349"/>
  </r>
  <r>
    <s v="Shampoo"/>
    <x v="4"/>
    <x v="3"/>
    <x v="24"/>
    <s v="South"/>
    <x v="4"/>
    <x v="6"/>
    <n v="41930"/>
    <n v="236677"/>
    <n v="19817392"/>
    <x v="3350"/>
  </r>
  <r>
    <s v="Shampoo"/>
    <x v="4"/>
    <x v="3"/>
    <x v="24"/>
    <s v="South"/>
    <x v="4"/>
    <x v="7"/>
    <n v="37975"/>
    <n v="219023"/>
    <n v="19817392"/>
    <x v="3351"/>
  </r>
  <r>
    <s v="Shampoo"/>
    <x v="4"/>
    <x v="3"/>
    <x v="24"/>
    <s v="South"/>
    <x v="4"/>
    <x v="8"/>
    <n v="43960"/>
    <n v="268142"/>
    <n v="19817392"/>
    <x v="3352"/>
  </r>
  <r>
    <s v="Shampoo"/>
    <x v="4"/>
    <x v="3"/>
    <x v="24"/>
    <s v="South"/>
    <x v="4"/>
    <x v="9"/>
    <n v="45598"/>
    <n v="281169"/>
    <n v="19817392"/>
    <x v="3353"/>
  </r>
  <r>
    <s v="Shampoo"/>
    <x v="4"/>
    <x v="3"/>
    <x v="24"/>
    <s v="South"/>
    <x v="4"/>
    <x v="10"/>
    <n v="46683"/>
    <n v="289331"/>
    <n v="19817392"/>
    <x v="3354"/>
  </r>
  <r>
    <s v="Shampoo"/>
    <x v="4"/>
    <x v="3"/>
    <x v="24"/>
    <s v="South"/>
    <x v="4"/>
    <x v="11"/>
    <n v="46326"/>
    <n v="284382"/>
    <n v="19817392"/>
    <x v="3260"/>
  </r>
  <r>
    <s v="Shampoo"/>
    <x v="4"/>
    <x v="3"/>
    <x v="24"/>
    <s v="South"/>
    <x v="5"/>
    <x v="0"/>
    <n v="49637"/>
    <n v="305865"/>
    <n v="5445629"/>
    <x v="3355"/>
  </r>
  <r>
    <s v="Shampoo"/>
    <x v="4"/>
    <x v="3"/>
    <x v="24"/>
    <s v="South"/>
    <x v="5"/>
    <x v="1"/>
    <n v="47831"/>
    <n v="292299"/>
    <n v="5445629"/>
    <x v="3356"/>
  </r>
  <r>
    <s v="Shampoo"/>
    <x v="4"/>
    <x v="3"/>
    <x v="24"/>
    <s v="South"/>
    <x v="5"/>
    <x v="2"/>
    <n v="54215"/>
    <n v="340095"/>
    <n v="5445629"/>
    <x v="33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tarbust"/>
    <s v="Ultra Soft"/>
    <n v="100"/>
    <x v="0"/>
    <n v="5"/>
    <n v="31"/>
    <n v="9"/>
    <n v="1156348"/>
    <n v="35846788"/>
    <n v="22"/>
    <n v="25439656"/>
    <x v="0"/>
    <n v="0.10018775078091612"/>
  </r>
  <r>
    <s v="Starbust"/>
    <s v="Extra Shiny"/>
    <n v="100"/>
    <x v="1"/>
    <n v="5"/>
    <n v="29"/>
    <n v="95"/>
    <n v="693809"/>
    <n v="20120461"/>
    <n v="-66"/>
    <n v="-45791394"/>
    <x v="1"/>
    <n v="5.6234431164798981E-2"/>
  </r>
  <r>
    <s v="Starbust"/>
    <s v="Strong Hair"/>
    <n v="100"/>
    <x v="2"/>
    <n v="5"/>
    <n v="28"/>
    <n v="1"/>
    <n v="346904"/>
    <n v="9713312"/>
    <n v="27"/>
    <n v="9366408"/>
    <x v="2"/>
    <n v="2.7147617295956387E-2"/>
  </r>
  <r>
    <s v="Starbust"/>
    <s v="Ultra Soft"/>
    <n v="150"/>
    <x v="3"/>
    <n v="7"/>
    <n v="35"/>
    <n v="12"/>
    <n v="693809"/>
    <n v="24283315"/>
    <n v="23"/>
    <n v="15957607"/>
    <x v="3"/>
    <n v="6.7869141060964283E-2"/>
  </r>
  <r>
    <s v="Starbust"/>
    <s v="Strong Hair"/>
    <n v="150"/>
    <x v="4"/>
    <n v="725"/>
    <n v="37"/>
    <n v="13"/>
    <n v="231270"/>
    <n v="8556990"/>
    <n v="24"/>
    <n v="5550480"/>
    <x v="4"/>
    <n v="2.3915827034622777E-2"/>
  </r>
  <r>
    <s v="Starbust"/>
    <s v="Ultra Soft"/>
    <n v="200"/>
    <x v="5"/>
    <n v="9"/>
    <n v="5"/>
    <n v="15"/>
    <n v="289087"/>
    <n v="1445435"/>
    <n v="-10"/>
    <n v="-2890870"/>
    <x v="5"/>
    <n v="4.0398286605208104E-3"/>
  </r>
  <r>
    <s v="Shinez"/>
    <s v="Repair"/>
    <n v="100"/>
    <x v="6"/>
    <n v="6"/>
    <n v="35"/>
    <n v="115"/>
    <n v="1089532"/>
    <n v="38133620"/>
    <n v="-80"/>
    <n v="-87162560"/>
    <x v="6"/>
    <n v="0.10657918965945172"/>
  </r>
  <r>
    <s v="Shinez"/>
    <s v="Repair"/>
    <n v="125"/>
    <x v="7"/>
    <n v="7"/>
    <n v="425"/>
    <n v="13"/>
    <n v="466942"/>
    <n v="198450350"/>
    <n v="412"/>
    <n v="192380104"/>
    <x v="7"/>
    <n v="0.55464646395056583"/>
  </r>
  <r>
    <s v="Shinez"/>
    <s v="Repair"/>
    <n v="150"/>
    <x v="8"/>
    <n v="8"/>
    <n v="51"/>
    <n v="15"/>
    <n v="389118"/>
    <n v="19845018"/>
    <n v="36"/>
    <n v="14008248"/>
    <x v="8"/>
    <n v="5.5464598881963825E-2"/>
  </r>
  <r>
    <s v="Shinez"/>
    <s v="Repair"/>
    <n v="200"/>
    <x v="9"/>
    <n v="10"/>
    <n v="6"/>
    <n v="17"/>
    <n v="233471"/>
    <n v="1400826"/>
    <n v="-11"/>
    <n v="-2568181"/>
    <x v="9"/>
    <n v="3.915151510239287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28464-618B-496B-9B7C-CE0DC11E2B41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" firstHeaderRow="1" firstDataRow="1" firstDataCol="1"/>
  <pivotFields count="11">
    <pivotField showAll="0"/>
    <pivotField showAll="0"/>
    <pivotField axis="axisRow" showAll="0">
      <items count="18">
        <item x="0"/>
        <item x="1"/>
        <item x="14"/>
        <item x="5"/>
        <item x="15"/>
        <item x="6"/>
        <item x="10"/>
        <item x="2"/>
        <item x="3"/>
        <item x="7"/>
        <item x="8"/>
        <item x="11"/>
        <item x="12"/>
        <item x="13"/>
        <item x="4"/>
        <item x="16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167" showAll="0"/>
    <pivotField numFmtId="167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Brand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6630B-1D1C-4729-B040-C4EB85363BFD}" name="PivotTable2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Brand">
  <location ref="A3:F6" firstHeaderRow="1" firstDataRow="2" firstDataCol="1" rowPageCount="1" colPageCount="1"/>
  <pivotFields count="11">
    <pivotField showAll="0"/>
    <pivotField showAll="0"/>
    <pivotField axis="axisPage" multipleItemSelectionAllowed="1" showAll="0">
      <items count="18">
        <item h="1" x="0"/>
        <item h="1" x="1"/>
        <item h="1" x="14"/>
        <item h="1" x="5"/>
        <item h="1" x="15"/>
        <item h="1" x="6"/>
        <item h="1" x="10"/>
        <item h="1" x="2"/>
        <item x="3"/>
        <item h="1" x="7"/>
        <item h="1" x="8"/>
        <item h="1" x="11"/>
        <item h="1" x="12"/>
        <item h="1" x="13"/>
        <item h="1" x="4"/>
        <item h="1" x="16"/>
        <item h="1" x="9"/>
        <item t="default"/>
      </items>
    </pivotField>
    <pivotField axis="axisRow" showAll="0">
      <items count="26">
        <item x="22"/>
        <item x="15"/>
        <item x="14"/>
        <item x="16"/>
        <item x="10"/>
        <item x="2"/>
        <item x="19"/>
        <item x="20"/>
        <item x="4"/>
        <item x="13"/>
        <item x="1"/>
        <item x="5"/>
        <item x="11"/>
        <item x="12"/>
        <item x="6"/>
        <item x="9"/>
        <item x="0"/>
        <item x="23"/>
        <item x="3"/>
        <item x="24"/>
        <item x="7"/>
        <item x="8"/>
        <item x="21"/>
        <item x="18"/>
        <item x="17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dataField="1" showAll="0"/>
    <pivotField numFmtId="167" showAll="0"/>
    <pivotField numFmtId="167" showAll="0"/>
  </pivotFields>
  <rowFields count="1">
    <field x="3"/>
  </rowFields>
  <rowItems count="2">
    <i>
      <x v="18"/>
    </i>
    <i>
      <x v="19"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Values Month" fld="8" showDataAs="percentDiff" baseField="5" baseItem="1048828" numFmtId="9"/>
  </dataFields>
  <formats count="2">
    <format dxfId="26">
      <pivotArea dataOnly="0" outline="0" axis="axisValues" fieldPosition="0"/>
    </format>
    <format dxfId="25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65C80-41F5-401E-B1BA-5BE10703C7E7}" name="PivotTable4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category">
  <location ref="A4:B10" firstHeaderRow="1" firstDataRow="1" firstDataCol="1" rowPageCount="2" colPageCount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multipleItemSelectionAllowed="1"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numFmtId="167" showAll="0"/>
    <pivotField dataField="1" numFmtId="167" showAll="0">
      <items count="3359">
        <item x="1501"/>
        <item x="1500"/>
        <item x="1534"/>
        <item x="1459"/>
        <item x="1458"/>
        <item x="1457"/>
        <item x="2954"/>
        <item x="1499"/>
        <item x="1498"/>
        <item x="1533"/>
        <item x="1497"/>
        <item x="1496"/>
        <item x="1495"/>
        <item x="2450"/>
        <item x="1494"/>
        <item x="1456"/>
        <item x="1455"/>
        <item x="1493"/>
        <item x="1532"/>
        <item x="1531"/>
        <item x="1454"/>
        <item x="1530"/>
        <item x="1492"/>
        <item x="1453"/>
        <item x="1491"/>
        <item x="1452"/>
        <item x="1451"/>
        <item x="1450"/>
        <item x="1449"/>
        <item x="1448"/>
        <item x="1447"/>
        <item x="1446"/>
        <item x="1445"/>
        <item x="1529"/>
        <item x="1490"/>
        <item x="1528"/>
        <item x="1489"/>
        <item x="1527"/>
        <item x="1488"/>
        <item x="1526"/>
        <item x="1487"/>
        <item x="1444"/>
        <item x="1525"/>
        <item x="1486"/>
        <item x="1524"/>
        <item x="1443"/>
        <item x="1485"/>
        <item x="1484"/>
        <item x="1523"/>
        <item x="1522"/>
        <item x="1483"/>
        <item x="1442"/>
        <item x="1482"/>
        <item x="1441"/>
        <item x="1481"/>
        <item x="1440"/>
        <item x="1439"/>
        <item x="1438"/>
        <item x="1437"/>
        <item x="1436"/>
        <item x="1435"/>
        <item x="1434"/>
        <item x="2449"/>
        <item x="2493"/>
        <item x="2926"/>
        <item x="2925"/>
        <item x="2924"/>
        <item x="2923"/>
        <item x="2975"/>
        <item x="2953"/>
        <item x="2952"/>
        <item x="2951"/>
        <item x="2974"/>
        <item x="2448"/>
        <item x="2950"/>
        <item x="2261"/>
        <item x="2260"/>
        <item x="2259"/>
        <item x="2217"/>
        <item x="2216"/>
        <item x="2215"/>
        <item x="1061"/>
        <item x="2492"/>
        <item x="2949"/>
        <item x="2170"/>
        <item x="2169"/>
        <item x="2168"/>
        <item x="1283"/>
        <item x="1368"/>
        <item x="1367"/>
        <item x="1366"/>
        <item x="1408"/>
        <item x="1328"/>
        <item x="1407"/>
        <item x="1327"/>
        <item x="1406"/>
        <item x="1326"/>
        <item x="1433"/>
        <item x="1521"/>
        <item x="1480"/>
        <item x="1479"/>
        <item x="1432"/>
        <item x="1520"/>
        <item x="1519"/>
        <item x="1431"/>
        <item x="1518"/>
        <item x="1517"/>
        <item x="1478"/>
        <item x="1516"/>
        <item x="1430"/>
        <item x="1515"/>
        <item x="1477"/>
        <item x="1514"/>
        <item x="1513"/>
        <item x="1429"/>
        <item x="1476"/>
        <item x="1475"/>
        <item x="1428"/>
        <item x="2491"/>
        <item x="1474"/>
        <item x="1427"/>
        <item x="1473"/>
        <item x="1472"/>
        <item x="1426"/>
        <item x="1471"/>
        <item x="1425"/>
        <item x="3211"/>
        <item x="3210"/>
        <item x="1424"/>
        <item x="3168"/>
        <item x="3167"/>
        <item x="3166"/>
        <item x="1423"/>
        <item x="2530"/>
        <item x="1422"/>
        <item x="2447"/>
        <item x="2402"/>
        <item x="2401"/>
        <item x="2400"/>
        <item x="2262"/>
        <item x="2359"/>
        <item x="2358"/>
        <item x="3123"/>
        <item x="2357"/>
        <item x="3122"/>
        <item x="3121"/>
        <item x="2312"/>
        <item x="2311"/>
        <item x="1045"/>
        <item x="2310"/>
        <item x="1044"/>
        <item x="1122"/>
        <item x="1043"/>
        <item x="1121"/>
        <item x="1042"/>
        <item x="2490"/>
        <item x="1041"/>
        <item x="1040"/>
        <item x="1084"/>
        <item x="1039"/>
        <item x="1038"/>
        <item x="1120"/>
        <item x="1037"/>
        <item x="2988"/>
        <item x="1083"/>
        <item x="1036"/>
        <item x="1119"/>
        <item x="1035"/>
        <item x="1034"/>
        <item x="2529"/>
        <item x="1118"/>
        <item x="1082"/>
        <item x="3073"/>
        <item x="2446"/>
        <item x="3072"/>
        <item x="1081"/>
        <item x="1117"/>
        <item x="3071"/>
        <item x="1080"/>
        <item x="1116"/>
        <item x="1115"/>
        <item x="1079"/>
        <item x="1114"/>
        <item x="1078"/>
        <item x="2167"/>
        <item x="2214"/>
        <item x="2258"/>
        <item x="2213"/>
        <item x="2257"/>
        <item x="2212"/>
        <item x="2256"/>
        <item x="2211"/>
        <item x="2210"/>
        <item x="2255"/>
        <item x="2254"/>
        <item x="2209"/>
        <item x="2253"/>
        <item x="2208"/>
        <item x="2166"/>
        <item x="2207"/>
        <item x="2252"/>
        <item x="2206"/>
        <item x="2251"/>
        <item x="2205"/>
        <item x="2204"/>
        <item x="1113"/>
        <item x="2250"/>
        <item x="2165"/>
        <item x="2249"/>
        <item x="2248"/>
        <item x="1077"/>
        <item x="3035"/>
        <item x="2164"/>
        <item x="2922"/>
        <item x="2143"/>
        <item x="2921"/>
        <item x="2973"/>
        <item x="2237"/>
        <item x="2192"/>
        <item x="2236"/>
        <item x="2972"/>
        <item x="2191"/>
        <item x="2948"/>
        <item x="2920"/>
        <item x="2142"/>
        <item x="2235"/>
        <item x="2190"/>
        <item x="2163"/>
        <item x="2189"/>
        <item x="2919"/>
        <item x="2234"/>
        <item x="2188"/>
        <item x="3034"/>
        <item x="2233"/>
        <item x="2947"/>
        <item x="2141"/>
        <item x="2187"/>
        <item x="2918"/>
        <item x="2232"/>
        <item x="2162"/>
        <item x="2971"/>
        <item x="1076"/>
        <item x="2186"/>
        <item x="2231"/>
        <item x="2917"/>
        <item x="2230"/>
        <item x="2185"/>
        <item x="2140"/>
        <item x="2970"/>
        <item x="2916"/>
        <item x="2184"/>
        <item x="2229"/>
        <item x="1112"/>
        <item x="2161"/>
        <item x="2946"/>
        <item x="2183"/>
        <item x="2915"/>
        <item x="2228"/>
        <item x="2182"/>
        <item x="2139"/>
        <item x="2914"/>
        <item x="2945"/>
        <item x="2160"/>
        <item x="2913"/>
        <item x="1680"/>
        <item x="2912"/>
        <item x="2155"/>
        <item x="2203"/>
        <item x="1679"/>
        <item x="2138"/>
        <item x="1678"/>
        <item x="2247"/>
        <item x="2202"/>
        <item x="2246"/>
        <item x="2159"/>
        <item x="2969"/>
        <item x="2201"/>
        <item x="2245"/>
        <item x="2944"/>
        <item x="2200"/>
        <item x="2137"/>
        <item x="2244"/>
        <item x="2243"/>
        <item x="2199"/>
        <item x="2198"/>
        <item x="2242"/>
        <item x="2154"/>
        <item x="2528"/>
        <item x="2968"/>
        <item x="2241"/>
        <item x="2197"/>
        <item x="2240"/>
        <item x="2196"/>
        <item x="1075"/>
        <item x="2158"/>
        <item x="2136"/>
        <item x="2195"/>
        <item x="2943"/>
        <item x="2239"/>
        <item x="2194"/>
        <item x="2543"/>
        <item x="2638"/>
        <item x="2153"/>
        <item x="2193"/>
        <item x="2593"/>
        <item x="2238"/>
        <item x="2967"/>
        <item x="2637"/>
        <item x="2942"/>
        <item x="2157"/>
        <item x="2135"/>
        <item x="2636"/>
        <item x="2635"/>
        <item x="2152"/>
        <item x="2634"/>
        <item x="2633"/>
        <item x="2966"/>
        <item x="2941"/>
        <item x="2632"/>
        <item x="2156"/>
        <item x="2151"/>
        <item x="2134"/>
        <item x="2592"/>
        <item x="2940"/>
        <item x="2631"/>
        <item x="2150"/>
        <item x="2133"/>
        <item x="2630"/>
        <item x="2939"/>
        <item x="2149"/>
        <item x="2132"/>
        <item x="2591"/>
        <item x="2938"/>
        <item x="2148"/>
        <item x="1074"/>
        <item x="2147"/>
        <item x="2146"/>
        <item x="2590"/>
        <item x="2131"/>
        <item x="2227"/>
        <item x="2181"/>
        <item x="2226"/>
        <item x="2225"/>
        <item x="2180"/>
        <item x="2224"/>
        <item x="2145"/>
        <item x="2179"/>
        <item x="2223"/>
        <item x="2130"/>
        <item x="2222"/>
        <item x="2221"/>
        <item x="2178"/>
        <item x="2220"/>
        <item x="2219"/>
        <item x="1633"/>
        <item x="2177"/>
        <item x="2144"/>
        <item x="2218"/>
        <item x="2542"/>
        <item x="2176"/>
        <item x="2589"/>
        <item x="2588"/>
        <item x="2541"/>
        <item x="2175"/>
        <item x="2129"/>
        <item x="1632"/>
        <item x="2174"/>
        <item x="2128"/>
        <item x="2173"/>
        <item x="1631"/>
        <item x="2172"/>
        <item x="2171"/>
        <item x="2127"/>
        <item x="2587"/>
        <item x="2586"/>
        <item x="2126"/>
        <item x="291"/>
        <item x="2125"/>
        <item x="2585"/>
        <item x="2124"/>
        <item x="290"/>
        <item x="2584"/>
        <item x="2123"/>
        <item x="1313"/>
        <item x="2122"/>
        <item x="289"/>
        <item x="1354"/>
        <item x="1394"/>
        <item x="1312"/>
        <item x="2911"/>
        <item x="1353"/>
        <item x="2121"/>
        <item x="1393"/>
        <item x="2583"/>
        <item x="2540"/>
        <item x="1586"/>
        <item x="2539"/>
        <item x="1392"/>
        <item x="1352"/>
        <item x="2120"/>
        <item x="1311"/>
        <item x="1391"/>
        <item x="1351"/>
        <item x="2538"/>
        <item x="2119"/>
        <item x="2910"/>
        <item x="1390"/>
        <item x="2909"/>
        <item x="1310"/>
        <item x="1350"/>
        <item x="1585"/>
        <item x="2908"/>
        <item x="1309"/>
        <item x="1389"/>
        <item x="1349"/>
        <item x="1388"/>
        <item x="2937"/>
        <item x="1308"/>
        <item x="2965"/>
        <item x="1348"/>
        <item x="2907"/>
        <item x="1584"/>
        <item x="1347"/>
        <item x="1307"/>
        <item x="1346"/>
        <item x="1306"/>
        <item x="1387"/>
        <item x="1386"/>
        <item x="1305"/>
        <item x="1385"/>
        <item x="1345"/>
        <item x="1384"/>
        <item x="2906"/>
        <item x="2537"/>
        <item x="2905"/>
        <item x="1344"/>
        <item x="2904"/>
        <item x="1325"/>
        <item x="2536"/>
        <item x="1365"/>
        <item x="1405"/>
        <item x="1324"/>
        <item x="2936"/>
        <item x="1404"/>
        <item x="1304"/>
        <item x="2964"/>
        <item x="1364"/>
        <item x="1323"/>
        <item x="1403"/>
        <item x="2963"/>
        <item x="1363"/>
        <item x="1402"/>
        <item x="2962"/>
        <item x="1401"/>
        <item x="1362"/>
        <item x="2961"/>
        <item x="1303"/>
        <item x="1400"/>
        <item x="1322"/>
        <item x="2903"/>
        <item x="1361"/>
        <item x="2902"/>
        <item x="1399"/>
        <item x="1321"/>
        <item x="1398"/>
        <item x="1360"/>
        <item x="1397"/>
        <item x="2489"/>
        <item x="1302"/>
        <item x="1320"/>
        <item x="1359"/>
        <item x="1396"/>
        <item x="1395"/>
        <item x="1358"/>
        <item x="1357"/>
        <item x="1319"/>
        <item x="2445"/>
        <item x="2901"/>
        <item x="2935"/>
        <item x="1318"/>
        <item x="2900"/>
        <item x="1356"/>
        <item x="1317"/>
        <item x="1355"/>
        <item x="2535"/>
        <item x="1316"/>
        <item x="2534"/>
        <item x="2960"/>
        <item x="1315"/>
        <item x="2533"/>
        <item x="1314"/>
        <item x="2934"/>
        <item x="2959"/>
        <item x="244"/>
        <item x="2532"/>
        <item x="2527"/>
        <item x="2933"/>
        <item x="2958"/>
        <item x="243"/>
        <item x="2957"/>
        <item x="2932"/>
        <item x="242"/>
        <item x="1136"/>
        <item x="1135"/>
        <item x="1134"/>
        <item x="2956"/>
        <item x="2931"/>
        <item x="2930"/>
        <item x="2955"/>
        <item x="2273"/>
        <item x="2526"/>
        <item x="2929"/>
        <item x="2367"/>
        <item x="2323"/>
        <item x="2366"/>
        <item x="2365"/>
        <item x="2364"/>
        <item x="2928"/>
        <item x="2322"/>
        <item x="2363"/>
        <item x="2362"/>
        <item x="2361"/>
        <item x="2360"/>
        <item x="1060"/>
        <item x="2927"/>
        <item x="2321"/>
        <item x="2272"/>
        <item x="2320"/>
        <item x="1059"/>
        <item x="2319"/>
        <item x="1058"/>
        <item x="2318"/>
        <item x="2317"/>
        <item x="2316"/>
        <item x="2315"/>
        <item x="2314"/>
        <item x="2271"/>
        <item x="2313"/>
        <item x="2270"/>
        <item x="2269"/>
        <item x="1098"/>
        <item x="2268"/>
        <item x="2267"/>
        <item x="1097"/>
        <item x="2266"/>
        <item x="2265"/>
        <item x="2264"/>
        <item x="2263"/>
        <item x="1096"/>
        <item x="2444"/>
        <item x="145"/>
        <item x="144"/>
        <item x="2488"/>
        <item x="3120"/>
        <item x="3108"/>
        <item x="3209"/>
        <item x="3165"/>
        <item x="3208"/>
        <item x="1020"/>
        <item x="3200"/>
        <item x="3207"/>
        <item x="197"/>
        <item x="3155"/>
        <item x="3199"/>
        <item x="3206"/>
        <item x="1289"/>
        <item x="1019"/>
        <item x="3198"/>
        <item x="3205"/>
        <item x="1372"/>
        <item x="143"/>
        <item x="3164"/>
        <item x="3154"/>
        <item x="1332"/>
        <item x="1018"/>
        <item x="3197"/>
        <item x="3204"/>
        <item x="1288"/>
        <item x="3196"/>
        <item x="1331"/>
        <item x="1371"/>
        <item x="3163"/>
        <item x="3119"/>
        <item x="3195"/>
        <item x="3153"/>
        <item x="1330"/>
        <item x="3107"/>
        <item x="1329"/>
        <item x="3203"/>
        <item x="1287"/>
        <item x="3194"/>
        <item x="3162"/>
        <item x="1370"/>
        <item x="3193"/>
        <item x="1369"/>
        <item x="3202"/>
        <item x="3152"/>
        <item x="3192"/>
        <item x="3097"/>
        <item x="3201"/>
        <item x="3161"/>
        <item x="3151"/>
        <item x="3189"/>
        <item x="1286"/>
        <item x="3191"/>
        <item x="3144"/>
        <item x="3188"/>
        <item x="3160"/>
        <item x="3190"/>
        <item x="3187"/>
        <item x="3150"/>
        <item x="3106"/>
        <item x="3118"/>
        <item x="3186"/>
        <item x="1285"/>
        <item x="1284"/>
        <item x="3159"/>
        <item x="3143"/>
        <item x="3149"/>
        <item x="3185"/>
        <item x="3184"/>
        <item x="2487"/>
        <item x="3074"/>
        <item x="3158"/>
        <item x="3142"/>
        <item x="3148"/>
        <item x="3183"/>
        <item x="3141"/>
        <item x="3096"/>
        <item x="1421"/>
        <item x="3157"/>
        <item x="3147"/>
        <item x="3182"/>
        <item x="3105"/>
        <item x="3117"/>
        <item x="3140"/>
        <item x="3146"/>
        <item x="1512"/>
        <item x="3181"/>
        <item x="3156"/>
        <item x="3139"/>
        <item x="3145"/>
        <item x="3180"/>
        <item x="1470"/>
        <item x="3138"/>
        <item x="973"/>
        <item x="1511"/>
        <item x="3095"/>
        <item x="1420"/>
        <item x="3137"/>
        <item x="3104"/>
        <item x="3116"/>
        <item x="1510"/>
        <item x="1469"/>
        <item x="3136"/>
        <item x="972"/>
        <item x="3135"/>
        <item x="3094"/>
        <item x="1509"/>
        <item x="3103"/>
        <item x="1468"/>
        <item x="3115"/>
        <item x="1508"/>
        <item x="1419"/>
        <item x="3179"/>
        <item x="98"/>
        <item x="3134"/>
        <item x="3178"/>
        <item x="971"/>
        <item x="3133"/>
        <item x="1507"/>
        <item x="3093"/>
        <item x="1467"/>
        <item x="51"/>
        <item x="3177"/>
        <item x="3132"/>
        <item x="196"/>
        <item x="3131"/>
        <item x="3176"/>
        <item x="3102"/>
        <item x="3114"/>
        <item x="3085"/>
        <item x="3130"/>
        <item x="3175"/>
        <item x="1506"/>
        <item x="3174"/>
        <item x="1466"/>
        <item x="3129"/>
        <item x="3092"/>
        <item x="1418"/>
        <item x="1505"/>
        <item x="3173"/>
        <item x="3128"/>
        <item x="3172"/>
        <item x="3101"/>
        <item x="3127"/>
        <item x="3113"/>
        <item x="3171"/>
        <item x="3084"/>
        <item x="1465"/>
        <item x="1504"/>
        <item x="3126"/>
        <item x="3170"/>
        <item x="1417"/>
        <item x="3169"/>
        <item x="3125"/>
        <item x="3091"/>
        <item x="3100"/>
        <item x="1503"/>
        <item x="3124"/>
        <item x="3112"/>
        <item x="1464"/>
        <item x="1972"/>
        <item x="50"/>
        <item x="97"/>
        <item x="1502"/>
        <item x="3083"/>
        <item x="1416"/>
        <item x="3099"/>
        <item x="1463"/>
        <item x="3090"/>
        <item x="3111"/>
        <item x="2667"/>
        <item x="1971"/>
        <item x="1462"/>
        <item x="3082"/>
        <item x="3098"/>
        <item x="1415"/>
        <item x="3089"/>
        <item x="3110"/>
        <item x="49"/>
        <item x="2297"/>
        <item x="1970"/>
        <item x="1461"/>
        <item x="195"/>
        <item x="2389"/>
        <item x="2388"/>
        <item x="3081"/>
        <item x="2387"/>
        <item x="96"/>
        <item x="2386"/>
        <item x="2385"/>
        <item x="927"/>
        <item x="2345"/>
        <item x="2384"/>
        <item x="2383"/>
        <item x="1460"/>
        <item x="1414"/>
        <item x="2382"/>
        <item x="2381"/>
        <item x="3109"/>
        <item x="2380"/>
        <item x="2344"/>
        <item x="2296"/>
        <item x="3088"/>
        <item x="2379"/>
        <item x="3080"/>
        <item x="2343"/>
        <item x="2295"/>
        <item x="2342"/>
        <item x="1413"/>
        <item x="3087"/>
        <item x="926"/>
        <item x="3079"/>
        <item x="2341"/>
        <item x="2340"/>
        <item x="1412"/>
        <item x="3078"/>
        <item x="3086"/>
        <item x="2339"/>
        <item x="2294"/>
        <item x="2338"/>
        <item x="925"/>
        <item x="2337"/>
        <item x="3077"/>
        <item x="2293"/>
        <item x="1411"/>
        <item x="2336"/>
        <item x="2335"/>
        <item x="1410"/>
        <item x="2292"/>
        <item x="3076"/>
        <item x="2285"/>
        <item x="2378"/>
        <item x="2377"/>
        <item x="2334"/>
        <item x="2376"/>
        <item x="2375"/>
        <item x="2333"/>
        <item x="3075"/>
        <item x="2374"/>
        <item x="2284"/>
        <item x="2373"/>
        <item x="1301"/>
        <item x="2372"/>
        <item x="2291"/>
        <item x="2332"/>
        <item x="2371"/>
        <item x="2370"/>
        <item x="2369"/>
        <item x="2331"/>
        <item x="1383"/>
        <item x="1343"/>
        <item x="2368"/>
        <item x="2330"/>
        <item x="1382"/>
        <item x="2283"/>
        <item x="2329"/>
        <item x="1381"/>
        <item x="1300"/>
        <item x="2328"/>
        <item x="1342"/>
        <item x="2327"/>
        <item x="2290"/>
        <item x="1380"/>
        <item x="2443"/>
        <item x="2326"/>
        <item x="1299"/>
        <item x="1379"/>
        <item x="1341"/>
        <item x="2325"/>
        <item x="2282"/>
        <item x="2324"/>
        <item x="1378"/>
        <item x="2289"/>
        <item x="1340"/>
        <item x="1377"/>
        <item x="1298"/>
        <item x="1376"/>
        <item x="1375"/>
        <item x="2281"/>
        <item x="1297"/>
        <item x="1339"/>
        <item x="1374"/>
        <item x="1373"/>
        <item x="2288"/>
        <item x="1296"/>
        <item x="1338"/>
        <item x="2280"/>
        <item x="1337"/>
        <item x="1295"/>
        <item x="1878"/>
        <item x="1336"/>
        <item x="2279"/>
        <item x="2287"/>
        <item x="1925"/>
        <item x="1335"/>
        <item x="1334"/>
        <item x="1294"/>
        <item x="1333"/>
        <item x="2286"/>
        <item x="2278"/>
        <item x="1293"/>
        <item x="1292"/>
        <item x="2277"/>
        <item x="1291"/>
        <item x="1877"/>
        <item x="1290"/>
        <item x="1924"/>
        <item x="2276"/>
        <item x="2275"/>
        <item x="2274"/>
        <item x="2309"/>
        <item x="2399"/>
        <item x="1876"/>
        <item x="2398"/>
        <item x="2397"/>
        <item x="2396"/>
        <item x="2356"/>
        <item x="2395"/>
        <item x="1923"/>
        <item x="2394"/>
        <item x="2393"/>
        <item x="2355"/>
        <item x="2392"/>
        <item x="2308"/>
        <item x="2391"/>
        <item x="2390"/>
        <item x="2354"/>
        <item x="2353"/>
        <item x="2666"/>
        <item x="729"/>
        <item x="2307"/>
        <item x="2665"/>
        <item x="2352"/>
        <item x="2664"/>
        <item x="2351"/>
        <item x="2350"/>
        <item x="2306"/>
        <item x="2349"/>
        <item x="2348"/>
        <item x="728"/>
        <item x="2305"/>
        <item x="2347"/>
        <item x="2346"/>
        <item x="2486"/>
        <item x="2304"/>
        <item x="727"/>
        <item x="2303"/>
        <item x="2302"/>
        <item x="2629"/>
        <item x="2301"/>
        <item x="2628"/>
        <item x="2300"/>
        <item x="2627"/>
        <item x="682"/>
        <item x="2299"/>
        <item x="2298"/>
        <item x="1409"/>
        <item x="681"/>
        <item x="680"/>
        <item x="635"/>
        <item x="2442"/>
        <item x="634"/>
        <item x="633"/>
        <item x="2415"/>
        <item x="2582"/>
        <item x="2504"/>
        <item x="2485"/>
        <item x="2581"/>
        <item x="2503"/>
        <item x="2461"/>
        <item x="2460"/>
        <item x="2459"/>
        <item x="2580"/>
        <item x="2458"/>
        <item x="2414"/>
        <item x="2457"/>
        <item x="2456"/>
        <item x="2502"/>
        <item x="2455"/>
        <item x="2454"/>
        <item x="2453"/>
        <item x="2441"/>
        <item x="2452"/>
        <item x="2451"/>
        <item x="2501"/>
        <item x="2413"/>
        <item x="2987"/>
        <item x="2986"/>
        <item x="2985"/>
        <item x="2984"/>
        <item x="2500"/>
        <item x="2983"/>
        <item x="2982"/>
        <item x="3070"/>
        <item x="2412"/>
        <item x="2981"/>
        <item x="2411"/>
        <item x="2410"/>
        <item x="3069"/>
        <item x="2499"/>
        <item x="3068"/>
        <item x="2899"/>
        <item x="3033"/>
        <item x="3067"/>
        <item x="2409"/>
        <item x="2484"/>
        <item x="2498"/>
        <item x="3066"/>
        <item x="3065"/>
        <item x="3064"/>
        <item x="2440"/>
        <item x="3063"/>
        <item x="3032"/>
        <item x="2408"/>
        <item x="2407"/>
        <item x="2497"/>
        <item x="2406"/>
        <item x="2405"/>
        <item x="3062"/>
        <item x="2976"/>
        <item x="3037"/>
        <item x="3036"/>
        <item x="3000"/>
        <item x="2999"/>
        <item x="2496"/>
        <item x="2404"/>
        <item x="3061"/>
        <item x="3060"/>
        <item x="3031"/>
        <item x="875"/>
        <item x="2495"/>
        <item x="874"/>
        <item x="2998"/>
        <item x="873"/>
        <item x="2494"/>
        <item x="828"/>
        <item x="781"/>
        <item x="1559"/>
        <item x="1655"/>
        <item x="1654"/>
        <item x="1653"/>
        <item x="1608"/>
        <item x="1652"/>
        <item x="1651"/>
        <item x="1607"/>
        <item x="3030"/>
        <item x="1650"/>
        <item x="1649"/>
        <item x="1583"/>
        <item x="1606"/>
        <item x="1558"/>
        <item x="1677"/>
        <item x="1648"/>
        <item x="1676"/>
        <item x="1647"/>
        <item x="1605"/>
        <item x="1675"/>
        <item x="1646"/>
        <item x="1674"/>
        <item x="1630"/>
        <item x="1645"/>
        <item x="1673"/>
        <item x="2531"/>
        <item x="1604"/>
        <item x="1672"/>
        <item x="780"/>
        <item x="827"/>
        <item x="1671"/>
        <item x="1629"/>
        <item x="1603"/>
        <item x="1670"/>
        <item x="3029"/>
        <item x="1669"/>
        <item x="1668"/>
        <item x="1602"/>
        <item x="1667"/>
        <item x="1582"/>
        <item x="1557"/>
        <item x="1628"/>
        <item x="1601"/>
        <item x="1600"/>
        <item x="1627"/>
        <item x="2997"/>
        <item x="1599"/>
        <item x="1626"/>
        <item x="1598"/>
        <item x="1581"/>
        <item x="2683"/>
        <item x="1625"/>
        <item x="1057"/>
        <item x="1556"/>
        <item x="1056"/>
        <item x="1133"/>
        <item x="1055"/>
        <item x="1095"/>
        <item x="1132"/>
        <item x="1054"/>
        <item x="1053"/>
        <item x="1131"/>
        <item x="1052"/>
        <item x="1130"/>
        <item x="1051"/>
        <item x="1129"/>
        <item x="1094"/>
        <item x="2740"/>
        <item x="1128"/>
        <item x="1050"/>
        <item x="1624"/>
        <item x="1049"/>
        <item x="826"/>
        <item x="1048"/>
        <item x="2682"/>
        <item x="1093"/>
        <item x="1127"/>
        <item x="779"/>
        <item x="1126"/>
        <item x="1125"/>
        <item x="1047"/>
        <item x="1623"/>
        <item x="2739"/>
        <item x="1124"/>
        <item x="1092"/>
        <item x="1123"/>
        <item x="1091"/>
        <item x="1580"/>
        <item x="1046"/>
        <item x="1622"/>
        <item x="1090"/>
        <item x="2681"/>
        <item x="2738"/>
        <item x="1555"/>
        <item x="1621"/>
        <item x="1089"/>
        <item x="1088"/>
        <item x="1087"/>
        <item x="1620"/>
        <item x="1579"/>
        <item x="1086"/>
        <item x="1554"/>
        <item x="1571"/>
        <item x="1085"/>
        <item x="1666"/>
        <item x="1665"/>
        <item x="1664"/>
        <item x="1619"/>
        <item x="1663"/>
        <item x="1547"/>
        <item x="1662"/>
        <item x="1661"/>
        <item x="1644"/>
        <item x="1618"/>
        <item x="1660"/>
        <item x="1597"/>
        <item x="1659"/>
        <item x="1658"/>
        <item x="1578"/>
        <item x="1643"/>
        <item x="1596"/>
        <item x="1642"/>
        <item x="1553"/>
        <item x="1657"/>
        <item x="1656"/>
        <item x="1617"/>
        <item x="1641"/>
        <item x="1595"/>
        <item x="1616"/>
        <item x="1570"/>
        <item x="1640"/>
        <item x="1594"/>
        <item x="1546"/>
        <item x="1639"/>
        <item x="1593"/>
        <item x="1615"/>
        <item x="1638"/>
        <item x="1577"/>
        <item x="1637"/>
        <item x="1614"/>
        <item x="1592"/>
        <item x="1636"/>
        <item x="1552"/>
        <item x="1591"/>
        <item x="1635"/>
        <item x="1613"/>
        <item x="1634"/>
        <item x="1569"/>
        <item x="1590"/>
        <item x="1612"/>
        <item x="1545"/>
        <item x="1589"/>
        <item x="1576"/>
        <item x="1588"/>
        <item x="1611"/>
        <item x="1587"/>
        <item x="1551"/>
        <item x="1610"/>
        <item x="2737"/>
        <item x="1609"/>
        <item x="1568"/>
        <item x="1544"/>
        <item x="2712"/>
        <item x="1575"/>
        <item x="1535"/>
        <item x="2711"/>
        <item x="1550"/>
        <item x="1567"/>
        <item x="2710"/>
        <item x="1543"/>
        <item x="1574"/>
        <item x="3028"/>
        <item x="2996"/>
        <item x="2680"/>
        <item x="1549"/>
        <item x="1566"/>
        <item x="1542"/>
        <item x="1573"/>
        <item x="2736"/>
        <item x="1548"/>
        <item x="1565"/>
        <item x="2735"/>
        <item x="1572"/>
        <item x="2734"/>
        <item x="1541"/>
        <item x="2733"/>
        <item x="2732"/>
        <item x="1564"/>
        <item x="2731"/>
        <item x="1563"/>
        <item x="1540"/>
        <item x="1562"/>
        <item x="1539"/>
        <item x="2709"/>
        <item x="2730"/>
        <item x="1561"/>
        <item x="2679"/>
        <item x="1538"/>
        <item x="1560"/>
        <item x="2995"/>
        <item x="1537"/>
        <item x="2994"/>
        <item x="1536"/>
        <item x="2993"/>
        <item x="2708"/>
        <item x="2707"/>
        <item x="1826"/>
        <item x="2678"/>
        <item x="1033"/>
        <item x="1032"/>
        <item x="1031"/>
        <item x="3027"/>
        <item x="1030"/>
        <item x="1029"/>
        <item x="1028"/>
        <item x="1027"/>
        <item x="1111"/>
        <item x="1073"/>
        <item x="1026"/>
        <item x="1110"/>
        <item x="1025"/>
        <item x="1024"/>
        <item x="1023"/>
        <item x="1072"/>
        <item x="1109"/>
        <item x="1022"/>
        <item x="2677"/>
        <item x="2706"/>
        <item x="1825"/>
        <item x="2992"/>
        <item x="2705"/>
        <item x="1108"/>
        <item x="1071"/>
        <item x="2704"/>
        <item x="1824"/>
        <item x="1107"/>
        <item x="1070"/>
        <item x="1106"/>
        <item x="2676"/>
        <item x="3026"/>
        <item x="2675"/>
        <item x="2674"/>
        <item x="2703"/>
        <item x="1105"/>
        <item x="2702"/>
        <item x="1069"/>
        <item x="2673"/>
        <item x="2672"/>
        <item x="1104"/>
        <item x="1068"/>
        <item x="2991"/>
        <item x="1732"/>
        <item x="1103"/>
        <item x="2990"/>
        <item x="3025"/>
        <item x="1067"/>
        <item x="1102"/>
        <item x="1779"/>
        <item x="1066"/>
        <item x="1101"/>
        <item x="3024"/>
        <item x="1065"/>
        <item x="1731"/>
        <item x="1064"/>
        <item x="3023"/>
        <item x="2767"/>
        <item x="2863"/>
        <item x="2817"/>
        <item x="2862"/>
        <item x="2861"/>
        <item x="2860"/>
        <item x="2816"/>
        <item x="2815"/>
        <item x="2814"/>
        <item x="2859"/>
        <item x="2766"/>
        <item x="1730"/>
        <item x="2813"/>
        <item x="2812"/>
        <item x="2858"/>
        <item x="1778"/>
        <item x="2857"/>
        <item x="2856"/>
        <item x="2855"/>
        <item x="2811"/>
        <item x="2810"/>
        <item x="2809"/>
        <item x="1063"/>
        <item x="2854"/>
        <item x="2808"/>
        <item x="2807"/>
        <item x="1777"/>
        <item x="2765"/>
        <item x="876"/>
        <item x="2764"/>
        <item x="2763"/>
        <item x="2762"/>
        <item x="2761"/>
        <item x="2579"/>
        <item x="2663"/>
        <item x="2760"/>
        <item x="2626"/>
        <item x="2662"/>
        <item x="2661"/>
        <item x="2625"/>
        <item x="2660"/>
        <item x="2659"/>
        <item x="2624"/>
        <item x="2658"/>
        <item x="2623"/>
        <item x="2759"/>
        <item x="2578"/>
        <item x="2622"/>
        <item x="2577"/>
        <item x="2621"/>
        <item x="2620"/>
        <item x="2758"/>
        <item x="2757"/>
        <item x="2756"/>
        <item x="2619"/>
        <item x="2618"/>
        <item x="2576"/>
        <item x="48"/>
        <item x="2617"/>
        <item x="142"/>
        <item x="141"/>
        <item x="47"/>
        <item x="2616"/>
        <item x="95"/>
        <item x="140"/>
        <item x="46"/>
        <item x="139"/>
        <item x="94"/>
        <item x="912"/>
        <item x="1006"/>
        <item x="138"/>
        <item x="1005"/>
        <item x="960"/>
        <item x="1004"/>
        <item x="45"/>
        <item x="137"/>
        <item x="911"/>
        <item x="959"/>
        <item x="1003"/>
        <item x="1002"/>
        <item x="93"/>
        <item x="1001"/>
        <item x="910"/>
        <item x="958"/>
        <item x="1000"/>
        <item x="999"/>
        <item x="136"/>
        <item x="998"/>
        <item x="957"/>
        <item x="44"/>
        <item x="997"/>
        <item x="909"/>
        <item x="135"/>
        <item x="2575"/>
        <item x="996"/>
        <item x="956"/>
        <item x="92"/>
        <item x="2574"/>
        <item x="955"/>
        <item x="134"/>
        <item x="908"/>
        <item x="43"/>
        <item x="954"/>
        <item x="133"/>
        <item x="907"/>
        <item x="91"/>
        <item x="953"/>
        <item x="952"/>
        <item x="132"/>
        <item x="42"/>
        <item x="906"/>
        <item x="951"/>
        <item x="90"/>
        <item x="905"/>
        <item x="950"/>
        <item x="41"/>
        <item x="904"/>
        <item x="924"/>
        <item x="89"/>
        <item x="1017"/>
        <item x="1016"/>
        <item x="1015"/>
        <item x="970"/>
        <item x="40"/>
        <item x="903"/>
        <item x="1014"/>
        <item x="1013"/>
        <item x="923"/>
        <item x="969"/>
        <item x="1012"/>
        <item x="1011"/>
        <item x="968"/>
        <item x="1010"/>
        <item x="88"/>
        <item x="902"/>
        <item x="1009"/>
        <item x="967"/>
        <item x="922"/>
        <item x="1008"/>
        <item x="39"/>
        <item x="1007"/>
        <item x="966"/>
        <item x="965"/>
        <item x="921"/>
        <item x="901"/>
        <item x="964"/>
        <item x="963"/>
        <item x="87"/>
        <item x="38"/>
        <item x="920"/>
        <item x="962"/>
        <item x="961"/>
        <item x="919"/>
        <item x="86"/>
        <item x="2573"/>
        <item x="37"/>
        <item x="918"/>
        <item x="85"/>
        <item x="917"/>
        <item x="916"/>
        <item x="915"/>
        <item x="914"/>
        <item x="913"/>
        <item x="2572"/>
        <item x="2571"/>
        <item x="2570"/>
        <item x="2569"/>
        <item x="2898"/>
        <item x="2897"/>
        <item x="632"/>
        <item x="2896"/>
        <item x="726"/>
        <item x="679"/>
        <item x="631"/>
        <item x="725"/>
        <item x="678"/>
        <item x="724"/>
        <item x="630"/>
        <item x="723"/>
        <item x="888"/>
        <item x="2568"/>
        <item x="722"/>
        <item x="677"/>
        <item x="984"/>
        <item x="938"/>
        <item x="983"/>
        <item x="982"/>
        <item x="981"/>
        <item x="721"/>
        <item x="887"/>
        <item x="629"/>
        <item x="937"/>
        <item x="980"/>
        <item x="979"/>
        <item x="936"/>
        <item x="676"/>
        <item x="978"/>
        <item x="977"/>
        <item x="976"/>
        <item x="975"/>
        <item x="720"/>
        <item x="974"/>
        <item x="2853"/>
        <item x="886"/>
        <item x="935"/>
        <item x="719"/>
        <item x="628"/>
        <item x="675"/>
        <item x="2852"/>
        <item x="885"/>
        <item x="718"/>
        <item x="2851"/>
        <item x="934"/>
        <item x="884"/>
        <item x="674"/>
        <item x="627"/>
        <item x="933"/>
        <item x="717"/>
        <item x="932"/>
        <item x="883"/>
        <item x="931"/>
        <item x="900"/>
        <item x="930"/>
        <item x="929"/>
        <item x="928"/>
        <item x="995"/>
        <item x="716"/>
        <item x="994"/>
        <item x="949"/>
        <item x="882"/>
        <item x="993"/>
        <item x="673"/>
        <item x="948"/>
        <item x="992"/>
        <item x="881"/>
        <item x="899"/>
        <item x="991"/>
        <item x="626"/>
        <item x="947"/>
        <item x="880"/>
        <item x="990"/>
        <item x="946"/>
        <item x="989"/>
        <item x="879"/>
        <item x="898"/>
        <item x="988"/>
        <item x="945"/>
        <item x="878"/>
        <item x="672"/>
        <item x="987"/>
        <item x="944"/>
        <item x="877"/>
        <item x="986"/>
        <item x="897"/>
        <item x="943"/>
        <item x="985"/>
        <item x="625"/>
        <item x="942"/>
        <item x="896"/>
        <item x="671"/>
        <item x="941"/>
        <item x="940"/>
        <item x="895"/>
        <item x="624"/>
        <item x="36"/>
        <item x="939"/>
        <item x="670"/>
        <item x="131"/>
        <item x="894"/>
        <item x="130"/>
        <item x="84"/>
        <item x="35"/>
        <item x="669"/>
        <item x="623"/>
        <item x="129"/>
        <item x="893"/>
        <item x="128"/>
        <item x="34"/>
        <item x="83"/>
        <item x="127"/>
        <item x="892"/>
        <item x="622"/>
        <item x="126"/>
        <item x="33"/>
        <item x="82"/>
        <item x="891"/>
        <item x="125"/>
        <item x="621"/>
        <item x="32"/>
        <item x="124"/>
        <item x="81"/>
        <item x="890"/>
        <item x="123"/>
        <item x="31"/>
        <item x="122"/>
        <item x="80"/>
        <item x="889"/>
        <item x="121"/>
        <item x="30"/>
        <item x="79"/>
        <item x="29"/>
        <item x="78"/>
        <item x="28"/>
        <item x="77"/>
        <item x="27"/>
        <item x="76"/>
        <item x="26"/>
        <item x="75"/>
        <item x="25"/>
        <item x="74"/>
        <item x="2806"/>
        <item x="1875"/>
        <item x="1969"/>
        <item x="2754"/>
        <item x="1968"/>
        <item x="2753"/>
        <item x="1922"/>
        <item x="1874"/>
        <item x="1967"/>
        <item x="620"/>
        <item x="1966"/>
        <item x="1873"/>
        <item x="1921"/>
        <item x="715"/>
        <item x="1965"/>
        <item x="1964"/>
        <item x="668"/>
        <item x="619"/>
        <item x="714"/>
        <item x="2805"/>
        <item x="1963"/>
        <item x="1872"/>
        <item x="1920"/>
        <item x="2403"/>
        <item x="1962"/>
        <item x="667"/>
        <item x="713"/>
        <item x="618"/>
        <item x="1961"/>
        <item x="24"/>
        <item x="1919"/>
        <item x="712"/>
        <item x="1871"/>
        <item x="1960"/>
        <item x="120"/>
        <item x="1959"/>
        <item x="617"/>
        <item x="73"/>
        <item x="711"/>
        <item x="666"/>
        <item x="23"/>
        <item x="2804"/>
        <item x="119"/>
        <item x="1870"/>
        <item x="1918"/>
        <item x="608"/>
        <item x="710"/>
        <item x="118"/>
        <item x="665"/>
        <item x="22"/>
        <item x="72"/>
        <item x="584"/>
        <item x="616"/>
        <item x="704"/>
        <item x="709"/>
        <item x="117"/>
        <item x="1917"/>
        <item x="607"/>
        <item x="1869"/>
        <item x="664"/>
        <item x="116"/>
        <item x="708"/>
        <item x="703"/>
        <item x="71"/>
        <item x="657"/>
        <item x="21"/>
        <item x="115"/>
        <item x="615"/>
        <item x="707"/>
        <item x="1916"/>
        <item x="1868"/>
        <item x="606"/>
        <item x="656"/>
        <item x="702"/>
        <item x="114"/>
        <item x="663"/>
        <item x="70"/>
        <item x="20"/>
        <item x="706"/>
        <item x="701"/>
        <item x="1915"/>
        <item x="113"/>
        <item x="614"/>
        <item x="1867"/>
        <item x="655"/>
        <item x="605"/>
        <item x="69"/>
        <item x="705"/>
        <item x="19"/>
        <item x="700"/>
        <item x="112"/>
        <item x="662"/>
        <item x="1914"/>
        <item x="613"/>
        <item x="1866"/>
        <item x="111"/>
        <item x="699"/>
        <item x="654"/>
        <item x="68"/>
        <item x="604"/>
        <item x="18"/>
        <item x="661"/>
        <item x="110"/>
        <item x="1913"/>
        <item x="698"/>
        <item x="1865"/>
        <item x="612"/>
        <item x="67"/>
        <item x="660"/>
        <item x="17"/>
        <item x="603"/>
        <item x="653"/>
        <item x="1864"/>
        <item x="1912"/>
        <item x="697"/>
        <item x="611"/>
        <item x="659"/>
        <item x="66"/>
        <item x="696"/>
        <item x="16"/>
        <item x="652"/>
        <item x="602"/>
        <item x="695"/>
        <item x="65"/>
        <item x="610"/>
        <item x="658"/>
        <item x="15"/>
        <item x="694"/>
        <item x="601"/>
        <item x="651"/>
        <item x="64"/>
        <item x="609"/>
        <item x="14"/>
        <item x="63"/>
        <item x="600"/>
        <item x="650"/>
        <item x="13"/>
        <item x="649"/>
        <item x="599"/>
        <item x="648"/>
        <item x="598"/>
        <item x="647"/>
        <item x="597"/>
        <item x="1863"/>
        <item x="1958"/>
        <item x="1957"/>
        <item x="1911"/>
        <item x="1862"/>
        <item x="1956"/>
        <item x="1955"/>
        <item x="1954"/>
        <item x="1861"/>
        <item x="1910"/>
        <item x="1953"/>
        <item x="2555"/>
        <item x="2648"/>
        <item x="2647"/>
        <item x="2604"/>
        <item x="2646"/>
        <item x="2645"/>
        <item x="2603"/>
        <item x="2644"/>
        <item x="2643"/>
        <item x="2602"/>
        <item x="2642"/>
        <item x="2641"/>
        <item x="2554"/>
        <item x="2640"/>
        <item x="2601"/>
        <item x="2639"/>
        <item x="2600"/>
        <item x="2599"/>
        <item x="2598"/>
        <item x="2553"/>
        <item x="2597"/>
        <item x="2596"/>
        <item x="2595"/>
        <item x="1952"/>
        <item x="2552"/>
        <item x="2594"/>
        <item x="1909"/>
        <item x="1860"/>
        <item x="2551"/>
        <item x="1951"/>
        <item x="2550"/>
        <item x="1950"/>
        <item x="2549"/>
        <item x="2548"/>
        <item x="1859"/>
        <item x="1908"/>
        <item x="2547"/>
        <item x="1949"/>
        <item x="2546"/>
        <item x="596"/>
        <item x="2545"/>
        <item x="1948"/>
        <item x="2544"/>
        <item x="1858"/>
        <item x="1907"/>
        <item x="693"/>
        <item x="646"/>
        <item x="692"/>
        <item x="12"/>
        <item x="1857"/>
        <item x="1906"/>
        <item x="595"/>
        <item x="109"/>
        <item x="645"/>
        <item x="691"/>
        <item x="62"/>
        <item x="690"/>
        <item x="108"/>
        <item x="11"/>
        <item x="644"/>
        <item x="1905"/>
        <item x="1856"/>
        <item x="689"/>
        <item x="594"/>
        <item x="107"/>
        <item x="61"/>
        <item x="688"/>
        <item x="643"/>
        <item x="1904"/>
        <item x="10"/>
        <item x="1855"/>
        <item x="106"/>
        <item x="687"/>
        <item x="105"/>
        <item x="60"/>
        <item x="593"/>
        <item x="642"/>
        <item x="1903"/>
        <item x="686"/>
        <item x="104"/>
        <item x="1854"/>
        <item x="9"/>
        <item x="685"/>
        <item x="641"/>
        <item x="59"/>
        <item x="103"/>
        <item x="592"/>
        <item x="1902"/>
        <item x="8"/>
        <item x="684"/>
        <item x="640"/>
        <item x="1853"/>
        <item x="102"/>
        <item x="58"/>
        <item x="683"/>
        <item x="591"/>
        <item x="1901"/>
        <item x="101"/>
        <item x="639"/>
        <item x="1852"/>
        <item x="7"/>
        <item x="57"/>
        <item x="100"/>
        <item x="638"/>
        <item x="590"/>
        <item x="99"/>
        <item x="6"/>
        <item x="637"/>
        <item x="56"/>
        <item x="589"/>
        <item x="636"/>
        <item x="5"/>
        <item x="55"/>
        <item x="2752"/>
        <item x="588"/>
        <item x="54"/>
        <item x="4"/>
        <item x="587"/>
        <item x="53"/>
        <item x="3"/>
        <item x="586"/>
        <item x="1851"/>
        <item x="52"/>
        <item x="1947"/>
        <item x="2"/>
        <item x="1946"/>
        <item x="585"/>
        <item x="1900"/>
        <item x="1850"/>
        <item x="1945"/>
        <item x="1021"/>
        <item x="1062"/>
        <item x="1"/>
        <item x="1944"/>
        <item x="1100"/>
        <item x="1899"/>
        <item x="1943"/>
        <item x="1849"/>
        <item x="1099"/>
        <item x="1942"/>
        <item x="1898"/>
        <item x="1941"/>
        <item x="1848"/>
        <item x="1940"/>
        <item x="1897"/>
        <item x="1939"/>
        <item x="0"/>
        <item x="1847"/>
        <item x="1938"/>
        <item x="1896"/>
        <item x="1937"/>
        <item x="1846"/>
        <item x="1895"/>
        <item x="1845"/>
        <item x="1894"/>
        <item x="1844"/>
        <item x="1893"/>
        <item x="1843"/>
        <item x="1892"/>
        <item x="2755"/>
        <item x="1842"/>
        <item x="1891"/>
        <item x="1890"/>
        <item x="1841"/>
        <item x="1840"/>
        <item x="2671"/>
        <item x="2729"/>
        <item x="2701"/>
        <item x="2670"/>
        <item x="2728"/>
        <item x="2727"/>
        <item x="2669"/>
        <item x="2668"/>
        <item x="2700"/>
        <item x="2699"/>
        <item x="778"/>
        <item x="872"/>
        <item x="825"/>
        <item x="777"/>
        <item x="871"/>
        <item x="824"/>
        <item x="776"/>
        <item x="870"/>
        <item x="869"/>
        <item x="823"/>
        <item x="775"/>
        <item x="868"/>
        <item x="867"/>
        <item x="822"/>
        <item x="774"/>
        <item x="866"/>
        <item x="821"/>
        <item x="773"/>
        <item x="865"/>
        <item x="820"/>
        <item x="864"/>
        <item x="772"/>
        <item x="819"/>
        <item x="863"/>
        <item x="862"/>
        <item x="771"/>
        <item x="818"/>
        <item x="1839"/>
        <item x="770"/>
        <item x="1936"/>
        <item x="817"/>
        <item x="1889"/>
        <item x="1935"/>
        <item x="1838"/>
        <item x="1934"/>
        <item x="1888"/>
        <item x="769"/>
        <item x="1837"/>
        <item x="1933"/>
        <item x="816"/>
        <item x="1932"/>
        <item x="1887"/>
        <item x="1931"/>
        <item x="768"/>
        <item x="1836"/>
        <item x="815"/>
        <item x="1930"/>
        <item x="1886"/>
        <item x="1929"/>
        <item x="1835"/>
        <item x="1885"/>
        <item x="1928"/>
        <item x="767"/>
        <item x="194"/>
        <item x="288"/>
        <item x="1927"/>
        <item x="287"/>
        <item x="1884"/>
        <item x="241"/>
        <item x="1834"/>
        <item x="286"/>
        <item x="1926"/>
        <item x="285"/>
        <item x="284"/>
        <item x="193"/>
        <item x="240"/>
        <item x="1883"/>
        <item x="283"/>
        <item x="1833"/>
        <item x="282"/>
        <item x="239"/>
        <item x="281"/>
        <item x="280"/>
        <item x="1882"/>
        <item x="192"/>
        <item x="279"/>
        <item x="238"/>
        <item x="278"/>
        <item x="1832"/>
        <item x="1881"/>
        <item x="237"/>
        <item x="191"/>
        <item x="1831"/>
        <item x="1880"/>
        <item x="236"/>
        <item x="235"/>
        <item x="1879"/>
        <item x="190"/>
        <item x="1830"/>
        <item x="234"/>
        <item x="189"/>
        <item x="1829"/>
        <item x="233"/>
        <item x="232"/>
        <item x="1828"/>
        <item x="188"/>
        <item x="231"/>
        <item x="187"/>
        <item x="186"/>
        <item x="185"/>
        <item x="184"/>
        <item x="183"/>
        <item x="182"/>
        <item x="277"/>
        <item x="276"/>
        <item x="230"/>
        <item x="275"/>
        <item x="274"/>
        <item x="181"/>
        <item x="2118"/>
        <item x="273"/>
        <item x="229"/>
        <item x="2117"/>
        <item x="272"/>
        <item x="2116"/>
        <item x="271"/>
        <item x="270"/>
        <item x="228"/>
        <item x="180"/>
        <item x="269"/>
        <item x="2977"/>
        <item x="3048"/>
        <item x="3047"/>
        <item x="3011"/>
        <item x="3046"/>
        <item x="3045"/>
        <item x="3010"/>
        <item x="268"/>
        <item x="3044"/>
        <item x="3043"/>
        <item x="3009"/>
        <item x="227"/>
        <item x="3042"/>
        <item x="267"/>
        <item x="3041"/>
        <item x="3008"/>
        <item x="3040"/>
        <item x="3039"/>
        <item x="3038"/>
        <item x="3007"/>
        <item x="226"/>
        <item x="179"/>
        <item x="3006"/>
        <item x="3005"/>
        <item x="225"/>
        <item x="3004"/>
        <item x="1827"/>
        <item x="178"/>
        <item x="3003"/>
        <item x="224"/>
        <item x="3002"/>
        <item x="3001"/>
        <item x="223"/>
        <item x="177"/>
        <item x="222"/>
        <item x="1717"/>
        <item x="2071"/>
        <item x="176"/>
        <item x="221"/>
        <item x="1812"/>
        <item x="2070"/>
        <item x="1811"/>
        <item x="1716"/>
        <item x="220"/>
        <item x="1765"/>
        <item x="175"/>
        <item x="1810"/>
        <item x="2069"/>
        <item x="1715"/>
        <item x="1809"/>
        <item x="174"/>
        <item x="1764"/>
        <item x="1808"/>
        <item x="1714"/>
        <item x="1807"/>
        <item x="173"/>
        <item x="1763"/>
        <item x="1806"/>
        <item x="1713"/>
        <item x="1805"/>
        <item x="1681"/>
        <item x="1804"/>
        <item x="172"/>
        <item x="1762"/>
        <item x="1712"/>
        <item x="1803"/>
        <item x="171"/>
        <item x="1761"/>
        <item x="1711"/>
        <item x="1802"/>
        <item x="1693"/>
        <item x="1790"/>
        <item x="1692"/>
        <item x="1705"/>
        <item x="1710"/>
        <item x="1760"/>
        <item x="1743"/>
        <item x="1789"/>
        <item x="1801"/>
        <item x="1691"/>
        <item x="1709"/>
        <item x="1704"/>
        <item x="1754"/>
        <item x="1800"/>
        <item x="1788"/>
        <item x="1759"/>
        <item x="1742"/>
        <item x="1690"/>
        <item x="1703"/>
        <item x="1799"/>
        <item x="1708"/>
        <item x="1787"/>
        <item x="1753"/>
        <item x="1758"/>
        <item x="766"/>
        <item x="1798"/>
        <item x="1741"/>
        <item x="1702"/>
        <item x="1689"/>
        <item x="1786"/>
        <item x="2567"/>
        <item x="2615"/>
        <item x="2657"/>
        <item x="2656"/>
        <item x="1797"/>
        <item x="2655"/>
        <item x="1707"/>
        <item x="861"/>
        <item x="2654"/>
        <item x="2653"/>
        <item x="814"/>
        <item x="1752"/>
        <item x="2652"/>
        <item x="1701"/>
        <item x="2651"/>
        <item x="2614"/>
        <item x="2650"/>
        <item x="765"/>
        <item x="1757"/>
        <item x="1688"/>
        <item x="1785"/>
        <item x="2649"/>
        <item x="1740"/>
        <item x="1796"/>
        <item x="2613"/>
        <item x="860"/>
        <item x="1706"/>
        <item x="2612"/>
        <item x="813"/>
        <item x="1784"/>
        <item x="1700"/>
        <item x="1751"/>
        <item x="1795"/>
        <item x="2611"/>
        <item x="764"/>
        <item x="1687"/>
        <item x="859"/>
        <item x="1739"/>
        <item x="2610"/>
        <item x="1756"/>
        <item x="2609"/>
        <item x="2608"/>
        <item x="1783"/>
        <item x="1794"/>
        <item x="2566"/>
        <item x="1699"/>
        <item x="2565"/>
        <item x="1750"/>
        <item x="812"/>
        <item x="2564"/>
        <item x="1686"/>
        <item x="2607"/>
        <item x="170"/>
        <item x="2563"/>
        <item x="763"/>
        <item x="858"/>
        <item x="1782"/>
        <item x="2562"/>
        <item x="266"/>
        <item x="1793"/>
        <item x="2561"/>
        <item x="265"/>
        <item x="1755"/>
        <item x="2606"/>
        <item x="1738"/>
        <item x="2605"/>
        <item x="1698"/>
        <item x="219"/>
        <item x="264"/>
        <item x="1749"/>
        <item x="263"/>
        <item x="857"/>
        <item x="1685"/>
        <item x="811"/>
        <item x="1792"/>
        <item x="1781"/>
        <item x="169"/>
        <item x="262"/>
        <item x="218"/>
        <item x="762"/>
        <item x="261"/>
        <item x="1697"/>
        <item x="260"/>
        <item x="1791"/>
        <item x="1780"/>
        <item x="1684"/>
        <item x="1737"/>
        <item x="2560"/>
        <item x="259"/>
        <item x="856"/>
        <item x="217"/>
        <item x="1748"/>
        <item x="2559"/>
        <item x="168"/>
        <item x="258"/>
        <item x="810"/>
        <item x="2558"/>
        <item x="761"/>
        <item x="1696"/>
        <item x="257"/>
        <item x="216"/>
        <item x="855"/>
        <item x="256"/>
        <item x="1683"/>
        <item x="1736"/>
        <item x="1747"/>
        <item x="167"/>
        <item x="215"/>
        <item x="854"/>
        <item x="1695"/>
        <item x="809"/>
        <item x="1682"/>
        <item x="760"/>
        <item x="214"/>
        <item x="1746"/>
        <item x="1735"/>
        <item x="853"/>
        <item x="2557"/>
        <item x="1694"/>
        <item x="166"/>
        <item x="2556"/>
        <item x="808"/>
        <item x="213"/>
        <item x="759"/>
        <item x="1745"/>
        <item x="852"/>
        <item x="1734"/>
        <item x="165"/>
        <item x="212"/>
        <item x="807"/>
        <item x="758"/>
        <item x="1744"/>
        <item x="851"/>
        <item x="211"/>
        <item x="1733"/>
        <item x="164"/>
        <item x="210"/>
        <item x="806"/>
        <item x="757"/>
        <item x="163"/>
        <item x="209"/>
        <item x="805"/>
        <item x="756"/>
        <item x="162"/>
        <item x="804"/>
        <item x="755"/>
        <item x="161"/>
        <item x="160"/>
        <item x="159"/>
        <item x="146"/>
        <item x="2024"/>
        <item x="2427"/>
        <item x="2515"/>
        <item x="2472"/>
        <item x="2426"/>
        <item x="2514"/>
        <item x="2471"/>
        <item x="2425"/>
        <item x="2513"/>
        <item x="2470"/>
        <item x="2512"/>
        <item x="2424"/>
        <item x="2469"/>
        <item x="2511"/>
        <item x="2423"/>
        <item x="2468"/>
        <item x="2510"/>
        <item x="2422"/>
        <item x="2467"/>
        <item x="2509"/>
        <item x="2466"/>
        <item x="2421"/>
        <item x="2420"/>
        <item x="2508"/>
        <item x="2465"/>
        <item x="2464"/>
        <item x="2419"/>
        <item x="2507"/>
        <item x="2463"/>
        <item x="2506"/>
        <item x="2418"/>
        <item x="2462"/>
        <item x="158"/>
        <item x="2505"/>
        <item x="2417"/>
        <item x="255"/>
        <item x="2416"/>
        <item x="254"/>
        <item x="208"/>
        <item x="253"/>
        <item x="252"/>
        <item x="251"/>
        <item x="157"/>
        <item x="207"/>
        <item x="250"/>
        <item x="249"/>
        <item x="248"/>
        <item x="2023"/>
        <item x="206"/>
        <item x="247"/>
        <item x="156"/>
        <item x="246"/>
        <item x="205"/>
        <item x="245"/>
        <item x="2022"/>
        <item x="204"/>
        <item x="155"/>
        <item x="203"/>
        <item x="202"/>
        <item x="154"/>
        <item x="201"/>
        <item x="200"/>
        <item x="153"/>
        <item x="199"/>
        <item x="198"/>
        <item x="152"/>
        <item x="2803"/>
        <item x="2850"/>
        <item x="2989"/>
        <item x="2895"/>
        <item x="151"/>
        <item x="2894"/>
        <item x="2698"/>
        <item x="2893"/>
        <item x="2892"/>
        <item x="150"/>
        <item x="2891"/>
        <item x="2849"/>
        <item x="2890"/>
        <item x="2889"/>
        <item x="149"/>
        <item x="2888"/>
        <item x="2887"/>
        <item x="2886"/>
        <item x="2885"/>
        <item x="148"/>
        <item x="2848"/>
        <item x="147"/>
        <item x="2697"/>
        <item x="2847"/>
        <item x="2846"/>
        <item x="2802"/>
        <item x="2845"/>
        <item x="2844"/>
        <item x="2843"/>
        <item x="742"/>
        <item x="2842"/>
        <item x="792"/>
        <item x="839"/>
        <item x="741"/>
        <item x="791"/>
        <item x="838"/>
        <item x="740"/>
        <item x="2841"/>
        <item x="2801"/>
        <item x="790"/>
        <item x="837"/>
        <item x="739"/>
        <item x="789"/>
        <item x="836"/>
        <item x="2840"/>
        <item x="738"/>
        <item x="835"/>
        <item x="788"/>
        <item x="737"/>
        <item x="834"/>
        <item x="787"/>
        <item x="833"/>
        <item x="786"/>
        <item x="736"/>
        <item x="832"/>
        <item x="785"/>
        <item x="831"/>
        <item x="735"/>
        <item x="784"/>
        <item x="830"/>
        <item x="783"/>
        <item x="829"/>
        <item x="2800"/>
        <item x="734"/>
        <item x="782"/>
        <item x="1729"/>
        <item x="1823"/>
        <item x="733"/>
        <item x="1822"/>
        <item x="1728"/>
        <item x="1776"/>
        <item x="1821"/>
        <item x="1727"/>
        <item x="1820"/>
        <item x="1819"/>
        <item x="1775"/>
        <item x="1818"/>
        <item x="1726"/>
        <item x="732"/>
        <item x="1817"/>
        <item x="1774"/>
        <item x="1816"/>
        <item x="1725"/>
        <item x="1815"/>
        <item x="1773"/>
        <item x="731"/>
        <item x="1814"/>
        <item x="1724"/>
        <item x="1813"/>
        <item x="1772"/>
        <item x="754"/>
        <item x="1723"/>
        <item x="2696"/>
        <item x="1771"/>
        <item x="850"/>
        <item x="1722"/>
        <item x="753"/>
        <item x="803"/>
        <item x="849"/>
        <item x="1770"/>
        <item x="1721"/>
        <item x="802"/>
        <item x="752"/>
        <item x="2799"/>
        <item x="848"/>
        <item x="1720"/>
        <item x="1769"/>
        <item x="801"/>
        <item x="751"/>
        <item x="847"/>
        <item x="1719"/>
        <item x="1768"/>
        <item x="800"/>
        <item x="750"/>
        <item x="846"/>
        <item x="1718"/>
        <item x="1767"/>
        <item x="799"/>
        <item x="845"/>
        <item x="749"/>
        <item x="844"/>
        <item x="1766"/>
        <item x="798"/>
        <item x="748"/>
        <item x="843"/>
        <item x="797"/>
        <item x="747"/>
        <item x="842"/>
        <item x="796"/>
        <item x="746"/>
        <item x="841"/>
        <item x="795"/>
        <item x="840"/>
        <item x="745"/>
        <item x="794"/>
        <item x="793"/>
        <item x="744"/>
        <item x="743"/>
        <item x="2798"/>
        <item x="730"/>
        <item x="2797"/>
        <item x="2796"/>
        <item x="2795"/>
        <item x="2726"/>
        <item x="536"/>
        <item x="535"/>
        <item x="534"/>
        <item x="2794"/>
        <item x="2793"/>
        <item x="1985"/>
        <item x="2035"/>
        <item x="1984"/>
        <item x="2082"/>
        <item x="2081"/>
        <item x="2080"/>
        <item x="2079"/>
        <item x="2980"/>
        <item x="2979"/>
        <item x="2078"/>
        <item x="3022"/>
        <item x="2077"/>
        <item x="2034"/>
        <item x="2978"/>
        <item x="3021"/>
        <item x="2076"/>
        <item x="3059"/>
        <item x="2033"/>
        <item x="3058"/>
        <item x="3020"/>
        <item x="1983"/>
        <item x="3019"/>
        <item x="2032"/>
        <item x="3018"/>
        <item x="3057"/>
        <item x="2031"/>
        <item x="3056"/>
        <item x="3055"/>
        <item x="3054"/>
        <item x="2030"/>
        <item x="3053"/>
        <item x="3052"/>
        <item x="3051"/>
        <item x="3017"/>
        <item x="3050"/>
        <item x="3016"/>
        <item x="3049"/>
        <item x="2075"/>
        <item x="3015"/>
        <item x="2074"/>
        <item x="2792"/>
        <item x="2029"/>
        <item x="2028"/>
        <item x="2073"/>
        <item x="583"/>
        <item x="2027"/>
        <item x="3014"/>
        <item x="3013"/>
        <item x="3012"/>
        <item x="2072"/>
        <item x="582"/>
        <item x="2026"/>
        <item x="2025"/>
        <item x="581"/>
        <item x="437"/>
        <item x="436"/>
        <item x="435"/>
        <item x="1282"/>
        <item x="1281"/>
        <item x="2725"/>
        <item x="1280"/>
        <item x="390"/>
        <item x="389"/>
        <item x="388"/>
        <item x="1982"/>
        <item x="1188"/>
        <item x="2439"/>
        <item x="1235"/>
        <item x="2525"/>
        <item x="2524"/>
        <item x="1187"/>
        <item x="2523"/>
        <item x="2483"/>
        <item x="2438"/>
        <item x="2437"/>
        <item x="2522"/>
        <item x="2436"/>
        <item x="2521"/>
        <item x="2520"/>
        <item x="2519"/>
        <item x="2518"/>
        <item x="2517"/>
        <item x="2482"/>
        <item x="2481"/>
        <item x="2480"/>
        <item x="2479"/>
        <item x="1234"/>
        <item x="489"/>
        <item x="2516"/>
        <item x="1186"/>
        <item x="2435"/>
        <item x="2434"/>
        <item x="2433"/>
        <item x="2432"/>
        <item x="2478"/>
        <item x="2477"/>
        <item x="2724"/>
        <item x="2431"/>
        <item x="1981"/>
        <item x="488"/>
        <item x="2476"/>
        <item x="1233"/>
        <item x="2430"/>
        <item x="3357"/>
        <item x="2475"/>
        <item x="2474"/>
        <item x="487"/>
        <item x="3356"/>
        <item x="2473"/>
        <item x="2429"/>
        <item x="3355"/>
        <item x="2021"/>
        <item x="1980"/>
        <item x="2428"/>
        <item x="2115"/>
        <item x="2114"/>
        <item x="2113"/>
        <item x="2068"/>
        <item x="2112"/>
        <item x="2067"/>
        <item x="2111"/>
        <item x="2066"/>
        <item x="2110"/>
        <item x="3310"/>
        <item x="2065"/>
        <item x="2109"/>
        <item x="3309"/>
        <item x="2108"/>
        <item x="2064"/>
        <item x="2107"/>
        <item x="2106"/>
        <item x="3308"/>
        <item x="2105"/>
        <item x="2063"/>
        <item x="2062"/>
        <item x="2061"/>
        <item x="2060"/>
        <item x="2059"/>
        <item x="2058"/>
        <item x="2779"/>
        <item x="2873"/>
        <item x="2872"/>
        <item x="2871"/>
        <item x="2870"/>
        <item x="2869"/>
        <item x="2868"/>
        <item x="2828"/>
        <item x="2867"/>
        <item x="2866"/>
        <item x="2865"/>
        <item x="2864"/>
        <item x="2827"/>
        <item x="2826"/>
        <item x="2825"/>
        <item x="2778"/>
        <item x="2824"/>
        <item x="2823"/>
        <item x="2822"/>
        <item x="2821"/>
        <item x="2820"/>
        <item x="2819"/>
        <item x="2777"/>
        <item x="2818"/>
        <item x="2776"/>
        <item x="2775"/>
        <item x="2774"/>
        <item x="2773"/>
        <item x="2772"/>
        <item x="2771"/>
        <item x="2770"/>
        <item x="2769"/>
        <item x="2768"/>
        <item x="343"/>
        <item x="1979"/>
        <item x="1978"/>
        <item x="1977"/>
        <item x="2020"/>
        <item x="1976"/>
        <item x="342"/>
        <item x="341"/>
        <item x="3263"/>
        <item x="1975"/>
        <item x="3262"/>
        <item x="1974"/>
        <item x="3261"/>
        <item x="2019"/>
        <item x="2018"/>
        <item x="2017"/>
        <item x="2016"/>
        <item x="2015"/>
        <item x="2014"/>
        <item x="2013"/>
        <item x="450"/>
        <item x="500"/>
        <item x="547"/>
        <item x="449"/>
        <item x="499"/>
        <item x="546"/>
        <item x="498"/>
        <item x="497"/>
        <item x="448"/>
        <item x="545"/>
        <item x="496"/>
        <item x="438"/>
        <item x="495"/>
        <item x="544"/>
        <item x="447"/>
        <item x="494"/>
        <item x="543"/>
        <item x="493"/>
        <item x="446"/>
        <item x="492"/>
        <item x="542"/>
        <item x="491"/>
        <item x="490"/>
        <item x="541"/>
        <item x="445"/>
        <item x="2012"/>
        <item x="540"/>
        <item x="444"/>
        <item x="539"/>
        <item x="443"/>
        <item x="538"/>
        <item x="537"/>
        <item x="442"/>
        <item x="462"/>
        <item x="441"/>
        <item x="511"/>
        <item x="558"/>
        <item x="461"/>
        <item x="474"/>
        <item x="510"/>
        <item x="440"/>
        <item x="557"/>
        <item x="292"/>
        <item x="522"/>
        <item x="569"/>
        <item x="509"/>
        <item x="460"/>
        <item x="439"/>
        <item x="556"/>
        <item x="473"/>
        <item x="521"/>
        <item x="508"/>
        <item x="568"/>
        <item x="555"/>
        <item x="507"/>
        <item x="459"/>
        <item x="520"/>
        <item x="472"/>
        <item x="567"/>
        <item x="2011"/>
        <item x="554"/>
        <item x="506"/>
        <item x="519"/>
        <item x="566"/>
        <item x="458"/>
        <item x="505"/>
        <item x="518"/>
        <item x="471"/>
        <item x="553"/>
        <item x="565"/>
        <item x="504"/>
        <item x="517"/>
        <item x="457"/>
        <item x="552"/>
        <item x="503"/>
        <item x="470"/>
        <item x="564"/>
        <item x="516"/>
        <item x="502"/>
        <item x="551"/>
        <item x="456"/>
        <item x="563"/>
        <item x="515"/>
        <item x="501"/>
        <item x="469"/>
        <item x="550"/>
        <item x="562"/>
        <item x="514"/>
        <item x="455"/>
        <item x="468"/>
        <item x="513"/>
        <item x="561"/>
        <item x="549"/>
        <item x="512"/>
        <item x="454"/>
        <item x="548"/>
        <item x="560"/>
        <item x="467"/>
        <item x="453"/>
        <item x="559"/>
        <item x="466"/>
        <item x="452"/>
        <item x="465"/>
        <item x="451"/>
        <item x="464"/>
        <item x="2010"/>
        <item x="463"/>
        <item x="304"/>
        <item x="401"/>
        <item x="354"/>
        <item x="400"/>
        <item x="353"/>
        <item x="399"/>
        <item x="398"/>
        <item x="352"/>
        <item x="397"/>
        <item x="396"/>
        <item x="351"/>
        <item x="395"/>
        <item x="350"/>
        <item x="394"/>
        <item x="393"/>
        <item x="349"/>
        <item x="392"/>
        <item x="391"/>
        <item x="348"/>
        <item x="347"/>
        <item x="346"/>
        <item x="303"/>
        <item x="345"/>
        <item x="344"/>
        <item x="302"/>
        <item x="301"/>
        <item x="300"/>
        <item x="299"/>
        <item x="298"/>
        <item x="297"/>
        <item x="296"/>
        <item x="316"/>
        <item x="412"/>
        <item x="411"/>
        <item x="365"/>
        <item x="410"/>
        <item x="364"/>
        <item x="409"/>
        <item x="408"/>
        <item x="363"/>
        <item x="407"/>
        <item x="406"/>
        <item x="362"/>
        <item x="405"/>
        <item x="404"/>
        <item x="295"/>
        <item x="403"/>
        <item x="361"/>
        <item x="402"/>
        <item x="360"/>
        <item x="315"/>
        <item x="359"/>
        <item x="358"/>
        <item x="357"/>
        <item x="294"/>
        <item x="356"/>
        <item x="355"/>
        <item x="314"/>
        <item x="293"/>
        <item x="313"/>
        <item x="328"/>
        <item x="423"/>
        <item x="422"/>
        <item x="376"/>
        <item x="421"/>
        <item x="1973"/>
        <item x="420"/>
        <item x="419"/>
        <item x="418"/>
        <item x="375"/>
        <item x="417"/>
        <item x="312"/>
        <item x="416"/>
        <item x="374"/>
        <item x="415"/>
        <item x="414"/>
        <item x="373"/>
        <item x="413"/>
        <item x="372"/>
        <item x="327"/>
        <item x="371"/>
        <item x="370"/>
        <item x="369"/>
        <item x="311"/>
        <item x="368"/>
        <item x="367"/>
        <item x="366"/>
        <item x="326"/>
        <item x="310"/>
        <item x="325"/>
        <item x="309"/>
        <item x="324"/>
        <item x="308"/>
        <item x="323"/>
        <item x="307"/>
        <item x="322"/>
        <item x="306"/>
        <item x="305"/>
        <item x="321"/>
        <item x="320"/>
        <item x="319"/>
        <item x="318"/>
        <item x="317"/>
        <item x="1997"/>
        <item x="2046"/>
        <item x="2093"/>
        <item x="2092"/>
        <item x="2091"/>
        <item x="2090"/>
        <item x="2045"/>
        <item x="2089"/>
        <item x="2044"/>
        <item x="2088"/>
        <item x="2087"/>
        <item x="2086"/>
        <item x="2043"/>
        <item x="2042"/>
        <item x="2085"/>
        <item x="2084"/>
        <item x="2083"/>
        <item x="2041"/>
        <item x="1996"/>
        <item x="2040"/>
        <item x="2039"/>
        <item x="2038"/>
        <item x="1995"/>
        <item x="2037"/>
        <item x="2036"/>
        <item x="1994"/>
        <item x="1993"/>
        <item x="1992"/>
        <item x="1991"/>
        <item x="1990"/>
        <item x="1989"/>
        <item x="1988"/>
        <item x="1987"/>
        <item x="340"/>
        <item x="434"/>
        <item x="1986"/>
        <item x="433"/>
        <item x="387"/>
        <item x="432"/>
        <item x="431"/>
        <item x="430"/>
        <item x="386"/>
        <item x="429"/>
        <item x="428"/>
        <item x="427"/>
        <item x="426"/>
        <item x="385"/>
        <item x="425"/>
        <item x="424"/>
        <item x="384"/>
        <item x="383"/>
        <item x="339"/>
        <item x="382"/>
        <item x="381"/>
        <item x="380"/>
        <item x="379"/>
        <item x="338"/>
        <item x="378"/>
        <item x="377"/>
        <item x="1185"/>
        <item x="337"/>
        <item x="1279"/>
        <item x="1278"/>
        <item x="1184"/>
        <item x="1232"/>
        <item x="1277"/>
        <item x="1276"/>
        <item x="1183"/>
        <item x="1275"/>
        <item x="1231"/>
        <item x="336"/>
        <item x="1274"/>
        <item x="1182"/>
        <item x="1273"/>
        <item x="1230"/>
        <item x="1161"/>
        <item x="1272"/>
        <item x="335"/>
        <item x="1181"/>
        <item x="1271"/>
        <item x="1257"/>
        <item x="1229"/>
        <item x="1270"/>
        <item x="1256"/>
        <item x="1210"/>
        <item x="1160"/>
        <item x="1180"/>
        <item x="1269"/>
        <item x="1255"/>
        <item x="1173"/>
        <item x="334"/>
        <item x="1228"/>
        <item x="1159"/>
        <item x="1209"/>
        <item x="1268"/>
        <item x="1254"/>
        <item x="1179"/>
        <item x="1267"/>
        <item x="1172"/>
        <item x="1221"/>
        <item x="1253"/>
        <item x="1227"/>
        <item x="1266"/>
        <item x="1158"/>
        <item x="1178"/>
        <item x="1208"/>
        <item x="1252"/>
        <item x="333"/>
        <item x="1265"/>
        <item x="1171"/>
        <item x="1220"/>
        <item x="1264"/>
        <item x="1226"/>
        <item x="1157"/>
        <item x="1251"/>
        <item x="1177"/>
        <item x="1263"/>
        <item x="1207"/>
        <item x="1170"/>
        <item x="1262"/>
        <item x="1219"/>
        <item x="1250"/>
        <item x="486"/>
        <item x="1261"/>
        <item x="1225"/>
        <item x="1156"/>
        <item x="1176"/>
        <item x="332"/>
        <item x="533"/>
        <item x="1260"/>
        <item x="1169"/>
        <item x="580"/>
        <item x="1249"/>
        <item x="485"/>
        <item x="1206"/>
        <item x="1218"/>
        <item x="532"/>
        <item x="1259"/>
        <item x="1175"/>
        <item x="1224"/>
        <item x="579"/>
        <item x="1155"/>
        <item x="1248"/>
        <item x="1168"/>
        <item x="484"/>
        <item x="531"/>
        <item x="1258"/>
        <item x="331"/>
        <item x="1217"/>
        <item x="578"/>
        <item x="1205"/>
        <item x="1174"/>
        <item x="1247"/>
        <item x="530"/>
        <item x="1223"/>
        <item x="483"/>
        <item x="577"/>
        <item x="1154"/>
        <item x="1167"/>
        <item x="529"/>
        <item x="576"/>
        <item x="528"/>
        <item x="482"/>
        <item x="1216"/>
        <item x="1222"/>
        <item x="1204"/>
        <item x="330"/>
        <item x="575"/>
        <item x="1166"/>
        <item x="527"/>
        <item x="1153"/>
        <item x="481"/>
        <item x="3224"/>
        <item x="526"/>
        <item x="574"/>
        <item x="1215"/>
        <item x="3321"/>
        <item x="3274"/>
        <item x="1165"/>
        <item x="480"/>
        <item x="525"/>
        <item x="573"/>
        <item x="329"/>
        <item x="1203"/>
        <item x="3320"/>
        <item x="1152"/>
        <item x="3273"/>
        <item x="524"/>
        <item x="572"/>
        <item x="1214"/>
        <item x="479"/>
        <item x="3319"/>
        <item x="1164"/>
        <item x="523"/>
        <item x="3272"/>
        <item x="571"/>
        <item x="3223"/>
        <item x="3318"/>
        <item x="1202"/>
        <item x="1151"/>
        <item x="478"/>
        <item x="1213"/>
        <item x="3271"/>
        <item x="570"/>
        <item x="3317"/>
        <item x="477"/>
        <item x="3270"/>
        <item x="1163"/>
        <item x="3316"/>
        <item x="1150"/>
        <item x="1201"/>
        <item x="3236"/>
        <item x="3269"/>
        <item x="3315"/>
        <item x="1212"/>
        <item x="476"/>
        <item x="3222"/>
        <item x="3332"/>
        <item x="1162"/>
        <item x="3314"/>
        <item x="3285"/>
        <item x="3268"/>
        <item x="475"/>
        <item x="3331"/>
        <item x="1149"/>
        <item x="3313"/>
        <item x="1200"/>
        <item x="1211"/>
        <item x="3267"/>
        <item x="3284"/>
        <item x="3330"/>
        <item x="3312"/>
        <item x="1246"/>
        <item x="3266"/>
        <item x="3329"/>
        <item x="3235"/>
        <item x="3311"/>
        <item x="3283"/>
        <item x="3328"/>
        <item x="1148"/>
        <item x="3260"/>
        <item x="3248"/>
        <item x="1199"/>
        <item x="3265"/>
        <item x="1245"/>
        <item x="3221"/>
        <item x="3327"/>
        <item x="3282"/>
        <item x="3343"/>
        <item x="3354"/>
        <item x="3264"/>
        <item x="3296"/>
        <item x="3307"/>
        <item x="3326"/>
        <item x="3342"/>
        <item x="3353"/>
        <item x="3281"/>
        <item x="1244"/>
        <item x="1147"/>
        <item x="3341"/>
        <item x="3325"/>
        <item x="3295"/>
        <item x="3352"/>
        <item x="1198"/>
        <item x="3234"/>
        <item x="3306"/>
        <item x="3340"/>
        <item x="3280"/>
        <item x="3351"/>
        <item x="3324"/>
        <item x="1243"/>
        <item x="3259"/>
        <item x="3247"/>
        <item x="3339"/>
        <item x="3294"/>
        <item x="3350"/>
        <item x="3220"/>
        <item x="3305"/>
        <item x="3323"/>
        <item x="3279"/>
        <item x="1146"/>
        <item x="3338"/>
        <item x="1242"/>
        <item x="3349"/>
        <item x="1197"/>
        <item x="3322"/>
        <item x="3337"/>
        <item x="3293"/>
        <item x="3278"/>
        <item x="3304"/>
        <item x="3348"/>
        <item x="3336"/>
        <item x="1241"/>
        <item x="3347"/>
        <item x="3277"/>
        <item x="3233"/>
        <item x="3292"/>
        <item x="3335"/>
        <item x="1145"/>
        <item x="3303"/>
        <item x="3246"/>
        <item x="3346"/>
        <item x="3258"/>
        <item x="1196"/>
        <item x="1240"/>
        <item x="3276"/>
        <item x="3334"/>
        <item x="3345"/>
        <item x="3291"/>
        <item x="3219"/>
        <item x="3333"/>
        <item x="3302"/>
        <item x="3275"/>
        <item x="3344"/>
        <item x="1239"/>
        <item x="1144"/>
        <item x="3290"/>
        <item x="3232"/>
        <item x="3301"/>
        <item x="1195"/>
        <item x="1238"/>
        <item x="3289"/>
        <item x="3245"/>
        <item x="3257"/>
        <item x="3300"/>
        <item x="1143"/>
        <item x="1237"/>
        <item x="3288"/>
        <item x="3218"/>
        <item x="3212"/>
        <item x="1194"/>
        <item x="3299"/>
        <item x="3231"/>
        <item x="1236"/>
        <item x="3287"/>
        <item x="3298"/>
        <item x="3244"/>
        <item x="1142"/>
        <item x="3256"/>
        <item x="3286"/>
        <item x="3297"/>
        <item x="1193"/>
        <item x="3230"/>
        <item x="1141"/>
        <item x="3217"/>
        <item x="3243"/>
        <item x="1192"/>
        <item x="3255"/>
        <item x="1140"/>
        <item x="1191"/>
        <item x="3229"/>
        <item x="3216"/>
        <item x="1139"/>
        <item x="3242"/>
        <item x="3254"/>
        <item x="1190"/>
        <item x="1138"/>
        <item x="3228"/>
        <item x="1137"/>
        <item x="3241"/>
        <item x="1189"/>
        <item x="3215"/>
        <item x="3253"/>
        <item x="3227"/>
        <item x="3240"/>
        <item x="3252"/>
        <item x="3214"/>
        <item x="2791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39"/>
        <item x="2838"/>
        <item x="2837"/>
        <item x="2836"/>
        <item x="2835"/>
        <item x="2834"/>
        <item x="2833"/>
        <item x="2832"/>
        <item x="3226"/>
        <item x="2831"/>
        <item x="2830"/>
        <item x="2829"/>
        <item x="2790"/>
        <item x="3239"/>
        <item x="2789"/>
        <item x="2788"/>
        <item x="3251"/>
        <item x="3213"/>
        <item x="2787"/>
        <item x="3225"/>
        <item x="3250"/>
        <item x="2786"/>
        <item x="2785"/>
        <item x="3238"/>
        <item x="2784"/>
        <item x="2783"/>
        <item x="2782"/>
        <item x="3249"/>
        <item x="3237"/>
        <item x="2781"/>
        <item x="2780"/>
        <item x="2695"/>
        <item x="2751"/>
        <item x="2750"/>
        <item x="2723"/>
        <item x="2694"/>
        <item x="2749"/>
        <item x="2722"/>
        <item x="2748"/>
        <item x="2693"/>
        <item x="2747"/>
        <item x="2721"/>
        <item x="2692"/>
        <item x="2746"/>
        <item x="2745"/>
        <item x="2720"/>
        <item x="2691"/>
        <item x="2744"/>
        <item x="2719"/>
        <item x="2743"/>
        <item x="2690"/>
        <item x="2742"/>
        <item x="2718"/>
        <item x="2741"/>
        <item x="2689"/>
        <item x="2717"/>
        <item x="2688"/>
        <item x="2716"/>
        <item x="2687"/>
        <item x="2715"/>
        <item x="2714"/>
        <item x="2686"/>
        <item x="2713"/>
        <item x="2685"/>
        <item x="2684"/>
        <item x="2009"/>
        <item x="2057"/>
        <item x="2056"/>
        <item x="2104"/>
        <item x="2103"/>
        <item x="2055"/>
        <item x="2054"/>
        <item x="2053"/>
        <item x="2052"/>
        <item x="2008"/>
        <item x="2102"/>
        <item x="2101"/>
        <item x="2100"/>
        <item x="2099"/>
        <item x="2098"/>
        <item x="2097"/>
        <item x="2096"/>
        <item x="2095"/>
        <item x="2094"/>
        <item x="2051"/>
        <item x="2050"/>
        <item x="2049"/>
        <item x="2048"/>
        <item x="2047"/>
        <item x="2007"/>
        <item x="2006"/>
        <item x="2005"/>
        <item x="2004"/>
        <item x="2003"/>
        <item x="2002"/>
        <item x="2001"/>
        <item x="2000"/>
        <item x="1999"/>
        <item x="1998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5" hier="-1"/>
    <pageField fld="6" hier="-1"/>
  </pageFields>
  <dataFields count="1">
    <dataField name="MAT Revenue" fld="10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DCD99-BB75-4D09-AC21-4B2A139AB969}" name="PivotTable5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K14" firstHeaderRow="1" firstDataRow="2" firstDataCol="1"/>
  <pivotFields count="13">
    <pivotField showAll="0"/>
    <pivotField showAll="0"/>
    <pivotField showAll="0"/>
    <pivotField axis="axisRow" showAll="0">
      <items count="11">
        <item x="6"/>
        <item x="7"/>
        <item x="8"/>
        <item x="9"/>
        <item x="1"/>
        <item x="2"/>
        <item x="4"/>
        <item x="0"/>
        <item x="3"/>
        <item x="5"/>
        <item t="default"/>
      </items>
    </pivotField>
    <pivotField numFmtId="167" showAll="0"/>
    <pivotField numFmtId="167" showAll="0"/>
    <pivotField numFmtId="167" showAll="0"/>
    <pivotField showAll="0"/>
    <pivotField numFmtId="167" showAll="0"/>
    <pivotField numFmtId="167" showAll="0"/>
    <pivotField numFmtId="167" showAll="0"/>
    <pivotField axis="axisCol" numFmtId="10" showAll="0">
      <items count="11">
        <item x="6"/>
        <item x="1"/>
        <item x="5"/>
        <item x="9"/>
        <item x="4"/>
        <item x="3"/>
        <item x="8"/>
        <item x="0"/>
        <item x="2"/>
        <item x="7"/>
        <item t="default"/>
      </items>
    </pivotField>
    <pivotField dataField="1" numFmtId="10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Net Sales Contribution" fld="12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2894F6-7C3F-4191-B96F-754D4E651D00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Category" tableColumnId="1"/>
      <queryTableField id="2" name="Subcategory" tableColumnId="2"/>
      <queryTableField id="3" name="Supplier" tableColumnId="3"/>
      <queryTableField id="4" name="Brand" tableColumnId="4"/>
      <queryTableField id="5" name="Region" tableColumnId="5"/>
      <queryTableField id="6" name="Year" tableColumnId="6"/>
      <queryTableField id="7" name="Month" tableColumnId="7"/>
      <queryTableField id="8" name="Units Month" tableColumnId="8"/>
      <queryTableField id="9" name="Values Month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11CD22-BDFF-4C05-A1E6-CD508634E857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Brand" tableColumnId="1"/>
      <queryTableField id="2" name="Product" tableColumnId="2"/>
      <queryTableField id="3" name="Pack Size (ml)" tableColumnId="3"/>
      <queryTableField id="4" name="ProductID" tableColumnId="4"/>
      <queryTableField id="5" name="Retail Price" tableColumnId="5"/>
      <queryTableField id="6" name="Net Price" tableColumnId="6"/>
      <queryTableField id="7" name="COGS" tableColumnId="7"/>
      <queryTableField id="8" name="Volume 2022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CEA72-587D-42A4-9263-6CDF3FD43F38}" name="External_Data" displayName="External_Data" ref="A1:K4433" tableType="queryTable" totalsRowShown="0">
  <autoFilter ref="A1:K4433" xr:uid="{CFECEA72-587D-42A4-9263-6CDF3FD43F38}"/>
  <tableColumns count="11">
    <tableColumn id="1" xr3:uid="{8591A0CC-3419-460F-8CDC-5735BC9EC2E7}" uniqueName="1" name="Category" queryTableFieldId="1" dataDxfId="31"/>
    <tableColumn id="2" xr3:uid="{73BF620A-5F90-443C-AAE6-497379D6DE2A}" uniqueName="2" name="Subcategory" queryTableFieldId="2" dataDxfId="30"/>
    <tableColumn id="3" xr3:uid="{4679B380-C5AB-4A2A-ABCD-4EA097E8F136}" uniqueName="3" name="Supplier" queryTableFieldId="3" dataDxfId="29"/>
    <tableColumn id="4" xr3:uid="{48B355BA-B2FB-4EB0-8EB9-2FCBE7535FE7}" uniqueName="4" name="Brand" queryTableFieldId="4" dataDxfId="28"/>
    <tableColumn id="5" xr3:uid="{1D9A2CD5-BF93-45D4-B7CF-9057F19616C2}" uniqueName="5" name="Region" queryTableFieldId="5" dataDxfId="27"/>
    <tableColumn id="6" xr3:uid="{2B0B3CD9-C85D-4F94-8B87-425691B15681}" uniqueName="6" name="Year" queryTableFieldId="6"/>
    <tableColumn id="7" xr3:uid="{B35D74EB-1C11-437F-AB4F-7A18D346A0B1}" uniqueName="7" name="Month" queryTableFieldId="7"/>
    <tableColumn id="8" xr3:uid="{891969F5-50D7-4221-8750-ABE942A2E362}" uniqueName="8" name="Units Month" queryTableFieldId="8"/>
    <tableColumn id="9" xr3:uid="{33C6B756-5448-4660-9659-B1086210173C}" uniqueName="9" name="Values Month" queryTableFieldId="9"/>
    <tableColumn id="10" xr3:uid="{0BF0C21E-8A76-4759-8A1D-33BE30664D2C}" uniqueName="10" name="YTD" queryTableFieldId="10" dataDxfId="24">
      <calculatedColumnFormula>SUMIFS(I:I,D:D,External_Data[[#This Row],[Brand]],F:F,External_Data[[#This Row],[Year]])</calculatedColumnFormula>
    </tableColumn>
    <tableColumn id="11" xr3:uid="{D3BC445C-EFF7-4368-A2E0-02031C5527B1}" uniqueName="11" name="Units MAT" queryTableFieldId="11" dataDxfId="23">
      <calculatedColumnFormula xml:space="preserve"> External_Data[[#This Row],[YTD]] + SUMIFS(H:H, D:D, External_Data[[#This Row],[Brand]], E:E, External_Data[[#This Row],[Region]], F:F, External_Data[[#This Row],[Year]] - 1, G:G, "&gt;" &amp; External_Data[[#This Row],[Month]])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E5277-3C91-4B1F-AF02-8DB530C0036E}" name="internal_sales_data" displayName="internal_sales_data" ref="A1:M12" tableType="queryTable" totalsRowCount="1">
  <autoFilter ref="A1:M11" xr:uid="{333E5277-3C91-4B1F-AF02-8DB530C0036E}"/>
  <tableColumns count="13">
    <tableColumn id="1" xr3:uid="{31CD251D-95DE-4EF7-B175-B7B30E80F86B}" uniqueName="1" name="Brand" totalsRowLabel="Total" queryTableFieldId="1" dataDxfId="19"/>
    <tableColumn id="2" xr3:uid="{DE4CA51B-1DFE-448A-8E35-D7B8275D4D17}" uniqueName="2" name="Product" queryTableFieldId="2" dataDxfId="18"/>
    <tableColumn id="3" xr3:uid="{F203EDB0-80EE-4111-976E-22D5E3137FD5}" uniqueName="3" name="Pack Size (ml)" queryTableFieldId="3"/>
    <tableColumn id="4" xr3:uid="{D13C2F73-58F2-4510-AEA7-65EFA05617D9}" uniqueName="4" name="ProductID" queryTableFieldId="4" dataDxfId="17"/>
    <tableColumn id="5" xr3:uid="{93E21E90-8C80-4A96-9E7D-CAA4E62D7580}" uniqueName="5" name="Retail Price" queryTableFieldId="5" dataDxfId="16" totalsRowDxfId="9"/>
    <tableColumn id="6" xr3:uid="{BD0F035F-4423-46FC-8165-791EC7F9A261}" uniqueName="6" name="Net Price" queryTableFieldId="6" dataDxfId="15" totalsRowDxfId="8"/>
    <tableColumn id="7" xr3:uid="{D1F93CAA-D6C7-4C85-8266-72808EFC0FB4}" uniqueName="7" name="COGS" queryTableFieldId="7" dataDxfId="14" totalsRowDxfId="7"/>
    <tableColumn id="8" xr3:uid="{243B5EA6-3073-4708-BF67-4409DB07C28E}" uniqueName="8" name="Volume 2022" totalsRowFunction="sum" queryTableFieldId="8" dataDxfId="13" totalsRowDxfId="6"/>
    <tableColumn id="10" xr3:uid="{10E6C325-2030-4C8A-A863-84E27C86AC29}" uniqueName="10" name="Net Sales 2022" totalsRowFunction="sum" queryTableFieldId="10" dataDxfId="12" totalsRowDxfId="5">
      <calculatedColumnFormula>internal_sales_data[[#This Row],[Volume 2022]]*internal_sales_data[[#This Row],[Net Price]]</calculatedColumnFormula>
    </tableColumn>
    <tableColumn id="11" xr3:uid="{A11FE771-831C-4E3A-91CB-990DE49E8C65}" uniqueName="11" name="Gross Profit per Unit" queryTableFieldId="11" dataDxfId="11">
      <calculatedColumnFormula>internal_sales_data[[#This Row],[Net Price]] - internal_sales_data[[#This Row],[COGS]]</calculatedColumnFormula>
    </tableColumn>
    <tableColumn id="12" xr3:uid="{B1E3E652-449F-4F38-A1DF-FA9FEB4C28CD}" uniqueName="12" name="Gross Profit per Product" totalsRowFunction="sum" queryTableFieldId="12" dataDxfId="10" totalsRowDxfId="4">
      <calculatedColumnFormula>internal_sales_data[[#This Row],[Gross Profit per Unit]] * internal_sales_data[[#This Row],[Volume 2022]]</calculatedColumnFormula>
    </tableColumn>
    <tableColumn id="13" xr3:uid="{194EB6B3-78E3-441E-8382-F2544288D2EC}" uniqueName="13" name="Gross Margin" totalsRowFunction="custom" queryTableFieldId="13" dataDxfId="2" totalsRowDxfId="3">
      <calculatedColumnFormula>internal_sales_data[[#This Row],[Gross Profit per Unit]] / internal_sales_data[[#This Row],[Net Price]]</calculatedColumnFormula>
      <totalsRowFormula>SUMPRODUCT(internal_sales_data[Gross Profit per Product], internal_sales_data[Net Price]) / SUM(internal_sales_data[Net Sales 2022])</totalsRowFormula>
    </tableColumn>
    <tableColumn id="14" xr3:uid="{831B07A4-9AAF-4A6E-AE12-93D80176C149}" uniqueName="14" name="Net Sales Contribution" queryTableFieldId="14" dataDxfId="1" totalsRowDxfId="0">
      <calculatedColumnFormula>internal_sales_data[[#This Row],[Net Sales 2022]]/internal_sales_data[[#Totals],[Net Sales 2022]]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51F-2028-4234-9667-668E9B2B3594}">
  <dimension ref="A3:B21"/>
  <sheetViews>
    <sheetView workbookViewId="0">
      <selection activeCell="B3" sqref="B3"/>
    </sheetView>
  </sheetViews>
  <sheetFormatPr defaultRowHeight="15" x14ac:dyDescent="0.25"/>
  <cols>
    <col min="1" max="1" width="21.42578125" bestFit="1" customWidth="1"/>
    <col min="2" max="2" width="14.28515625" bestFit="1" customWidth="1"/>
    <col min="3" max="3" width="14" bestFit="1" customWidth="1"/>
    <col min="4" max="4" width="6.42578125" bestFit="1" customWidth="1"/>
    <col min="5" max="5" width="19.140625" bestFit="1" customWidth="1"/>
    <col min="6" max="6" width="14.5703125" bestFit="1" customWidth="1"/>
    <col min="7" max="7" width="17.7109375" bestFit="1" customWidth="1"/>
    <col min="8" max="8" width="9.140625" bestFit="1" customWidth="1"/>
    <col min="9" max="9" width="21.5703125" bestFit="1" customWidth="1"/>
    <col min="10" max="10" width="10.7109375" bestFit="1" customWidth="1"/>
    <col min="11" max="11" width="10.85546875" bestFit="1" customWidth="1"/>
    <col min="12" max="12" width="18.28515625" bestFit="1" customWidth="1"/>
    <col min="13" max="13" width="15.85546875" bestFit="1" customWidth="1"/>
    <col min="14" max="14" width="18.42578125" bestFit="1" customWidth="1"/>
    <col min="15" max="15" width="7.140625" bestFit="1" customWidth="1"/>
    <col min="16" max="16" width="15.140625" bestFit="1" customWidth="1"/>
    <col min="17" max="17" width="20.140625" bestFit="1" customWidth="1"/>
    <col min="18" max="18" width="8.42578125" bestFit="1" customWidth="1"/>
    <col min="19" max="19" width="11.28515625" bestFit="1" customWidth="1"/>
    <col min="20" max="20" width="12.85546875" bestFit="1" customWidth="1"/>
    <col min="21" max="21" width="14" bestFit="1" customWidth="1"/>
    <col min="22" max="22" width="10.5703125" bestFit="1" customWidth="1"/>
    <col min="23" max="23" width="16" bestFit="1" customWidth="1"/>
    <col min="24" max="24" width="18.28515625" bestFit="1" customWidth="1"/>
    <col min="25" max="25" width="9.85546875" bestFit="1" customWidth="1"/>
    <col min="26" max="26" width="12.85546875" bestFit="1" customWidth="1"/>
    <col min="27" max="27" width="17.7109375" bestFit="1" customWidth="1"/>
    <col min="28" max="28" width="17" bestFit="1" customWidth="1"/>
    <col min="29" max="29" width="16" bestFit="1" customWidth="1"/>
    <col min="30" max="30" width="14" bestFit="1" customWidth="1"/>
    <col min="31" max="31" width="15.5703125" bestFit="1" customWidth="1"/>
    <col min="32" max="32" width="18.7109375" bestFit="1" customWidth="1"/>
    <col min="33" max="33" width="16" bestFit="1" customWidth="1"/>
    <col min="34" max="34" width="13.7109375" bestFit="1" customWidth="1"/>
    <col min="35" max="35" width="21.5703125" bestFit="1" customWidth="1"/>
    <col min="36" max="36" width="11.42578125" bestFit="1" customWidth="1"/>
    <col min="37" max="37" width="10.7109375" bestFit="1" customWidth="1"/>
    <col min="38" max="38" width="11.7109375" bestFit="1" customWidth="1"/>
    <col min="39" max="39" width="10.7109375" bestFit="1" customWidth="1"/>
    <col min="40" max="40" width="13.28515625" bestFit="1" customWidth="1"/>
    <col min="41" max="41" width="19.140625" bestFit="1" customWidth="1"/>
    <col min="42" max="42" width="14.85546875" bestFit="1" customWidth="1"/>
    <col min="43" max="43" width="17.7109375" bestFit="1" customWidth="1"/>
    <col min="44" max="44" width="12.5703125" bestFit="1" customWidth="1"/>
    <col min="45" max="45" width="15.140625" bestFit="1" customWidth="1"/>
    <col min="46" max="46" width="11" bestFit="1" customWidth="1"/>
    <col min="47" max="47" width="13.7109375" bestFit="1" customWidth="1"/>
    <col min="48" max="48" width="16.85546875" bestFit="1" customWidth="1"/>
    <col min="49" max="49" width="16.7109375" bestFit="1" customWidth="1"/>
    <col min="50" max="50" width="19.85546875" bestFit="1" customWidth="1"/>
    <col min="51" max="51" width="11.28515625" bestFit="1" customWidth="1"/>
  </cols>
  <sheetData>
    <row r="3" spans="1:2" x14ac:dyDescent="0.25">
      <c r="A3" s="2" t="s">
        <v>81</v>
      </c>
      <c r="B3" t="s">
        <v>84</v>
      </c>
    </row>
    <row r="4" spans="1:2" x14ac:dyDescent="0.25">
      <c r="A4" s="3" t="s">
        <v>11</v>
      </c>
      <c r="B4" s="1">
        <v>738</v>
      </c>
    </row>
    <row r="5" spans="1:2" x14ac:dyDescent="0.25">
      <c r="A5" s="3" t="s">
        <v>16</v>
      </c>
      <c r="B5" s="1">
        <v>189</v>
      </c>
    </row>
    <row r="6" spans="1:2" x14ac:dyDescent="0.25">
      <c r="A6" s="3" t="s">
        <v>49</v>
      </c>
      <c r="B6" s="1">
        <v>183</v>
      </c>
    </row>
    <row r="7" spans="1:2" x14ac:dyDescent="0.25">
      <c r="A7" s="3" t="s">
        <v>27</v>
      </c>
      <c r="B7" s="1">
        <v>155</v>
      </c>
    </row>
    <row r="8" spans="1:2" x14ac:dyDescent="0.25">
      <c r="A8" s="3" t="s">
        <v>51</v>
      </c>
      <c r="B8" s="1">
        <v>126</v>
      </c>
    </row>
    <row r="9" spans="1:2" x14ac:dyDescent="0.25">
      <c r="A9" s="3" t="s">
        <v>29</v>
      </c>
      <c r="B9" s="1">
        <v>378</v>
      </c>
    </row>
    <row r="10" spans="1:2" x14ac:dyDescent="0.25">
      <c r="A10" s="3" t="s">
        <v>39</v>
      </c>
      <c r="B10" s="1">
        <v>189</v>
      </c>
    </row>
    <row r="11" spans="1:2" x14ac:dyDescent="0.25">
      <c r="A11" s="3" t="s">
        <v>18</v>
      </c>
      <c r="B11" s="1">
        <v>566</v>
      </c>
    </row>
    <row r="12" spans="1:2" x14ac:dyDescent="0.25">
      <c r="A12" s="3" t="s">
        <v>20</v>
      </c>
      <c r="B12" s="1">
        <v>378</v>
      </c>
    </row>
    <row r="13" spans="1:2" x14ac:dyDescent="0.25">
      <c r="A13" s="3" t="s">
        <v>31</v>
      </c>
      <c r="B13" s="1">
        <v>166</v>
      </c>
    </row>
    <row r="14" spans="1:2" x14ac:dyDescent="0.25">
      <c r="A14" s="3" t="s">
        <v>33</v>
      </c>
      <c r="B14" s="1">
        <v>173</v>
      </c>
    </row>
    <row r="15" spans="1:2" x14ac:dyDescent="0.25">
      <c r="A15" s="3" t="s">
        <v>41</v>
      </c>
      <c r="B15" s="1">
        <v>189</v>
      </c>
    </row>
    <row r="16" spans="1:2" x14ac:dyDescent="0.25">
      <c r="A16" s="3" t="s">
        <v>43</v>
      </c>
      <c r="B16" s="1">
        <v>187</v>
      </c>
    </row>
    <row r="17" spans="1:2" x14ac:dyDescent="0.25">
      <c r="A17" s="3" t="s">
        <v>45</v>
      </c>
      <c r="B17" s="1">
        <v>182</v>
      </c>
    </row>
    <row r="18" spans="1:2" x14ac:dyDescent="0.25">
      <c r="A18" s="3" t="s">
        <v>22</v>
      </c>
      <c r="B18" s="1">
        <v>306</v>
      </c>
    </row>
    <row r="19" spans="1:2" x14ac:dyDescent="0.25">
      <c r="A19" s="3" t="s">
        <v>55</v>
      </c>
      <c r="B19" s="1">
        <v>138</v>
      </c>
    </row>
    <row r="20" spans="1:2" x14ac:dyDescent="0.25">
      <c r="A20" s="3" t="s">
        <v>35</v>
      </c>
      <c r="B20" s="1">
        <v>189</v>
      </c>
    </row>
    <row r="21" spans="1:2" x14ac:dyDescent="0.25">
      <c r="A21" s="3" t="s">
        <v>82</v>
      </c>
      <c r="B21" s="1">
        <v>4432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BBBC-127E-4818-BF87-69C4092DCC8D}">
  <dimension ref="A1:F6"/>
  <sheetViews>
    <sheetView workbookViewId="0">
      <selection activeCell="A6" sqref="A6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6" width="5" bestFit="1" customWidth="1"/>
    <col min="7" max="7" width="20.28515625" bestFit="1" customWidth="1"/>
    <col min="8" max="8" width="18" bestFit="1" customWidth="1"/>
    <col min="9" max="9" width="20.28515625" bestFit="1" customWidth="1"/>
    <col min="10" max="10" width="18" bestFit="1" customWidth="1"/>
    <col min="11" max="11" width="20.28515625" bestFit="1" customWidth="1"/>
    <col min="12" max="2741" width="6.5703125" bestFit="1" customWidth="1"/>
    <col min="2742" max="3731" width="7" bestFit="1" customWidth="1"/>
    <col min="3732" max="3830" width="8" bestFit="1" customWidth="1"/>
  </cols>
  <sheetData>
    <row r="1" spans="1:6" x14ac:dyDescent="0.25">
      <c r="A1" s="2" t="s">
        <v>2</v>
      </c>
      <c r="B1" t="s">
        <v>20</v>
      </c>
    </row>
    <row r="3" spans="1:6" hidden="1" x14ac:dyDescent="0.25">
      <c r="A3" s="2" t="s">
        <v>85</v>
      </c>
      <c r="B3" s="2" t="s">
        <v>83</v>
      </c>
    </row>
    <row r="4" spans="1:6" x14ac:dyDescent="0.25">
      <c r="A4" s="2" t="s">
        <v>3</v>
      </c>
      <c r="B4">
        <v>2018</v>
      </c>
      <c r="C4">
        <v>2019</v>
      </c>
      <c r="D4">
        <v>2020</v>
      </c>
      <c r="E4">
        <v>2021</v>
      </c>
      <c r="F4">
        <v>2022</v>
      </c>
    </row>
    <row r="5" spans="1:6" x14ac:dyDescent="0.25">
      <c r="A5" s="3" t="s">
        <v>21</v>
      </c>
      <c r="B5" s="6"/>
      <c r="C5" s="6">
        <v>-1.8851917463244935E-2</v>
      </c>
      <c r="D5" s="6">
        <v>7.659905577863356E-2</v>
      </c>
      <c r="E5" s="6">
        <v>8.9543837962540954E-3</v>
      </c>
      <c r="F5" s="6">
        <v>0.73085446231122375</v>
      </c>
    </row>
    <row r="6" spans="1:6" x14ac:dyDescent="0.25">
      <c r="A6" s="3" t="s">
        <v>59</v>
      </c>
      <c r="B6" s="6"/>
      <c r="C6" s="6">
        <v>-6.0152376717658426E-2</v>
      </c>
      <c r="D6" s="6">
        <v>1.7745774906480036E-2</v>
      </c>
      <c r="E6" s="6">
        <v>1.2423428548747735E-2</v>
      </c>
      <c r="F6" s="6">
        <v>-9.1123767974869612E-5</v>
      </c>
    </row>
  </sheetData>
  <conditionalFormatting sqref="B4:F4">
    <cfRule type="cellIs" dxfId="22" priority="6" operator="lessThan">
      <formula>0</formula>
    </cfRule>
  </conditionalFormatting>
  <conditionalFormatting pivot="1" sqref="B5:F6">
    <cfRule type="cellIs" dxfId="21" priority="2" operator="greaterThan">
      <formula>0</formula>
    </cfRule>
  </conditionalFormatting>
  <conditionalFormatting pivot="1" sqref="B5:F6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8A25-E31F-43BE-9EFA-6CAB0A8E8C0A}">
  <dimension ref="A1:B10"/>
  <sheetViews>
    <sheetView workbookViewId="0">
      <selection activeCell="F1" sqref="F1"/>
    </sheetView>
  </sheetViews>
  <sheetFormatPr defaultRowHeight="15" x14ac:dyDescent="0.25"/>
  <cols>
    <col min="1" max="1" width="13.28515625" bestFit="1" customWidth="1"/>
    <col min="2" max="2" width="17" bestFit="1" customWidth="1"/>
    <col min="3" max="33" width="6.5703125" bestFit="1" customWidth="1"/>
    <col min="34" max="134" width="7.5703125" bestFit="1" customWidth="1"/>
    <col min="135" max="1300" width="8.5703125" bestFit="1" customWidth="1"/>
    <col min="1301" max="2671" width="10.140625" bestFit="1" customWidth="1"/>
    <col min="2672" max="3359" width="11.140625" bestFit="1" customWidth="1"/>
    <col min="3360" max="3360" width="11.28515625" bestFit="1" customWidth="1"/>
  </cols>
  <sheetData>
    <row r="1" spans="1:2" x14ac:dyDescent="0.25">
      <c r="A1" s="2" t="s">
        <v>5</v>
      </c>
      <c r="B1" s="3">
        <v>2023</v>
      </c>
    </row>
    <row r="2" spans="1:2" x14ac:dyDescent="0.25">
      <c r="A2" s="2" t="s">
        <v>6</v>
      </c>
      <c r="B2" s="3">
        <v>3</v>
      </c>
    </row>
    <row r="4" spans="1:2" x14ac:dyDescent="0.25">
      <c r="A4" s="2" t="s">
        <v>1</v>
      </c>
      <c r="B4" t="s">
        <v>88</v>
      </c>
    </row>
    <row r="5" spans="1:2" x14ac:dyDescent="0.25">
      <c r="A5" s="3" t="s">
        <v>10</v>
      </c>
      <c r="B5" s="4">
        <v>34769603</v>
      </c>
    </row>
    <row r="6" spans="1:2" x14ac:dyDescent="0.25">
      <c r="A6" s="3" t="s">
        <v>24</v>
      </c>
      <c r="B6" s="4">
        <v>20672932</v>
      </c>
    </row>
    <row r="7" spans="1:2" x14ac:dyDescent="0.25">
      <c r="A7" s="3" t="s">
        <v>37</v>
      </c>
      <c r="B7" s="4">
        <v>11678549</v>
      </c>
    </row>
    <row r="8" spans="1:2" x14ac:dyDescent="0.25">
      <c r="A8" s="3" t="s">
        <v>47</v>
      </c>
      <c r="B8" s="4">
        <v>14560539</v>
      </c>
    </row>
    <row r="9" spans="1:2" x14ac:dyDescent="0.25">
      <c r="A9" s="3" t="s">
        <v>57</v>
      </c>
      <c r="B9" s="4">
        <v>19197766</v>
      </c>
    </row>
    <row r="10" spans="1:2" x14ac:dyDescent="0.25">
      <c r="A10" s="3" t="s">
        <v>82</v>
      </c>
      <c r="B10" s="4">
        <v>100879389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D1A4-AC0F-4E8C-931E-AB704E06B9BE}">
  <dimension ref="A1:K4433"/>
  <sheetViews>
    <sheetView workbookViewId="0">
      <selection activeCell="M8" sqref="M8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21.42578125" bestFit="1" customWidth="1"/>
    <col min="4" max="4" width="15.42578125" bestFit="1" customWidth="1"/>
    <col min="5" max="5" width="9.42578125" bestFit="1" customWidth="1"/>
    <col min="6" max="6" width="7.28515625" bestFit="1" customWidth="1"/>
    <col min="7" max="7" width="9.28515625" bestFit="1" customWidth="1"/>
    <col min="8" max="8" width="14.42578125" bestFit="1" customWidth="1"/>
    <col min="9" max="9" width="15.85546875" bestFit="1" customWidth="1"/>
    <col min="10" max="10" width="13.8554687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86</v>
      </c>
      <c r="K1" t="s">
        <v>87</v>
      </c>
    </row>
    <row r="2" spans="1:11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>
        <v>2018</v>
      </c>
      <c r="G2">
        <v>1</v>
      </c>
      <c r="H2">
        <v>11560</v>
      </c>
      <c r="I2">
        <v>62800</v>
      </c>
      <c r="J2" s="4">
        <f>SUMIFS(I:I,D:D,External_Data[[#This Row],[Brand]],F:F,External_Data[[#This Row],[Year]])</f>
        <v>1833450</v>
      </c>
      <c r="K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3" spans="1:11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>
        <v>2018</v>
      </c>
      <c r="G3">
        <v>2</v>
      </c>
      <c r="H3">
        <v>10750</v>
      </c>
      <c r="I3">
        <v>58360</v>
      </c>
      <c r="J3" s="4">
        <f>SUMIFS(I:I,D:D,External_Data[[#This Row],[Brand]],F:F,External_Data[[#This Row],[Year]])</f>
        <v>1833450</v>
      </c>
      <c r="K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4" spans="1:11" x14ac:dyDescent="0.25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>
        <v>2018</v>
      </c>
      <c r="G4">
        <v>3</v>
      </c>
      <c r="H4">
        <v>11020</v>
      </c>
      <c r="I4">
        <v>59840</v>
      </c>
      <c r="J4" s="4">
        <f>SUMIFS(I:I,D:D,External_Data[[#This Row],[Brand]],F:F,External_Data[[#This Row],[Year]])</f>
        <v>1833450</v>
      </c>
      <c r="K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5" spans="1:11" x14ac:dyDescent="0.25">
      <c r="A5" s="1" t="s">
        <v>9</v>
      </c>
      <c r="B5" s="1" t="s">
        <v>10</v>
      </c>
      <c r="C5" s="1" t="s">
        <v>11</v>
      </c>
      <c r="D5" s="1" t="s">
        <v>12</v>
      </c>
      <c r="E5" s="1" t="s">
        <v>13</v>
      </c>
      <c r="F5">
        <v>2018</v>
      </c>
      <c r="G5">
        <v>4</v>
      </c>
      <c r="H5">
        <v>11310</v>
      </c>
      <c r="I5">
        <v>61400</v>
      </c>
      <c r="J5" s="4">
        <f>SUMIFS(I:I,D:D,External_Data[[#This Row],[Brand]],F:F,External_Data[[#This Row],[Year]])</f>
        <v>1833450</v>
      </c>
      <c r="K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6" spans="1:11" x14ac:dyDescent="0.25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>
        <v>2018</v>
      </c>
      <c r="G6">
        <v>5</v>
      </c>
      <c r="H6">
        <v>13780</v>
      </c>
      <c r="I6">
        <v>74870</v>
      </c>
      <c r="J6" s="4">
        <f>SUMIFS(I:I,D:D,External_Data[[#This Row],[Brand]],F:F,External_Data[[#This Row],[Year]])</f>
        <v>1833450</v>
      </c>
      <c r="K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" spans="1:11" x14ac:dyDescent="0.25">
      <c r="A7" s="1" t="s">
        <v>9</v>
      </c>
      <c r="B7" s="1" t="s">
        <v>10</v>
      </c>
      <c r="C7" s="1" t="s">
        <v>11</v>
      </c>
      <c r="D7" s="1" t="s">
        <v>12</v>
      </c>
      <c r="E7" s="1" t="s">
        <v>13</v>
      </c>
      <c r="F7">
        <v>2018</v>
      </c>
      <c r="G7">
        <v>6</v>
      </c>
      <c r="H7">
        <v>13260</v>
      </c>
      <c r="I7">
        <v>72050</v>
      </c>
      <c r="J7" s="4">
        <f>SUMIFS(I:I,D:D,External_Data[[#This Row],[Brand]],F:F,External_Data[[#This Row],[Year]])</f>
        <v>1833450</v>
      </c>
      <c r="K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8" spans="1:11" x14ac:dyDescent="0.25">
      <c r="A8" s="1" t="s">
        <v>9</v>
      </c>
      <c r="B8" s="1" t="s">
        <v>10</v>
      </c>
      <c r="C8" s="1" t="s">
        <v>11</v>
      </c>
      <c r="D8" s="1" t="s">
        <v>12</v>
      </c>
      <c r="E8" s="1" t="s">
        <v>13</v>
      </c>
      <c r="F8">
        <v>2018</v>
      </c>
      <c r="G8">
        <v>7</v>
      </c>
      <c r="H8">
        <v>11710</v>
      </c>
      <c r="I8">
        <v>63620</v>
      </c>
      <c r="J8" s="4">
        <f>SUMIFS(I:I,D:D,External_Data[[#This Row],[Brand]],F:F,External_Data[[#This Row],[Year]])</f>
        <v>1833450</v>
      </c>
      <c r="K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9" spans="1:11" x14ac:dyDescent="0.25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>
        <v>2018</v>
      </c>
      <c r="G9">
        <v>8</v>
      </c>
      <c r="H9">
        <v>12800</v>
      </c>
      <c r="I9">
        <v>69500</v>
      </c>
      <c r="J9" s="4">
        <f>SUMIFS(I:I,D:D,External_Data[[#This Row],[Brand]],F:F,External_Data[[#This Row],[Year]])</f>
        <v>1833450</v>
      </c>
      <c r="K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0" spans="1:11" x14ac:dyDescent="0.25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>
        <v>2018</v>
      </c>
      <c r="G10">
        <v>9</v>
      </c>
      <c r="H10">
        <v>9140</v>
      </c>
      <c r="I10">
        <v>49640</v>
      </c>
      <c r="J10" s="4">
        <f>SUMIFS(I:I,D:D,External_Data[[#This Row],[Brand]],F:F,External_Data[[#This Row],[Year]])</f>
        <v>1833450</v>
      </c>
      <c r="K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1" spans="1:11" x14ac:dyDescent="0.25">
      <c r="A11" s="1" t="s">
        <v>9</v>
      </c>
      <c r="B11" s="1" t="s">
        <v>10</v>
      </c>
      <c r="C11" s="1" t="s">
        <v>11</v>
      </c>
      <c r="D11" s="1" t="s">
        <v>12</v>
      </c>
      <c r="E11" s="1" t="s">
        <v>13</v>
      </c>
      <c r="F11">
        <v>2018</v>
      </c>
      <c r="G11">
        <v>10</v>
      </c>
      <c r="H11">
        <v>11690</v>
      </c>
      <c r="I11">
        <v>63460</v>
      </c>
      <c r="J11" s="4">
        <f>SUMIFS(I:I,D:D,External_Data[[#This Row],[Brand]],F:F,External_Data[[#This Row],[Year]])</f>
        <v>1833450</v>
      </c>
      <c r="K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2" spans="1:11" x14ac:dyDescent="0.25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>
        <v>2018</v>
      </c>
      <c r="G12">
        <v>11</v>
      </c>
      <c r="H12">
        <v>9520</v>
      </c>
      <c r="I12">
        <v>51710</v>
      </c>
      <c r="J12" s="4">
        <f>SUMIFS(I:I,D:D,External_Data[[#This Row],[Brand]],F:F,External_Data[[#This Row],[Year]])</f>
        <v>1833450</v>
      </c>
      <c r="K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" spans="1:11" x14ac:dyDescent="0.25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13</v>
      </c>
      <c r="F13">
        <v>2018</v>
      </c>
      <c r="G13">
        <v>12</v>
      </c>
      <c r="H13">
        <v>13110</v>
      </c>
      <c r="I13">
        <v>71200</v>
      </c>
      <c r="J13" s="4">
        <f>SUMIFS(I:I,D:D,External_Data[[#This Row],[Brand]],F:F,External_Data[[#This Row],[Year]])</f>
        <v>1833450</v>
      </c>
      <c r="K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4" spans="1:11" x14ac:dyDescent="0.25">
      <c r="A14" s="1" t="s">
        <v>9</v>
      </c>
      <c r="B14" s="1" t="s">
        <v>10</v>
      </c>
      <c r="C14" s="1" t="s">
        <v>11</v>
      </c>
      <c r="D14" s="1" t="s">
        <v>12</v>
      </c>
      <c r="E14" s="1" t="s">
        <v>13</v>
      </c>
      <c r="F14">
        <v>2019</v>
      </c>
      <c r="G14">
        <v>1</v>
      </c>
      <c r="H14">
        <v>9280</v>
      </c>
      <c r="I14">
        <v>55560</v>
      </c>
      <c r="J14" s="4">
        <f>SUMIFS(I:I,D:D,External_Data[[#This Row],[Brand]],F:F,External_Data[[#This Row],[Year]])</f>
        <v>1681780</v>
      </c>
      <c r="K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1809870</v>
      </c>
    </row>
    <row r="15" spans="1:11" x14ac:dyDescent="0.25">
      <c r="A15" s="1" t="s">
        <v>9</v>
      </c>
      <c r="B15" s="1" t="s">
        <v>10</v>
      </c>
      <c r="C15" s="1" t="s">
        <v>11</v>
      </c>
      <c r="D15" s="1" t="s">
        <v>12</v>
      </c>
      <c r="E15" s="1" t="s">
        <v>13</v>
      </c>
      <c r="F15">
        <v>2019</v>
      </c>
      <c r="G15">
        <v>2</v>
      </c>
      <c r="H15">
        <v>11380</v>
      </c>
      <c r="I15">
        <v>68140</v>
      </c>
      <c r="J15" s="4">
        <f>SUMIFS(I:I,D:D,External_Data[[#This Row],[Brand]],F:F,External_Data[[#This Row],[Year]])</f>
        <v>1681780</v>
      </c>
      <c r="K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1799120</v>
      </c>
    </row>
    <row r="16" spans="1:11" x14ac:dyDescent="0.25">
      <c r="A16" s="1" t="s">
        <v>9</v>
      </c>
      <c r="B16" s="1" t="s">
        <v>10</v>
      </c>
      <c r="C16" s="1" t="s">
        <v>11</v>
      </c>
      <c r="D16" s="1" t="s">
        <v>12</v>
      </c>
      <c r="E16" s="1" t="s">
        <v>13</v>
      </c>
      <c r="F16">
        <v>2019</v>
      </c>
      <c r="G16">
        <v>3</v>
      </c>
      <c r="H16">
        <v>10990</v>
      </c>
      <c r="I16">
        <v>65840</v>
      </c>
      <c r="J16" s="4">
        <f>SUMIFS(I:I,D:D,External_Data[[#This Row],[Brand]],F:F,External_Data[[#This Row],[Year]])</f>
        <v>1681780</v>
      </c>
      <c r="K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1788100</v>
      </c>
    </row>
    <row r="17" spans="1:11" x14ac:dyDescent="0.25">
      <c r="A17" s="1" t="s">
        <v>9</v>
      </c>
      <c r="B17" s="1" t="s">
        <v>10</v>
      </c>
      <c r="C17" s="1" t="s">
        <v>11</v>
      </c>
      <c r="D17" s="1" t="s">
        <v>12</v>
      </c>
      <c r="E17" s="1" t="s">
        <v>13</v>
      </c>
      <c r="F17">
        <v>2019</v>
      </c>
      <c r="G17">
        <v>4</v>
      </c>
      <c r="H17">
        <v>11920</v>
      </c>
      <c r="I17">
        <v>71430</v>
      </c>
      <c r="J17" s="4">
        <f>SUMIFS(I:I,D:D,External_Data[[#This Row],[Brand]],F:F,External_Data[[#This Row],[Year]])</f>
        <v>1681780</v>
      </c>
      <c r="K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1776790</v>
      </c>
    </row>
    <row r="18" spans="1:11" x14ac:dyDescent="0.25">
      <c r="A18" s="1" t="s">
        <v>9</v>
      </c>
      <c r="B18" s="1" t="s">
        <v>10</v>
      </c>
      <c r="C18" s="1" t="s">
        <v>11</v>
      </c>
      <c r="D18" s="1" t="s">
        <v>12</v>
      </c>
      <c r="E18" s="1" t="s">
        <v>13</v>
      </c>
      <c r="F18">
        <v>2019</v>
      </c>
      <c r="G18">
        <v>5</v>
      </c>
      <c r="H18">
        <v>10080</v>
      </c>
      <c r="I18">
        <v>60330</v>
      </c>
      <c r="J18" s="4">
        <f>SUMIFS(I:I,D:D,External_Data[[#This Row],[Brand]],F:F,External_Data[[#This Row],[Year]])</f>
        <v>1681780</v>
      </c>
      <c r="K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1763010</v>
      </c>
    </row>
    <row r="19" spans="1:11" x14ac:dyDescent="0.25">
      <c r="A19" s="1" t="s">
        <v>9</v>
      </c>
      <c r="B19" s="1" t="s">
        <v>10</v>
      </c>
      <c r="C19" s="1" t="s">
        <v>11</v>
      </c>
      <c r="D19" s="1" t="s">
        <v>12</v>
      </c>
      <c r="E19" s="1" t="s">
        <v>13</v>
      </c>
      <c r="F19">
        <v>2019</v>
      </c>
      <c r="G19">
        <v>6</v>
      </c>
      <c r="H19">
        <v>9190</v>
      </c>
      <c r="I19">
        <v>55050</v>
      </c>
      <c r="J19" s="4">
        <f>SUMIFS(I:I,D:D,External_Data[[#This Row],[Brand]],F:F,External_Data[[#This Row],[Year]])</f>
        <v>1681780</v>
      </c>
      <c r="K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1749750</v>
      </c>
    </row>
    <row r="20" spans="1:11" x14ac:dyDescent="0.25">
      <c r="A20" s="1" t="s">
        <v>9</v>
      </c>
      <c r="B20" s="1" t="s">
        <v>10</v>
      </c>
      <c r="C20" s="1" t="s">
        <v>11</v>
      </c>
      <c r="D20" s="1" t="s">
        <v>12</v>
      </c>
      <c r="E20" s="1" t="s">
        <v>13</v>
      </c>
      <c r="F20">
        <v>2019</v>
      </c>
      <c r="G20">
        <v>7</v>
      </c>
      <c r="H20">
        <v>9430</v>
      </c>
      <c r="I20">
        <v>56520</v>
      </c>
      <c r="J20" s="4">
        <f>SUMIFS(I:I,D:D,External_Data[[#This Row],[Brand]],F:F,External_Data[[#This Row],[Year]])</f>
        <v>1681780</v>
      </c>
      <c r="K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1738040</v>
      </c>
    </row>
    <row r="21" spans="1:11" x14ac:dyDescent="0.25">
      <c r="A21" s="1" t="s">
        <v>9</v>
      </c>
      <c r="B21" s="1" t="s">
        <v>10</v>
      </c>
      <c r="C21" s="1" t="s">
        <v>11</v>
      </c>
      <c r="D21" s="1" t="s">
        <v>12</v>
      </c>
      <c r="E21" s="1" t="s">
        <v>13</v>
      </c>
      <c r="F21">
        <v>2019</v>
      </c>
      <c r="G21">
        <v>8</v>
      </c>
      <c r="H21">
        <v>7960</v>
      </c>
      <c r="I21">
        <v>47700</v>
      </c>
      <c r="J21" s="4">
        <f>SUMIFS(I:I,D:D,External_Data[[#This Row],[Brand]],F:F,External_Data[[#This Row],[Year]])</f>
        <v>1681780</v>
      </c>
      <c r="K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1725240</v>
      </c>
    </row>
    <row r="22" spans="1:11" x14ac:dyDescent="0.25">
      <c r="A22" s="1" t="s">
        <v>9</v>
      </c>
      <c r="B22" s="1" t="s">
        <v>10</v>
      </c>
      <c r="C22" s="1" t="s">
        <v>11</v>
      </c>
      <c r="D22" s="1" t="s">
        <v>12</v>
      </c>
      <c r="E22" s="1" t="s">
        <v>13</v>
      </c>
      <c r="F22">
        <v>2019</v>
      </c>
      <c r="G22">
        <v>9</v>
      </c>
      <c r="H22">
        <v>9110</v>
      </c>
      <c r="I22">
        <v>54500</v>
      </c>
      <c r="J22" s="4">
        <f>SUMIFS(I:I,D:D,External_Data[[#This Row],[Brand]],F:F,External_Data[[#This Row],[Year]])</f>
        <v>1681780</v>
      </c>
      <c r="K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1716100</v>
      </c>
    </row>
    <row r="23" spans="1:11" x14ac:dyDescent="0.25">
      <c r="A23" s="1" t="s">
        <v>9</v>
      </c>
      <c r="B23" s="1" t="s">
        <v>10</v>
      </c>
      <c r="C23" s="1" t="s">
        <v>11</v>
      </c>
      <c r="D23" s="1" t="s">
        <v>12</v>
      </c>
      <c r="E23" s="1" t="s">
        <v>13</v>
      </c>
      <c r="F23">
        <v>2019</v>
      </c>
      <c r="G23">
        <v>10</v>
      </c>
      <c r="H23">
        <v>9720</v>
      </c>
      <c r="I23">
        <v>58230</v>
      </c>
      <c r="J23" s="4">
        <f>SUMIFS(I:I,D:D,External_Data[[#This Row],[Brand]],F:F,External_Data[[#This Row],[Year]])</f>
        <v>1681780</v>
      </c>
      <c r="K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1704410</v>
      </c>
    </row>
    <row r="24" spans="1:11" x14ac:dyDescent="0.25">
      <c r="A24" s="1" t="s">
        <v>9</v>
      </c>
      <c r="B24" s="1" t="s">
        <v>10</v>
      </c>
      <c r="C24" s="1" t="s">
        <v>11</v>
      </c>
      <c r="D24" s="1" t="s">
        <v>12</v>
      </c>
      <c r="E24" s="1" t="s">
        <v>13</v>
      </c>
      <c r="F24">
        <v>2019</v>
      </c>
      <c r="G24">
        <v>11</v>
      </c>
      <c r="H24">
        <v>7430</v>
      </c>
      <c r="I24">
        <v>44480</v>
      </c>
      <c r="J24" s="4">
        <f>SUMIFS(I:I,D:D,External_Data[[#This Row],[Brand]],F:F,External_Data[[#This Row],[Year]])</f>
        <v>1681780</v>
      </c>
      <c r="K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1694890</v>
      </c>
    </row>
    <row r="25" spans="1:11" x14ac:dyDescent="0.25">
      <c r="A25" s="1" t="s">
        <v>9</v>
      </c>
      <c r="B25" s="1" t="s">
        <v>10</v>
      </c>
      <c r="C25" s="1" t="s">
        <v>11</v>
      </c>
      <c r="D25" s="1" t="s">
        <v>12</v>
      </c>
      <c r="E25" s="1" t="s">
        <v>13</v>
      </c>
      <c r="F25">
        <v>2019</v>
      </c>
      <c r="G25">
        <v>12</v>
      </c>
      <c r="H25">
        <v>8040</v>
      </c>
      <c r="I25">
        <v>48180</v>
      </c>
      <c r="J25" s="4">
        <f>SUMIFS(I:I,D:D,External_Data[[#This Row],[Brand]],F:F,External_Data[[#This Row],[Year]])</f>
        <v>1681780</v>
      </c>
      <c r="K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1681780</v>
      </c>
    </row>
    <row r="26" spans="1:11" x14ac:dyDescent="0.25">
      <c r="A26" s="1" t="s">
        <v>9</v>
      </c>
      <c r="B26" s="1" t="s">
        <v>10</v>
      </c>
      <c r="C26" s="1" t="s">
        <v>11</v>
      </c>
      <c r="D26" s="1" t="s">
        <v>12</v>
      </c>
      <c r="E26" s="1" t="s">
        <v>13</v>
      </c>
      <c r="F26">
        <v>2020</v>
      </c>
      <c r="G26">
        <v>1</v>
      </c>
      <c r="H26">
        <v>8170</v>
      </c>
      <c r="I26">
        <v>48950</v>
      </c>
      <c r="J26" s="4">
        <f>SUMIFS(I:I,D:D,External_Data[[#This Row],[Brand]],F:F,External_Data[[#This Row],[Year]])</f>
        <v>1489160</v>
      </c>
      <c r="K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1594410</v>
      </c>
    </row>
    <row r="27" spans="1:11" x14ac:dyDescent="0.25">
      <c r="A27" s="1" t="s">
        <v>9</v>
      </c>
      <c r="B27" s="1" t="s">
        <v>10</v>
      </c>
      <c r="C27" s="1" t="s">
        <v>11</v>
      </c>
      <c r="D27" s="1" t="s">
        <v>12</v>
      </c>
      <c r="E27" s="1" t="s">
        <v>13</v>
      </c>
      <c r="F27">
        <v>2020</v>
      </c>
      <c r="G27">
        <v>2</v>
      </c>
      <c r="H27">
        <v>7240</v>
      </c>
      <c r="I27">
        <v>43390</v>
      </c>
      <c r="J27" s="4">
        <f>SUMIFS(I:I,D:D,External_Data[[#This Row],[Brand]],F:F,External_Data[[#This Row],[Year]])</f>
        <v>1489160</v>
      </c>
      <c r="K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1583030</v>
      </c>
    </row>
    <row r="28" spans="1:11" x14ac:dyDescent="0.25">
      <c r="A28" s="1" t="s">
        <v>9</v>
      </c>
      <c r="B28" s="1" t="s">
        <v>10</v>
      </c>
      <c r="C28" s="1" t="s">
        <v>11</v>
      </c>
      <c r="D28" s="1" t="s">
        <v>12</v>
      </c>
      <c r="E28" s="1" t="s">
        <v>13</v>
      </c>
      <c r="F28">
        <v>2020</v>
      </c>
      <c r="G28">
        <v>3</v>
      </c>
      <c r="H28">
        <v>10530</v>
      </c>
      <c r="I28">
        <v>63090</v>
      </c>
      <c r="J28" s="4">
        <f>SUMIFS(I:I,D:D,External_Data[[#This Row],[Brand]],F:F,External_Data[[#This Row],[Year]])</f>
        <v>1489160</v>
      </c>
      <c r="K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1572040</v>
      </c>
    </row>
    <row r="29" spans="1:11" x14ac:dyDescent="0.25">
      <c r="A29" s="1" t="s">
        <v>9</v>
      </c>
      <c r="B29" s="1" t="s">
        <v>10</v>
      </c>
      <c r="C29" s="1" t="s">
        <v>11</v>
      </c>
      <c r="D29" s="1" t="s">
        <v>12</v>
      </c>
      <c r="E29" s="1" t="s">
        <v>13</v>
      </c>
      <c r="F29">
        <v>2020</v>
      </c>
      <c r="G29">
        <v>4</v>
      </c>
      <c r="H29">
        <v>8930</v>
      </c>
      <c r="I29">
        <v>53510</v>
      </c>
      <c r="J29" s="4">
        <f>SUMIFS(I:I,D:D,External_Data[[#This Row],[Brand]],F:F,External_Data[[#This Row],[Year]])</f>
        <v>1489160</v>
      </c>
      <c r="K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1560120</v>
      </c>
    </row>
    <row r="30" spans="1:11" x14ac:dyDescent="0.25">
      <c r="A30" s="1" t="s">
        <v>9</v>
      </c>
      <c r="B30" s="1" t="s">
        <v>10</v>
      </c>
      <c r="C30" s="1" t="s">
        <v>11</v>
      </c>
      <c r="D30" s="1" t="s">
        <v>12</v>
      </c>
      <c r="E30" s="1" t="s">
        <v>13</v>
      </c>
      <c r="F30">
        <v>2020</v>
      </c>
      <c r="G30">
        <v>5</v>
      </c>
      <c r="H30">
        <v>7250</v>
      </c>
      <c r="I30">
        <v>43460</v>
      </c>
      <c r="J30" s="4">
        <f>SUMIFS(I:I,D:D,External_Data[[#This Row],[Brand]],F:F,External_Data[[#This Row],[Year]])</f>
        <v>1489160</v>
      </c>
      <c r="K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1550040</v>
      </c>
    </row>
    <row r="31" spans="1:11" x14ac:dyDescent="0.25">
      <c r="A31" s="1" t="s">
        <v>9</v>
      </c>
      <c r="B31" s="1" t="s">
        <v>10</v>
      </c>
      <c r="C31" s="1" t="s">
        <v>11</v>
      </c>
      <c r="D31" s="1" t="s">
        <v>12</v>
      </c>
      <c r="E31" s="1" t="s">
        <v>13</v>
      </c>
      <c r="F31">
        <v>2020</v>
      </c>
      <c r="G31">
        <v>6</v>
      </c>
      <c r="H31">
        <v>8700</v>
      </c>
      <c r="I31">
        <v>52140</v>
      </c>
      <c r="J31" s="4">
        <f>SUMIFS(I:I,D:D,External_Data[[#This Row],[Brand]],F:F,External_Data[[#This Row],[Year]])</f>
        <v>1489160</v>
      </c>
      <c r="K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1540850</v>
      </c>
    </row>
    <row r="32" spans="1:11" x14ac:dyDescent="0.25">
      <c r="A32" s="1" t="s">
        <v>9</v>
      </c>
      <c r="B32" s="1" t="s">
        <v>10</v>
      </c>
      <c r="C32" s="1" t="s">
        <v>11</v>
      </c>
      <c r="D32" s="1" t="s">
        <v>12</v>
      </c>
      <c r="E32" s="1" t="s">
        <v>13</v>
      </c>
      <c r="F32">
        <v>2020</v>
      </c>
      <c r="G32">
        <v>7</v>
      </c>
      <c r="H32">
        <v>7170</v>
      </c>
      <c r="I32">
        <v>42940</v>
      </c>
      <c r="J32" s="4">
        <f>SUMIFS(I:I,D:D,External_Data[[#This Row],[Brand]],F:F,External_Data[[#This Row],[Year]])</f>
        <v>1489160</v>
      </c>
      <c r="K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1531420</v>
      </c>
    </row>
    <row r="33" spans="1:11" x14ac:dyDescent="0.25">
      <c r="A33" s="1" t="s">
        <v>9</v>
      </c>
      <c r="B33" s="1" t="s">
        <v>10</v>
      </c>
      <c r="C33" s="1" t="s">
        <v>11</v>
      </c>
      <c r="D33" s="1" t="s">
        <v>12</v>
      </c>
      <c r="E33" s="1" t="s">
        <v>13</v>
      </c>
      <c r="F33">
        <v>2020</v>
      </c>
      <c r="G33">
        <v>8</v>
      </c>
      <c r="H33">
        <v>7880</v>
      </c>
      <c r="I33">
        <v>47160</v>
      </c>
      <c r="J33" s="4">
        <f>SUMIFS(I:I,D:D,External_Data[[#This Row],[Brand]],F:F,External_Data[[#This Row],[Year]])</f>
        <v>1489160</v>
      </c>
      <c r="K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1523460</v>
      </c>
    </row>
    <row r="34" spans="1:11" x14ac:dyDescent="0.25">
      <c r="A34" s="1" t="s">
        <v>9</v>
      </c>
      <c r="B34" s="1" t="s">
        <v>10</v>
      </c>
      <c r="C34" s="1" t="s">
        <v>11</v>
      </c>
      <c r="D34" s="1" t="s">
        <v>12</v>
      </c>
      <c r="E34" s="1" t="s">
        <v>13</v>
      </c>
      <c r="F34">
        <v>2020</v>
      </c>
      <c r="G34">
        <v>9</v>
      </c>
      <c r="H34">
        <v>7330</v>
      </c>
      <c r="I34">
        <v>43910</v>
      </c>
      <c r="J34" s="4">
        <f>SUMIFS(I:I,D:D,External_Data[[#This Row],[Brand]],F:F,External_Data[[#This Row],[Year]])</f>
        <v>1489160</v>
      </c>
      <c r="K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1514350</v>
      </c>
    </row>
    <row r="35" spans="1:11" x14ac:dyDescent="0.25">
      <c r="A35" s="1" t="s">
        <v>9</v>
      </c>
      <c r="B35" s="1" t="s">
        <v>10</v>
      </c>
      <c r="C35" s="1" t="s">
        <v>11</v>
      </c>
      <c r="D35" s="1" t="s">
        <v>12</v>
      </c>
      <c r="E35" s="1" t="s">
        <v>13</v>
      </c>
      <c r="F35">
        <v>2020</v>
      </c>
      <c r="G35">
        <v>10</v>
      </c>
      <c r="H35">
        <v>8500</v>
      </c>
      <c r="I35">
        <v>50920</v>
      </c>
      <c r="J35" s="4">
        <f>SUMIFS(I:I,D:D,External_Data[[#This Row],[Brand]],F:F,External_Data[[#This Row],[Year]])</f>
        <v>1489160</v>
      </c>
      <c r="K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1504630</v>
      </c>
    </row>
    <row r="36" spans="1:11" x14ac:dyDescent="0.25">
      <c r="A36" s="1" t="s">
        <v>9</v>
      </c>
      <c r="B36" s="1" t="s">
        <v>10</v>
      </c>
      <c r="C36" s="1" t="s">
        <v>11</v>
      </c>
      <c r="D36" s="1" t="s">
        <v>12</v>
      </c>
      <c r="E36" s="1" t="s">
        <v>13</v>
      </c>
      <c r="F36">
        <v>2020</v>
      </c>
      <c r="G36">
        <v>11</v>
      </c>
      <c r="H36">
        <v>7210</v>
      </c>
      <c r="I36">
        <v>43200</v>
      </c>
      <c r="J36" s="4">
        <f>SUMIFS(I:I,D:D,External_Data[[#This Row],[Brand]],F:F,External_Data[[#This Row],[Year]])</f>
        <v>1489160</v>
      </c>
      <c r="K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1497200</v>
      </c>
    </row>
    <row r="37" spans="1:11" x14ac:dyDescent="0.25">
      <c r="A37" s="1" t="s">
        <v>9</v>
      </c>
      <c r="B37" s="1" t="s">
        <v>10</v>
      </c>
      <c r="C37" s="1" t="s">
        <v>11</v>
      </c>
      <c r="D37" s="1" t="s">
        <v>12</v>
      </c>
      <c r="E37" s="1" t="s">
        <v>13</v>
      </c>
      <c r="F37">
        <v>2020</v>
      </c>
      <c r="G37">
        <v>12</v>
      </c>
      <c r="H37">
        <v>8770</v>
      </c>
      <c r="I37">
        <v>52550</v>
      </c>
      <c r="J37" s="4">
        <f>SUMIFS(I:I,D:D,External_Data[[#This Row],[Brand]],F:F,External_Data[[#This Row],[Year]])</f>
        <v>1489160</v>
      </c>
      <c r="K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1489160</v>
      </c>
    </row>
    <row r="38" spans="1:11" x14ac:dyDescent="0.25">
      <c r="A38" s="1" t="s">
        <v>9</v>
      </c>
      <c r="B38" s="1" t="s">
        <v>10</v>
      </c>
      <c r="C38" s="1" t="s">
        <v>11</v>
      </c>
      <c r="D38" s="1" t="s">
        <v>12</v>
      </c>
      <c r="E38" s="1" t="s">
        <v>13</v>
      </c>
      <c r="F38">
        <v>2021</v>
      </c>
      <c r="G38">
        <v>1</v>
      </c>
      <c r="H38">
        <v>8950</v>
      </c>
      <c r="I38">
        <v>53620</v>
      </c>
      <c r="J38" s="4">
        <f>SUMIFS(I:I,D:D,External_Data[[#This Row],[Brand]],F:F,External_Data[[#This Row],[Year]])</f>
        <v>1354820</v>
      </c>
      <c r="K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1444330</v>
      </c>
    </row>
    <row r="39" spans="1:11" x14ac:dyDescent="0.25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  <c r="F39">
        <v>2021</v>
      </c>
      <c r="G39">
        <v>2</v>
      </c>
      <c r="H39">
        <v>6990</v>
      </c>
      <c r="I39">
        <v>41850</v>
      </c>
      <c r="J39" s="4">
        <f>SUMIFS(I:I,D:D,External_Data[[#This Row],[Brand]],F:F,External_Data[[#This Row],[Year]])</f>
        <v>1354820</v>
      </c>
      <c r="K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1437090</v>
      </c>
    </row>
    <row r="40" spans="1:11" x14ac:dyDescent="0.25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>
        <v>2021</v>
      </c>
      <c r="G40">
        <v>3</v>
      </c>
      <c r="H40">
        <v>8110</v>
      </c>
      <c r="I40">
        <v>48550</v>
      </c>
      <c r="J40" s="4">
        <f>SUMIFS(I:I,D:D,External_Data[[#This Row],[Brand]],F:F,External_Data[[#This Row],[Year]])</f>
        <v>1354820</v>
      </c>
      <c r="K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1426560</v>
      </c>
    </row>
    <row r="41" spans="1:11" x14ac:dyDescent="0.25">
      <c r="A41" s="1" t="s">
        <v>9</v>
      </c>
      <c r="B41" s="1" t="s">
        <v>10</v>
      </c>
      <c r="C41" s="1" t="s">
        <v>11</v>
      </c>
      <c r="D41" s="1" t="s">
        <v>12</v>
      </c>
      <c r="E41" s="1" t="s">
        <v>13</v>
      </c>
      <c r="F41">
        <v>2021</v>
      </c>
      <c r="G41">
        <v>4</v>
      </c>
      <c r="H41">
        <v>7240</v>
      </c>
      <c r="I41">
        <v>43370</v>
      </c>
      <c r="J41" s="4">
        <f>SUMIFS(I:I,D:D,External_Data[[#This Row],[Brand]],F:F,External_Data[[#This Row],[Year]])</f>
        <v>1354820</v>
      </c>
      <c r="K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1417630</v>
      </c>
    </row>
    <row r="42" spans="1:11" x14ac:dyDescent="0.25">
      <c r="A42" s="1" t="s">
        <v>9</v>
      </c>
      <c r="B42" s="1" t="s">
        <v>10</v>
      </c>
      <c r="C42" s="1" t="s">
        <v>11</v>
      </c>
      <c r="D42" s="1" t="s">
        <v>12</v>
      </c>
      <c r="E42" s="1" t="s">
        <v>13</v>
      </c>
      <c r="F42">
        <v>2021</v>
      </c>
      <c r="G42">
        <v>5</v>
      </c>
      <c r="H42">
        <v>6700</v>
      </c>
      <c r="I42">
        <v>40120</v>
      </c>
      <c r="J42" s="4">
        <f>SUMIFS(I:I,D:D,External_Data[[#This Row],[Brand]],F:F,External_Data[[#This Row],[Year]])</f>
        <v>1354820</v>
      </c>
      <c r="K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1410380</v>
      </c>
    </row>
    <row r="43" spans="1:11" x14ac:dyDescent="0.25">
      <c r="A43" s="1" t="s">
        <v>9</v>
      </c>
      <c r="B43" s="1" t="s">
        <v>10</v>
      </c>
      <c r="C43" s="1" t="s">
        <v>11</v>
      </c>
      <c r="D43" s="1" t="s">
        <v>12</v>
      </c>
      <c r="E43" s="1" t="s">
        <v>13</v>
      </c>
      <c r="F43">
        <v>2021</v>
      </c>
      <c r="G43">
        <v>6</v>
      </c>
      <c r="H43">
        <v>7310</v>
      </c>
      <c r="I43">
        <v>43810</v>
      </c>
      <c r="J43" s="4">
        <f>SUMIFS(I:I,D:D,External_Data[[#This Row],[Brand]],F:F,External_Data[[#This Row],[Year]])</f>
        <v>1354820</v>
      </c>
      <c r="K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1401680</v>
      </c>
    </row>
    <row r="44" spans="1:11" x14ac:dyDescent="0.25">
      <c r="A44" s="1" t="s">
        <v>9</v>
      </c>
      <c r="B44" s="1" t="s">
        <v>10</v>
      </c>
      <c r="C44" s="1" t="s">
        <v>11</v>
      </c>
      <c r="D44" s="1" t="s">
        <v>12</v>
      </c>
      <c r="E44" s="1" t="s">
        <v>13</v>
      </c>
      <c r="F44">
        <v>2021</v>
      </c>
      <c r="G44">
        <v>7</v>
      </c>
      <c r="H44">
        <v>7390</v>
      </c>
      <c r="I44">
        <v>44260</v>
      </c>
      <c r="J44" s="4">
        <f>SUMIFS(I:I,D:D,External_Data[[#This Row],[Brand]],F:F,External_Data[[#This Row],[Year]])</f>
        <v>1354820</v>
      </c>
      <c r="K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1394510</v>
      </c>
    </row>
    <row r="45" spans="1:11" x14ac:dyDescent="0.25">
      <c r="A45" s="1" t="s">
        <v>9</v>
      </c>
      <c r="B45" s="1" t="s">
        <v>10</v>
      </c>
      <c r="C45" s="1" t="s">
        <v>11</v>
      </c>
      <c r="D45" s="1" t="s">
        <v>12</v>
      </c>
      <c r="E45" s="1" t="s">
        <v>13</v>
      </c>
      <c r="F45">
        <v>2021</v>
      </c>
      <c r="G45">
        <v>8</v>
      </c>
      <c r="H45">
        <v>6720</v>
      </c>
      <c r="I45">
        <v>40240</v>
      </c>
      <c r="J45" s="4">
        <f>SUMIFS(I:I,D:D,External_Data[[#This Row],[Brand]],F:F,External_Data[[#This Row],[Year]])</f>
        <v>1354820</v>
      </c>
      <c r="K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1386630</v>
      </c>
    </row>
    <row r="46" spans="1:11" x14ac:dyDescent="0.25">
      <c r="A46" s="1" t="s">
        <v>9</v>
      </c>
      <c r="B46" s="1" t="s">
        <v>10</v>
      </c>
      <c r="C46" s="1" t="s">
        <v>11</v>
      </c>
      <c r="D46" s="1" t="s">
        <v>12</v>
      </c>
      <c r="E46" s="1" t="s">
        <v>13</v>
      </c>
      <c r="F46">
        <v>2021</v>
      </c>
      <c r="G46">
        <v>9</v>
      </c>
      <c r="H46">
        <v>7110</v>
      </c>
      <c r="I46">
        <v>42580</v>
      </c>
      <c r="J46" s="4">
        <f>SUMIFS(I:I,D:D,External_Data[[#This Row],[Brand]],F:F,External_Data[[#This Row],[Year]])</f>
        <v>1354820</v>
      </c>
      <c r="K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1379300</v>
      </c>
    </row>
    <row r="47" spans="1:11" x14ac:dyDescent="0.25">
      <c r="A47" s="1" t="s">
        <v>9</v>
      </c>
      <c r="B47" s="1" t="s">
        <v>10</v>
      </c>
      <c r="C47" s="1" t="s">
        <v>11</v>
      </c>
      <c r="D47" s="1" t="s">
        <v>12</v>
      </c>
      <c r="E47" s="1" t="s">
        <v>13</v>
      </c>
      <c r="F47">
        <v>2021</v>
      </c>
      <c r="G47">
        <v>10</v>
      </c>
      <c r="H47">
        <v>7480</v>
      </c>
      <c r="I47">
        <v>44810</v>
      </c>
      <c r="J47" s="4">
        <f>SUMIFS(I:I,D:D,External_Data[[#This Row],[Brand]],F:F,External_Data[[#This Row],[Year]])</f>
        <v>1354820</v>
      </c>
      <c r="K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1370800</v>
      </c>
    </row>
    <row r="48" spans="1:11" x14ac:dyDescent="0.25">
      <c r="A48" s="1" t="s">
        <v>9</v>
      </c>
      <c r="B48" s="1" t="s">
        <v>10</v>
      </c>
      <c r="C48" s="1" t="s">
        <v>11</v>
      </c>
      <c r="D48" s="1" t="s">
        <v>12</v>
      </c>
      <c r="E48" s="1" t="s">
        <v>13</v>
      </c>
      <c r="F48">
        <v>2021</v>
      </c>
      <c r="G48">
        <v>11</v>
      </c>
      <c r="H48">
        <v>6100</v>
      </c>
      <c r="I48">
        <v>36560</v>
      </c>
      <c r="J48" s="4">
        <f>SUMIFS(I:I,D:D,External_Data[[#This Row],[Brand]],F:F,External_Data[[#This Row],[Year]])</f>
        <v>1354820</v>
      </c>
      <c r="K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1363590</v>
      </c>
    </row>
    <row r="49" spans="1:11" x14ac:dyDescent="0.25">
      <c r="A49" s="1" t="s">
        <v>9</v>
      </c>
      <c r="B49" s="1" t="s">
        <v>10</v>
      </c>
      <c r="C49" s="1" t="s">
        <v>11</v>
      </c>
      <c r="D49" s="1" t="s">
        <v>12</v>
      </c>
      <c r="E49" s="1" t="s">
        <v>13</v>
      </c>
      <c r="F49">
        <v>2021</v>
      </c>
      <c r="G49">
        <v>12</v>
      </c>
      <c r="H49">
        <v>7480</v>
      </c>
      <c r="I49">
        <v>44810</v>
      </c>
      <c r="J49" s="4">
        <f>SUMIFS(I:I,D:D,External_Data[[#This Row],[Brand]],F:F,External_Data[[#This Row],[Year]])</f>
        <v>1354820</v>
      </c>
      <c r="K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1354820</v>
      </c>
    </row>
    <row r="50" spans="1:11" x14ac:dyDescent="0.25">
      <c r="A50" s="1" t="s">
        <v>9</v>
      </c>
      <c r="B50" s="1" t="s">
        <v>10</v>
      </c>
      <c r="C50" s="1" t="s">
        <v>11</v>
      </c>
      <c r="D50" s="1" t="s">
        <v>12</v>
      </c>
      <c r="E50" s="1" t="s">
        <v>13</v>
      </c>
      <c r="F50">
        <v>2022</v>
      </c>
      <c r="G50">
        <v>1</v>
      </c>
      <c r="H50">
        <v>6660</v>
      </c>
      <c r="I50">
        <v>39930</v>
      </c>
      <c r="J50" s="4">
        <f>SUMIFS(I:I,D:D,External_Data[[#This Row],[Brand]],F:F,External_Data[[#This Row],[Year]])</f>
        <v>1059210</v>
      </c>
      <c r="K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1137840</v>
      </c>
    </row>
    <row r="51" spans="1:11" x14ac:dyDescent="0.25">
      <c r="A51" s="1" t="s">
        <v>9</v>
      </c>
      <c r="B51" s="1" t="s">
        <v>10</v>
      </c>
      <c r="C51" s="1" t="s">
        <v>11</v>
      </c>
      <c r="D51" s="1" t="s">
        <v>12</v>
      </c>
      <c r="E51" s="1" t="s">
        <v>13</v>
      </c>
      <c r="F51">
        <v>2022</v>
      </c>
      <c r="G51">
        <v>2</v>
      </c>
      <c r="H51">
        <v>6070</v>
      </c>
      <c r="I51">
        <v>36340</v>
      </c>
      <c r="J51" s="4">
        <f>SUMIFS(I:I,D:D,External_Data[[#This Row],[Brand]],F:F,External_Data[[#This Row],[Year]])</f>
        <v>1059210</v>
      </c>
      <c r="K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1130850</v>
      </c>
    </row>
    <row r="52" spans="1:11" x14ac:dyDescent="0.25">
      <c r="A52" s="1" t="s">
        <v>9</v>
      </c>
      <c r="B52" s="1" t="s">
        <v>10</v>
      </c>
      <c r="C52" s="1" t="s">
        <v>11</v>
      </c>
      <c r="D52" s="1" t="s">
        <v>12</v>
      </c>
      <c r="E52" s="1" t="s">
        <v>13</v>
      </c>
      <c r="F52">
        <v>2022</v>
      </c>
      <c r="G52">
        <v>3</v>
      </c>
      <c r="H52">
        <v>6850</v>
      </c>
      <c r="I52">
        <v>41030</v>
      </c>
      <c r="J52" s="4">
        <f>SUMIFS(I:I,D:D,External_Data[[#This Row],[Brand]],F:F,External_Data[[#This Row],[Year]])</f>
        <v>1059210</v>
      </c>
      <c r="K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1122740</v>
      </c>
    </row>
    <row r="53" spans="1:11" x14ac:dyDescent="0.25">
      <c r="A53" s="1" t="s">
        <v>9</v>
      </c>
      <c r="B53" s="1" t="s">
        <v>10</v>
      </c>
      <c r="C53" s="1" t="s">
        <v>11</v>
      </c>
      <c r="D53" s="1" t="s">
        <v>12</v>
      </c>
      <c r="E53" s="1" t="s">
        <v>13</v>
      </c>
      <c r="F53">
        <v>2022</v>
      </c>
      <c r="G53">
        <v>4</v>
      </c>
      <c r="H53">
        <v>6310</v>
      </c>
      <c r="I53">
        <v>37800</v>
      </c>
      <c r="J53" s="4">
        <f>SUMIFS(I:I,D:D,External_Data[[#This Row],[Brand]],F:F,External_Data[[#This Row],[Year]])</f>
        <v>1059210</v>
      </c>
      <c r="K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1115500</v>
      </c>
    </row>
    <row r="54" spans="1:11" x14ac:dyDescent="0.25">
      <c r="A54" s="1" t="s">
        <v>9</v>
      </c>
      <c r="B54" s="1" t="s">
        <v>10</v>
      </c>
      <c r="C54" s="1" t="s">
        <v>11</v>
      </c>
      <c r="D54" s="1" t="s">
        <v>12</v>
      </c>
      <c r="E54" s="1" t="s">
        <v>13</v>
      </c>
      <c r="F54">
        <v>2022</v>
      </c>
      <c r="G54">
        <v>5</v>
      </c>
      <c r="H54">
        <v>6270</v>
      </c>
      <c r="I54">
        <v>37520</v>
      </c>
      <c r="J54" s="4">
        <f>SUMIFS(I:I,D:D,External_Data[[#This Row],[Brand]],F:F,External_Data[[#This Row],[Year]])</f>
        <v>1059210</v>
      </c>
      <c r="K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1108800</v>
      </c>
    </row>
    <row r="55" spans="1:11" x14ac:dyDescent="0.25">
      <c r="A55" s="1" t="s">
        <v>9</v>
      </c>
      <c r="B55" s="1" t="s">
        <v>10</v>
      </c>
      <c r="C55" s="1" t="s">
        <v>11</v>
      </c>
      <c r="D55" s="1" t="s">
        <v>12</v>
      </c>
      <c r="E55" s="1" t="s">
        <v>13</v>
      </c>
      <c r="F55">
        <v>2022</v>
      </c>
      <c r="G55">
        <v>6</v>
      </c>
      <c r="H55">
        <v>7440</v>
      </c>
      <c r="I55">
        <v>44580</v>
      </c>
      <c r="J55" s="4">
        <f>SUMIFS(I:I,D:D,External_Data[[#This Row],[Brand]],F:F,External_Data[[#This Row],[Year]])</f>
        <v>1059210</v>
      </c>
      <c r="K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1101490</v>
      </c>
    </row>
    <row r="56" spans="1:11" x14ac:dyDescent="0.25">
      <c r="A56" s="1" t="s">
        <v>9</v>
      </c>
      <c r="B56" s="1" t="s">
        <v>10</v>
      </c>
      <c r="C56" s="1" t="s">
        <v>11</v>
      </c>
      <c r="D56" s="1" t="s">
        <v>12</v>
      </c>
      <c r="E56" s="1" t="s">
        <v>13</v>
      </c>
      <c r="F56">
        <v>2022</v>
      </c>
      <c r="G56">
        <v>7</v>
      </c>
      <c r="H56">
        <v>5420</v>
      </c>
      <c r="I56">
        <v>32480</v>
      </c>
      <c r="J56" s="4">
        <f>SUMIFS(I:I,D:D,External_Data[[#This Row],[Brand]],F:F,External_Data[[#This Row],[Year]])</f>
        <v>1059210</v>
      </c>
      <c r="K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1094100</v>
      </c>
    </row>
    <row r="57" spans="1:11" x14ac:dyDescent="0.25">
      <c r="A57" s="1" t="s">
        <v>9</v>
      </c>
      <c r="B57" s="1" t="s">
        <v>10</v>
      </c>
      <c r="C57" s="1" t="s">
        <v>11</v>
      </c>
      <c r="D57" s="1" t="s">
        <v>12</v>
      </c>
      <c r="E57" s="1" t="s">
        <v>13</v>
      </c>
      <c r="F57">
        <v>2022</v>
      </c>
      <c r="G57">
        <v>8</v>
      </c>
      <c r="H57">
        <v>6570</v>
      </c>
      <c r="I57">
        <v>39300</v>
      </c>
      <c r="J57" s="4">
        <f>SUMIFS(I:I,D:D,External_Data[[#This Row],[Brand]],F:F,External_Data[[#This Row],[Year]])</f>
        <v>1059210</v>
      </c>
      <c r="K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1087380</v>
      </c>
    </row>
    <row r="58" spans="1:11" x14ac:dyDescent="0.25">
      <c r="A58" s="1" t="s">
        <v>9</v>
      </c>
      <c r="B58" s="1" t="s">
        <v>10</v>
      </c>
      <c r="C58" s="1" t="s">
        <v>11</v>
      </c>
      <c r="D58" s="1" t="s">
        <v>12</v>
      </c>
      <c r="E58" s="1" t="s">
        <v>13</v>
      </c>
      <c r="F58">
        <v>2022</v>
      </c>
      <c r="G58">
        <v>9</v>
      </c>
      <c r="H58">
        <v>4930</v>
      </c>
      <c r="I58">
        <v>29550</v>
      </c>
      <c r="J58" s="4">
        <f>SUMIFS(I:I,D:D,External_Data[[#This Row],[Brand]],F:F,External_Data[[#This Row],[Year]])</f>
        <v>1059210</v>
      </c>
      <c r="K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1080270</v>
      </c>
    </row>
    <row r="59" spans="1:11" x14ac:dyDescent="0.25">
      <c r="A59" s="1" t="s">
        <v>9</v>
      </c>
      <c r="B59" s="1" t="s">
        <v>10</v>
      </c>
      <c r="C59" s="1" t="s">
        <v>11</v>
      </c>
      <c r="D59" s="1" t="s">
        <v>12</v>
      </c>
      <c r="E59" s="1" t="s">
        <v>13</v>
      </c>
      <c r="F59">
        <v>2022</v>
      </c>
      <c r="G59">
        <v>10</v>
      </c>
      <c r="H59">
        <v>4660</v>
      </c>
      <c r="I59">
        <v>28660</v>
      </c>
      <c r="J59" s="4">
        <f>SUMIFS(I:I,D:D,External_Data[[#This Row],[Brand]],F:F,External_Data[[#This Row],[Year]])</f>
        <v>1059210</v>
      </c>
      <c r="K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1072790</v>
      </c>
    </row>
    <row r="60" spans="1:11" x14ac:dyDescent="0.25">
      <c r="A60" s="1" t="s">
        <v>9</v>
      </c>
      <c r="B60" s="1" t="s">
        <v>10</v>
      </c>
      <c r="C60" s="1" t="s">
        <v>11</v>
      </c>
      <c r="D60" s="1" t="s">
        <v>12</v>
      </c>
      <c r="E60" s="1" t="s">
        <v>13</v>
      </c>
      <c r="F60">
        <v>2022</v>
      </c>
      <c r="G60">
        <v>11</v>
      </c>
      <c r="H60">
        <v>3460</v>
      </c>
      <c r="I60">
        <v>23720</v>
      </c>
      <c r="J60" s="4">
        <f>SUMIFS(I:I,D:D,External_Data[[#This Row],[Brand]],F:F,External_Data[[#This Row],[Year]])</f>
        <v>1059210</v>
      </c>
      <c r="K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1066690</v>
      </c>
    </row>
    <row r="61" spans="1:11" x14ac:dyDescent="0.25">
      <c r="A61" s="1" t="s">
        <v>9</v>
      </c>
      <c r="B61" s="1" t="s">
        <v>10</v>
      </c>
      <c r="C61" s="1" t="s">
        <v>11</v>
      </c>
      <c r="D61" s="1" t="s">
        <v>12</v>
      </c>
      <c r="E61" s="1" t="s">
        <v>13</v>
      </c>
      <c r="F61">
        <v>2022</v>
      </c>
      <c r="G61">
        <v>12</v>
      </c>
      <c r="H61">
        <v>2930</v>
      </c>
      <c r="I61">
        <v>20120</v>
      </c>
      <c r="J61" s="4">
        <f>SUMIFS(I:I,D:D,External_Data[[#This Row],[Brand]],F:F,External_Data[[#This Row],[Year]])</f>
        <v>1059210</v>
      </c>
      <c r="K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1059210</v>
      </c>
    </row>
    <row r="62" spans="1:11" x14ac:dyDescent="0.25">
      <c r="A62" s="1" t="s">
        <v>9</v>
      </c>
      <c r="B62" s="1" t="s">
        <v>10</v>
      </c>
      <c r="C62" s="1" t="s">
        <v>11</v>
      </c>
      <c r="D62" s="1" t="s">
        <v>12</v>
      </c>
      <c r="E62" s="1" t="s">
        <v>13</v>
      </c>
      <c r="F62">
        <v>2023</v>
      </c>
      <c r="G62">
        <v>1</v>
      </c>
      <c r="H62">
        <v>4310</v>
      </c>
      <c r="I62">
        <v>29790</v>
      </c>
      <c r="J62" s="4">
        <f>SUMIFS(I:I,D:D,External_Data[[#This Row],[Brand]],F:F,External_Data[[#This Row],[Year]])</f>
        <v>263250</v>
      </c>
      <c r="K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324160</v>
      </c>
    </row>
    <row r="63" spans="1:11" x14ac:dyDescent="0.25">
      <c r="A63" s="1" t="s">
        <v>9</v>
      </c>
      <c r="B63" s="1" t="s">
        <v>10</v>
      </c>
      <c r="C63" s="1" t="s">
        <v>11</v>
      </c>
      <c r="D63" s="1" t="s">
        <v>12</v>
      </c>
      <c r="E63" s="1" t="s">
        <v>13</v>
      </c>
      <c r="F63">
        <v>2023</v>
      </c>
      <c r="G63">
        <v>2</v>
      </c>
      <c r="H63">
        <v>5630</v>
      </c>
      <c r="I63">
        <v>38970</v>
      </c>
      <c r="J63" s="4">
        <f>SUMIFS(I:I,D:D,External_Data[[#This Row],[Brand]],F:F,External_Data[[#This Row],[Year]])</f>
        <v>263250</v>
      </c>
      <c r="K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318090</v>
      </c>
    </row>
    <row r="64" spans="1:11" x14ac:dyDescent="0.25">
      <c r="A64" s="1" t="s">
        <v>9</v>
      </c>
      <c r="B64" s="1" t="s">
        <v>10</v>
      </c>
      <c r="C64" s="1" t="s">
        <v>11</v>
      </c>
      <c r="D64" s="1" t="s">
        <v>12</v>
      </c>
      <c r="E64" s="1" t="s">
        <v>13</v>
      </c>
      <c r="F64">
        <v>2023</v>
      </c>
      <c r="G64">
        <v>3</v>
      </c>
      <c r="H64">
        <v>5660</v>
      </c>
      <c r="I64">
        <v>39270</v>
      </c>
      <c r="J64" s="4">
        <f>SUMIFS(I:I,D:D,External_Data[[#This Row],[Brand]],F:F,External_Data[[#This Row],[Year]])</f>
        <v>263250</v>
      </c>
      <c r="K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311240</v>
      </c>
    </row>
    <row r="65" spans="1:11" x14ac:dyDescent="0.25">
      <c r="A65" s="1" t="s">
        <v>9</v>
      </c>
      <c r="B65" s="1" t="s">
        <v>10</v>
      </c>
      <c r="C65" s="1" t="s">
        <v>11</v>
      </c>
      <c r="D65" s="1" t="s">
        <v>12</v>
      </c>
      <c r="E65" s="1" t="s">
        <v>14</v>
      </c>
      <c r="F65">
        <v>2018</v>
      </c>
      <c r="G65">
        <v>1</v>
      </c>
      <c r="H65">
        <v>10910</v>
      </c>
      <c r="I65">
        <v>59250</v>
      </c>
      <c r="J65" s="4">
        <f>SUMIFS(I:I,D:D,External_Data[[#This Row],[Brand]],F:F,External_Data[[#This Row],[Year]])</f>
        <v>1833450</v>
      </c>
      <c r="K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66" spans="1:11" x14ac:dyDescent="0.25">
      <c r="A66" s="1" t="s">
        <v>9</v>
      </c>
      <c r="B66" s="1" t="s">
        <v>10</v>
      </c>
      <c r="C66" s="1" t="s">
        <v>11</v>
      </c>
      <c r="D66" s="1" t="s">
        <v>12</v>
      </c>
      <c r="E66" s="1" t="s">
        <v>14</v>
      </c>
      <c r="F66">
        <v>2018</v>
      </c>
      <c r="G66">
        <v>2</v>
      </c>
      <c r="H66">
        <v>9650</v>
      </c>
      <c r="I66">
        <v>52380</v>
      </c>
      <c r="J66" s="4">
        <f>SUMIFS(I:I,D:D,External_Data[[#This Row],[Brand]],F:F,External_Data[[#This Row],[Year]])</f>
        <v>1833450</v>
      </c>
      <c r="K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67" spans="1:11" x14ac:dyDescent="0.25">
      <c r="A67" s="1" t="s">
        <v>9</v>
      </c>
      <c r="B67" s="1" t="s">
        <v>10</v>
      </c>
      <c r="C67" s="1" t="s">
        <v>11</v>
      </c>
      <c r="D67" s="1" t="s">
        <v>12</v>
      </c>
      <c r="E67" s="1" t="s">
        <v>14</v>
      </c>
      <c r="F67">
        <v>2018</v>
      </c>
      <c r="G67">
        <v>3</v>
      </c>
      <c r="H67">
        <v>11350</v>
      </c>
      <c r="I67">
        <v>61660</v>
      </c>
      <c r="J67" s="4">
        <f>SUMIFS(I:I,D:D,External_Data[[#This Row],[Brand]],F:F,External_Data[[#This Row],[Year]])</f>
        <v>1833450</v>
      </c>
      <c r="K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68" spans="1:11" x14ac:dyDescent="0.25">
      <c r="A68" s="1" t="s">
        <v>9</v>
      </c>
      <c r="B68" s="1" t="s">
        <v>10</v>
      </c>
      <c r="C68" s="1" t="s">
        <v>11</v>
      </c>
      <c r="D68" s="1" t="s">
        <v>12</v>
      </c>
      <c r="E68" s="1" t="s">
        <v>14</v>
      </c>
      <c r="F68">
        <v>2018</v>
      </c>
      <c r="G68">
        <v>4</v>
      </c>
      <c r="H68">
        <v>10870</v>
      </c>
      <c r="I68">
        <v>59010</v>
      </c>
      <c r="J68" s="4">
        <f>SUMIFS(I:I,D:D,External_Data[[#This Row],[Brand]],F:F,External_Data[[#This Row],[Year]])</f>
        <v>1833450</v>
      </c>
      <c r="K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69" spans="1:11" x14ac:dyDescent="0.25">
      <c r="A69" s="1" t="s">
        <v>9</v>
      </c>
      <c r="B69" s="1" t="s">
        <v>10</v>
      </c>
      <c r="C69" s="1" t="s">
        <v>11</v>
      </c>
      <c r="D69" s="1" t="s">
        <v>12</v>
      </c>
      <c r="E69" s="1" t="s">
        <v>14</v>
      </c>
      <c r="F69">
        <v>2018</v>
      </c>
      <c r="G69">
        <v>5</v>
      </c>
      <c r="H69">
        <v>11990</v>
      </c>
      <c r="I69">
        <v>65080</v>
      </c>
      <c r="J69" s="4">
        <f>SUMIFS(I:I,D:D,External_Data[[#This Row],[Brand]],F:F,External_Data[[#This Row],[Year]])</f>
        <v>1833450</v>
      </c>
      <c r="K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0" spans="1:11" x14ac:dyDescent="0.25">
      <c r="A70" s="1" t="s">
        <v>9</v>
      </c>
      <c r="B70" s="1" t="s">
        <v>10</v>
      </c>
      <c r="C70" s="1" t="s">
        <v>11</v>
      </c>
      <c r="D70" s="1" t="s">
        <v>12</v>
      </c>
      <c r="E70" s="1" t="s">
        <v>14</v>
      </c>
      <c r="F70">
        <v>2018</v>
      </c>
      <c r="G70">
        <v>6</v>
      </c>
      <c r="H70">
        <v>10610</v>
      </c>
      <c r="I70">
        <v>57630</v>
      </c>
      <c r="J70" s="4">
        <f>SUMIFS(I:I,D:D,External_Data[[#This Row],[Brand]],F:F,External_Data[[#This Row],[Year]])</f>
        <v>1833450</v>
      </c>
      <c r="K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1" spans="1:11" x14ac:dyDescent="0.25">
      <c r="A71" s="1" t="s">
        <v>9</v>
      </c>
      <c r="B71" s="1" t="s">
        <v>10</v>
      </c>
      <c r="C71" s="1" t="s">
        <v>11</v>
      </c>
      <c r="D71" s="1" t="s">
        <v>12</v>
      </c>
      <c r="E71" s="1" t="s">
        <v>14</v>
      </c>
      <c r="F71">
        <v>2018</v>
      </c>
      <c r="G71">
        <v>7</v>
      </c>
      <c r="H71">
        <v>10900</v>
      </c>
      <c r="I71">
        <v>59170</v>
      </c>
      <c r="J71" s="4">
        <f>SUMIFS(I:I,D:D,External_Data[[#This Row],[Brand]],F:F,External_Data[[#This Row],[Year]])</f>
        <v>1833450</v>
      </c>
      <c r="K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2" spans="1:11" x14ac:dyDescent="0.25">
      <c r="A72" s="1" t="s">
        <v>9</v>
      </c>
      <c r="B72" s="1" t="s">
        <v>10</v>
      </c>
      <c r="C72" s="1" t="s">
        <v>11</v>
      </c>
      <c r="D72" s="1" t="s">
        <v>12</v>
      </c>
      <c r="E72" s="1" t="s">
        <v>14</v>
      </c>
      <c r="F72">
        <v>2018</v>
      </c>
      <c r="G72">
        <v>8</v>
      </c>
      <c r="H72">
        <v>9390</v>
      </c>
      <c r="I72">
        <v>50990</v>
      </c>
      <c r="J72" s="4">
        <f>SUMIFS(I:I,D:D,External_Data[[#This Row],[Brand]],F:F,External_Data[[#This Row],[Year]])</f>
        <v>1833450</v>
      </c>
      <c r="K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3" spans="1:11" x14ac:dyDescent="0.25">
      <c r="A73" s="1" t="s">
        <v>9</v>
      </c>
      <c r="B73" s="1" t="s">
        <v>10</v>
      </c>
      <c r="C73" s="1" t="s">
        <v>11</v>
      </c>
      <c r="D73" s="1" t="s">
        <v>12</v>
      </c>
      <c r="E73" s="1" t="s">
        <v>14</v>
      </c>
      <c r="F73">
        <v>2018</v>
      </c>
      <c r="G73">
        <v>9</v>
      </c>
      <c r="H73">
        <v>8860</v>
      </c>
      <c r="I73">
        <v>48130</v>
      </c>
      <c r="J73" s="4">
        <f>SUMIFS(I:I,D:D,External_Data[[#This Row],[Brand]],F:F,External_Data[[#This Row],[Year]])</f>
        <v>1833450</v>
      </c>
      <c r="K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4" spans="1:11" x14ac:dyDescent="0.25">
      <c r="A74" s="1" t="s">
        <v>9</v>
      </c>
      <c r="B74" s="1" t="s">
        <v>10</v>
      </c>
      <c r="C74" s="1" t="s">
        <v>11</v>
      </c>
      <c r="D74" s="1" t="s">
        <v>12</v>
      </c>
      <c r="E74" s="1" t="s">
        <v>14</v>
      </c>
      <c r="F74">
        <v>2018</v>
      </c>
      <c r="G74">
        <v>10</v>
      </c>
      <c r="H74">
        <v>10170</v>
      </c>
      <c r="I74">
        <v>55200</v>
      </c>
      <c r="J74" s="4">
        <f>SUMIFS(I:I,D:D,External_Data[[#This Row],[Brand]],F:F,External_Data[[#This Row],[Year]])</f>
        <v>1833450</v>
      </c>
      <c r="K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5" spans="1:11" x14ac:dyDescent="0.25">
      <c r="A75" s="1" t="s">
        <v>9</v>
      </c>
      <c r="B75" s="1" t="s">
        <v>10</v>
      </c>
      <c r="C75" s="1" t="s">
        <v>11</v>
      </c>
      <c r="D75" s="1" t="s">
        <v>12</v>
      </c>
      <c r="E75" s="1" t="s">
        <v>14</v>
      </c>
      <c r="F75">
        <v>2018</v>
      </c>
      <c r="G75">
        <v>11</v>
      </c>
      <c r="H75">
        <v>9260</v>
      </c>
      <c r="I75">
        <v>50290</v>
      </c>
      <c r="J75" s="4">
        <f>SUMIFS(I:I,D:D,External_Data[[#This Row],[Brand]],F:F,External_Data[[#This Row],[Year]])</f>
        <v>1833450</v>
      </c>
      <c r="K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6" spans="1:11" x14ac:dyDescent="0.25">
      <c r="A76" s="1" t="s">
        <v>9</v>
      </c>
      <c r="B76" s="1" t="s">
        <v>10</v>
      </c>
      <c r="C76" s="1" t="s">
        <v>11</v>
      </c>
      <c r="D76" s="1" t="s">
        <v>12</v>
      </c>
      <c r="E76" s="1" t="s">
        <v>14</v>
      </c>
      <c r="F76">
        <v>2018</v>
      </c>
      <c r="G76">
        <v>12</v>
      </c>
      <c r="H76">
        <v>10310</v>
      </c>
      <c r="I76">
        <v>55960</v>
      </c>
      <c r="J76" s="4">
        <f>SUMIFS(I:I,D:D,External_Data[[#This Row],[Brand]],F:F,External_Data[[#This Row],[Year]])</f>
        <v>1833450</v>
      </c>
      <c r="K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77" spans="1:11" x14ac:dyDescent="0.25">
      <c r="A77" s="1" t="s">
        <v>9</v>
      </c>
      <c r="B77" s="1" t="s">
        <v>10</v>
      </c>
      <c r="C77" s="1" t="s">
        <v>11</v>
      </c>
      <c r="D77" s="1" t="s">
        <v>12</v>
      </c>
      <c r="E77" s="1" t="s">
        <v>14</v>
      </c>
      <c r="F77">
        <v>2019</v>
      </c>
      <c r="G77">
        <v>1</v>
      </c>
      <c r="H77">
        <v>10290</v>
      </c>
      <c r="I77">
        <v>61640</v>
      </c>
      <c r="J77" s="4">
        <f>SUMIFS(I:I,D:D,External_Data[[#This Row],[Brand]],F:F,External_Data[[#This Row],[Year]])</f>
        <v>1681780</v>
      </c>
      <c r="K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1795140</v>
      </c>
    </row>
    <row r="78" spans="1:11" x14ac:dyDescent="0.25">
      <c r="A78" s="1" t="s">
        <v>9</v>
      </c>
      <c r="B78" s="1" t="s">
        <v>10</v>
      </c>
      <c r="C78" s="1" t="s">
        <v>11</v>
      </c>
      <c r="D78" s="1" t="s">
        <v>12</v>
      </c>
      <c r="E78" s="1" t="s">
        <v>14</v>
      </c>
      <c r="F78">
        <v>2019</v>
      </c>
      <c r="G78">
        <v>2</v>
      </c>
      <c r="H78">
        <v>8720</v>
      </c>
      <c r="I78">
        <v>52260</v>
      </c>
      <c r="J78" s="4">
        <f>SUMIFS(I:I,D:D,External_Data[[#This Row],[Brand]],F:F,External_Data[[#This Row],[Year]])</f>
        <v>1681780</v>
      </c>
      <c r="K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1785490</v>
      </c>
    </row>
    <row r="79" spans="1:11" x14ac:dyDescent="0.25">
      <c r="A79" s="1" t="s">
        <v>9</v>
      </c>
      <c r="B79" s="1" t="s">
        <v>10</v>
      </c>
      <c r="C79" s="1" t="s">
        <v>11</v>
      </c>
      <c r="D79" s="1" t="s">
        <v>12</v>
      </c>
      <c r="E79" s="1" t="s">
        <v>14</v>
      </c>
      <c r="F79">
        <v>2019</v>
      </c>
      <c r="G79">
        <v>3</v>
      </c>
      <c r="H79">
        <v>8750</v>
      </c>
      <c r="I79">
        <v>52360</v>
      </c>
      <c r="J79" s="4">
        <f>SUMIFS(I:I,D:D,External_Data[[#This Row],[Brand]],F:F,External_Data[[#This Row],[Year]])</f>
        <v>1681780</v>
      </c>
      <c r="K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1774140</v>
      </c>
    </row>
    <row r="80" spans="1:11" x14ac:dyDescent="0.25">
      <c r="A80" s="1" t="s">
        <v>9</v>
      </c>
      <c r="B80" s="1" t="s">
        <v>10</v>
      </c>
      <c r="C80" s="1" t="s">
        <v>11</v>
      </c>
      <c r="D80" s="1" t="s">
        <v>12</v>
      </c>
      <c r="E80" s="1" t="s">
        <v>14</v>
      </c>
      <c r="F80">
        <v>2019</v>
      </c>
      <c r="G80">
        <v>4</v>
      </c>
      <c r="H80">
        <v>8970</v>
      </c>
      <c r="I80">
        <v>53680</v>
      </c>
      <c r="J80" s="4">
        <f>SUMIFS(I:I,D:D,External_Data[[#This Row],[Brand]],F:F,External_Data[[#This Row],[Year]])</f>
        <v>1681780</v>
      </c>
      <c r="K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1763270</v>
      </c>
    </row>
    <row r="81" spans="1:11" x14ac:dyDescent="0.25">
      <c r="A81" s="1" t="s">
        <v>9</v>
      </c>
      <c r="B81" s="1" t="s">
        <v>10</v>
      </c>
      <c r="C81" s="1" t="s">
        <v>11</v>
      </c>
      <c r="D81" s="1" t="s">
        <v>12</v>
      </c>
      <c r="E81" s="1" t="s">
        <v>14</v>
      </c>
      <c r="F81">
        <v>2019</v>
      </c>
      <c r="G81">
        <v>5</v>
      </c>
      <c r="H81">
        <v>10090</v>
      </c>
      <c r="I81">
        <v>60430</v>
      </c>
      <c r="J81" s="4">
        <f>SUMIFS(I:I,D:D,External_Data[[#This Row],[Brand]],F:F,External_Data[[#This Row],[Year]])</f>
        <v>1681780</v>
      </c>
      <c r="K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1751280</v>
      </c>
    </row>
    <row r="82" spans="1:11" x14ac:dyDescent="0.25">
      <c r="A82" s="1" t="s">
        <v>9</v>
      </c>
      <c r="B82" s="1" t="s">
        <v>10</v>
      </c>
      <c r="C82" s="1" t="s">
        <v>11</v>
      </c>
      <c r="D82" s="1" t="s">
        <v>12</v>
      </c>
      <c r="E82" s="1" t="s">
        <v>14</v>
      </c>
      <c r="F82">
        <v>2019</v>
      </c>
      <c r="G82">
        <v>6</v>
      </c>
      <c r="H82">
        <v>9160</v>
      </c>
      <c r="I82">
        <v>54870</v>
      </c>
      <c r="J82" s="4">
        <f>SUMIFS(I:I,D:D,External_Data[[#This Row],[Brand]],F:F,External_Data[[#This Row],[Year]])</f>
        <v>1681780</v>
      </c>
      <c r="K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1740670</v>
      </c>
    </row>
    <row r="83" spans="1:11" x14ac:dyDescent="0.25">
      <c r="A83" s="1" t="s">
        <v>9</v>
      </c>
      <c r="B83" s="1" t="s">
        <v>10</v>
      </c>
      <c r="C83" s="1" t="s">
        <v>11</v>
      </c>
      <c r="D83" s="1" t="s">
        <v>12</v>
      </c>
      <c r="E83" s="1" t="s">
        <v>14</v>
      </c>
      <c r="F83">
        <v>2019</v>
      </c>
      <c r="G83">
        <v>7</v>
      </c>
      <c r="H83">
        <v>8920</v>
      </c>
      <c r="I83">
        <v>53460</v>
      </c>
      <c r="J83" s="4">
        <f>SUMIFS(I:I,D:D,External_Data[[#This Row],[Brand]],F:F,External_Data[[#This Row],[Year]])</f>
        <v>1681780</v>
      </c>
      <c r="K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1729770</v>
      </c>
    </row>
    <row r="84" spans="1:11" x14ac:dyDescent="0.25">
      <c r="A84" s="1" t="s">
        <v>9</v>
      </c>
      <c r="B84" s="1" t="s">
        <v>10</v>
      </c>
      <c r="C84" s="1" t="s">
        <v>11</v>
      </c>
      <c r="D84" s="1" t="s">
        <v>12</v>
      </c>
      <c r="E84" s="1" t="s">
        <v>14</v>
      </c>
      <c r="F84">
        <v>2019</v>
      </c>
      <c r="G84">
        <v>8</v>
      </c>
      <c r="H84">
        <v>7950</v>
      </c>
      <c r="I84">
        <v>47590</v>
      </c>
      <c r="J84" s="4">
        <f>SUMIFS(I:I,D:D,External_Data[[#This Row],[Brand]],F:F,External_Data[[#This Row],[Year]])</f>
        <v>1681780</v>
      </c>
      <c r="K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1720380</v>
      </c>
    </row>
    <row r="85" spans="1:11" x14ac:dyDescent="0.25">
      <c r="A85" s="1" t="s">
        <v>9</v>
      </c>
      <c r="B85" s="1" t="s">
        <v>10</v>
      </c>
      <c r="C85" s="1" t="s">
        <v>11</v>
      </c>
      <c r="D85" s="1" t="s">
        <v>12</v>
      </c>
      <c r="E85" s="1" t="s">
        <v>14</v>
      </c>
      <c r="F85">
        <v>2019</v>
      </c>
      <c r="G85">
        <v>9</v>
      </c>
      <c r="H85">
        <v>9130</v>
      </c>
      <c r="I85">
        <v>54650</v>
      </c>
      <c r="J85" s="4">
        <f>SUMIFS(I:I,D:D,External_Data[[#This Row],[Brand]],F:F,External_Data[[#This Row],[Year]])</f>
        <v>1681780</v>
      </c>
      <c r="K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1711520</v>
      </c>
    </row>
    <row r="86" spans="1:11" x14ac:dyDescent="0.25">
      <c r="A86" s="1" t="s">
        <v>9</v>
      </c>
      <c r="B86" s="1" t="s">
        <v>10</v>
      </c>
      <c r="C86" s="1" t="s">
        <v>11</v>
      </c>
      <c r="D86" s="1" t="s">
        <v>12</v>
      </c>
      <c r="E86" s="1" t="s">
        <v>14</v>
      </c>
      <c r="F86">
        <v>2019</v>
      </c>
      <c r="G86">
        <v>10</v>
      </c>
      <c r="H86">
        <v>9090</v>
      </c>
      <c r="I86">
        <v>54500</v>
      </c>
      <c r="J86" s="4">
        <f>SUMIFS(I:I,D:D,External_Data[[#This Row],[Brand]],F:F,External_Data[[#This Row],[Year]])</f>
        <v>1681780</v>
      </c>
      <c r="K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1701350</v>
      </c>
    </row>
    <row r="87" spans="1:11" x14ac:dyDescent="0.25">
      <c r="A87" s="1" t="s">
        <v>9</v>
      </c>
      <c r="B87" s="1" t="s">
        <v>10</v>
      </c>
      <c r="C87" s="1" t="s">
        <v>11</v>
      </c>
      <c r="D87" s="1" t="s">
        <v>12</v>
      </c>
      <c r="E87" s="1" t="s">
        <v>14</v>
      </c>
      <c r="F87">
        <v>2019</v>
      </c>
      <c r="G87">
        <v>11</v>
      </c>
      <c r="H87">
        <v>8320</v>
      </c>
      <c r="I87">
        <v>49830</v>
      </c>
      <c r="J87" s="4">
        <f>SUMIFS(I:I,D:D,External_Data[[#This Row],[Brand]],F:F,External_Data[[#This Row],[Year]])</f>
        <v>1681780</v>
      </c>
      <c r="K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1692090</v>
      </c>
    </row>
    <row r="88" spans="1:11" x14ac:dyDescent="0.25">
      <c r="A88" s="1" t="s">
        <v>9</v>
      </c>
      <c r="B88" s="1" t="s">
        <v>10</v>
      </c>
      <c r="C88" s="1" t="s">
        <v>11</v>
      </c>
      <c r="D88" s="1" t="s">
        <v>12</v>
      </c>
      <c r="E88" s="1" t="s">
        <v>14</v>
      </c>
      <c r="F88">
        <v>2019</v>
      </c>
      <c r="G88">
        <v>12</v>
      </c>
      <c r="H88">
        <v>7170</v>
      </c>
      <c r="I88">
        <v>42940</v>
      </c>
      <c r="J88" s="4">
        <f>SUMIFS(I:I,D:D,External_Data[[#This Row],[Brand]],F:F,External_Data[[#This Row],[Year]])</f>
        <v>1681780</v>
      </c>
      <c r="K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1681780</v>
      </c>
    </row>
    <row r="89" spans="1:11" x14ac:dyDescent="0.25">
      <c r="A89" s="1" t="s">
        <v>9</v>
      </c>
      <c r="B89" s="1" t="s">
        <v>10</v>
      </c>
      <c r="C89" s="1" t="s">
        <v>11</v>
      </c>
      <c r="D89" s="1" t="s">
        <v>12</v>
      </c>
      <c r="E89" s="1" t="s">
        <v>14</v>
      </c>
      <c r="F89">
        <v>2020</v>
      </c>
      <c r="G89">
        <v>1</v>
      </c>
      <c r="H89">
        <v>9510</v>
      </c>
      <c r="I89">
        <v>56950</v>
      </c>
      <c r="J89" s="4">
        <f>SUMIFS(I:I,D:D,External_Data[[#This Row],[Brand]],F:F,External_Data[[#This Row],[Year]])</f>
        <v>1489160</v>
      </c>
      <c r="K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1585430</v>
      </c>
    </row>
    <row r="90" spans="1:11" x14ac:dyDescent="0.25">
      <c r="A90" s="1" t="s">
        <v>9</v>
      </c>
      <c r="B90" s="1" t="s">
        <v>10</v>
      </c>
      <c r="C90" s="1" t="s">
        <v>11</v>
      </c>
      <c r="D90" s="1" t="s">
        <v>12</v>
      </c>
      <c r="E90" s="1" t="s">
        <v>14</v>
      </c>
      <c r="F90">
        <v>2020</v>
      </c>
      <c r="G90">
        <v>2</v>
      </c>
      <c r="H90">
        <v>8580</v>
      </c>
      <c r="I90">
        <v>51400</v>
      </c>
      <c r="J90" s="4">
        <f>SUMIFS(I:I,D:D,External_Data[[#This Row],[Brand]],F:F,External_Data[[#This Row],[Year]])</f>
        <v>1489160</v>
      </c>
      <c r="K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1576710</v>
      </c>
    </row>
    <row r="91" spans="1:11" x14ac:dyDescent="0.25">
      <c r="A91" s="1" t="s">
        <v>9</v>
      </c>
      <c r="B91" s="1" t="s">
        <v>10</v>
      </c>
      <c r="C91" s="1" t="s">
        <v>11</v>
      </c>
      <c r="D91" s="1" t="s">
        <v>12</v>
      </c>
      <c r="E91" s="1" t="s">
        <v>14</v>
      </c>
      <c r="F91">
        <v>2020</v>
      </c>
      <c r="G91">
        <v>3</v>
      </c>
      <c r="H91">
        <v>9210</v>
      </c>
      <c r="I91">
        <v>55150</v>
      </c>
      <c r="J91" s="4">
        <f>SUMIFS(I:I,D:D,External_Data[[#This Row],[Brand]],F:F,External_Data[[#This Row],[Year]])</f>
        <v>1489160</v>
      </c>
      <c r="K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1567960</v>
      </c>
    </row>
    <row r="92" spans="1:11" x14ac:dyDescent="0.25">
      <c r="A92" s="1" t="s">
        <v>9</v>
      </c>
      <c r="B92" s="1" t="s">
        <v>10</v>
      </c>
      <c r="C92" s="1" t="s">
        <v>11</v>
      </c>
      <c r="D92" s="1" t="s">
        <v>12</v>
      </c>
      <c r="E92" s="1" t="s">
        <v>14</v>
      </c>
      <c r="F92">
        <v>2020</v>
      </c>
      <c r="G92">
        <v>4</v>
      </c>
      <c r="H92">
        <v>9710</v>
      </c>
      <c r="I92">
        <v>58170</v>
      </c>
      <c r="J92" s="4">
        <f>SUMIFS(I:I,D:D,External_Data[[#This Row],[Brand]],F:F,External_Data[[#This Row],[Year]])</f>
        <v>1489160</v>
      </c>
      <c r="K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1558990</v>
      </c>
    </row>
    <row r="93" spans="1:11" x14ac:dyDescent="0.25">
      <c r="A93" s="1" t="s">
        <v>9</v>
      </c>
      <c r="B93" s="1" t="s">
        <v>10</v>
      </c>
      <c r="C93" s="1" t="s">
        <v>11</v>
      </c>
      <c r="D93" s="1" t="s">
        <v>12</v>
      </c>
      <c r="E93" s="1" t="s">
        <v>14</v>
      </c>
      <c r="F93">
        <v>2020</v>
      </c>
      <c r="G93">
        <v>5</v>
      </c>
      <c r="H93">
        <v>8700</v>
      </c>
      <c r="I93">
        <v>52090</v>
      </c>
      <c r="J93" s="4">
        <f>SUMIFS(I:I,D:D,External_Data[[#This Row],[Brand]],F:F,External_Data[[#This Row],[Year]])</f>
        <v>1489160</v>
      </c>
      <c r="K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1548900</v>
      </c>
    </row>
    <row r="94" spans="1:11" x14ac:dyDescent="0.25">
      <c r="A94" s="1" t="s">
        <v>9</v>
      </c>
      <c r="B94" s="1" t="s">
        <v>10</v>
      </c>
      <c r="C94" s="1" t="s">
        <v>11</v>
      </c>
      <c r="D94" s="1" t="s">
        <v>12</v>
      </c>
      <c r="E94" s="1" t="s">
        <v>14</v>
      </c>
      <c r="F94">
        <v>2020</v>
      </c>
      <c r="G94">
        <v>6</v>
      </c>
      <c r="H94">
        <v>8440</v>
      </c>
      <c r="I94">
        <v>50620</v>
      </c>
      <c r="J94" s="4">
        <f>SUMIFS(I:I,D:D,External_Data[[#This Row],[Brand]],F:F,External_Data[[#This Row],[Year]])</f>
        <v>1489160</v>
      </c>
      <c r="K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1539740</v>
      </c>
    </row>
    <row r="95" spans="1:11" x14ac:dyDescent="0.25">
      <c r="A95" s="1" t="s">
        <v>9</v>
      </c>
      <c r="B95" s="1" t="s">
        <v>10</v>
      </c>
      <c r="C95" s="1" t="s">
        <v>11</v>
      </c>
      <c r="D95" s="1" t="s">
        <v>12</v>
      </c>
      <c r="E95" s="1" t="s">
        <v>14</v>
      </c>
      <c r="F95">
        <v>2020</v>
      </c>
      <c r="G95">
        <v>7</v>
      </c>
      <c r="H95">
        <v>9010</v>
      </c>
      <c r="I95">
        <v>53980</v>
      </c>
      <c r="J95" s="4">
        <f>SUMIFS(I:I,D:D,External_Data[[#This Row],[Brand]],F:F,External_Data[[#This Row],[Year]])</f>
        <v>1489160</v>
      </c>
      <c r="K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1530820</v>
      </c>
    </row>
    <row r="96" spans="1:11" x14ac:dyDescent="0.25">
      <c r="A96" s="1" t="s">
        <v>9</v>
      </c>
      <c r="B96" s="1" t="s">
        <v>10</v>
      </c>
      <c r="C96" s="1" t="s">
        <v>11</v>
      </c>
      <c r="D96" s="1" t="s">
        <v>12</v>
      </c>
      <c r="E96" s="1" t="s">
        <v>14</v>
      </c>
      <c r="F96">
        <v>2020</v>
      </c>
      <c r="G96">
        <v>8</v>
      </c>
      <c r="H96">
        <v>6450</v>
      </c>
      <c r="I96">
        <v>38660</v>
      </c>
      <c r="J96" s="4">
        <f>SUMIFS(I:I,D:D,External_Data[[#This Row],[Brand]],F:F,External_Data[[#This Row],[Year]])</f>
        <v>1489160</v>
      </c>
      <c r="K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1522870</v>
      </c>
    </row>
    <row r="97" spans="1:11" x14ac:dyDescent="0.25">
      <c r="A97" s="1" t="s">
        <v>9</v>
      </c>
      <c r="B97" s="1" t="s">
        <v>10</v>
      </c>
      <c r="C97" s="1" t="s">
        <v>11</v>
      </c>
      <c r="D97" s="1" t="s">
        <v>12</v>
      </c>
      <c r="E97" s="1" t="s">
        <v>14</v>
      </c>
      <c r="F97">
        <v>2020</v>
      </c>
      <c r="G97">
        <v>9</v>
      </c>
      <c r="H97">
        <v>8040</v>
      </c>
      <c r="I97">
        <v>48140</v>
      </c>
      <c r="J97" s="4">
        <f>SUMIFS(I:I,D:D,External_Data[[#This Row],[Brand]],F:F,External_Data[[#This Row],[Year]])</f>
        <v>1489160</v>
      </c>
      <c r="K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1513740</v>
      </c>
    </row>
    <row r="98" spans="1:11" x14ac:dyDescent="0.25">
      <c r="A98" s="1" t="s">
        <v>9</v>
      </c>
      <c r="B98" s="1" t="s">
        <v>10</v>
      </c>
      <c r="C98" s="1" t="s">
        <v>11</v>
      </c>
      <c r="D98" s="1" t="s">
        <v>12</v>
      </c>
      <c r="E98" s="1" t="s">
        <v>14</v>
      </c>
      <c r="F98">
        <v>2020</v>
      </c>
      <c r="G98">
        <v>10</v>
      </c>
      <c r="H98">
        <v>8820</v>
      </c>
      <c r="I98">
        <v>52820</v>
      </c>
      <c r="J98" s="4">
        <f>SUMIFS(I:I,D:D,External_Data[[#This Row],[Brand]],F:F,External_Data[[#This Row],[Year]])</f>
        <v>1489160</v>
      </c>
      <c r="K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1504650</v>
      </c>
    </row>
    <row r="99" spans="1:11" x14ac:dyDescent="0.25">
      <c r="A99" s="1" t="s">
        <v>9</v>
      </c>
      <c r="B99" s="1" t="s">
        <v>10</v>
      </c>
      <c r="C99" s="1" t="s">
        <v>11</v>
      </c>
      <c r="D99" s="1" t="s">
        <v>12</v>
      </c>
      <c r="E99" s="1" t="s">
        <v>14</v>
      </c>
      <c r="F99">
        <v>2020</v>
      </c>
      <c r="G99">
        <v>11</v>
      </c>
      <c r="H99">
        <v>8270</v>
      </c>
      <c r="I99">
        <v>49540</v>
      </c>
      <c r="J99" s="4">
        <f>SUMIFS(I:I,D:D,External_Data[[#This Row],[Brand]],F:F,External_Data[[#This Row],[Year]])</f>
        <v>1489160</v>
      </c>
      <c r="K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1496330</v>
      </c>
    </row>
    <row r="100" spans="1:11" x14ac:dyDescent="0.25">
      <c r="A100" s="1" t="s">
        <v>9</v>
      </c>
      <c r="B100" s="1" t="s">
        <v>10</v>
      </c>
      <c r="C100" s="1" t="s">
        <v>11</v>
      </c>
      <c r="D100" s="1" t="s">
        <v>12</v>
      </c>
      <c r="E100" s="1" t="s">
        <v>14</v>
      </c>
      <c r="F100">
        <v>2020</v>
      </c>
      <c r="G100">
        <v>12</v>
      </c>
      <c r="H100">
        <v>8360</v>
      </c>
      <c r="I100">
        <v>50090</v>
      </c>
      <c r="J100" s="4">
        <f>SUMIFS(I:I,D:D,External_Data[[#This Row],[Brand]],F:F,External_Data[[#This Row],[Year]])</f>
        <v>1489160</v>
      </c>
      <c r="K1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1489160</v>
      </c>
    </row>
    <row r="101" spans="1:11" x14ac:dyDescent="0.25">
      <c r="A101" s="1" t="s">
        <v>9</v>
      </c>
      <c r="B101" s="1" t="s">
        <v>10</v>
      </c>
      <c r="C101" s="1" t="s">
        <v>11</v>
      </c>
      <c r="D101" s="1" t="s">
        <v>12</v>
      </c>
      <c r="E101" s="1" t="s">
        <v>14</v>
      </c>
      <c r="F101">
        <v>2021</v>
      </c>
      <c r="G101">
        <v>1</v>
      </c>
      <c r="H101">
        <v>8490</v>
      </c>
      <c r="I101">
        <v>50870</v>
      </c>
      <c r="J101" s="4">
        <f>SUMIFS(I:I,D:D,External_Data[[#This Row],[Brand]],F:F,External_Data[[#This Row],[Year]])</f>
        <v>1354820</v>
      </c>
      <c r="K1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1448410</v>
      </c>
    </row>
    <row r="102" spans="1:11" x14ac:dyDescent="0.25">
      <c r="A102" s="1" t="s">
        <v>9</v>
      </c>
      <c r="B102" s="1" t="s">
        <v>10</v>
      </c>
      <c r="C102" s="1" t="s">
        <v>11</v>
      </c>
      <c r="D102" s="1" t="s">
        <v>12</v>
      </c>
      <c r="E102" s="1" t="s">
        <v>14</v>
      </c>
      <c r="F102">
        <v>2021</v>
      </c>
      <c r="G102">
        <v>2</v>
      </c>
      <c r="H102">
        <v>7360</v>
      </c>
      <c r="I102">
        <v>44080</v>
      </c>
      <c r="J102" s="4">
        <f>SUMIFS(I:I,D:D,External_Data[[#This Row],[Brand]],F:F,External_Data[[#This Row],[Year]])</f>
        <v>1354820</v>
      </c>
      <c r="K1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1439830</v>
      </c>
    </row>
    <row r="103" spans="1:11" x14ac:dyDescent="0.25">
      <c r="A103" s="1" t="s">
        <v>9</v>
      </c>
      <c r="B103" s="1" t="s">
        <v>10</v>
      </c>
      <c r="C103" s="1" t="s">
        <v>11</v>
      </c>
      <c r="D103" s="1" t="s">
        <v>12</v>
      </c>
      <c r="E103" s="1" t="s">
        <v>14</v>
      </c>
      <c r="F103">
        <v>2021</v>
      </c>
      <c r="G103">
        <v>3</v>
      </c>
      <c r="H103">
        <v>7460</v>
      </c>
      <c r="I103">
        <v>44660</v>
      </c>
      <c r="J103" s="4">
        <f>SUMIFS(I:I,D:D,External_Data[[#This Row],[Brand]],F:F,External_Data[[#This Row],[Year]])</f>
        <v>1354820</v>
      </c>
      <c r="K1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1430620</v>
      </c>
    </row>
    <row r="104" spans="1:11" x14ac:dyDescent="0.25">
      <c r="A104" s="1" t="s">
        <v>9</v>
      </c>
      <c r="B104" s="1" t="s">
        <v>10</v>
      </c>
      <c r="C104" s="1" t="s">
        <v>11</v>
      </c>
      <c r="D104" s="1" t="s">
        <v>12</v>
      </c>
      <c r="E104" s="1" t="s">
        <v>14</v>
      </c>
      <c r="F104">
        <v>2021</v>
      </c>
      <c r="G104">
        <v>4</v>
      </c>
      <c r="H104">
        <v>8910</v>
      </c>
      <c r="I104">
        <v>53390</v>
      </c>
      <c r="J104" s="4">
        <f>SUMIFS(I:I,D:D,External_Data[[#This Row],[Brand]],F:F,External_Data[[#This Row],[Year]])</f>
        <v>1354820</v>
      </c>
      <c r="K1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1420910</v>
      </c>
    </row>
    <row r="105" spans="1:11" x14ac:dyDescent="0.25">
      <c r="A105" s="1" t="s">
        <v>9</v>
      </c>
      <c r="B105" s="1" t="s">
        <v>10</v>
      </c>
      <c r="C105" s="1" t="s">
        <v>11</v>
      </c>
      <c r="D105" s="1" t="s">
        <v>12</v>
      </c>
      <c r="E105" s="1" t="s">
        <v>14</v>
      </c>
      <c r="F105">
        <v>2021</v>
      </c>
      <c r="G105">
        <v>5</v>
      </c>
      <c r="H105">
        <v>7490</v>
      </c>
      <c r="I105">
        <v>44890</v>
      </c>
      <c r="J105" s="4">
        <f>SUMIFS(I:I,D:D,External_Data[[#This Row],[Brand]],F:F,External_Data[[#This Row],[Year]])</f>
        <v>1354820</v>
      </c>
      <c r="K1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1412210</v>
      </c>
    </row>
    <row r="106" spans="1:11" x14ac:dyDescent="0.25">
      <c r="A106" s="1" t="s">
        <v>9</v>
      </c>
      <c r="B106" s="1" t="s">
        <v>10</v>
      </c>
      <c r="C106" s="1" t="s">
        <v>11</v>
      </c>
      <c r="D106" s="1" t="s">
        <v>12</v>
      </c>
      <c r="E106" s="1" t="s">
        <v>14</v>
      </c>
      <c r="F106">
        <v>2021</v>
      </c>
      <c r="G106">
        <v>6</v>
      </c>
      <c r="H106">
        <v>7520</v>
      </c>
      <c r="I106">
        <v>45060</v>
      </c>
      <c r="J106" s="4">
        <f>SUMIFS(I:I,D:D,External_Data[[#This Row],[Brand]],F:F,External_Data[[#This Row],[Year]])</f>
        <v>1354820</v>
      </c>
      <c r="K1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1403770</v>
      </c>
    </row>
    <row r="107" spans="1:11" x14ac:dyDescent="0.25">
      <c r="A107" s="1" t="s">
        <v>9</v>
      </c>
      <c r="B107" s="1" t="s">
        <v>10</v>
      </c>
      <c r="C107" s="1" t="s">
        <v>11</v>
      </c>
      <c r="D107" s="1" t="s">
        <v>12</v>
      </c>
      <c r="E107" s="1" t="s">
        <v>14</v>
      </c>
      <c r="F107">
        <v>2021</v>
      </c>
      <c r="G107">
        <v>7</v>
      </c>
      <c r="H107">
        <v>8200</v>
      </c>
      <c r="I107">
        <v>49100</v>
      </c>
      <c r="J107" s="4">
        <f>SUMIFS(I:I,D:D,External_Data[[#This Row],[Brand]],F:F,External_Data[[#This Row],[Year]])</f>
        <v>1354820</v>
      </c>
      <c r="K1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1394760</v>
      </c>
    </row>
    <row r="108" spans="1:11" x14ac:dyDescent="0.25">
      <c r="A108" s="1" t="s">
        <v>9</v>
      </c>
      <c r="B108" s="1" t="s">
        <v>10</v>
      </c>
      <c r="C108" s="1" t="s">
        <v>11</v>
      </c>
      <c r="D108" s="1" t="s">
        <v>12</v>
      </c>
      <c r="E108" s="1" t="s">
        <v>14</v>
      </c>
      <c r="F108">
        <v>2021</v>
      </c>
      <c r="G108">
        <v>8</v>
      </c>
      <c r="H108">
        <v>7780</v>
      </c>
      <c r="I108">
        <v>46650</v>
      </c>
      <c r="J108" s="4">
        <f>SUMIFS(I:I,D:D,External_Data[[#This Row],[Brand]],F:F,External_Data[[#This Row],[Year]])</f>
        <v>1354820</v>
      </c>
      <c r="K1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1388310</v>
      </c>
    </row>
    <row r="109" spans="1:11" x14ac:dyDescent="0.25">
      <c r="A109" s="1" t="s">
        <v>9</v>
      </c>
      <c r="B109" s="1" t="s">
        <v>10</v>
      </c>
      <c r="C109" s="1" t="s">
        <v>11</v>
      </c>
      <c r="D109" s="1" t="s">
        <v>12</v>
      </c>
      <c r="E109" s="1" t="s">
        <v>14</v>
      </c>
      <c r="F109">
        <v>2021</v>
      </c>
      <c r="G109">
        <v>9</v>
      </c>
      <c r="H109">
        <v>7490</v>
      </c>
      <c r="I109">
        <v>44860</v>
      </c>
      <c r="J109" s="4">
        <f>SUMIFS(I:I,D:D,External_Data[[#This Row],[Brand]],F:F,External_Data[[#This Row],[Year]])</f>
        <v>1354820</v>
      </c>
      <c r="K1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1380270</v>
      </c>
    </row>
    <row r="110" spans="1:11" x14ac:dyDescent="0.25">
      <c r="A110" s="1" t="s">
        <v>9</v>
      </c>
      <c r="B110" s="1" t="s">
        <v>10</v>
      </c>
      <c r="C110" s="1" t="s">
        <v>11</v>
      </c>
      <c r="D110" s="1" t="s">
        <v>12</v>
      </c>
      <c r="E110" s="1" t="s">
        <v>14</v>
      </c>
      <c r="F110">
        <v>2021</v>
      </c>
      <c r="G110">
        <v>10</v>
      </c>
      <c r="H110">
        <v>7990</v>
      </c>
      <c r="I110">
        <v>47890</v>
      </c>
      <c r="J110" s="4">
        <f>SUMIFS(I:I,D:D,External_Data[[#This Row],[Brand]],F:F,External_Data[[#This Row],[Year]])</f>
        <v>1354820</v>
      </c>
      <c r="K1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1371450</v>
      </c>
    </row>
    <row r="111" spans="1:11" x14ac:dyDescent="0.25">
      <c r="A111" s="1" t="s">
        <v>9</v>
      </c>
      <c r="B111" s="1" t="s">
        <v>10</v>
      </c>
      <c r="C111" s="1" t="s">
        <v>11</v>
      </c>
      <c r="D111" s="1" t="s">
        <v>12</v>
      </c>
      <c r="E111" s="1" t="s">
        <v>14</v>
      </c>
      <c r="F111">
        <v>2021</v>
      </c>
      <c r="G111">
        <v>11</v>
      </c>
      <c r="H111">
        <v>6780</v>
      </c>
      <c r="I111">
        <v>40610</v>
      </c>
      <c r="J111" s="4">
        <f>SUMIFS(I:I,D:D,External_Data[[#This Row],[Brand]],F:F,External_Data[[#This Row],[Year]])</f>
        <v>1354820</v>
      </c>
      <c r="K1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1363180</v>
      </c>
    </row>
    <row r="112" spans="1:11" x14ac:dyDescent="0.25">
      <c r="A112" s="1" t="s">
        <v>9</v>
      </c>
      <c r="B112" s="1" t="s">
        <v>10</v>
      </c>
      <c r="C112" s="1" t="s">
        <v>11</v>
      </c>
      <c r="D112" s="1" t="s">
        <v>12</v>
      </c>
      <c r="E112" s="1" t="s">
        <v>14</v>
      </c>
      <c r="F112">
        <v>2021</v>
      </c>
      <c r="G112">
        <v>12</v>
      </c>
      <c r="H112">
        <v>8170</v>
      </c>
      <c r="I112">
        <v>48930</v>
      </c>
      <c r="J112" s="4">
        <f>SUMIFS(I:I,D:D,External_Data[[#This Row],[Brand]],F:F,External_Data[[#This Row],[Year]])</f>
        <v>1354820</v>
      </c>
      <c r="K1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1354820</v>
      </c>
    </row>
    <row r="113" spans="1:11" x14ac:dyDescent="0.25">
      <c r="A113" s="1" t="s">
        <v>9</v>
      </c>
      <c r="B113" s="1" t="s">
        <v>10</v>
      </c>
      <c r="C113" s="1" t="s">
        <v>11</v>
      </c>
      <c r="D113" s="1" t="s">
        <v>12</v>
      </c>
      <c r="E113" s="1" t="s">
        <v>14</v>
      </c>
      <c r="F113">
        <v>2022</v>
      </c>
      <c r="G113">
        <v>1</v>
      </c>
      <c r="H113">
        <v>7000</v>
      </c>
      <c r="I113">
        <v>41950</v>
      </c>
      <c r="J113" s="4">
        <f>SUMIFS(I:I,D:D,External_Data[[#This Row],[Brand]],F:F,External_Data[[#This Row],[Year]])</f>
        <v>1059210</v>
      </c>
      <c r="K1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1144360</v>
      </c>
    </row>
    <row r="114" spans="1:11" x14ac:dyDescent="0.25">
      <c r="A114" s="1" t="s">
        <v>9</v>
      </c>
      <c r="B114" s="1" t="s">
        <v>10</v>
      </c>
      <c r="C114" s="1" t="s">
        <v>11</v>
      </c>
      <c r="D114" s="1" t="s">
        <v>12</v>
      </c>
      <c r="E114" s="1" t="s">
        <v>14</v>
      </c>
      <c r="F114">
        <v>2022</v>
      </c>
      <c r="G114">
        <v>2</v>
      </c>
      <c r="H114">
        <v>7460</v>
      </c>
      <c r="I114">
        <v>44680</v>
      </c>
      <c r="J114" s="4">
        <f>SUMIFS(I:I,D:D,External_Data[[#This Row],[Brand]],F:F,External_Data[[#This Row],[Year]])</f>
        <v>1059210</v>
      </c>
      <c r="K1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1137000</v>
      </c>
    </row>
    <row r="115" spans="1:11" x14ac:dyDescent="0.25">
      <c r="A115" s="1" t="s">
        <v>9</v>
      </c>
      <c r="B115" s="1" t="s">
        <v>10</v>
      </c>
      <c r="C115" s="1" t="s">
        <v>11</v>
      </c>
      <c r="D115" s="1" t="s">
        <v>12</v>
      </c>
      <c r="E115" s="1" t="s">
        <v>14</v>
      </c>
      <c r="F115">
        <v>2022</v>
      </c>
      <c r="G115">
        <v>3</v>
      </c>
      <c r="H115">
        <v>8030</v>
      </c>
      <c r="I115">
        <v>48110</v>
      </c>
      <c r="J115" s="4">
        <f>SUMIFS(I:I,D:D,External_Data[[#This Row],[Brand]],F:F,External_Data[[#This Row],[Year]])</f>
        <v>1059210</v>
      </c>
      <c r="K1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1129540</v>
      </c>
    </row>
    <row r="116" spans="1:11" x14ac:dyDescent="0.25">
      <c r="A116" s="1" t="s">
        <v>9</v>
      </c>
      <c r="B116" s="1" t="s">
        <v>10</v>
      </c>
      <c r="C116" s="1" t="s">
        <v>11</v>
      </c>
      <c r="D116" s="1" t="s">
        <v>12</v>
      </c>
      <c r="E116" s="1" t="s">
        <v>14</v>
      </c>
      <c r="F116">
        <v>2022</v>
      </c>
      <c r="G116">
        <v>4</v>
      </c>
      <c r="H116">
        <v>6830</v>
      </c>
      <c r="I116">
        <v>40960</v>
      </c>
      <c r="J116" s="4">
        <f>SUMIFS(I:I,D:D,External_Data[[#This Row],[Brand]],F:F,External_Data[[#This Row],[Year]])</f>
        <v>1059210</v>
      </c>
      <c r="K1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1120630</v>
      </c>
    </row>
    <row r="117" spans="1:11" x14ac:dyDescent="0.25">
      <c r="A117" s="1" t="s">
        <v>9</v>
      </c>
      <c r="B117" s="1" t="s">
        <v>10</v>
      </c>
      <c r="C117" s="1" t="s">
        <v>11</v>
      </c>
      <c r="D117" s="1" t="s">
        <v>12</v>
      </c>
      <c r="E117" s="1" t="s">
        <v>14</v>
      </c>
      <c r="F117">
        <v>2022</v>
      </c>
      <c r="G117">
        <v>5</v>
      </c>
      <c r="H117">
        <v>7390</v>
      </c>
      <c r="I117">
        <v>44290</v>
      </c>
      <c r="J117" s="4">
        <f>SUMIFS(I:I,D:D,External_Data[[#This Row],[Brand]],F:F,External_Data[[#This Row],[Year]])</f>
        <v>1059210</v>
      </c>
      <c r="K1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1113140</v>
      </c>
    </row>
    <row r="118" spans="1:11" x14ac:dyDescent="0.25">
      <c r="A118" s="1" t="s">
        <v>9</v>
      </c>
      <c r="B118" s="1" t="s">
        <v>10</v>
      </c>
      <c r="C118" s="1" t="s">
        <v>11</v>
      </c>
      <c r="D118" s="1" t="s">
        <v>12</v>
      </c>
      <c r="E118" s="1" t="s">
        <v>14</v>
      </c>
      <c r="F118">
        <v>2022</v>
      </c>
      <c r="G118">
        <v>6</v>
      </c>
      <c r="H118">
        <v>7610</v>
      </c>
      <c r="I118">
        <v>45560</v>
      </c>
      <c r="J118" s="4">
        <f>SUMIFS(I:I,D:D,External_Data[[#This Row],[Brand]],F:F,External_Data[[#This Row],[Year]])</f>
        <v>1059210</v>
      </c>
      <c r="K1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1105620</v>
      </c>
    </row>
    <row r="119" spans="1:11" x14ac:dyDescent="0.25">
      <c r="A119" s="1" t="s">
        <v>9</v>
      </c>
      <c r="B119" s="1" t="s">
        <v>10</v>
      </c>
      <c r="C119" s="1" t="s">
        <v>11</v>
      </c>
      <c r="D119" s="1" t="s">
        <v>12</v>
      </c>
      <c r="E119" s="1" t="s">
        <v>14</v>
      </c>
      <c r="F119">
        <v>2022</v>
      </c>
      <c r="G119">
        <v>7</v>
      </c>
      <c r="H119">
        <v>7030</v>
      </c>
      <c r="I119">
        <v>42120</v>
      </c>
      <c r="J119" s="4">
        <f>SUMIFS(I:I,D:D,External_Data[[#This Row],[Brand]],F:F,External_Data[[#This Row],[Year]])</f>
        <v>1059210</v>
      </c>
      <c r="K1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1097420</v>
      </c>
    </row>
    <row r="120" spans="1:11" x14ac:dyDescent="0.25">
      <c r="A120" s="1" t="s">
        <v>9</v>
      </c>
      <c r="B120" s="1" t="s">
        <v>10</v>
      </c>
      <c r="C120" s="1" t="s">
        <v>11</v>
      </c>
      <c r="D120" s="1" t="s">
        <v>12</v>
      </c>
      <c r="E120" s="1" t="s">
        <v>14</v>
      </c>
      <c r="F120">
        <v>2022</v>
      </c>
      <c r="G120">
        <v>8</v>
      </c>
      <c r="H120">
        <v>5880</v>
      </c>
      <c r="I120">
        <v>35260</v>
      </c>
      <c r="J120" s="4">
        <f>SUMIFS(I:I,D:D,External_Data[[#This Row],[Brand]],F:F,External_Data[[#This Row],[Year]])</f>
        <v>1059210</v>
      </c>
      <c r="K1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1089640</v>
      </c>
    </row>
    <row r="121" spans="1:11" x14ac:dyDescent="0.25">
      <c r="A121" s="1" t="s">
        <v>9</v>
      </c>
      <c r="B121" s="1" t="s">
        <v>10</v>
      </c>
      <c r="C121" s="1" t="s">
        <v>11</v>
      </c>
      <c r="D121" s="1" t="s">
        <v>12</v>
      </c>
      <c r="E121" s="1" t="s">
        <v>14</v>
      </c>
      <c r="F121">
        <v>2022</v>
      </c>
      <c r="G121">
        <v>9</v>
      </c>
      <c r="H121">
        <v>4800</v>
      </c>
      <c r="I121">
        <v>28730</v>
      </c>
      <c r="J121" s="4">
        <f>SUMIFS(I:I,D:D,External_Data[[#This Row],[Brand]],F:F,External_Data[[#This Row],[Year]])</f>
        <v>1059210</v>
      </c>
      <c r="K1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1082150</v>
      </c>
    </row>
    <row r="122" spans="1:11" x14ac:dyDescent="0.25">
      <c r="A122" s="1" t="s">
        <v>9</v>
      </c>
      <c r="B122" s="1" t="s">
        <v>10</v>
      </c>
      <c r="C122" s="1" t="s">
        <v>11</v>
      </c>
      <c r="D122" s="1" t="s">
        <v>12</v>
      </c>
      <c r="E122" s="1" t="s">
        <v>14</v>
      </c>
      <c r="F122">
        <v>2022</v>
      </c>
      <c r="G122">
        <v>10</v>
      </c>
      <c r="H122">
        <v>3350</v>
      </c>
      <c r="I122">
        <v>20450</v>
      </c>
      <c r="J122" s="4">
        <f>SUMIFS(I:I,D:D,External_Data[[#This Row],[Brand]],F:F,External_Data[[#This Row],[Year]])</f>
        <v>1059210</v>
      </c>
      <c r="K1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1074160</v>
      </c>
    </row>
    <row r="123" spans="1:11" x14ac:dyDescent="0.25">
      <c r="A123" s="1" t="s">
        <v>9</v>
      </c>
      <c r="B123" s="1" t="s">
        <v>10</v>
      </c>
      <c r="C123" s="1" t="s">
        <v>11</v>
      </c>
      <c r="D123" s="1" t="s">
        <v>12</v>
      </c>
      <c r="E123" s="1" t="s">
        <v>14</v>
      </c>
      <c r="F123">
        <v>2022</v>
      </c>
      <c r="G123">
        <v>11</v>
      </c>
      <c r="H123">
        <v>2210</v>
      </c>
      <c r="I123">
        <v>15180</v>
      </c>
      <c r="J123" s="4">
        <f>SUMIFS(I:I,D:D,External_Data[[#This Row],[Brand]],F:F,External_Data[[#This Row],[Year]])</f>
        <v>1059210</v>
      </c>
      <c r="K1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1067380</v>
      </c>
    </row>
    <row r="124" spans="1:11" x14ac:dyDescent="0.25">
      <c r="A124" s="1" t="s">
        <v>9</v>
      </c>
      <c r="B124" s="1" t="s">
        <v>10</v>
      </c>
      <c r="C124" s="1" t="s">
        <v>11</v>
      </c>
      <c r="D124" s="1" t="s">
        <v>12</v>
      </c>
      <c r="E124" s="1" t="s">
        <v>14</v>
      </c>
      <c r="F124">
        <v>2022</v>
      </c>
      <c r="G124">
        <v>12</v>
      </c>
      <c r="H124">
        <v>1750</v>
      </c>
      <c r="I124">
        <v>12010</v>
      </c>
      <c r="J124" s="4">
        <f>SUMIFS(I:I,D:D,External_Data[[#This Row],[Brand]],F:F,External_Data[[#This Row],[Year]])</f>
        <v>1059210</v>
      </c>
      <c r="K1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1059210</v>
      </c>
    </row>
    <row r="125" spans="1:11" x14ac:dyDescent="0.25">
      <c r="A125" s="1" t="s">
        <v>9</v>
      </c>
      <c r="B125" s="1" t="s">
        <v>10</v>
      </c>
      <c r="C125" s="1" t="s">
        <v>11</v>
      </c>
      <c r="D125" s="1" t="s">
        <v>12</v>
      </c>
      <c r="E125" s="1" t="s">
        <v>14</v>
      </c>
      <c r="F125">
        <v>2023</v>
      </c>
      <c r="G125">
        <v>1</v>
      </c>
      <c r="H125">
        <v>4310</v>
      </c>
      <c r="I125">
        <v>29820</v>
      </c>
      <c r="J125" s="4">
        <f>SUMIFS(I:I,D:D,External_Data[[#This Row],[Brand]],F:F,External_Data[[#This Row],[Year]])</f>
        <v>263250</v>
      </c>
      <c r="K1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325590</v>
      </c>
    </row>
    <row r="126" spans="1:11" x14ac:dyDescent="0.25">
      <c r="A126" s="1" t="s">
        <v>9</v>
      </c>
      <c r="B126" s="1" t="s">
        <v>10</v>
      </c>
      <c r="C126" s="1" t="s">
        <v>11</v>
      </c>
      <c r="D126" s="1" t="s">
        <v>12</v>
      </c>
      <c r="E126" s="1" t="s">
        <v>14</v>
      </c>
      <c r="F126">
        <v>2023</v>
      </c>
      <c r="G126">
        <v>2</v>
      </c>
      <c r="H126">
        <v>5570</v>
      </c>
      <c r="I126">
        <v>38540</v>
      </c>
      <c r="J126" s="4">
        <f>SUMIFS(I:I,D:D,External_Data[[#This Row],[Brand]],F:F,External_Data[[#This Row],[Year]])</f>
        <v>263250</v>
      </c>
      <c r="K1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318130</v>
      </c>
    </row>
    <row r="127" spans="1:11" x14ac:dyDescent="0.25">
      <c r="A127" s="1" t="s">
        <v>9</v>
      </c>
      <c r="B127" s="1" t="s">
        <v>10</v>
      </c>
      <c r="C127" s="1" t="s">
        <v>11</v>
      </c>
      <c r="D127" s="1" t="s">
        <v>12</v>
      </c>
      <c r="E127" s="1" t="s">
        <v>14</v>
      </c>
      <c r="F127">
        <v>2023</v>
      </c>
      <c r="G127">
        <v>3</v>
      </c>
      <c r="H127">
        <v>5790</v>
      </c>
      <c r="I127">
        <v>40100</v>
      </c>
      <c r="J127" s="4">
        <f>SUMIFS(I:I,D:D,External_Data[[#This Row],[Brand]],F:F,External_Data[[#This Row],[Year]])</f>
        <v>263250</v>
      </c>
      <c r="K1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310100</v>
      </c>
    </row>
    <row r="128" spans="1:11" x14ac:dyDescent="0.25">
      <c r="A128" s="1" t="s">
        <v>9</v>
      </c>
      <c r="B128" s="1" t="s">
        <v>10</v>
      </c>
      <c r="C128" s="1" t="s">
        <v>11</v>
      </c>
      <c r="D128" s="1" t="s">
        <v>12</v>
      </c>
      <c r="E128" s="1" t="s">
        <v>15</v>
      </c>
      <c r="F128">
        <v>2018</v>
      </c>
      <c r="G128">
        <v>1</v>
      </c>
      <c r="H128">
        <v>6920</v>
      </c>
      <c r="I128">
        <v>37540</v>
      </c>
      <c r="J128" s="4">
        <f>SUMIFS(I:I,D:D,External_Data[[#This Row],[Brand]],F:F,External_Data[[#This Row],[Year]])</f>
        <v>1833450</v>
      </c>
      <c r="K1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29" spans="1:11" x14ac:dyDescent="0.25">
      <c r="A129" s="1" t="s">
        <v>9</v>
      </c>
      <c r="B129" s="1" t="s">
        <v>10</v>
      </c>
      <c r="C129" s="1" t="s">
        <v>11</v>
      </c>
      <c r="D129" s="1" t="s">
        <v>12</v>
      </c>
      <c r="E129" s="1" t="s">
        <v>15</v>
      </c>
      <c r="F129">
        <v>2018</v>
      </c>
      <c r="G129">
        <v>2</v>
      </c>
      <c r="H129">
        <v>6790</v>
      </c>
      <c r="I129">
        <v>36850</v>
      </c>
      <c r="J129" s="4">
        <f>SUMIFS(I:I,D:D,External_Data[[#This Row],[Brand]],F:F,External_Data[[#This Row],[Year]])</f>
        <v>1833450</v>
      </c>
      <c r="K1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0" spans="1:11" x14ac:dyDescent="0.25">
      <c r="A130" s="1" t="s">
        <v>9</v>
      </c>
      <c r="B130" s="1" t="s">
        <v>10</v>
      </c>
      <c r="C130" s="1" t="s">
        <v>11</v>
      </c>
      <c r="D130" s="1" t="s">
        <v>12</v>
      </c>
      <c r="E130" s="1" t="s">
        <v>15</v>
      </c>
      <c r="F130">
        <v>2018</v>
      </c>
      <c r="G130">
        <v>3</v>
      </c>
      <c r="H130">
        <v>8100</v>
      </c>
      <c r="I130">
        <v>43940</v>
      </c>
      <c r="J130" s="4">
        <f>SUMIFS(I:I,D:D,External_Data[[#This Row],[Brand]],F:F,External_Data[[#This Row],[Year]])</f>
        <v>1833450</v>
      </c>
      <c r="K1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1" spans="1:11" x14ac:dyDescent="0.25">
      <c r="A131" s="1" t="s">
        <v>9</v>
      </c>
      <c r="B131" s="1" t="s">
        <v>10</v>
      </c>
      <c r="C131" s="1" t="s">
        <v>11</v>
      </c>
      <c r="D131" s="1" t="s">
        <v>12</v>
      </c>
      <c r="E131" s="1" t="s">
        <v>15</v>
      </c>
      <c r="F131">
        <v>2018</v>
      </c>
      <c r="G131">
        <v>4</v>
      </c>
      <c r="H131">
        <v>5200</v>
      </c>
      <c r="I131">
        <v>28230</v>
      </c>
      <c r="J131" s="4">
        <f>SUMIFS(I:I,D:D,External_Data[[#This Row],[Brand]],F:F,External_Data[[#This Row],[Year]])</f>
        <v>1833450</v>
      </c>
      <c r="K1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2" spans="1:11" x14ac:dyDescent="0.25">
      <c r="A132" s="1" t="s">
        <v>9</v>
      </c>
      <c r="B132" s="1" t="s">
        <v>10</v>
      </c>
      <c r="C132" s="1" t="s">
        <v>11</v>
      </c>
      <c r="D132" s="1" t="s">
        <v>12</v>
      </c>
      <c r="E132" s="1" t="s">
        <v>15</v>
      </c>
      <c r="F132">
        <v>2018</v>
      </c>
      <c r="G132">
        <v>5</v>
      </c>
      <c r="H132">
        <v>6630</v>
      </c>
      <c r="I132">
        <v>35970</v>
      </c>
      <c r="J132" s="4">
        <f>SUMIFS(I:I,D:D,External_Data[[#This Row],[Brand]],F:F,External_Data[[#This Row],[Year]])</f>
        <v>1833450</v>
      </c>
      <c r="K1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3" spans="1:11" x14ac:dyDescent="0.25">
      <c r="A133" s="1" t="s">
        <v>9</v>
      </c>
      <c r="B133" s="1" t="s">
        <v>10</v>
      </c>
      <c r="C133" s="1" t="s">
        <v>11</v>
      </c>
      <c r="D133" s="1" t="s">
        <v>12</v>
      </c>
      <c r="E133" s="1" t="s">
        <v>15</v>
      </c>
      <c r="F133">
        <v>2018</v>
      </c>
      <c r="G133">
        <v>6</v>
      </c>
      <c r="H133">
        <v>7450</v>
      </c>
      <c r="I133">
        <v>40430</v>
      </c>
      <c r="J133" s="4">
        <f>SUMIFS(I:I,D:D,External_Data[[#This Row],[Brand]],F:F,External_Data[[#This Row],[Year]])</f>
        <v>1833450</v>
      </c>
      <c r="K1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4" spans="1:11" x14ac:dyDescent="0.25">
      <c r="A134" s="1" t="s">
        <v>9</v>
      </c>
      <c r="B134" s="1" t="s">
        <v>10</v>
      </c>
      <c r="C134" s="1" t="s">
        <v>11</v>
      </c>
      <c r="D134" s="1" t="s">
        <v>12</v>
      </c>
      <c r="E134" s="1" t="s">
        <v>15</v>
      </c>
      <c r="F134">
        <v>2018</v>
      </c>
      <c r="G134">
        <v>7</v>
      </c>
      <c r="H134">
        <v>4090</v>
      </c>
      <c r="I134">
        <v>22180</v>
      </c>
      <c r="J134" s="4">
        <f>SUMIFS(I:I,D:D,External_Data[[#This Row],[Brand]],F:F,External_Data[[#This Row],[Year]])</f>
        <v>1833450</v>
      </c>
      <c r="K1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5" spans="1:11" x14ac:dyDescent="0.25">
      <c r="A135" s="1" t="s">
        <v>9</v>
      </c>
      <c r="B135" s="1" t="s">
        <v>10</v>
      </c>
      <c r="C135" s="1" t="s">
        <v>11</v>
      </c>
      <c r="D135" s="1" t="s">
        <v>12</v>
      </c>
      <c r="E135" s="1" t="s">
        <v>15</v>
      </c>
      <c r="F135">
        <v>2018</v>
      </c>
      <c r="G135">
        <v>8</v>
      </c>
      <c r="H135">
        <v>3820</v>
      </c>
      <c r="I135">
        <v>20770</v>
      </c>
      <c r="J135" s="4">
        <f>SUMIFS(I:I,D:D,External_Data[[#This Row],[Brand]],F:F,External_Data[[#This Row],[Year]])</f>
        <v>1833450</v>
      </c>
      <c r="K1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6" spans="1:11" x14ac:dyDescent="0.25">
      <c r="A136" s="1" t="s">
        <v>9</v>
      </c>
      <c r="B136" s="1" t="s">
        <v>10</v>
      </c>
      <c r="C136" s="1" t="s">
        <v>11</v>
      </c>
      <c r="D136" s="1" t="s">
        <v>12</v>
      </c>
      <c r="E136" s="1" t="s">
        <v>15</v>
      </c>
      <c r="F136">
        <v>2018</v>
      </c>
      <c r="G136">
        <v>9</v>
      </c>
      <c r="H136">
        <v>6120</v>
      </c>
      <c r="I136">
        <v>33200</v>
      </c>
      <c r="J136" s="4">
        <f>SUMIFS(I:I,D:D,External_Data[[#This Row],[Brand]],F:F,External_Data[[#This Row],[Year]])</f>
        <v>1833450</v>
      </c>
      <c r="K1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7" spans="1:11" x14ac:dyDescent="0.25">
      <c r="A137" s="1" t="s">
        <v>9</v>
      </c>
      <c r="B137" s="1" t="s">
        <v>10</v>
      </c>
      <c r="C137" s="1" t="s">
        <v>11</v>
      </c>
      <c r="D137" s="1" t="s">
        <v>12</v>
      </c>
      <c r="E137" s="1" t="s">
        <v>15</v>
      </c>
      <c r="F137">
        <v>2018</v>
      </c>
      <c r="G137">
        <v>10</v>
      </c>
      <c r="H137">
        <v>6160</v>
      </c>
      <c r="I137">
        <v>33480</v>
      </c>
      <c r="J137" s="4">
        <f>SUMIFS(I:I,D:D,External_Data[[#This Row],[Brand]],F:F,External_Data[[#This Row],[Year]])</f>
        <v>1833450</v>
      </c>
      <c r="K1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8" spans="1:11" x14ac:dyDescent="0.25">
      <c r="A138" s="1" t="s">
        <v>9</v>
      </c>
      <c r="B138" s="1" t="s">
        <v>10</v>
      </c>
      <c r="C138" s="1" t="s">
        <v>11</v>
      </c>
      <c r="D138" s="1" t="s">
        <v>12</v>
      </c>
      <c r="E138" s="1" t="s">
        <v>15</v>
      </c>
      <c r="F138">
        <v>2018</v>
      </c>
      <c r="G138">
        <v>11</v>
      </c>
      <c r="H138">
        <v>7020</v>
      </c>
      <c r="I138">
        <v>38120</v>
      </c>
      <c r="J138" s="4">
        <f>SUMIFS(I:I,D:D,External_Data[[#This Row],[Brand]],F:F,External_Data[[#This Row],[Year]])</f>
        <v>1833450</v>
      </c>
      <c r="K1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39" spans="1:11" x14ac:dyDescent="0.25">
      <c r="A139" s="1" t="s">
        <v>9</v>
      </c>
      <c r="B139" s="1" t="s">
        <v>10</v>
      </c>
      <c r="C139" s="1" t="s">
        <v>11</v>
      </c>
      <c r="D139" s="1" t="s">
        <v>12</v>
      </c>
      <c r="E139" s="1" t="s">
        <v>15</v>
      </c>
      <c r="F139">
        <v>2018</v>
      </c>
      <c r="G139">
        <v>12</v>
      </c>
      <c r="H139">
        <v>5440</v>
      </c>
      <c r="I139">
        <v>29540</v>
      </c>
      <c r="J139" s="4">
        <f>SUMIFS(I:I,D:D,External_Data[[#This Row],[Brand]],F:F,External_Data[[#This Row],[Year]])</f>
        <v>1833450</v>
      </c>
      <c r="K1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1833450</v>
      </c>
    </row>
    <row r="140" spans="1:11" x14ac:dyDescent="0.25">
      <c r="A140" s="1" t="s">
        <v>9</v>
      </c>
      <c r="B140" s="1" t="s">
        <v>10</v>
      </c>
      <c r="C140" s="1" t="s">
        <v>11</v>
      </c>
      <c r="D140" s="1" t="s">
        <v>12</v>
      </c>
      <c r="E140" s="1" t="s">
        <v>15</v>
      </c>
      <c r="F140">
        <v>2019</v>
      </c>
      <c r="G140">
        <v>1</v>
      </c>
      <c r="H140">
        <v>6830</v>
      </c>
      <c r="I140">
        <v>40910</v>
      </c>
      <c r="J140" s="4">
        <f>SUMIFS(I:I,D:D,External_Data[[#This Row],[Brand]],F:F,External_Data[[#This Row],[Year]])</f>
        <v>1681780</v>
      </c>
      <c r="K1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1748600</v>
      </c>
    </row>
    <row r="141" spans="1:11" x14ac:dyDescent="0.25">
      <c r="A141" s="1" t="s">
        <v>9</v>
      </c>
      <c r="B141" s="1" t="s">
        <v>10</v>
      </c>
      <c r="C141" s="1" t="s">
        <v>11</v>
      </c>
      <c r="D141" s="1" t="s">
        <v>12</v>
      </c>
      <c r="E141" s="1" t="s">
        <v>15</v>
      </c>
      <c r="F141">
        <v>2019</v>
      </c>
      <c r="G141">
        <v>2</v>
      </c>
      <c r="H141">
        <v>5020</v>
      </c>
      <c r="I141">
        <v>30010</v>
      </c>
      <c r="J141" s="4">
        <f>SUMIFS(I:I,D:D,External_Data[[#This Row],[Brand]],F:F,External_Data[[#This Row],[Year]])</f>
        <v>1681780</v>
      </c>
      <c r="K1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1741810</v>
      </c>
    </row>
    <row r="142" spans="1:11" x14ac:dyDescent="0.25">
      <c r="A142" s="1" t="s">
        <v>9</v>
      </c>
      <c r="B142" s="1" t="s">
        <v>10</v>
      </c>
      <c r="C142" s="1" t="s">
        <v>11</v>
      </c>
      <c r="D142" s="1" t="s">
        <v>12</v>
      </c>
      <c r="E142" s="1" t="s">
        <v>15</v>
      </c>
      <c r="F142">
        <v>2019</v>
      </c>
      <c r="G142">
        <v>3</v>
      </c>
      <c r="H142">
        <v>5120</v>
      </c>
      <c r="I142">
        <v>30660</v>
      </c>
      <c r="J142" s="4">
        <f>SUMIFS(I:I,D:D,External_Data[[#This Row],[Brand]],F:F,External_Data[[#This Row],[Year]])</f>
        <v>1681780</v>
      </c>
      <c r="K1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1733710</v>
      </c>
    </row>
    <row r="143" spans="1:11" x14ac:dyDescent="0.25">
      <c r="A143" s="1" t="s">
        <v>9</v>
      </c>
      <c r="B143" s="1" t="s">
        <v>10</v>
      </c>
      <c r="C143" s="1" t="s">
        <v>11</v>
      </c>
      <c r="D143" s="1" t="s">
        <v>12</v>
      </c>
      <c r="E143" s="1" t="s">
        <v>15</v>
      </c>
      <c r="F143">
        <v>2019</v>
      </c>
      <c r="G143">
        <v>4</v>
      </c>
      <c r="H143">
        <v>5270</v>
      </c>
      <c r="I143">
        <v>31590</v>
      </c>
      <c r="J143" s="4">
        <f>SUMIFS(I:I,D:D,External_Data[[#This Row],[Brand]],F:F,External_Data[[#This Row],[Year]])</f>
        <v>1681780</v>
      </c>
      <c r="K1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1728510</v>
      </c>
    </row>
    <row r="144" spans="1:11" x14ac:dyDescent="0.25">
      <c r="A144" s="1" t="s">
        <v>9</v>
      </c>
      <c r="B144" s="1" t="s">
        <v>10</v>
      </c>
      <c r="C144" s="1" t="s">
        <v>11</v>
      </c>
      <c r="D144" s="1" t="s">
        <v>12</v>
      </c>
      <c r="E144" s="1" t="s">
        <v>15</v>
      </c>
      <c r="F144">
        <v>2019</v>
      </c>
      <c r="G144">
        <v>5</v>
      </c>
      <c r="H144">
        <v>5360</v>
      </c>
      <c r="I144">
        <v>32130</v>
      </c>
      <c r="J144" s="4">
        <f>SUMIFS(I:I,D:D,External_Data[[#This Row],[Brand]],F:F,External_Data[[#This Row],[Year]])</f>
        <v>1681780</v>
      </c>
      <c r="K1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1721880</v>
      </c>
    </row>
    <row r="145" spans="1:11" x14ac:dyDescent="0.25">
      <c r="A145" s="1" t="s">
        <v>9</v>
      </c>
      <c r="B145" s="1" t="s">
        <v>10</v>
      </c>
      <c r="C145" s="1" t="s">
        <v>11</v>
      </c>
      <c r="D145" s="1" t="s">
        <v>12</v>
      </c>
      <c r="E145" s="1" t="s">
        <v>15</v>
      </c>
      <c r="F145">
        <v>2019</v>
      </c>
      <c r="G145">
        <v>6</v>
      </c>
      <c r="H145">
        <v>5720</v>
      </c>
      <c r="I145">
        <v>34290</v>
      </c>
      <c r="J145" s="4">
        <f>SUMIFS(I:I,D:D,External_Data[[#This Row],[Brand]],F:F,External_Data[[#This Row],[Year]])</f>
        <v>1681780</v>
      </c>
      <c r="K1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1714430</v>
      </c>
    </row>
    <row r="146" spans="1:11" x14ac:dyDescent="0.25">
      <c r="A146" s="1" t="s">
        <v>9</v>
      </c>
      <c r="B146" s="1" t="s">
        <v>10</v>
      </c>
      <c r="C146" s="1" t="s">
        <v>11</v>
      </c>
      <c r="D146" s="1" t="s">
        <v>12</v>
      </c>
      <c r="E146" s="1" t="s">
        <v>15</v>
      </c>
      <c r="F146">
        <v>2019</v>
      </c>
      <c r="G146">
        <v>7</v>
      </c>
      <c r="H146">
        <v>4120</v>
      </c>
      <c r="I146">
        <v>24670</v>
      </c>
      <c r="J146" s="4">
        <f>SUMIFS(I:I,D:D,External_Data[[#This Row],[Brand]],F:F,External_Data[[#This Row],[Year]])</f>
        <v>1681780</v>
      </c>
      <c r="K1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1710340</v>
      </c>
    </row>
    <row r="147" spans="1:11" x14ac:dyDescent="0.25">
      <c r="A147" s="1" t="s">
        <v>9</v>
      </c>
      <c r="B147" s="1" t="s">
        <v>10</v>
      </c>
      <c r="C147" s="1" t="s">
        <v>11</v>
      </c>
      <c r="D147" s="1" t="s">
        <v>12</v>
      </c>
      <c r="E147" s="1" t="s">
        <v>15</v>
      </c>
      <c r="F147">
        <v>2019</v>
      </c>
      <c r="G147">
        <v>8</v>
      </c>
      <c r="H147">
        <v>3380</v>
      </c>
      <c r="I147">
        <v>20270</v>
      </c>
      <c r="J147" s="4">
        <f>SUMIFS(I:I,D:D,External_Data[[#This Row],[Brand]],F:F,External_Data[[#This Row],[Year]])</f>
        <v>1681780</v>
      </c>
      <c r="K1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1706520</v>
      </c>
    </row>
    <row r="148" spans="1:11" x14ac:dyDescent="0.25">
      <c r="A148" s="1" t="s">
        <v>9</v>
      </c>
      <c r="B148" s="1" t="s">
        <v>10</v>
      </c>
      <c r="C148" s="1" t="s">
        <v>11</v>
      </c>
      <c r="D148" s="1" t="s">
        <v>12</v>
      </c>
      <c r="E148" s="1" t="s">
        <v>15</v>
      </c>
      <c r="F148">
        <v>2019</v>
      </c>
      <c r="G148">
        <v>9</v>
      </c>
      <c r="H148">
        <v>4530</v>
      </c>
      <c r="I148">
        <v>27140</v>
      </c>
      <c r="J148" s="4">
        <f>SUMIFS(I:I,D:D,External_Data[[#This Row],[Brand]],F:F,External_Data[[#This Row],[Year]])</f>
        <v>1681780</v>
      </c>
      <c r="K1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1700400</v>
      </c>
    </row>
    <row r="149" spans="1:11" x14ac:dyDescent="0.25">
      <c r="A149" s="1" t="s">
        <v>9</v>
      </c>
      <c r="B149" s="1" t="s">
        <v>10</v>
      </c>
      <c r="C149" s="1" t="s">
        <v>11</v>
      </c>
      <c r="D149" s="1" t="s">
        <v>12</v>
      </c>
      <c r="E149" s="1" t="s">
        <v>15</v>
      </c>
      <c r="F149">
        <v>2019</v>
      </c>
      <c r="G149">
        <v>10</v>
      </c>
      <c r="H149">
        <v>4960</v>
      </c>
      <c r="I149">
        <v>29710</v>
      </c>
      <c r="J149" s="4">
        <f>SUMIFS(I:I,D:D,External_Data[[#This Row],[Brand]],F:F,External_Data[[#This Row],[Year]])</f>
        <v>1681780</v>
      </c>
      <c r="K1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1694240</v>
      </c>
    </row>
    <row r="150" spans="1:11" x14ac:dyDescent="0.25">
      <c r="A150" s="1" t="s">
        <v>9</v>
      </c>
      <c r="B150" s="1" t="s">
        <v>10</v>
      </c>
      <c r="C150" s="1" t="s">
        <v>11</v>
      </c>
      <c r="D150" s="1" t="s">
        <v>12</v>
      </c>
      <c r="E150" s="1" t="s">
        <v>15</v>
      </c>
      <c r="F150">
        <v>2019</v>
      </c>
      <c r="G150">
        <v>11</v>
      </c>
      <c r="H150">
        <v>4890</v>
      </c>
      <c r="I150">
        <v>29260</v>
      </c>
      <c r="J150" s="4">
        <f>SUMIFS(I:I,D:D,External_Data[[#This Row],[Brand]],F:F,External_Data[[#This Row],[Year]])</f>
        <v>1681780</v>
      </c>
      <c r="K1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1687220</v>
      </c>
    </row>
    <row r="151" spans="1:11" x14ac:dyDescent="0.25">
      <c r="A151" s="1" t="s">
        <v>9</v>
      </c>
      <c r="B151" s="1" t="s">
        <v>10</v>
      </c>
      <c r="C151" s="1" t="s">
        <v>11</v>
      </c>
      <c r="D151" s="1" t="s">
        <v>12</v>
      </c>
      <c r="E151" s="1" t="s">
        <v>15</v>
      </c>
      <c r="F151">
        <v>2019</v>
      </c>
      <c r="G151">
        <v>12</v>
      </c>
      <c r="H151">
        <v>4510</v>
      </c>
      <c r="I151">
        <v>26970</v>
      </c>
      <c r="J151" s="4">
        <f>SUMIFS(I:I,D:D,External_Data[[#This Row],[Brand]],F:F,External_Data[[#This Row],[Year]])</f>
        <v>1681780</v>
      </c>
      <c r="K1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1681780</v>
      </c>
    </row>
    <row r="152" spans="1:11" x14ac:dyDescent="0.25">
      <c r="A152" s="1" t="s">
        <v>9</v>
      </c>
      <c r="B152" s="1" t="s">
        <v>10</v>
      </c>
      <c r="C152" s="1" t="s">
        <v>11</v>
      </c>
      <c r="D152" s="1" t="s">
        <v>12</v>
      </c>
      <c r="E152" s="1" t="s">
        <v>15</v>
      </c>
      <c r="F152">
        <v>2020</v>
      </c>
      <c r="G152">
        <v>1</v>
      </c>
      <c r="H152">
        <v>4140</v>
      </c>
      <c r="I152">
        <v>24800</v>
      </c>
      <c r="J152" s="4">
        <f>SUMIFS(I:I,D:D,External_Data[[#This Row],[Brand]],F:F,External_Data[[#This Row],[Year]])</f>
        <v>1489160</v>
      </c>
      <c r="K1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1542040</v>
      </c>
    </row>
    <row r="153" spans="1:11" x14ac:dyDescent="0.25">
      <c r="A153" s="1" t="s">
        <v>9</v>
      </c>
      <c r="B153" s="1" t="s">
        <v>10</v>
      </c>
      <c r="C153" s="1" t="s">
        <v>11</v>
      </c>
      <c r="D153" s="1" t="s">
        <v>12</v>
      </c>
      <c r="E153" s="1" t="s">
        <v>15</v>
      </c>
      <c r="F153">
        <v>2020</v>
      </c>
      <c r="G153">
        <v>2</v>
      </c>
      <c r="H153">
        <v>3940</v>
      </c>
      <c r="I153">
        <v>23570</v>
      </c>
      <c r="J153" s="4">
        <f>SUMIFS(I:I,D:D,External_Data[[#This Row],[Brand]],F:F,External_Data[[#This Row],[Year]])</f>
        <v>1489160</v>
      </c>
      <c r="K1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1537020</v>
      </c>
    </row>
    <row r="154" spans="1:11" x14ac:dyDescent="0.25">
      <c r="A154" s="1" t="s">
        <v>9</v>
      </c>
      <c r="B154" s="1" t="s">
        <v>10</v>
      </c>
      <c r="C154" s="1" t="s">
        <v>11</v>
      </c>
      <c r="D154" s="1" t="s">
        <v>12</v>
      </c>
      <c r="E154" s="1" t="s">
        <v>15</v>
      </c>
      <c r="F154">
        <v>2020</v>
      </c>
      <c r="G154">
        <v>3</v>
      </c>
      <c r="H154">
        <v>3980</v>
      </c>
      <c r="I154">
        <v>23840</v>
      </c>
      <c r="J154" s="4">
        <f>SUMIFS(I:I,D:D,External_Data[[#This Row],[Brand]],F:F,External_Data[[#This Row],[Year]])</f>
        <v>1489160</v>
      </c>
      <c r="K1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1531900</v>
      </c>
    </row>
    <row r="155" spans="1:11" x14ac:dyDescent="0.25">
      <c r="A155" s="1" t="s">
        <v>9</v>
      </c>
      <c r="B155" s="1" t="s">
        <v>10</v>
      </c>
      <c r="C155" s="1" t="s">
        <v>11</v>
      </c>
      <c r="D155" s="1" t="s">
        <v>12</v>
      </c>
      <c r="E155" s="1" t="s">
        <v>15</v>
      </c>
      <c r="F155">
        <v>2020</v>
      </c>
      <c r="G155">
        <v>4</v>
      </c>
      <c r="H155">
        <v>3860</v>
      </c>
      <c r="I155">
        <v>23100</v>
      </c>
      <c r="J155" s="4">
        <f>SUMIFS(I:I,D:D,External_Data[[#This Row],[Brand]],F:F,External_Data[[#This Row],[Year]])</f>
        <v>1489160</v>
      </c>
      <c r="K1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1526630</v>
      </c>
    </row>
    <row r="156" spans="1:11" x14ac:dyDescent="0.25">
      <c r="A156" s="1" t="s">
        <v>9</v>
      </c>
      <c r="B156" s="1" t="s">
        <v>10</v>
      </c>
      <c r="C156" s="1" t="s">
        <v>11</v>
      </c>
      <c r="D156" s="1" t="s">
        <v>12</v>
      </c>
      <c r="E156" s="1" t="s">
        <v>15</v>
      </c>
      <c r="F156">
        <v>2020</v>
      </c>
      <c r="G156">
        <v>5</v>
      </c>
      <c r="H156">
        <v>4380</v>
      </c>
      <c r="I156">
        <v>26240</v>
      </c>
      <c r="J156" s="4">
        <f>SUMIFS(I:I,D:D,External_Data[[#This Row],[Brand]],F:F,External_Data[[#This Row],[Year]])</f>
        <v>1489160</v>
      </c>
      <c r="K1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1521270</v>
      </c>
    </row>
    <row r="157" spans="1:11" x14ac:dyDescent="0.25">
      <c r="A157" s="1" t="s">
        <v>9</v>
      </c>
      <c r="B157" s="1" t="s">
        <v>10</v>
      </c>
      <c r="C157" s="1" t="s">
        <v>11</v>
      </c>
      <c r="D157" s="1" t="s">
        <v>12</v>
      </c>
      <c r="E157" s="1" t="s">
        <v>15</v>
      </c>
      <c r="F157">
        <v>2020</v>
      </c>
      <c r="G157">
        <v>6</v>
      </c>
      <c r="H157">
        <v>5120</v>
      </c>
      <c r="I157">
        <v>30700</v>
      </c>
      <c r="J157" s="4">
        <f>SUMIFS(I:I,D:D,External_Data[[#This Row],[Brand]],F:F,External_Data[[#This Row],[Year]])</f>
        <v>1489160</v>
      </c>
      <c r="K1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1515550</v>
      </c>
    </row>
    <row r="158" spans="1:11" x14ac:dyDescent="0.25">
      <c r="A158" s="1" t="s">
        <v>9</v>
      </c>
      <c r="B158" s="1" t="s">
        <v>10</v>
      </c>
      <c r="C158" s="1" t="s">
        <v>11</v>
      </c>
      <c r="D158" s="1" t="s">
        <v>12</v>
      </c>
      <c r="E158" s="1" t="s">
        <v>15</v>
      </c>
      <c r="F158">
        <v>2020</v>
      </c>
      <c r="G158">
        <v>7</v>
      </c>
      <c r="H158">
        <v>3450</v>
      </c>
      <c r="I158">
        <v>20690</v>
      </c>
      <c r="J158" s="4">
        <f>SUMIFS(I:I,D:D,External_Data[[#This Row],[Brand]],F:F,External_Data[[#This Row],[Year]])</f>
        <v>1489160</v>
      </c>
      <c r="K1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1511430</v>
      </c>
    </row>
    <row r="159" spans="1:11" x14ac:dyDescent="0.25">
      <c r="A159" s="1" t="s">
        <v>9</v>
      </c>
      <c r="B159" s="1" t="s">
        <v>10</v>
      </c>
      <c r="C159" s="1" t="s">
        <v>11</v>
      </c>
      <c r="D159" s="1" t="s">
        <v>12</v>
      </c>
      <c r="E159" s="1" t="s">
        <v>15</v>
      </c>
      <c r="F159">
        <v>2020</v>
      </c>
      <c r="G159">
        <v>8</v>
      </c>
      <c r="H159">
        <v>3260</v>
      </c>
      <c r="I159">
        <v>19520</v>
      </c>
      <c r="J159" s="4">
        <f>SUMIFS(I:I,D:D,External_Data[[#This Row],[Brand]],F:F,External_Data[[#This Row],[Year]])</f>
        <v>1489160</v>
      </c>
      <c r="K1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1508050</v>
      </c>
    </row>
    <row r="160" spans="1:11" x14ac:dyDescent="0.25">
      <c r="A160" s="1" t="s">
        <v>9</v>
      </c>
      <c r="B160" s="1" t="s">
        <v>10</v>
      </c>
      <c r="C160" s="1" t="s">
        <v>11</v>
      </c>
      <c r="D160" s="1" t="s">
        <v>12</v>
      </c>
      <c r="E160" s="1" t="s">
        <v>15</v>
      </c>
      <c r="F160">
        <v>2020</v>
      </c>
      <c r="G160">
        <v>9</v>
      </c>
      <c r="H160">
        <v>4600</v>
      </c>
      <c r="I160">
        <v>27540</v>
      </c>
      <c r="J160" s="4">
        <f>SUMIFS(I:I,D:D,External_Data[[#This Row],[Brand]],F:F,External_Data[[#This Row],[Year]])</f>
        <v>1489160</v>
      </c>
      <c r="K1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1503520</v>
      </c>
    </row>
    <row r="161" spans="1:11" x14ac:dyDescent="0.25">
      <c r="A161" s="1" t="s">
        <v>9</v>
      </c>
      <c r="B161" s="1" t="s">
        <v>10</v>
      </c>
      <c r="C161" s="1" t="s">
        <v>11</v>
      </c>
      <c r="D161" s="1" t="s">
        <v>12</v>
      </c>
      <c r="E161" s="1" t="s">
        <v>15</v>
      </c>
      <c r="F161">
        <v>2020</v>
      </c>
      <c r="G161">
        <v>10</v>
      </c>
      <c r="H161">
        <v>4330</v>
      </c>
      <c r="I161">
        <v>25960</v>
      </c>
      <c r="J161" s="4">
        <f>SUMIFS(I:I,D:D,External_Data[[#This Row],[Brand]],F:F,External_Data[[#This Row],[Year]])</f>
        <v>1489160</v>
      </c>
      <c r="K1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1498560</v>
      </c>
    </row>
    <row r="162" spans="1:11" x14ac:dyDescent="0.25">
      <c r="A162" s="1" t="s">
        <v>9</v>
      </c>
      <c r="B162" s="1" t="s">
        <v>10</v>
      </c>
      <c r="C162" s="1" t="s">
        <v>11</v>
      </c>
      <c r="D162" s="1" t="s">
        <v>12</v>
      </c>
      <c r="E162" s="1" t="s">
        <v>15</v>
      </c>
      <c r="F162">
        <v>2020</v>
      </c>
      <c r="G162">
        <v>11</v>
      </c>
      <c r="H162">
        <v>3350</v>
      </c>
      <c r="I162">
        <v>20030</v>
      </c>
      <c r="J162" s="4">
        <f>SUMIFS(I:I,D:D,External_Data[[#This Row],[Brand]],F:F,External_Data[[#This Row],[Year]])</f>
        <v>1489160</v>
      </c>
      <c r="K1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1493670</v>
      </c>
    </row>
    <row r="163" spans="1:11" x14ac:dyDescent="0.25">
      <c r="A163" s="1" t="s">
        <v>9</v>
      </c>
      <c r="B163" s="1" t="s">
        <v>10</v>
      </c>
      <c r="C163" s="1" t="s">
        <v>11</v>
      </c>
      <c r="D163" s="1" t="s">
        <v>12</v>
      </c>
      <c r="E163" s="1" t="s">
        <v>15</v>
      </c>
      <c r="F163">
        <v>2020</v>
      </c>
      <c r="G163">
        <v>12</v>
      </c>
      <c r="H163">
        <v>3390</v>
      </c>
      <c r="I163">
        <v>20340</v>
      </c>
      <c r="J163" s="4">
        <f>SUMIFS(I:I,D:D,External_Data[[#This Row],[Brand]],F:F,External_Data[[#This Row],[Year]])</f>
        <v>1489160</v>
      </c>
      <c r="K1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1489160</v>
      </c>
    </row>
    <row r="164" spans="1:11" x14ac:dyDescent="0.25">
      <c r="A164" s="1" t="s">
        <v>9</v>
      </c>
      <c r="B164" s="1" t="s">
        <v>10</v>
      </c>
      <c r="C164" s="1" t="s">
        <v>11</v>
      </c>
      <c r="D164" s="1" t="s">
        <v>12</v>
      </c>
      <c r="E164" s="1" t="s">
        <v>15</v>
      </c>
      <c r="F164">
        <v>2021</v>
      </c>
      <c r="G164">
        <v>1</v>
      </c>
      <c r="H164">
        <v>3520</v>
      </c>
      <c r="I164">
        <v>21090</v>
      </c>
      <c r="J164" s="4">
        <f>SUMIFS(I:I,D:D,External_Data[[#This Row],[Brand]],F:F,External_Data[[#This Row],[Year]])</f>
        <v>1354820</v>
      </c>
      <c r="K1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1398480</v>
      </c>
    </row>
    <row r="165" spans="1:11" x14ac:dyDescent="0.25">
      <c r="A165" s="1" t="s">
        <v>9</v>
      </c>
      <c r="B165" s="1" t="s">
        <v>10</v>
      </c>
      <c r="C165" s="1" t="s">
        <v>11</v>
      </c>
      <c r="D165" s="1" t="s">
        <v>12</v>
      </c>
      <c r="E165" s="1" t="s">
        <v>15</v>
      </c>
      <c r="F165">
        <v>2021</v>
      </c>
      <c r="G165">
        <v>2</v>
      </c>
      <c r="H165">
        <v>3850</v>
      </c>
      <c r="I165">
        <v>23050</v>
      </c>
      <c r="J165" s="4">
        <f>SUMIFS(I:I,D:D,External_Data[[#This Row],[Brand]],F:F,External_Data[[#This Row],[Year]])</f>
        <v>1354820</v>
      </c>
      <c r="K1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1394540</v>
      </c>
    </row>
    <row r="166" spans="1:11" x14ac:dyDescent="0.25">
      <c r="A166" s="1" t="s">
        <v>9</v>
      </c>
      <c r="B166" s="1" t="s">
        <v>10</v>
      </c>
      <c r="C166" s="1" t="s">
        <v>11</v>
      </c>
      <c r="D166" s="1" t="s">
        <v>12</v>
      </c>
      <c r="E166" s="1" t="s">
        <v>15</v>
      </c>
      <c r="F166">
        <v>2021</v>
      </c>
      <c r="G166">
        <v>3</v>
      </c>
      <c r="H166">
        <v>4110</v>
      </c>
      <c r="I166">
        <v>24640</v>
      </c>
      <c r="J166" s="4">
        <f>SUMIFS(I:I,D:D,External_Data[[#This Row],[Brand]],F:F,External_Data[[#This Row],[Year]])</f>
        <v>1354820</v>
      </c>
      <c r="K1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1390560</v>
      </c>
    </row>
    <row r="167" spans="1:11" x14ac:dyDescent="0.25">
      <c r="A167" s="1" t="s">
        <v>9</v>
      </c>
      <c r="B167" s="1" t="s">
        <v>10</v>
      </c>
      <c r="C167" s="1" t="s">
        <v>11</v>
      </c>
      <c r="D167" s="1" t="s">
        <v>12</v>
      </c>
      <c r="E167" s="1" t="s">
        <v>15</v>
      </c>
      <c r="F167">
        <v>2021</v>
      </c>
      <c r="G167">
        <v>4</v>
      </c>
      <c r="H167">
        <v>4030</v>
      </c>
      <c r="I167">
        <v>24120</v>
      </c>
      <c r="J167" s="4">
        <f>SUMIFS(I:I,D:D,External_Data[[#This Row],[Brand]],F:F,External_Data[[#This Row],[Year]])</f>
        <v>1354820</v>
      </c>
      <c r="K1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1386700</v>
      </c>
    </row>
    <row r="168" spans="1:11" x14ac:dyDescent="0.25">
      <c r="A168" s="1" t="s">
        <v>9</v>
      </c>
      <c r="B168" s="1" t="s">
        <v>10</v>
      </c>
      <c r="C168" s="1" t="s">
        <v>11</v>
      </c>
      <c r="D168" s="1" t="s">
        <v>12</v>
      </c>
      <c r="E168" s="1" t="s">
        <v>15</v>
      </c>
      <c r="F168">
        <v>2021</v>
      </c>
      <c r="G168">
        <v>5</v>
      </c>
      <c r="H168">
        <v>3210</v>
      </c>
      <c r="I168">
        <v>19190</v>
      </c>
      <c r="J168" s="4">
        <f>SUMIFS(I:I,D:D,External_Data[[#This Row],[Brand]],F:F,External_Data[[#This Row],[Year]])</f>
        <v>1354820</v>
      </c>
      <c r="K1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1382320</v>
      </c>
    </row>
    <row r="169" spans="1:11" x14ac:dyDescent="0.25">
      <c r="A169" s="1" t="s">
        <v>9</v>
      </c>
      <c r="B169" s="1" t="s">
        <v>10</v>
      </c>
      <c r="C169" s="1" t="s">
        <v>11</v>
      </c>
      <c r="D169" s="1" t="s">
        <v>12</v>
      </c>
      <c r="E169" s="1" t="s">
        <v>15</v>
      </c>
      <c r="F169">
        <v>2021</v>
      </c>
      <c r="G169">
        <v>6</v>
      </c>
      <c r="H169">
        <v>5170</v>
      </c>
      <c r="I169">
        <v>30920</v>
      </c>
      <c r="J169" s="4">
        <f>SUMIFS(I:I,D:D,External_Data[[#This Row],[Brand]],F:F,External_Data[[#This Row],[Year]])</f>
        <v>1354820</v>
      </c>
      <c r="K1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1377200</v>
      </c>
    </row>
    <row r="170" spans="1:11" x14ac:dyDescent="0.25">
      <c r="A170" s="1" t="s">
        <v>9</v>
      </c>
      <c r="B170" s="1" t="s">
        <v>10</v>
      </c>
      <c r="C170" s="1" t="s">
        <v>11</v>
      </c>
      <c r="D170" s="1" t="s">
        <v>12</v>
      </c>
      <c r="E170" s="1" t="s">
        <v>15</v>
      </c>
      <c r="F170">
        <v>2021</v>
      </c>
      <c r="G170">
        <v>7</v>
      </c>
      <c r="H170">
        <v>3340</v>
      </c>
      <c r="I170">
        <v>19990</v>
      </c>
      <c r="J170" s="4">
        <f>SUMIFS(I:I,D:D,External_Data[[#This Row],[Brand]],F:F,External_Data[[#This Row],[Year]])</f>
        <v>1354820</v>
      </c>
      <c r="K1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1373750</v>
      </c>
    </row>
    <row r="171" spans="1:11" x14ac:dyDescent="0.25">
      <c r="A171" s="1" t="s">
        <v>9</v>
      </c>
      <c r="B171" s="1" t="s">
        <v>10</v>
      </c>
      <c r="C171" s="1" t="s">
        <v>11</v>
      </c>
      <c r="D171" s="1" t="s">
        <v>12</v>
      </c>
      <c r="E171" s="1" t="s">
        <v>15</v>
      </c>
      <c r="F171">
        <v>2021</v>
      </c>
      <c r="G171">
        <v>8</v>
      </c>
      <c r="H171">
        <v>3310</v>
      </c>
      <c r="I171">
        <v>19870</v>
      </c>
      <c r="J171" s="4">
        <f>SUMIFS(I:I,D:D,External_Data[[#This Row],[Brand]],F:F,External_Data[[#This Row],[Year]])</f>
        <v>1354820</v>
      </c>
      <c r="K1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1370490</v>
      </c>
    </row>
    <row r="172" spans="1:11" x14ac:dyDescent="0.25">
      <c r="A172" s="1" t="s">
        <v>9</v>
      </c>
      <c r="B172" s="1" t="s">
        <v>10</v>
      </c>
      <c r="C172" s="1" t="s">
        <v>11</v>
      </c>
      <c r="D172" s="1" t="s">
        <v>12</v>
      </c>
      <c r="E172" s="1" t="s">
        <v>15</v>
      </c>
      <c r="F172">
        <v>2021</v>
      </c>
      <c r="G172">
        <v>9</v>
      </c>
      <c r="H172">
        <v>3510</v>
      </c>
      <c r="I172">
        <v>21050</v>
      </c>
      <c r="J172" s="4">
        <f>SUMIFS(I:I,D:D,External_Data[[#This Row],[Brand]],F:F,External_Data[[#This Row],[Year]])</f>
        <v>1354820</v>
      </c>
      <c r="K1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1365890</v>
      </c>
    </row>
    <row r="173" spans="1:11" x14ac:dyDescent="0.25">
      <c r="A173" s="1" t="s">
        <v>9</v>
      </c>
      <c r="B173" s="1" t="s">
        <v>10</v>
      </c>
      <c r="C173" s="1" t="s">
        <v>11</v>
      </c>
      <c r="D173" s="1" t="s">
        <v>12</v>
      </c>
      <c r="E173" s="1" t="s">
        <v>15</v>
      </c>
      <c r="F173">
        <v>2021</v>
      </c>
      <c r="G173">
        <v>10</v>
      </c>
      <c r="H173">
        <v>3640</v>
      </c>
      <c r="I173">
        <v>21810</v>
      </c>
      <c r="J173" s="4">
        <f>SUMIFS(I:I,D:D,External_Data[[#This Row],[Brand]],F:F,External_Data[[#This Row],[Year]])</f>
        <v>1354820</v>
      </c>
      <c r="K1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1361560</v>
      </c>
    </row>
    <row r="174" spans="1:11" x14ac:dyDescent="0.25">
      <c r="A174" s="1" t="s">
        <v>9</v>
      </c>
      <c r="B174" s="1" t="s">
        <v>10</v>
      </c>
      <c r="C174" s="1" t="s">
        <v>11</v>
      </c>
      <c r="D174" s="1" t="s">
        <v>12</v>
      </c>
      <c r="E174" s="1" t="s">
        <v>15</v>
      </c>
      <c r="F174">
        <v>2021</v>
      </c>
      <c r="G174">
        <v>11</v>
      </c>
      <c r="H174">
        <v>3350</v>
      </c>
      <c r="I174">
        <v>20050</v>
      </c>
      <c r="J174" s="4">
        <f>SUMIFS(I:I,D:D,External_Data[[#This Row],[Brand]],F:F,External_Data[[#This Row],[Year]])</f>
        <v>1354820</v>
      </c>
      <c r="K1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1358210</v>
      </c>
    </row>
    <row r="175" spans="1:11" x14ac:dyDescent="0.25">
      <c r="A175" s="1" t="s">
        <v>9</v>
      </c>
      <c r="B175" s="1" t="s">
        <v>10</v>
      </c>
      <c r="C175" s="1" t="s">
        <v>11</v>
      </c>
      <c r="D175" s="1" t="s">
        <v>12</v>
      </c>
      <c r="E175" s="1" t="s">
        <v>15</v>
      </c>
      <c r="F175">
        <v>2021</v>
      </c>
      <c r="G175">
        <v>12</v>
      </c>
      <c r="H175">
        <v>3920</v>
      </c>
      <c r="I175">
        <v>23470</v>
      </c>
      <c r="J175" s="4">
        <f>SUMIFS(I:I,D:D,External_Data[[#This Row],[Brand]],F:F,External_Data[[#This Row],[Year]])</f>
        <v>1354820</v>
      </c>
      <c r="K1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1354820</v>
      </c>
    </row>
    <row r="176" spans="1:11" x14ac:dyDescent="0.25">
      <c r="A176" s="1" t="s">
        <v>9</v>
      </c>
      <c r="B176" s="1" t="s">
        <v>10</v>
      </c>
      <c r="C176" s="1" t="s">
        <v>11</v>
      </c>
      <c r="D176" s="1" t="s">
        <v>12</v>
      </c>
      <c r="E176" s="1" t="s">
        <v>15</v>
      </c>
      <c r="F176">
        <v>2022</v>
      </c>
      <c r="G176">
        <v>1</v>
      </c>
      <c r="H176">
        <v>4310</v>
      </c>
      <c r="I176">
        <v>25810</v>
      </c>
      <c r="J176" s="4">
        <f>SUMIFS(I:I,D:D,External_Data[[#This Row],[Brand]],F:F,External_Data[[#This Row],[Year]])</f>
        <v>1059210</v>
      </c>
      <c r="K1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1100650</v>
      </c>
    </row>
    <row r="177" spans="1:11" x14ac:dyDescent="0.25">
      <c r="A177" s="1" t="s">
        <v>9</v>
      </c>
      <c r="B177" s="1" t="s">
        <v>10</v>
      </c>
      <c r="C177" s="1" t="s">
        <v>11</v>
      </c>
      <c r="D177" s="1" t="s">
        <v>12</v>
      </c>
      <c r="E177" s="1" t="s">
        <v>15</v>
      </c>
      <c r="F177">
        <v>2022</v>
      </c>
      <c r="G177">
        <v>2</v>
      </c>
      <c r="H177">
        <v>3700</v>
      </c>
      <c r="I177">
        <v>22150</v>
      </c>
      <c r="J177" s="4">
        <f>SUMIFS(I:I,D:D,External_Data[[#This Row],[Brand]],F:F,External_Data[[#This Row],[Year]])</f>
        <v>1059210</v>
      </c>
      <c r="K1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1096800</v>
      </c>
    </row>
    <row r="178" spans="1:11" x14ac:dyDescent="0.25">
      <c r="A178" s="1" t="s">
        <v>9</v>
      </c>
      <c r="B178" s="1" t="s">
        <v>10</v>
      </c>
      <c r="C178" s="1" t="s">
        <v>11</v>
      </c>
      <c r="D178" s="1" t="s">
        <v>12</v>
      </c>
      <c r="E178" s="1" t="s">
        <v>15</v>
      </c>
      <c r="F178">
        <v>2022</v>
      </c>
      <c r="G178">
        <v>3</v>
      </c>
      <c r="H178">
        <v>4120</v>
      </c>
      <c r="I178">
        <v>24710</v>
      </c>
      <c r="J178" s="4">
        <f>SUMIFS(I:I,D:D,External_Data[[#This Row],[Brand]],F:F,External_Data[[#This Row],[Year]])</f>
        <v>1059210</v>
      </c>
      <c r="K1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1092690</v>
      </c>
    </row>
    <row r="179" spans="1:11" x14ac:dyDescent="0.25">
      <c r="A179" s="1" t="s">
        <v>9</v>
      </c>
      <c r="B179" s="1" t="s">
        <v>10</v>
      </c>
      <c r="C179" s="1" t="s">
        <v>11</v>
      </c>
      <c r="D179" s="1" t="s">
        <v>12</v>
      </c>
      <c r="E179" s="1" t="s">
        <v>15</v>
      </c>
      <c r="F179">
        <v>2022</v>
      </c>
      <c r="G179">
        <v>4</v>
      </c>
      <c r="H179">
        <v>4150</v>
      </c>
      <c r="I179">
        <v>24870</v>
      </c>
      <c r="J179" s="4">
        <f>SUMIFS(I:I,D:D,External_Data[[#This Row],[Brand]],F:F,External_Data[[#This Row],[Year]])</f>
        <v>1059210</v>
      </c>
      <c r="K1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1088660</v>
      </c>
    </row>
    <row r="180" spans="1:11" x14ac:dyDescent="0.25">
      <c r="A180" s="1" t="s">
        <v>9</v>
      </c>
      <c r="B180" s="1" t="s">
        <v>10</v>
      </c>
      <c r="C180" s="1" t="s">
        <v>11</v>
      </c>
      <c r="D180" s="1" t="s">
        <v>12</v>
      </c>
      <c r="E180" s="1" t="s">
        <v>15</v>
      </c>
      <c r="F180">
        <v>2022</v>
      </c>
      <c r="G180">
        <v>5</v>
      </c>
      <c r="H180">
        <v>3730</v>
      </c>
      <c r="I180">
        <v>22370</v>
      </c>
      <c r="J180" s="4">
        <f>SUMIFS(I:I,D:D,External_Data[[#This Row],[Brand]],F:F,External_Data[[#This Row],[Year]])</f>
        <v>1059210</v>
      </c>
      <c r="K1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1085450</v>
      </c>
    </row>
    <row r="181" spans="1:11" x14ac:dyDescent="0.25">
      <c r="A181" s="1" t="s">
        <v>9</v>
      </c>
      <c r="B181" s="1" t="s">
        <v>10</v>
      </c>
      <c r="C181" s="1" t="s">
        <v>11</v>
      </c>
      <c r="D181" s="1" t="s">
        <v>12</v>
      </c>
      <c r="E181" s="1" t="s">
        <v>15</v>
      </c>
      <c r="F181">
        <v>2022</v>
      </c>
      <c r="G181">
        <v>6</v>
      </c>
      <c r="H181">
        <v>4450</v>
      </c>
      <c r="I181">
        <v>26640</v>
      </c>
      <c r="J181" s="4">
        <f>SUMIFS(I:I,D:D,External_Data[[#This Row],[Brand]],F:F,External_Data[[#This Row],[Year]])</f>
        <v>1059210</v>
      </c>
      <c r="K1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1080280</v>
      </c>
    </row>
    <row r="182" spans="1:11" x14ac:dyDescent="0.25">
      <c r="A182" s="1" t="s">
        <v>9</v>
      </c>
      <c r="B182" s="1" t="s">
        <v>10</v>
      </c>
      <c r="C182" s="1" t="s">
        <v>11</v>
      </c>
      <c r="D182" s="1" t="s">
        <v>12</v>
      </c>
      <c r="E182" s="1" t="s">
        <v>15</v>
      </c>
      <c r="F182">
        <v>2022</v>
      </c>
      <c r="G182">
        <v>7</v>
      </c>
      <c r="H182">
        <v>3200</v>
      </c>
      <c r="I182">
        <v>19170</v>
      </c>
      <c r="J182" s="4">
        <f>SUMIFS(I:I,D:D,External_Data[[#This Row],[Brand]],F:F,External_Data[[#This Row],[Year]])</f>
        <v>1059210</v>
      </c>
      <c r="K1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1076940</v>
      </c>
    </row>
    <row r="183" spans="1:11" x14ac:dyDescent="0.25">
      <c r="A183" s="1" t="s">
        <v>9</v>
      </c>
      <c r="B183" s="1" t="s">
        <v>10</v>
      </c>
      <c r="C183" s="1" t="s">
        <v>11</v>
      </c>
      <c r="D183" s="1" t="s">
        <v>12</v>
      </c>
      <c r="E183" s="1" t="s">
        <v>15</v>
      </c>
      <c r="F183">
        <v>2022</v>
      </c>
      <c r="G183">
        <v>8</v>
      </c>
      <c r="H183">
        <v>3010</v>
      </c>
      <c r="I183">
        <v>18060</v>
      </c>
      <c r="J183" s="4">
        <f>SUMIFS(I:I,D:D,External_Data[[#This Row],[Brand]],F:F,External_Data[[#This Row],[Year]])</f>
        <v>1059210</v>
      </c>
      <c r="K1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1073630</v>
      </c>
    </row>
    <row r="184" spans="1:11" x14ac:dyDescent="0.25">
      <c r="A184" s="1" t="s">
        <v>9</v>
      </c>
      <c r="B184" s="1" t="s">
        <v>10</v>
      </c>
      <c r="C184" s="1" t="s">
        <v>11</v>
      </c>
      <c r="D184" s="1" t="s">
        <v>12</v>
      </c>
      <c r="E184" s="1" t="s">
        <v>15</v>
      </c>
      <c r="F184">
        <v>2022</v>
      </c>
      <c r="G184">
        <v>9</v>
      </c>
      <c r="H184">
        <v>2560</v>
      </c>
      <c r="I184">
        <v>15340</v>
      </c>
      <c r="J184" s="4">
        <f>SUMIFS(I:I,D:D,External_Data[[#This Row],[Brand]],F:F,External_Data[[#This Row],[Year]])</f>
        <v>1059210</v>
      </c>
      <c r="K1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1070120</v>
      </c>
    </row>
    <row r="185" spans="1:11" x14ac:dyDescent="0.25">
      <c r="A185" s="1" t="s">
        <v>9</v>
      </c>
      <c r="B185" s="1" t="s">
        <v>10</v>
      </c>
      <c r="C185" s="1" t="s">
        <v>11</v>
      </c>
      <c r="D185" s="1" t="s">
        <v>12</v>
      </c>
      <c r="E185" s="1" t="s">
        <v>15</v>
      </c>
      <c r="F185">
        <v>2022</v>
      </c>
      <c r="G185">
        <v>10</v>
      </c>
      <c r="H185">
        <v>1990</v>
      </c>
      <c r="I185">
        <v>12140</v>
      </c>
      <c r="J185" s="4">
        <f>SUMIFS(I:I,D:D,External_Data[[#This Row],[Brand]],F:F,External_Data[[#This Row],[Year]])</f>
        <v>1059210</v>
      </c>
      <c r="K1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1066480</v>
      </c>
    </row>
    <row r="186" spans="1:11" x14ac:dyDescent="0.25">
      <c r="A186" s="1" t="s">
        <v>9</v>
      </c>
      <c r="B186" s="1" t="s">
        <v>10</v>
      </c>
      <c r="C186" s="1" t="s">
        <v>11</v>
      </c>
      <c r="D186" s="1" t="s">
        <v>12</v>
      </c>
      <c r="E186" s="1" t="s">
        <v>15</v>
      </c>
      <c r="F186">
        <v>2022</v>
      </c>
      <c r="G186">
        <v>11</v>
      </c>
      <c r="H186">
        <v>1740</v>
      </c>
      <c r="I186">
        <v>11900</v>
      </c>
      <c r="J186" s="4">
        <f>SUMIFS(I:I,D:D,External_Data[[#This Row],[Brand]],F:F,External_Data[[#This Row],[Year]])</f>
        <v>1059210</v>
      </c>
      <c r="K1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1063130</v>
      </c>
    </row>
    <row r="187" spans="1:11" x14ac:dyDescent="0.25">
      <c r="A187" s="1" t="s">
        <v>9</v>
      </c>
      <c r="B187" s="1" t="s">
        <v>10</v>
      </c>
      <c r="C187" s="1" t="s">
        <v>11</v>
      </c>
      <c r="D187" s="1" t="s">
        <v>12</v>
      </c>
      <c r="E187" s="1" t="s">
        <v>15</v>
      </c>
      <c r="F187">
        <v>2022</v>
      </c>
      <c r="G187">
        <v>12</v>
      </c>
      <c r="H187">
        <v>830</v>
      </c>
      <c r="I187">
        <v>5720</v>
      </c>
      <c r="J187" s="4">
        <f>SUMIFS(I:I,D:D,External_Data[[#This Row],[Brand]],F:F,External_Data[[#This Row],[Year]])</f>
        <v>1059210</v>
      </c>
      <c r="K1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1059210</v>
      </c>
    </row>
    <row r="188" spans="1:11" x14ac:dyDescent="0.25">
      <c r="A188" s="1" t="s">
        <v>9</v>
      </c>
      <c r="B188" s="1" t="s">
        <v>10</v>
      </c>
      <c r="C188" s="1" t="s">
        <v>11</v>
      </c>
      <c r="D188" s="1" t="s">
        <v>12</v>
      </c>
      <c r="E188" s="1" t="s">
        <v>15</v>
      </c>
      <c r="F188">
        <v>2023</v>
      </c>
      <c r="G188">
        <v>1</v>
      </c>
      <c r="H188">
        <v>2150</v>
      </c>
      <c r="I188">
        <v>14950</v>
      </c>
      <c r="J188" s="4">
        <f>SUMIFS(I:I,D:D,External_Data[[#This Row],[Brand]],F:F,External_Data[[#This Row],[Year]])</f>
        <v>263250</v>
      </c>
      <c r="K1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296730</v>
      </c>
    </row>
    <row r="189" spans="1:11" x14ac:dyDescent="0.25">
      <c r="A189" s="1" t="s">
        <v>9</v>
      </c>
      <c r="B189" s="1" t="s">
        <v>10</v>
      </c>
      <c r="C189" s="1" t="s">
        <v>11</v>
      </c>
      <c r="D189" s="1" t="s">
        <v>12</v>
      </c>
      <c r="E189" s="1" t="s">
        <v>15</v>
      </c>
      <c r="F189">
        <v>2023</v>
      </c>
      <c r="G189">
        <v>2</v>
      </c>
      <c r="H189">
        <v>2100</v>
      </c>
      <c r="I189">
        <v>14480</v>
      </c>
      <c r="J189" s="4">
        <f>SUMIFS(I:I,D:D,External_Data[[#This Row],[Brand]],F:F,External_Data[[#This Row],[Year]])</f>
        <v>263250</v>
      </c>
      <c r="K1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293030</v>
      </c>
    </row>
    <row r="190" spans="1:11" x14ac:dyDescent="0.25">
      <c r="A190" s="1" t="s">
        <v>9</v>
      </c>
      <c r="B190" s="1" t="s">
        <v>10</v>
      </c>
      <c r="C190" s="1" t="s">
        <v>11</v>
      </c>
      <c r="D190" s="1" t="s">
        <v>12</v>
      </c>
      <c r="E190" s="1" t="s">
        <v>15</v>
      </c>
      <c r="F190">
        <v>2023</v>
      </c>
      <c r="G190">
        <v>3</v>
      </c>
      <c r="H190">
        <v>2500</v>
      </c>
      <c r="I190">
        <v>17330</v>
      </c>
      <c r="J190" s="4">
        <f>SUMIFS(I:I,D:D,External_Data[[#This Row],[Brand]],F:F,External_Data[[#This Row],[Year]])</f>
        <v>263250</v>
      </c>
      <c r="K1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288910</v>
      </c>
    </row>
    <row r="191" spans="1:11" x14ac:dyDescent="0.25">
      <c r="A191" s="1" t="s">
        <v>9</v>
      </c>
      <c r="B191" s="1" t="s">
        <v>10</v>
      </c>
      <c r="C191" s="1" t="s">
        <v>16</v>
      </c>
      <c r="D191" s="1" t="s">
        <v>17</v>
      </c>
      <c r="E191" s="1" t="s">
        <v>13</v>
      </c>
      <c r="F191">
        <v>2018</v>
      </c>
      <c r="G191">
        <v>1</v>
      </c>
      <c r="H191">
        <v>24570</v>
      </c>
      <c r="I191">
        <v>152340</v>
      </c>
      <c r="J191" s="4">
        <f>SUMIFS(I:I,D:D,External_Data[[#This Row],[Brand]],F:F,External_Data[[#This Row],[Year]])</f>
        <v>2888970</v>
      </c>
      <c r="K1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2" spans="1:11" x14ac:dyDescent="0.25">
      <c r="A192" s="1" t="s">
        <v>9</v>
      </c>
      <c r="B192" s="1" t="s">
        <v>10</v>
      </c>
      <c r="C192" s="1" t="s">
        <v>16</v>
      </c>
      <c r="D192" s="1" t="s">
        <v>17</v>
      </c>
      <c r="E192" s="1" t="s">
        <v>13</v>
      </c>
      <c r="F192">
        <v>2018</v>
      </c>
      <c r="G192">
        <v>2</v>
      </c>
      <c r="H192">
        <v>17270</v>
      </c>
      <c r="I192">
        <v>107120</v>
      </c>
      <c r="J192" s="4">
        <f>SUMIFS(I:I,D:D,External_Data[[#This Row],[Brand]],F:F,External_Data[[#This Row],[Year]])</f>
        <v>2888970</v>
      </c>
      <c r="K1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3" spans="1:11" x14ac:dyDescent="0.25">
      <c r="A193" s="1" t="s">
        <v>9</v>
      </c>
      <c r="B193" s="1" t="s">
        <v>10</v>
      </c>
      <c r="C193" s="1" t="s">
        <v>16</v>
      </c>
      <c r="D193" s="1" t="s">
        <v>17</v>
      </c>
      <c r="E193" s="1" t="s">
        <v>13</v>
      </c>
      <c r="F193">
        <v>2018</v>
      </c>
      <c r="G193">
        <v>3</v>
      </c>
      <c r="H193">
        <v>23310</v>
      </c>
      <c r="I193">
        <v>144530</v>
      </c>
      <c r="J193" s="4">
        <f>SUMIFS(I:I,D:D,External_Data[[#This Row],[Brand]],F:F,External_Data[[#This Row],[Year]])</f>
        <v>2888970</v>
      </c>
      <c r="K1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4" spans="1:11" x14ac:dyDescent="0.25">
      <c r="A194" s="1" t="s">
        <v>9</v>
      </c>
      <c r="B194" s="1" t="s">
        <v>10</v>
      </c>
      <c r="C194" s="1" t="s">
        <v>16</v>
      </c>
      <c r="D194" s="1" t="s">
        <v>17</v>
      </c>
      <c r="E194" s="1" t="s">
        <v>13</v>
      </c>
      <c r="F194">
        <v>2018</v>
      </c>
      <c r="G194">
        <v>4</v>
      </c>
      <c r="H194">
        <v>12430</v>
      </c>
      <c r="I194">
        <v>77110</v>
      </c>
      <c r="J194" s="4">
        <f>SUMIFS(I:I,D:D,External_Data[[#This Row],[Brand]],F:F,External_Data[[#This Row],[Year]])</f>
        <v>2888970</v>
      </c>
      <c r="K1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5" spans="1:11" x14ac:dyDescent="0.25">
      <c r="A195" s="1" t="s">
        <v>9</v>
      </c>
      <c r="B195" s="1" t="s">
        <v>10</v>
      </c>
      <c r="C195" s="1" t="s">
        <v>16</v>
      </c>
      <c r="D195" s="1" t="s">
        <v>17</v>
      </c>
      <c r="E195" s="1" t="s">
        <v>13</v>
      </c>
      <c r="F195">
        <v>2018</v>
      </c>
      <c r="G195">
        <v>5</v>
      </c>
      <c r="H195">
        <v>22130</v>
      </c>
      <c r="I195">
        <v>137220</v>
      </c>
      <c r="J195" s="4">
        <f>SUMIFS(I:I,D:D,External_Data[[#This Row],[Brand]],F:F,External_Data[[#This Row],[Year]])</f>
        <v>2888970</v>
      </c>
      <c r="K1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6" spans="1:11" x14ac:dyDescent="0.25">
      <c r="A196" s="1" t="s">
        <v>9</v>
      </c>
      <c r="B196" s="1" t="s">
        <v>10</v>
      </c>
      <c r="C196" s="1" t="s">
        <v>16</v>
      </c>
      <c r="D196" s="1" t="s">
        <v>17</v>
      </c>
      <c r="E196" s="1" t="s">
        <v>13</v>
      </c>
      <c r="F196">
        <v>2018</v>
      </c>
      <c r="G196">
        <v>6</v>
      </c>
      <c r="H196">
        <v>22950</v>
      </c>
      <c r="I196">
        <v>142250</v>
      </c>
      <c r="J196" s="4">
        <f>SUMIFS(I:I,D:D,External_Data[[#This Row],[Brand]],F:F,External_Data[[#This Row],[Year]])</f>
        <v>2888970</v>
      </c>
      <c r="K1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7" spans="1:11" x14ac:dyDescent="0.25">
      <c r="A197" s="1" t="s">
        <v>9</v>
      </c>
      <c r="B197" s="1" t="s">
        <v>10</v>
      </c>
      <c r="C197" s="1" t="s">
        <v>16</v>
      </c>
      <c r="D197" s="1" t="s">
        <v>17</v>
      </c>
      <c r="E197" s="1" t="s">
        <v>13</v>
      </c>
      <c r="F197">
        <v>2018</v>
      </c>
      <c r="G197">
        <v>7</v>
      </c>
      <c r="H197">
        <v>23980</v>
      </c>
      <c r="I197">
        <v>148670</v>
      </c>
      <c r="J197" s="4">
        <f>SUMIFS(I:I,D:D,External_Data[[#This Row],[Brand]],F:F,External_Data[[#This Row],[Year]])</f>
        <v>2888970</v>
      </c>
      <c r="K1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8" spans="1:11" x14ac:dyDescent="0.25">
      <c r="A198" s="1" t="s">
        <v>9</v>
      </c>
      <c r="B198" s="1" t="s">
        <v>10</v>
      </c>
      <c r="C198" s="1" t="s">
        <v>16</v>
      </c>
      <c r="D198" s="1" t="s">
        <v>17</v>
      </c>
      <c r="E198" s="1" t="s">
        <v>13</v>
      </c>
      <c r="F198">
        <v>2018</v>
      </c>
      <c r="G198">
        <v>8</v>
      </c>
      <c r="H198">
        <v>21100</v>
      </c>
      <c r="I198">
        <v>130810</v>
      </c>
      <c r="J198" s="4">
        <f>SUMIFS(I:I,D:D,External_Data[[#This Row],[Brand]],F:F,External_Data[[#This Row],[Year]])</f>
        <v>2888970</v>
      </c>
      <c r="K1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199" spans="1:11" x14ac:dyDescent="0.25">
      <c r="A199" s="1" t="s">
        <v>9</v>
      </c>
      <c r="B199" s="1" t="s">
        <v>10</v>
      </c>
      <c r="C199" s="1" t="s">
        <v>16</v>
      </c>
      <c r="D199" s="1" t="s">
        <v>17</v>
      </c>
      <c r="E199" s="1" t="s">
        <v>13</v>
      </c>
      <c r="F199">
        <v>2018</v>
      </c>
      <c r="G199">
        <v>9</v>
      </c>
      <c r="H199">
        <v>22790</v>
      </c>
      <c r="I199">
        <v>141310</v>
      </c>
      <c r="J199" s="4">
        <f>SUMIFS(I:I,D:D,External_Data[[#This Row],[Brand]],F:F,External_Data[[#This Row],[Year]])</f>
        <v>2888970</v>
      </c>
      <c r="K1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00" spans="1:11" x14ac:dyDescent="0.25">
      <c r="A200" s="1" t="s">
        <v>9</v>
      </c>
      <c r="B200" s="1" t="s">
        <v>10</v>
      </c>
      <c r="C200" s="1" t="s">
        <v>16</v>
      </c>
      <c r="D200" s="1" t="s">
        <v>17</v>
      </c>
      <c r="E200" s="1" t="s">
        <v>13</v>
      </c>
      <c r="F200">
        <v>2018</v>
      </c>
      <c r="G200">
        <v>10</v>
      </c>
      <c r="H200">
        <v>24020</v>
      </c>
      <c r="I200">
        <v>148920</v>
      </c>
      <c r="J200" s="4">
        <f>SUMIFS(I:I,D:D,External_Data[[#This Row],[Brand]],F:F,External_Data[[#This Row],[Year]])</f>
        <v>2888970</v>
      </c>
      <c r="K2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01" spans="1:11" x14ac:dyDescent="0.25">
      <c r="A201" s="1" t="s">
        <v>9</v>
      </c>
      <c r="B201" s="1" t="s">
        <v>10</v>
      </c>
      <c r="C201" s="1" t="s">
        <v>16</v>
      </c>
      <c r="D201" s="1" t="s">
        <v>17</v>
      </c>
      <c r="E201" s="1" t="s">
        <v>13</v>
      </c>
      <c r="F201">
        <v>2018</v>
      </c>
      <c r="G201">
        <v>11</v>
      </c>
      <c r="H201">
        <v>20000</v>
      </c>
      <c r="I201">
        <v>123960</v>
      </c>
      <c r="J201" s="4">
        <f>SUMIFS(I:I,D:D,External_Data[[#This Row],[Brand]],F:F,External_Data[[#This Row],[Year]])</f>
        <v>2888970</v>
      </c>
      <c r="K2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02" spans="1:11" x14ac:dyDescent="0.25">
      <c r="A202" s="1" t="s">
        <v>9</v>
      </c>
      <c r="B202" s="1" t="s">
        <v>10</v>
      </c>
      <c r="C202" s="1" t="s">
        <v>16</v>
      </c>
      <c r="D202" s="1" t="s">
        <v>17</v>
      </c>
      <c r="E202" s="1" t="s">
        <v>13</v>
      </c>
      <c r="F202">
        <v>2018</v>
      </c>
      <c r="G202">
        <v>12</v>
      </c>
      <c r="H202">
        <v>22520</v>
      </c>
      <c r="I202">
        <v>152320</v>
      </c>
      <c r="J202" s="4">
        <f>SUMIFS(I:I,D:D,External_Data[[#This Row],[Brand]],F:F,External_Data[[#This Row],[Year]])</f>
        <v>2888970</v>
      </c>
      <c r="K2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03" spans="1:11" x14ac:dyDescent="0.25">
      <c r="A203" s="1" t="s">
        <v>9</v>
      </c>
      <c r="B203" s="1" t="s">
        <v>10</v>
      </c>
      <c r="C203" s="1" t="s">
        <v>16</v>
      </c>
      <c r="D203" s="1" t="s">
        <v>17</v>
      </c>
      <c r="E203" s="1" t="s">
        <v>13</v>
      </c>
      <c r="F203">
        <v>2019</v>
      </c>
      <c r="G203">
        <v>1</v>
      </c>
      <c r="H203">
        <v>19950</v>
      </c>
      <c r="I203">
        <v>145690</v>
      </c>
      <c r="J203" s="4">
        <f>SUMIFS(I:I,D:D,External_Data[[#This Row],[Brand]],F:F,External_Data[[#This Row],[Year]])</f>
        <v>2929780</v>
      </c>
      <c r="K2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3162280</v>
      </c>
    </row>
    <row r="204" spans="1:11" x14ac:dyDescent="0.25">
      <c r="A204" s="1" t="s">
        <v>9</v>
      </c>
      <c r="B204" s="1" t="s">
        <v>10</v>
      </c>
      <c r="C204" s="1" t="s">
        <v>16</v>
      </c>
      <c r="D204" s="1" t="s">
        <v>17</v>
      </c>
      <c r="E204" s="1" t="s">
        <v>13</v>
      </c>
      <c r="F204">
        <v>2019</v>
      </c>
      <c r="G204">
        <v>2</v>
      </c>
      <c r="H204">
        <v>17990</v>
      </c>
      <c r="I204">
        <v>131370</v>
      </c>
      <c r="J204" s="4">
        <f>SUMIFS(I:I,D:D,External_Data[[#This Row],[Brand]],F:F,External_Data[[#This Row],[Year]])</f>
        <v>2929780</v>
      </c>
      <c r="K2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3145010</v>
      </c>
    </row>
    <row r="205" spans="1:11" x14ac:dyDescent="0.25">
      <c r="A205" s="1" t="s">
        <v>9</v>
      </c>
      <c r="B205" s="1" t="s">
        <v>10</v>
      </c>
      <c r="C205" s="1" t="s">
        <v>16</v>
      </c>
      <c r="D205" s="1" t="s">
        <v>17</v>
      </c>
      <c r="E205" s="1" t="s">
        <v>13</v>
      </c>
      <c r="F205">
        <v>2019</v>
      </c>
      <c r="G205">
        <v>3</v>
      </c>
      <c r="H205">
        <v>20400</v>
      </c>
      <c r="I205">
        <v>148970</v>
      </c>
      <c r="J205" s="4">
        <f>SUMIFS(I:I,D:D,External_Data[[#This Row],[Brand]],F:F,External_Data[[#This Row],[Year]])</f>
        <v>2929780</v>
      </c>
      <c r="K2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3121700</v>
      </c>
    </row>
    <row r="206" spans="1:11" x14ac:dyDescent="0.25">
      <c r="A206" s="1" t="s">
        <v>9</v>
      </c>
      <c r="B206" s="1" t="s">
        <v>10</v>
      </c>
      <c r="C206" s="1" t="s">
        <v>16</v>
      </c>
      <c r="D206" s="1" t="s">
        <v>17</v>
      </c>
      <c r="E206" s="1" t="s">
        <v>13</v>
      </c>
      <c r="F206">
        <v>2019</v>
      </c>
      <c r="G206">
        <v>4</v>
      </c>
      <c r="H206">
        <v>20120</v>
      </c>
      <c r="I206">
        <v>146900</v>
      </c>
      <c r="J206" s="4">
        <f>SUMIFS(I:I,D:D,External_Data[[#This Row],[Brand]],F:F,External_Data[[#This Row],[Year]])</f>
        <v>2929780</v>
      </c>
      <c r="K2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3109270</v>
      </c>
    </row>
    <row r="207" spans="1:11" x14ac:dyDescent="0.25">
      <c r="A207" s="1" t="s">
        <v>9</v>
      </c>
      <c r="B207" s="1" t="s">
        <v>10</v>
      </c>
      <c r="C207" s="1" t="s">
        <v>16</v>
      </c>
      <c r="D207" s="1" t="s">
        <v>17</v>
      </c>
      <c r="E207" s="1" t="s">
        <v>13</v>
      </c>
      <c r="F207">
        <v>2019</v>
      </c>
      <c r="G207">
        <v>5</v>
      </c>
      <c r="H207">
        <v>20990</v>
      </c>
      <c r="I207">
        <v>153180</v>
      </c>
      <c r="J207" s="4">
        <f>SUMIFS(I:I,D:D,External_Data[[#This Row],[Brand]],F:F,External_Data[[#This Row],[Year]])</f>
        <v>2929780</v>
      </c>
      <c r="K2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3087140</v>
      </c>
    </row>
    <row r="208" spans="1:11" x14ac:dyDescent="0.25">
      <c r="A208" s="1" t="s">
        <v>9</v>
      </c>
      <c r="B208" s="1" t="s">
        <v>10</v>
      </c>
      <c r="C208" s="1" t="s">
        <v>16</v>
      </c>
      <c r="D208" s="1" t="s">
        <v>17</v>
      </c>
      <c r="E208" s="1" t="s">
        <v>13</v>
      </c>
      <c r="F208">
        <v>2019</v>
      </c>
      <c r="G208">
        <v>6</v>
      </c>
      <c r="H208">
        <v>18190</v>
      </c>
      <c r="I208">
        <v>132830</v>
      </c>
      <c r="J208" s="4">
        <f>SUMIFS(I:I,D:D,External_Data[[#This Row],[Brand]],F:F,External_Data[[#This Row],[Year]])</f>
        <v>2929780</v>
      </c>
      <c r="K2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3064190</v>
      </c>
    </row>
    <row r="209" spans="1:11" x14ac:dyDescent="0.25">
      <c r="A209" s="1" t="s">
        <v>9</v>
      </c>
      <c r="B209" s="1" t="s">
        <v>10</v>
      </c>
      <c r="C209" s="1" t="s">
        <v>16</v>
      </c>
      <c r="D209" s="1" t="s">
        <v>17</v>
      </c>
      <c r="E209" s="1" t="s">
        <v>13</v>
      </c>
      <c r="F209">
        <v>2019</v>
      </c>
      <c r="G209">
        <v>7</v>
      </c>
      <c r="H209">
        <v>16160</v>
      </c>
      <c r="I209">
        <v>118010</v>
      </c>
      <c r="J209" s="4">
        <f>SUMIFS(I:I,D:D,External_Data[[#This Row],[Brand]],F:F,External_Data[[#This Row],[Year]])</f>
        <v>2929780</v>
      </c>
      <c r="K2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3040210</v>
      </c>
    </row>
    <row r="210" spans="1:11" x14ac:dyDescent="0.25">
      <c r="A210" s="1" t="s">
        <v>9</v>
      </c>
      <c r="B210" s="1" t="s">
        <v>10</v>
      </c>
      <c r="C210" s="1" t="s">
        <v>16</v>
      </c>
      <c r="D210" s="1" t="s">
        <v>17</v>
      </c>
      <c r="E210" s="1" t="s">
        <v>13</v>
      </c>
      <c r="F210">
        <v>2019</v>
      </c>
      <c r="G210">
        <v>8</v>
      </c>
      <c r="H210">
        <v>16500</v>
      </c>
      <c r="I210">
        <v>120440</v>
      </c>
      <c r="J210" s="4">
        <f>SUMIFS(I:I,D:D,External_Data[[#This Row],[Brand]],F:F,External_Data[[#This Row],[Year]])</f>
        <v>2929780</v>
      </c>
      <c r="K2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3019110</v>
      </c>
    </row>
    <row r="211" spans="1:11" x14ac:dyDescent="0.25">
      <c r="A211" s="1" t="s">
        <v>9</v>
      </c>
      <c r="B211" s="1" t="s">
        <v>10</v>
      </c>
      <c r="C211" s="1" t="s">
        <v>16</v>
      </c>
      <c r="D211" s="1" t="s">
        <v>17</v>
      </c>
      <c r="E211" s="1" t="s">
        <v>13</v>
      </c>
      <c r="F211">
        <v>2019</v>
      </c>
      <c r="G211">
        <v>9</v>
      </c>
      <c r="H211">
        <v>19860</v>
      </c>
      <c r="I211">
        <v>145050</v>
      </c>
      <c r="J211" s="4">
        <f>SUMIFS(I:I,D:D,External_Data[[#This Row],[Brand]],F:F,External_Data[[#This Row],[Year]])</f>
        <v>2929780</v>
      </c>
      <c r="K2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2996320</v>
      </c>
    </row>
    <row r="212" spans="1:11" x14ac:dyDescent="0.25">
      <c r="A212" s="1" t="s">
        <v>9</v>
      </c>
      <c r="B212" s="1" t="s">
        <v>10</v>
      </c>
      <c r="C212" s="1" t="s">
        <v>16</v>
      </c>
      <c r="D212" s="1" t="s">
        <v>17</v>
      </c>
      <c r="E212" s="1" t="s">
        <v>13</v>
      </c>
      <c r="F212">
        <v>2019</v>
      </c>
      <c r="G212">
        <v>10</v>
      </c>
      <c r="H212">
        <v>16690</v>
      </c>
      <c r="I212">
        <v>121880</v>
      </c>
      <c r="J212" s="4">
        <f>SUMIFS(I:I,D:D,External_Data[[#This Row],[Brand]],F:F,External_Data[[#This Row],[Year]])</f>
        <v>2929780</v>
      </c>
      <c r="K2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2972300</v>
      </c>
    </row>
    <row r="213" spans="1:11" x14ac:dyDescent="0.25">
      <c r="A213" s="1" t="s">
        <v>9</v>
      </c>
      <c r="B213" s="1" t="s">
        <v>10</v>
      </c>
      <c r="C213" s="1" t="s">
        <v>16</v>
      </c>
      <c r="D213" s="1" t="s">
        <v>17</v>
      </c>
      <c r="E213" s="1" t="s">
        <v>13</v>
      </c>
      <c r="F213">
        <v>2019</v>
      </c>
      <c r="G213">
        <v>11</v>
      </c>
      <c r="H213">
        <v>16380</v>
      </c>
      <c r="I213">
        <v>119570</v>
      </c>
      <c r="J213" s="4">
        <f>SUMIFS(I:I,D:D,External_Data[[#This Row],[Brand]],F:F,External_Data[[#This Row],[Year]])</f>
        <v>2929780</v>
      </c>
      <c r="K2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2952300</v>
      </c>
    </row>
    <row r="214" spans="1:11" x14ac:dyDescent="0.25">
      <c r="A214" s="1" t="s">
        <v>9</v>
      </c>
      <c r="B214" s="1" t="s">
        <v>10</v>
      </c>
      <c r="C214" s="1" t="s">
        <v>16</v>
      </c>
      <c r="D214" s="1" t="s">
        <v>17</v>
      </c>
      <c r="E214" s="1" t="s">
        <v>13</v>
      </c>
      <c r="F214">
        <v>2019</v>
      </c>
      <c r="G214">
        <v>12</v>
      </c>
      <c r="H214">
        <v>17060</v>
      </c>
      <c r="I214">
        <v>124580</v>
      </c>
      <c r="J214" s="4">
        <f>SUMIFS(I:I,D:D,External_Data[[#This Row],[Brand]],F:F,External_Data[[#This Row],[Year]])</f>
        <v>2929780</v>
      </c>
      <c r="K2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2929780</v>
      </c>
    </row>
    <row r="215" spans="1:11" x14ac:dyDescent="0.25">
      <c r="A215" s="1" t="s">
        <v>9</v>
      </c>
      <c r="B215" s="1" t="s">
        <v>10</v>
      </c>
      <c r="C215" s="1" t="s">
        <v>16</v>
      </c>
      <c r="D215" s="1" t="s">
        <v>17</v>
      </c>
      <c r="E215" s="1" t="s">
        <v>13</v>
      </c>
      <c r="F215">
        <v>2020</v>
      </c>
      <c r="G215">
        <v>1</v>
      </c>
      <c r="H215">
        <v>17060</v>
      </c>
      <c r="I215">
        <v>124510</v>
      </c>
      <c r="J215" s="4">
        <f>SUMIFS(I:I,D:D,External_Data[[#This Row],[Brand]],F:F,External_Data[[#This Row],[Year]])</f>
        <v>2678780</v>
      </c>
      <c r="K2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2879120</v>
      </c>
    </row>
    <row r="216" spans="1:11" x14ac:dyDescent="0.25">
      <c r="A216" s="1" t="s">
        <v>9</v>
      </c>
      <c r="B216" s="1" t="s">
        <v>10</v>
      </c>
      <c r="C216" s="1" t="s">
        <v>16</v>
      </c>
      <c r="D216" s="1" t="s">
        <v>17</v>
      </c>
      <c r="E216" s="1" t="s">
        <v>13</v>
      </c>
      <c r="F216">
        <v>2020</v>
      </c>
      <c r="G216">
        <v>2</v>
      </c>
      <c r="H216">
        <v>16190</v>
      </c>
      <c r="I216">
        <v>118200</v>
      </c>
      <c r="J216" s="4">
        <f>SUMIFS(I:I,D:D,External_Data[[#This Row],[Brand]],F:F,External_Data[[#This Row],[Year]])</f>
        <v>2678780</v>
      </c>
      <c r="K2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2861130</v>
      </c>
    </row>
    <row r="217" spans="1:11" x14ac:dyDescent="0.25">
      <c r="A217" s="1" t="s">
        <v>9</v>
      </c>
      <c r="B217" s="1" t="s">
        <v>10</v>
      </c>
      <c r="C217" s="1" t="s">
        <v>16</v>
      </c>
      <c r="D217" s="1" t="s">
        <v>17</v>
      </c>
      <c r="E217" s="1" t="s">
        <v>13</v>
      </c>
      <c r="F217">
        <v>2020</v>
      </c>
      <c r="G217">
        <v>3</v>
      </c>
      <c r="H217">
        <v>21660</v>
      </c>
      <c r="I217">
        <v>158080</v>
      </c>
      <c r="J217" s="4">
        <f>SUMIFS(I:I,D:D,External_Data[[#This Row],[Brand]],F:F,External_Data[[#This Row],[Year]])</f>
        <v>2678780</v>
      </c>
      <c r="K2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2840730</v>
      </c>
    </row>
    <row r="218" spans="1:11" x14ac:dyDescent="0.25">
      <c r="A218" s="1" t="s">
        <v>9</v>
      </c>
      <c r="B218" s="1" t="s">
        <v>10</v>
      </c>
      <c r="C218" s="1" t="s">
        <v>16</v>
      </c>
      <c r="D218" s="1" t="s">
        <v>17</v>
      </c>
      <c r="E218" s="1" t="s">
        <v>13</v>
      </c>
      <c r="F218">
        <v>2020</v>
      </c>
      <c r="G218">
        <v>4</v>
      </c>
      <c r="H218">
        <v>15280</v>
      </c>
      <c r="I218">
        <v>111540</v>
      </c>
      <c r="J218" s="4">
        <f>SUMIFS(I:I,D:D,External_Data[[#This Row],[Brand]],F:F,External_Data[[#This Row],[Year]])</f>
        <v>2678780</v>
      </c>
      <c r="K2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2820610</v>
      </c>
    </row>
    <row r="219" spans="1:11" x14ac:dyDescent="0.25">
      <c r="A219" s="1" t="s">
        <v>9</v>
      </c>
      <c r="B219" s="1" t="s">
        <v>10</v>
      </c>
      <c r="C219" s="1" t="s">
        <v>16</v>
      </c>
      <c r="D219" s="1" t="s">
        <v>17</v>
      </c>
      <c r="E219" s="1" t="s">
        <v>13</v>
      </c>
      <c r="F219">
        <v>2020</v>
      </c>
      <c r="G219">
        <v>5</v>
      </c>
      <c r="H219">
        <v>14810</v>
      </c>
      <c r="I219">
        <v>108090</v>
      </c>
      <c r="J219" s="4">
        <f>SUMIFS(I:I,D:D,External_Data[[#This Row],[Brand]],F:F,External_Data[[#This Row],[Year]])</f>
        <v>2678780</v>
      </c>
      <c r="K2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2799620</v>
      </c>
    </row>
    <row r="220" spans="1:11" x14ac:dyDescent="0.25">
      <c r="A220" s="1" t="s">
        <v>9</v>
      </c>
      <c r="B220" s="1" t="s">
        <v>10</v>
      </c>
      <c r="C220" s="1" t="s">
        <v>16</v>
      </c>
      <c r="D220" s="1" t="s">
        <v>17</v>
      </c>
      <c r="E220" s="1" t="s">
        <v>13</v>
      </c>
      <c r="F220">
        <v>2020</v>
      </c>
      <c r="G220">
        <v>6</v>
      </c>
      <c r="H220">
        <v>18410</v>
      </c>
      <c r="I220">
        <v>134340</v>
      </c>
      <c r="J220" s="4">
        <f>SUMIFS(I:I,D:D,External_Data[[#This Row],[Brand]],F:F,External_Data[[#This Row],[Year]])</f>
        <v>2678780</v>
      </c>
      <c r="K2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2781430</v>
      </c>
    </row>
    <row r="221" spans="1:11" x14ac:dyDescent="0.25">
      <c r="A221" s="1" t="s">
        <v>9</v>
      </c>
      <c r="B221" s="1" t="s">
        <v>10</v>
      </c>
      <c r="C221" s="1" t="s">
        <v>16</v>
      </c>
      <c r="D221" s="1" t="s">
        <v>17</v>
      </c>
      <c r="E221" s="1" t="s">
        <v>13</v>
      </c>
      <c r="F221">
        <v>2020</v>
      </c>
      <c r="G221">
        <v>7</v>
      </c>
      <c r="H221">
        <v>18960</v>
      </c>
      <c r="I221">
        <v>138340</v>
      </c>
      <c r="J221" s="4">
        <f>SUMIFS(I:I,D:D,External_Data[[#This Row],[Brand]],F:F,External_Data[[#This Row],[Year]])</f>
        <v>2678780</v>
      </c>
      <c r="K2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2765270</v>
      </c>
    </row>
    <row r="222" spans="1:11" x14ac:dyDescent="0.25">
      <c r="A222" s="1" t="s">
        <v>9</v>
      </c>
      <c r="B222" s="1" t="s">
        <v>10</v>
      </c>
      <c r="C222" s="1" t="s">
        <v>16</v>
      </c>
      <c r="D222" s="1" t="s">
        <v>17</v>
      </c>
      <c r="E222" s="1" t="s">
        <v>13</v>
      </c>
      <c r="F222">
        <v>2020</v>
      </c>
      <c r="G222">
        <v>8</v>
      </c>
      <c r="H222">
        <v>14140</v>
      </c>
      <c r="I222">
        <v>103190</v>
      </c>
      <c r="J222" s="4">
        <f>SUMIFS(I:I,D:D,External_Data[[#This Row],[Brand]],F:F,External_Data[[#This Row],[Year]])</f>
        <v>2678780</v>
      </c>
      <c r="K2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2748770</v>
      </c>
    </row>
    <row r="223" spans="1:11" x14ac:dyDescent="0.25">
      <c r="A223" s="1" t="s">
        <v>9</v>
      </c>
      <c r="B223" s="1" t="s">
        <v>10</v>
      </c>
      <c r="C223" s="1" t="s">
        <v>16</v>
      </c>
      <c r="D223" s="1" t="s">
        <v>17</v>
      </c>
      <c r="E223" s="1" t="s">
        <v>13</v>
      </c>
      <c r="F223">
        <v>2020</v>
      </c>
      <c r="G223">
        <v>9</v>
      </c>
      <c r="H223">
        <v>15460</v>
      </c>
      <c r="I223">
        <v>112820</v>
      </c>
      <c r="J223" s="4">
        <f>SUMIFS(I:I,D:D,External_Data[[#This Row],[Brand]],F:F,External_Data[[#This Row],[Year]])</f>
        <v>2678780</v>
      </c>
      <c r="K2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2728910</v>
      </c>
    </row>
    <row r="224" spans="1:11" x14ac:dyDescent="0.25">
      <c r="A224" s="1" t="s">
        <v>9</v>
      </c>
      <c r="B224" s="1" t="s">
        <v>10</v>
      </c>
      <c r="C224" s="1" t="s">
        <v>16</v>
      </c>
      <c r="D224" s="1" t="s">
        <v>17</v>
      </c>
      <c r="E224" s="1" t="s">
        <v>13</v>
      </c>
      <c r="F224">
        <v>2020</v>
      </c>
      <c r="G224">
        <v>10</v>
      </c>
      <c r="H224">
        <v>16460</v>
      </c>
      <c r="I224">
        <v>120130</v>
      </c>
      <c r="J224" s="4">
        <f>SUMIFS(I:I,D:D,External_Data[[#This Row],[Brand]],F:F,External_Data[[#This Row],[Year]])</f>
        <v>2678780</v>
      </c>
      <c r="K2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2712220</v>
      </c>
    </row>
    <row r="225" spans="1:11" x14ac:dyDescent="0.25">
      <c r="A225" s="1" t="s">
        <v>9</v>
      </c>
      <c r="B225" s="1" t="s">
        <v>10</v>
      </c>
      <c r="C225" s="1" t="s">
        <v>16</v>
      </c>
      <c r="D225" s="1" t="s">
        <v>17</v>
      </c>
      <c r="E225" s="1" t="s">
        <v>13</v>
      </c>
      <c r="F225">
        <v>2020</v>
      </c>
      <c r="G225">
        <v>11</v>
      </c>
      <c r="H225">
        <v>15840</v>
      </c>
      <c r="I225">
        <v>115610</v>
      </c>
      <c r="J225" s="4">
        <f>SUMIFS(I:I,D:D,External_Data[[#This Row],[Brand]],F:F,External_Data[[#This Row],[Year]])</f>
        <v>2678780</v>
      </c>
      <c r="K2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2695840</v>
      </c>
    </row>
    <row r="226" spans="1:11" x14ac:dyDescent="0.25">
      <c r="A226" s="1" t="s">
        <v>9</v>
      </c>
      <c r="B226" s="1" t="s">
        <v>10</v>
      </c>
      <c r="C226" s="1" t="s">
        <v>16</v>
      </c>
      <c r="D226" s="1" t="s">
        <v>17</v>
      </c>
      <c r="E226" s="1" t="s">
        <v>13</v>
      </c>
      <c r="F226">
        <v>2020</v>
      </c>
      <c r="G226">
        <v>12</v>
      </c>
      <c r="H226">
        <v>16580</v>
      </c>
      <c r="I226">
        <v>121030</v>
      </c>
      <c r="J226" s="4">
        <f>SUMIFS(I:I,D:D,External_Data[[#This Row],[Brand]],F:F,External_Data[[#This Row],[Year]])</f>
        <v>2678780</v>
      </c>
      <c r="K2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2678780</v>
      </c>
    </row>
    <row r="227" spans="1:11" x14ac:dyDescent="0.25">
      <c r="A227" s="1" t="s">
        <v>9</v>
      </c>
      <c r="B227" s="1" t="s">
        <v>10</v>
      </c>
      <c r="C227" s="1" t="s">
        <v>16</v>
      </c>
      <c r="D227" s="1" t="s">
        <v>17</v>
      </c>
      <c r="E227" s="1" t="s">
        <v>13</v>
      </c>
      <c r="F227">
        <v>2021</v>
      </c>
      <c r="G227">
        <v>1</v>
      </c>
      <c r="H227">
        <v>14690</v>
      </c>
      <c r="I227">
        <v>107210</v>
      </c>
      <c r="J227" s="4">
        <f>SUMIFS(I:I,D:D,External_Data[[#This Row],[Brand]],F:F,External_Data[[#This Row],[Year]])</f>
        <v>2389880</v>
      </c>
      <c r="K2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2573670</v>
      </c>
    </row>
    <row r="228" spans="1:11" x14ac:dyDescent="0.25">
      <c r="A228" s="1" t="s">
        <v>9</v>
      </c>
      <c r="B228" s="1" t="s">
        <v>10</v>
      </c>
      <c r="C228" s="1" t="s">
        <v>16</v>
      </c>
      <c r="D228" s="1" t="s">
        <v>17</v>
      </c>
      <c r="E228" s="1" t="s">
        <v>13</v>
      </c>
      <c r="F228">
        <v>2021</v>
      </c>
      <c r="G228">
        <v>2</v>
      </c>
      <c r="H228">
        <v>12860</v>
      </c>
      <c r="I228">
        <v>93840</v>
      </c>
      <c r="J228" s="4">
        <f>SUMIFS(I:I,D:D,External_Data[[#This Row],[Brand]],F:F,External_Data[[#This Row],[Year]])</f>
        <v>2389880</v>
      </c>
      <c r="K2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2557480</v>
      </c>
    </row>
    <row r="229" spans="1:11" x14ac:dyDescent="0.25">
      <c r="A229" s="1" t="s">
        <v>9</v>
      </c>
      <c r="B229" s="1" t="s">
        <v>10</v>
      </c>
      <c r="C229" s="1" t="s">
        <v>16</v>
      </c>
      <c r="D229" s="1" t="s">
        <v>17</v>
      </c>
      <c r="E229" s="1" t="s">
        <v>13</v>
      </c>
      <c r="F229">
        <v>2021</v>
      </c>
      <c r="G229">
        <v>3</v>
      </c>
      <c r="H229">
        <v>16120</v>
      </c>
      <c r="I229">
        <v>117690</v>
      </c>
      <c r="J229" s="4">
        <f>SUMIFS(I:I,D:D,External_Data[[#This Row],[Brand]],F:F,External_Data[[#This Row],[Year]])</f>
        <v>2389880</v>
      </c>
      <c r="K2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2535820</v>
      </c>
    </row>
    <row r="230" spans="1:11" x14ac:dyDescent="0.25">
      <c r="A230" s="1" t="s">
        <v>9</v>
      </c>
      <c r="B230" s="1" t="s">
        <v>10</v>
      </c>
      <c r="C230" s="1" t="s">
        <v>16</v>
      </c>
      <c r="D230" s="1" t="s">
        <v>17</v>
      </c>
      <c r="E230" s="1" t="s">
        <v>13</v>
      </c>
      <c r="F230">
        <v>2021</v>
      </c>
      <c r="G230">
        <v>4</v>
      </c>
      <c r="H230">
        <v>14910</v>
      </c>
      <c r="I230">
        <v>108860</v>
      </c>
      <c r="J230" s="4">
        <f>SUMIFS(I:I,D:D,External_Data[[#This Row],[Brand]],F:F,External_Data[[#This Row],[Year]])</f>
        <v>2389880</v>
      </c>
      <c r="K2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2520540</v>
      </c>
    </row>
    <row r="231" spans="1:11" x14ac:dyDescent="0.25">
      <c r="A231" s="1" t="s">
        <v>9</v>
      </c>
      <c r="B231" s="1" t="s">
        <v>10</v>
      </c>
      <c r="C231" s="1" t="s">
        <v>16</v>
      </c>
      <c r="D231" s="1" t="s">
        <v>17</v>
      </c>
      <c r="E231" s="1" t="s">
        <v>13</v>
      </c>
      <c r="F231">
        <v>2021</v>
      </c>
      <c r="G231">
        <v>5</v>
      </c>
      <c r="H231">
        <v>15110</v>
      </c>
      <c r="I231">
        <v>110330</v>
      </c>
      <c r="J231" s="4">
        <f>SUMIFS(I:I,D:D,External_Data[[#This Row],[Brand]],F:F,External_Data[[#This Row],[Year]])</f>
        <v>2389880</v>
      </c>
      <c r="K2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2505730</v>
      </c>
    </row>
    <row r="232" spans="1:11" x14ac:dyDescent="0.25">
      <c r="A232" s="1" t="s">
        <v>9</v>
      </c>
      <c r="B232" s="1" t="s">
        <v>10</v>
      </c>
      <c r="C232" s="1" t="s">
        <v>16</v>
      </c>
      <c r="D232" s="1" t="s">
        <v>17</v>
      </c>
      <c r="E232" s="1" t="s">
        <v>13</v>
      </c>
      <c r="F232">
        <v>2021</v>
      </c>
      <c r="G232">
        <v>6</v>
      </c>
      <c r="H232">
        <v>17400</v>
      </c>
      <c r="I232">
        <v>126960</v>
      </c>
      <c r="J232" s="4">
        <f>SUMIFS(I:I,D:D,External_Data[[#This Row],[Brand]],F:F,External_Data[[#This Row],[Year]])</f>
        <v>2389880</v>
      </c>
      <c r="K2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2487320</v>
      </c>
    </row>
    <row r="233" spans="1:11" x14ac:dyDescent="0.25">
      <c r="A233" s="1" t="s">
        <v>9</v>
      </c>
      <c r="B233" s="1" t="s">
        <v>10</v>
      </c>
      <c r="C233" s="1" t="s">
        <v>16</v>
      </c>
      <c r="D233" s="1" t="s">
        <v>17</v>
      </c>
      <c r="E233" s="1" t="s">
        <v>13</v>
      </c>
      <c r="F233">
        <v>2021</v>
      </c>
      <c r="G233">
        <v>7</v>
      </c>
      <c r="H233">
        <v>16030</v>
      </c>
      <c r="I233">
        <v>117040</v>
      </c>
      <c r="J233" s="4">
        <f>SUMIFS(I:I,D:D,External_Data[[#This Row],[Brand]],F:F,External_Data[[#This Row],[Year]])</f>
        <v>2389880</v>
      </c>
      <c r="K2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2468360</v>
      </c>
    </row>
    <row r="234" spans="1:11" x14ac:dyDescent="0.25">
      <c r="A234" s="1" t="s">
        <v>9</v>
      </c>
      <c r="B234" s="1" t="s">
        <v>10</v>
      </c>
      <c r="C234" s="1" t="s">
        <v>16</v>
      </c>
      <c r="D234" s="1" t="s">
        <v>17</v>
      </c>
      <c r="E234" s="1" t="s">
        <v>13</v>
      </c>
      <c r="F234">
        <v>2021</v>
      </c>
      <c r="G234">
        <v>8</v>
      </c>
      <c r="H234">
        <v>13890</v>
      </c>
      <c r="I234">
        <v>101380</v>
      </c>
      <c r="J234" s="4">
        <f>SUMIFS(I:I,D:D,External_Data[[#This Row],[Brand]],F:F,External_Data[[#This Row],[Year]])</f>
        <v>2389880</v>
      </c>
      <c r="K2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2454220</v>
      </c>
    </row>
    <row r="235" spans="1:11" x14ac:dyDescent="0.25">
      <c r="A235" s="1" t="s">
        <v>9</v>
      </c>
      <c r="B235" s="1" t="s">
        <v>10</v>
      </c>
      <c r="C235" s="1" t="s">
        <v>16</v>
      </c>
      <c r="D235" s="1" t="s">
        <v>17</v>
      </c>
      <c r="E235" s="1" t="s">
        <v>13</v>
      </c>
      <c r="F235">
        <v>2021</v>
      </c>
      <c r="G235">
        <v>9</v>
      </c>
      <c r="H235">
        <v>14710</v>
      </c>
      <c r="I235">
        <v>107380</v>
      </c>
      <c r="J235" s="4">
        <f>SUMIFS(I:I,D:D,External_Data[[#This Row],[Brand]],F:F,External_Data[[#This Row],[Year]])</f>
        <v>2389880</v>
      </c>
      <c r="K2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2438760</v>
      </c>
    </row>
    <row r="236" spans="1:11" x14ac:dyDescent="0.25">
      <c r="A236" s="1" t="s">
        <v>9</v>
      </c>
      <c r="B236" s="1" t="s">
        <v>10</v>
      </c>
      <c r="C236" s="1" t="s">
        <v>16</v>
      </c>
      <c r="D236" s="1" t="s">
        <v>17</v>
      </c>
      <c r="E236" s="1" t="s">
        <v>13</v>
      </c>
      <c r="F236">
        <v>2021</v>
      </c>
      <c r="G236">
        <v>10</v>
      </c>
      <c r="H236">
        <v>14660</v>
      </c>
      <c r="I236">
        <v>107040</v>
      </c>
      <c r="J236" s="4">
        <f>SUMIFS(I:I,D:D,External_Data[[#This Row],[Brand]],F:F,External_Data[[#This Row],[Year]])</f>
        <v>2389880</v>
      </c>
      <c r="K2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2422300</v>
      </c>
    </row>
    <row r="237" spans="1:11" x14ac:dyDescent="0.25">
      <c r="A237" s="1" t="s">
        <v>9</v>
      </c>
      <c r="B237" s="1" t="s">
        <v>10</v>
      </c>
      <c r="C237" s="1" t="s">
        <v>16</v>
      </c>
      <c r="D237" s="1" t="s">
        <v>17</v>
      </c>
      <c r="E237" s="1" t="s">
        <v>13</v>
      </c>
      <c r="F237">
        <v>2021</v>
      </c>
      <c r="G237">
        <v>11</v>
      </c>
      <c r="H237">
        <v>15290</v>
      </c>
      <c r="I237">
        <v>111600</v>
      </c>
      <c r="J237" s="4">
        <f>SUMIFS(I:I,D:D,External_Data[[#This Row],[Brand]],F:F,External_Data[[#This Row],[Year]])</f>
        <v>2389880</v>
      </c>
      <c r="K2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2406460</v>
      </c>
    </row>
    <row r="238" spans="1:11" x14ac:dyDescent="0.25">
      <c r="A238" s="1" t="s">
        <v>9</v>
      </c>
      <c r="B238" s="1" t="s">
        <v>10</v>
      </c>
      <c r="C238" s="1" t="s">
        <v>16</v>
      </c>
      <c r="D238" s="1" t="s">
        <v>17</v>
      </c>
      <c r="E238" s="1" t="s">
        <v>13</v>
      </c>
      <c r="F238">
        <v>2021</v>
      </c>
      <c r="G238">
        <v>12</v>
      </c>
      <c r="H238">
        <v>16640</v>
      </c>
      <c r="I238">
        <v>121430</v>
      </c>
      <c r="J238" s="4">
        <f>SUMIFS(I:I,D:D,External_Data[[#This Row],[Brand]],F:F,External_Data[[#This Row],[Year]])</f>
        <v>2389880</v>
      </c>
      <c r="K2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2389880</v>
      </c>
    </row>
    <row r="239" spans="1:11" x14ac:dyDescent="0.25">
      <c r="A239" s="1" t="s">
        <v>9</v>
      </c>
      <c r="B239" s="1" t="s">
        <v>10</v>
      </c>
      <c r="C239" s="1" t="s">
        <v>16</v>
      </c>
      <c r="D239" s="1" t="s">
        <v>17</v>
      </c>
      <c r="E239" s="1" t="s">
        <v>13</v>
      </c>
      <c r="F239">
        <v>2022</v>
      </c>
      <c r="G239">
        <v>1</v>
      </c>
      <c r="H239">
        <v>15920</v>
      </c>
      <c r="I239">
        <v>116180</v>
      </c>
      <c r="J239" s="4">
        <f>SUMIFS(I:I,D:D,External_Data[[#This Row],[Brand]],F:F,External_Data[[#This Row],[Year]])</f>
        <v>2153690</v>
      </c>
      <c r="K2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2321310</v>
      </c>
    </row>
    <row r="240" spans="1:11" x14ac:dyDescent="0.25">
      <c r="A240" s="1" t="s">
        <v>9</v>
      </c>
      <c r="B240" s="1" t="s">
        <v>10</v>
      </c>
      <c r="C240" s="1" t="s">
        <v>16</v>
      </c>
      <c r="D240" s="1" t="s">
        <v>17</v>
      </c>
      <c r="E240" s="1" t="s">
        <v>13</v>
      </c>
      <c r="F240">
        <v>2022</v>
      </c>
      <c r="G240">
        <v>2</v>
      </c>
      <c r="H240">
        <v>13170</v>
      </c>
      <c r="I240">
        <v>96160</v>
      </c>
      <c r="J240" s="4">
        <f>SUMIFS(I:I,D:D,External_Data[[#This Row],[Brand]],F:F,External_Data[[#This Row],[Year]])</f>
        <v>2153690</v>
      </c>
      <c r="K2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2308450</v>
      </c>
    </row>
    <row r="241" spans="1:11" x14ac:dyDescent="0.25">
      <c r="A241" s="1" t="s">
        <v>9</v>
      </c>
      <c r="B241" s="1" t="s">
        <v>10</v>
      </c>
      <c r="C241" s="1" t="s">
        <v>16</v>
      </c>
      <c r="D241" s="1" t="s">
        <v>17</v>
      </c>
      <c r="E241" s="1" t="s">
        <v>13</v>
      </c>
      <c r="F241">
        <v>2022</v>
      </c>
      <c r="G241">
        <v>3</v>
      </c>
      <c r="H241">
        <v>15760</v>
      </c>
      <c r="I241">
        <v>115090</v>
      </c>
      <c r="J241" s="4">
        <f>SUMIFS(I:I,D:D,External_Data[[#This Row],[Brand]],F:F,External_Data[[#This Row],[Year]])</f>
        <v>2153690</v>
      </c>
      <c r="K2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2292330</v>
      </c>
    </row>
    <row r="242" spans="1:11" x14ac:dyDescent="0.25">
      <c r="A242" s="1" t="s">
        <v>9</v>
      </c>
      <c r="B242" s="1" t="s">
        <v>10</v>
      </c>
      <c r="C242" s="1" t="s">
        <v>16</v>
      </c>
      <c r="D242" s="1" t="s">
        <v>17</v>
      </c>
      <c r="E242" s="1" t="s">
        <v>13</v>
      </c>
      <c r="F242">
        <v>2022</v>
      </c>
      <c r="G242">
        <v>4</v>
      </c>
      <c r="H242">
        <v>14700</v>
      </c>
      <c r="I242">
        <v>107270</v>
      </c>
      <c r="J242" s="4">
        <f>SUMIFS(I:I,D:D,External_Data[[#This Row],[Brand]],F:F,External_Data[[#This Row],[Year]])</f>
        <v>2153690</v>
      </c>
      <c r="K2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2277420</v>
      </c>
    </row>
    <row r="243" spans="1:11" x14ac:dyDescent="0.25">
      <c r="A243" s="1" t="s">
        <v>9</v>
      </c>
      <c r="B243" s="1" t="s">
        <v>10</v>
      </c>
      <c r="C243" s="1" t="s">
        <v>16</v>
      </c>
      <c r="D243" s="1" t="s">
        <v>17</v>
      </c>
      <c r="E243" s="1" t="s">
        <v>13</v>
      </c>
      <c r="F243">
        <v>2022</v>
      </c>
      <c r="G243">
        <v>5</v>
      </c>
      <c r="H243">
        <v>14260</v>
      </c>
      <c r="I243">
        <v>104120</v>
      </c>
      <c r="J243" s="4">
        <f>SUMIFS(I:I,D:D,External_Data[[#This Row],[Brand]],F:F,External_Data[[#This Row],[Year]])</f>
        <v>2153690</v>
      </c>
      <c r="K2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2262310</v>
      </c>
    </row>
    <row r="244" spans="1:11" x14ac:dyDescent="0.25">
      <c r="A244" s="1" t="s">
        <v>9</v>
      </c>
      <c r="B244" s="1" t="s">
        <v>10</v>
      </c>
      <c r="C244" s="1" t="s">
        <v>16</v>
      </c>
      <c r="D244" s="1" t="s">
        <v>17</v>
      </c>
      <c r="E244" s="1" t="s">
        <v>13</v>
      </c>
      <c r="F244">
        <v>2022</v>
      </c>
      <c r="G244">
        <v>6</v>
      </c>
      <c r="H244">
        <v>14950</v>
      </c>
      <c r="I244">
        <v>109150</v>
      </c>
      <c r="J244" s="4">
        <f>SUMIFS(I:I,D:D,External_Data[[#This Row],[Brand]],F:F,External_Data[[#This Row],[Year]])</f>
        <v>2153690</v>
      </c>
      <c r="K2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2244910</v>
      </c>
    </row>
    <row r="245" spans="1:11" x14ac:dyDescent="0.25">
      <c r="A245" s="1" t="s">
        <v>9</v>
      </c>
      <c r="B245" s="1" t="s">
        <v>10</v>
      </c>
      <c r="C245" s="1" t="s">
        <v>16</v>
      </c>
      <c r="D245" s="1" t="s">
        <v>17</v>
      </c>
      <c r="E245" s="1" t="s">
        <v>13</v>
      </c>
      <c r="F245">
        <v>2022</v>
      </c>
      <c r="G245">
        <v>7</v>
      </c>
      <c r="H245">
        <v>12870</v>
      </c>
      <c r="I245">
        <v>93920</v>
      </c>
      <c r="J245" s="4">
        <f>SUMIFS(I:I,D:D,External_Data[[#This Row],[Brand]],F:F,External_Data[[#This Row],[Year]])</f>
        <v>2153690</v>
      </c>
      <c r="K2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2228880</v>
      </c>
    </row>
    <row r="246" spans="1:11" x14ac:dyDescent="0.25">
      <c r="A246" s="1" t="s">
        <v>9</v>
      </c>
      <c r="B246" s="1" t="s">
        <v>10</v>
      </c>
      <c r="C246" s="1" t="s">
        <v>16</v>
      </c>
      <c r="D246" s="1" t="s">
        <v>17</v>
      </c>
      <c r="E246" s="1" t="s">
        <v>13</v>
      </c>
      <c r="F246">
        <v>2022</v>
      </c>
      <c r="G246">
        <v>8</v>
      </c>
      <c r="H246">
        <v>14420</v>
      </c>
      <c r="I246">
        <v>105210</v>
      </c>
      <c r="J246" s="4">
        <f>SUMIFS(I:I,D:D,External_Data[[#This Row],[Brand]],F:F,External_Data[[#This Row],[Year]])</f>
        <v>2153690</v>
      </c>
      <c r="K2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2214990</v>
      </c>
    </row>
    <row r="247" spans="1:11" x14ac:dyDescent="0.25">
      <c r="A247" s="1" t="s">
        <v>9</v>
      </c>
      <c r="B247" s="1" t="s">
        <v>10</v>
      </c>
      <c r="C247" s="1" t="s">
        <v>16</v>
      </c>
      <c r="D247" s="1" t="s">
        <v>17</v>
      </c>
      <c r="E247" s="1" t="s">
        <v>13</v>
      </c>
      <c r="F247">
        <v>2022</v>
      </c>
      <c r="G247">
        <v>9</v>
      </c>
      <c r="H247">
        <v>14560</v>
      </c>
      <c r="I247">
        <v>106300</v>
      </c>
      <c r="J247" s="4">
        <f>SUMIFS(I:I,D:D,External_Data[[#This Row],[Brand]],F:F,External_Data[[#This Row],[Year]])</f>
        <v>2153690</v>
      </c>
      <c r="K2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2200280</v>
      </c>
    </row>
    <row r="248" spans="1:11" x14ac:dyDescent="0.25">
      <c r="A248" s="1" t="s">
        <v>9</v>
      </c>
      <c r="B248" s="1" t="s">
        <v>10</v>
      </c>
      <c r="C248" s="1" t="s">
        <v>16</v>
      </c>
      <c r="D248" s="1" t="s">
        <v>17</v>
      </c>
      <c r="E248" s="1" t="s">
        <v>13</v>
      </c>
      <c r="F248">
        <v>2022</v>
      </c>
      <c r="G248">
        <v>10</v>
      </c>
      <c r="H248">
        <v>13700</v>
      </c>
      <c r="I248">
        <v>99990</v>
      </c>
      <c r="J248" s="4">
        <f>SUMIFS(I:I,D:D,External_Data[[#This Row],[Brand]],F:F,External_Data[[#This Row],[Year]])</f>
        <v>2153690</v>
      </c>
      <c r="K2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2185620</v>
      </c>
    </row>
    <row r="249" spans="1:11" x14ac:dyDescent="0.25">
      <c r="A249" s="1" t="s">
        <v>9</v>
      </c>
      <c r="B249" s="1" t="s">
        <v>10</v>
      </c>
      <c r="C249" s="1" t="s">
        <v>16</v>
      </c>
      <c r="D249" s="1" t="s">
        <v>17</v>
      </c>
      <c r="E249" s="1" t="s">
        <v>13</v>
      </c>
      <c r="F249">
        <v>2022</v>
      </c>
      <c r="G249">
        <v>11</v>
      </c>
      <c r="H249">
        <v>11950</v>
      </c>
      <c r="I249">
        <v>87230</v>
      </c>
      <c r="J249" s="4">
        <f>SUMIFS(I:I,D:D,External_Data[[#This Row],[Brand]],F:F,External_Data[[#This Row],[Year]])</f>
        <v>2153690</v>
      </c>
      <c r="K2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2170330</v>
      </c>
    </row>
    <row r="250" spans="1:11" x14ac:dyDescent="0.25">
      <c r="A250" s="1" t="s">
        <v>9</v>
      </c>
      <c r="B250" s="1" t="s">
        <v>10</v>
      </c>
      <c r="C250" s="1" t="s">
        <v>16</v>
      </c>
      <c r="D250" s="1" t="s">
        <v>17</v>
      </c>
      <c r="E250" s="1" t="s">
        <v>13</v>
      </c>
      <c r="F250">
        <v>2022</v>
      </c>
      <c r="G250">
        <v>12</v>
      </c>
      <c r="H250">
        <v>11930</v>
      </c>
      <c r="I250">
        <v>87070</v>
      </c>
      <c r="J250" s="4">
        <f>SUMIFS(I:I,D:D,External_Data[[#This Row],[Brand]],F:F,External_Data[[#This Row],[Year]])</f>
        <v>2153690</v>
      </c>
      <c r="K2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2153690</v>
      </c>
    </row>
    <row r="251" spans="1:11" x14ac:dyDescent="0.25">
      <c r="A251" s="1" t="s">
        <v>9</v>
      </c>
      <c r="B251" s="1" t="s">
        <v>10</v>
      </c>
      <c r="C251" s="1" t="s">
        <v>16</v>
      </c>
      <c r="D251" s="1" t="s">
        <v>17</v>
      </c>
      <c r="E251" s="1" t="s">
        <v>13</v>
      </c>
      <c r="F251">
        <v>2023</v>
      </c>
      <c r="G251">
        <v>1</v>
      </c>
      <c r="H251">
        <v>7760</v>
      </c>
      <c r="I251">
        <v>56610</v>
      </c>
      <c r="J251" s="4">
        <f>SUMIFS(I:I,D:D,External_Data[[#This Row],[Brand]],F:F,External_Data[[#This Row],[Year]])</f>
        <v>172570</v>
      </c>
      <c r="K2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324840</v>
      </c>
    </row>
    <row r="252" spans="1:11" x14ac:dyDescent="0.25">
      <c r="A252" s="1" t="s">
        <v>9</v>
      </c>
      <c r="B252" s="1" t="s">
        <v>10</v>
      </c>
      <c r="C252" s="1" t="s">
        <v>16</v>
      </c>
      <c r="D252" s="1" t="s">
        <v>17</v>
      </c>
      <c r="E252" s="1" t="s">
        <v>13</v>
      </c>
      <c r="F252">
        <v>2023</v>
      </c>
      <c r="G252">
        <v>2</v>
      </c>
      <c r="H252">
        <v>6050</v>
      </c>
      <c r="I252">
        <v>44160</v>
      </c>
      <c r="J252" s="4">
        <f>SUMIFS(I:I,D:D,External_Data[[#This Row],[Brand]],F:F,External_Data[[#This Row],[Year]])</f>
        <v>172570</v>
      </c>
      <c r="K2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311670</v>
      </c>
    </row>
    <row r="253" spans="1:11" x14ac:dyDescent="0.25">
      <c r="A253" s="1" t="s">
        <v>9</v>
      </c>
      <c r="B253" s="1" t="s">
        <v>10</v>
      </c>
      <c r="C253" s="1" t="s">
        <v>16</v>
      </c>
      <c r="D253" s="1" t="s">
        <v>17</v>
      </c>
      <c r="E253" s="1" t="s">
        <v>13</v>
      </c>
      <c r="F253">
        <v>2023</v>
      </c>
      <c r="G253">
        <v>3</v>
      </c>
      <c r="H253">
        <v>3340</v>
      </c>
      <c r="I253">
        <v>24350</v>
      </c>
      <c r="J253" s="4">
        <f>SUMIFS(I:I,D:D,External_Data[[#This Row],[Brand]],F:F,External_Data[[#This Row],[Year]])</f>
        <v>172570</v>
      </c>
      <c r="K2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295910</v>
      </c>
    </row>
    <row r="254" spans="1:11" x14ac:dyDescent="0.25">
      <c r="A254" s="1" t="s">
        <v>9</v>
      </c>
      <c r="B254" s="1" t="s">
        <v>10</v>
      </c>
      <c r="C254" s="1" t="s">
        <v>16</v>
      </c>
      <c r="D254" s="1" t="s">
        <v>17</v>
      </c>
      <c r="E254" s="1" t="s">
        <v>14</v>
      </c>
      <c r="F254">
        <v>2018</v>
      </c>
      <c r="G254">
        <v>1</v>
      </c>
      <c r="H254">
        <v>15380</v>
      </c>
      <c r="I254">
        <v>95390</v>
      </c>
      <c r="J254" s="4">
        <f>SUMIFS(I:I,D:D,External_Data[[#This Row],[Brand]],F:F,External_Data[[#This Row],[Year]])</f>
        <v>2888970</v>
      </c>
      <c r="K2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55" spans="1:11" x14ac:dyDescent="0.25">
      <c r="A255" s="1" t="s">
        <v>9</v>
      </c>
      <c r="B255" s="1" t="s">
        <v>10</v>
      </c>
      <c r="C255" s="1" t="s">
        <v>16</v>
      </c>
      <c r="D255" s="1" t="s">
        <v>17</v>
      </c>
      <c r="E255" s="1" t="s">
        <v>14</v>
      </c>
      <c r="F255">
        <v>2018</v>
      </c>
      <c r="G255">
        <v>2</v>
      </c>
      <c r="H255">
        <v>13450</v>
      </c>
      <c r="I255">
        <v>83380</v>
      </c>
      <c r="J255" s="4">
        <f>SUMIFS(I:I,D:D,External_Data[[#This Row],[Brand]],F:F,External_Data[[#This Row],[Year]])</f>
        <v>2888970</v>
      </c>
      <c r="K2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56" spans="1:11" x14ac:dyDescent="0.25">
      <c r="A256" s="1" t="s">
        <v>9</v>
      </c>
      <c r="B256" s="1" t="s">
        <v>10</v>
      </c>
      <c r="C256" s="1" t="s">
        <v>16</v>
      </c>
      <c r="D256" s="1" t="s">
        <v>17</v>
      </c>
      <c r="E256" s="1" t="s">
        <v>14</v>
      </c>
      <c r="F256">
        <v>2018</v>
      </c>
      <c r="G256">
        <v>3</v>
      </c>
      <c r="H256">
        <v>12810</v>
      </c>
      <c r="I256">
        <v>79430</v>
      </c>
      <c r="J256" s="4">
        <f>SUMIFS(I:I,D:D,External_Data[[#This Row],[Brand]],F:F,External_Data[[#This Row],[Year]])</f>
        <v>2888970</v>
      </c>
      <c r="K2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57" spans="1:11" x14ac:dyDescent="0.25">
      <c r="A257" s="1" t="s">
        <v>9</v>
      </c>
      <c r="B257" s="1" t="s">
        <v>10</v>
      </c>
      <c r="C257" s="1" t="s">
        <v>16</v>
      </c>
      <c r="D257" s="1" t="s">
        <v>17</v>
      </c>
      <c r="E257" s="1" t="s">
        <v>14</v>
      </c>
      <c r="F257">
        <v>2018</v>
      </c>
      <c r="G257">
        <v>4</v>
      </c>
      <c r="H257">
        <v>7420</v>
      </c>
      <c r="I257">
        <v>45990</v>
      </c>
      <c r="J257" s="4">
        <f>SUMIFS(I:I,D:D,External_Data[[#This Row],[Brand]],F:F,External_Data[[#This Row],[Year]])</f>
        <v>2888970</v>
      </c>
      <c r="K2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58" spans="1:11" x14ac:dyDescent="0.25">
      <c r="A258" s="1" t="s">
        <v>9</v>
      </c>
      <c r="B258" s="1" t="s">
        <v>10</v>
      </c>
      <c r="C258" s="1" t="s">
        <v>16</v>
      </c>
      <c r="D258" s="1" t="s">
        <v>17</v>
      </c>
      <c r="E258" s="1" t="s">
        <v>14</v>
      </c>
      <c r="F258">
        <v>2018</v>
      </c>
      <c r="G258">
        <v>5</v>
      </c>
      <c r="H258">
        <v>11300</v>
      </c>
      <c r="I258">
        <v>70080</v>
      </c>
      <c r="J258" s="4">
        <f>SUMIFS(I:I,D:D,External_Data[[#This Row],[Brand]],F:F,External_Data[[#This Row],[Year]])</f>
        <v>2888970</v>
      </c>
      <c r="K2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59" spans="1:11" x14ac:dyDescent="0.25">
      <c r="A259" s="1" t="s">
        <v>9</v>
      </c>
      <c r="B259" s="1" t="s">
        <v>10</v>
      </c>
      <c r="C259" s="1" t="s">
        <v>16</v>
      </c>
      <c r="D259" s="1" t="s">
        <v>17</v>
      </c>
      <c r="E259" s="1" t="s">
        <v>14</v>
      </c>
      <c r="F259">
        <v>2018</v>
      </c>
      <c r="G259">
        <v>6</v>
      </c>
      <c r="H259">
        <v>13350</v>
      </c>
      <c r="I259">
        <v>82750</v>
      </c>
      <c r="J259" s="4">
        <f>SUMIFS(I:I,D:D,External_Data[[#This Row],[Brand]],F:F,External_Data[[#This Row],[Year]])</f>
        <v>2888970</v>
      </c>
      <c r="K2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0" spans="1:11" x14ac:dyDescent="0.25">
      <c r="A260" s="1" t="s">
        <v>9</v>
      </c>
      <c r="B260" s="1" t="s">
        <v>10</v>
      </c>
      <c r="C260" s="1" t="s">
        <v>16</v>
      </c>
      <c r="D260" s="1" t="s">
        <v>17</v>
      </c>
      <c r="E260" s="1" t="s">
        <v>14</v>
      </c>
      <c r="F260">
        <v>2018</v>
      </c>
      <c r="G260">
        <v>7</v>
      </c>
      <c r="H260">
        <v>11520</v>
      </c>
      <c r="I260">
        <v>71430</v>
      </c>
      <c r="J260" s="4">
        <f>SUMIFS(I:I,D:D,External_Data[[#This Row],[Brand]],F:F,External_Data[[#This Row],[Year]])</f>
        <v>2888970</v>
      </c>
      <c r="K2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1" spans="1:11" x14ac:dyDescent="0.25">
      <c r="A261" s="1" t="s">
        <v>9</v>
      </c>
      <c r="B261" s="1" t="s">
        <v>10</v>
      </c>
      <c r="C261" s="1" t="s">
        <v>16</v>
      </c>
      <c r="D261" s="1" t="s">
        <v>17</v>
      </c>
      <c r="E261" s="1" t="s">
        <v>14</v>
      </c>
      <c r="F261">
        <v>2018</v>
      </c>
      <c r="G261">
        <v>8</v>
      </c>
      <c r="H261">
        <v>13040</v>
      </c>
      <c r="I261">
        <v>80850</v>
      </c>
      <c r="J261" s="4">
        <f>SUMIFS(I:I,D:D,External_Data[[#This Row],[Brand]],F:F,External_Data[[#This Row],[Year]])</f>
        <v>2888970</v>
      </c>
      <c r="K2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2" spans="1:11" x14ac:dyDescent="0.25">
      <c r="A262" s="1" t="s">
        <v>9</v>
      </c>
      <c r="B262" s="1" t="s">
        <v>10</v>
      </c>
      <c r="C262" s="1" t="s">
        <v>16</v>
      </c>
      <c r="D262" s="1" t="s">
        <v>17</v>
      </c>
      <c r="E262" s="1" t="s">
        <v>14</v>
      </c>
      <c r="F262">
        <v>2018</v>
      </c>
      <c r="G262">
        <v>9</v>
      </c>
      <c r="H262">
        <v>10830</v>
      </c>
      <c r="I262">
        <v>67130</v>
      </c>
      <c r="J262" s="4">
        <f>SUMIFS(I:I,D:D,External_Data[[#This Row],[Brand]],F:F,External_Data[[#This Row],[Year]])</f>
        <v>2888970</v>
      </c>
      <c r="K2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3" spans="1:11" x14ac:dyDescent="0.25">
      <c r="A263" s="1" t="s">
        <v>9</v>
      </c>
      <c r="B263" s="1" t="s">
        <v>10</v>
      </c>
      <c r="C263" s="1" t="s">
        <v>16</v>
      </c>
      <c r="D263" s="1" t="s">
        <v>17</v>
      </c>
      <c r="E263" s="1" t="s">
        <v>14</v>
      </c>
      <c r="F263">
        <v>2018</v>
      </c>
      <c r="G263">
        <v>10</v>
      </c>
      <c r="H263">
        <v>14910</v>
      </c>
      <c r="I263">
        <v>92470</v>
      </c>
      <c r="J263" s="4">
        <f>SUMIFS(I:I,D:D,External_Data[[#This Row],[Brand]],F:F,External_Data[[#This Row],[Year]])</f>
        <v>2888970</v>
      </c>
      <c r="K2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4" spans="1:11" x14ac:dyDescent="0.25">
      <c r="A264" s="1" t="s">
        <v>9</v>
      </c>
      <c r="B264" s="1" t="s">
        <v>10</v>
      </c>
      <c r="C264" s="1" t="s">
        <v>16</v>
      </c>
      <c r="D264" s="1" t="s">
        <v>17</v>
      </c>
      <c r="E264" s="1" t="s">
        <v>14</v>
      </c>
      <c r="F264">
        <v>2018</v>
      </c>
      <c r="G264">
        <v>11</v>
      </c>
      <c r="H264">
        <v>11550</v>
      </c>
      <c r="I264">
        <v>71590</v>
      </c>
      <c r="J264" s="4">
        <f>SUMIFS(I:I,D:D,External_Data[[#This Row],[Brand]],F:F,External_Data[[#This Row],[Year]])</f>
        <v>2888970</v>
      </c>
      <c r="K2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5" spans="1:11" x14ac:dyDescent="0.25">
      <c r="A265" s="1" t="s">
        <v>9</v>
      </c>
      <c r="B265" s="1" t="s">
        <v>10</v>
      </c>
      <c r="C265" s="1" t="s">
        <v>16</v>
      </c>
      <c r="D265" s="1" t="s">
        <v>17</v>
      </c>
      <c r="E265" s="1" t="s">
        <v>14</v>
      </c>
      <c r="F265">
        <v>2018</v>
      </c>
      <c r="G265">
        <v>12</v>
      </c>
      <c r="H265">
        <v>11920</v>
      </c>
      <c r="I265">
        <v>80480</v>
      </c>
      <c r="J265" s="4">
        <f>SUMIFS(I:I,D:D,External_Data[[#This Row],[Brand]],F:F,External_Data[[#This Row],[Year]])</f>
        <v>2888970</v>
      </c>
      <c r="K2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266" spans="1:11" x14ac:dyDescent="0.25">
      <c r="A266" s="1" t="s">
        <v>9</v>
      </c>
      <c r="B266" s="1" t="s">
        <v>10</v>
      </c>
      <c r="C266" s="1" t="s">
        <v>16</v>
      </c>
      <c r="D266" s="1" t="s">
        <v>17</v>
      </c>
      <c r="E266" s="1" t="s">
        <v>14</v>
      </c>
      <c r="F266">
        <v>2019</v>
      </c>
      <c r="G266">
        <v>1</v>
      </c>
      <c r="H266">
        <v>12300</v>
      </c>
      <c r="I266">
        <v>89780</v>
      </c>
      <c r="J266" s="4">
        <f>SUMIFS(I:I,D:D,External_Data[[#This Row],[Brand]],F:F,External_Data[[#This Row],[Year]])</f>
        <v>2929780</v>
      </c>
      <c r="K2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3061880</v>
      </c>
    </row>
    <row r="267" spans="1:11" x14ac:dyDescent="0.25">
      <c r="A267" s="1" t="s">
        <v>9</v>
      </c>
      <c r="B267" s="1" t="s">
        <v>10</v>
      </c>
      <c r="C267" s="1" t="s">
        <v>16</v>
      </c>
      <c r="D267" s="1" t="s">
        <v>17</v>
      </c>
      <c r="E267" s="1" t="s">
        <v>14</v>
      </c>
      <c r="F267">
        <v>2019</v>
      </c>
      <c r="G267">
        <v>2</v>
      </c>
      <c r="H267">
        <v>11430</v>
      </c>
      <c r="I267">
        <v>83440</v>
      </c>
      <c r="J267" s="4">
        <f>SUMIFS(I:I,D:D,External_Data[[#This Row],[Brand]],F:F,External_Data[[#This Row],[Year]])</f>
        <v>2929780</v>
      </c>
      <c r="K2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3048430</v>
      </c>
    </row>
    <row r="268" spans="1:11" x14ac:dyDescent="0.25">
      <c r="A268" s="1" t="s">
        <v>9</v>
      </c>
      <c r="B268" s="1" t="s">
        <v>10</v>
      </c>
      <c r="C268" s="1" t="s">
        <v>16</v>
      </c>
      <c r="D268" s="1" t="s">
        <v>17</v>
      </c>
      <c r="E268" s="1" t="s">
        <v>14</v>
      </c>
      <c r="F268">
        <v>2019</v>
      </c>
      <c r="G268">
        <v>3</v>
      </c>
      <c r="H268">
        <v>11640</v>
      </c>
      <c r="I268">
        <v>84960</v>
      </c>
      <c r="J268" s="4">
        <f>SUMIFS(I:I,D:D,External_Data[[#This Row],[Brand]],F:F,External_Data[[#This Row],[Year]])</f>
        <v>2929780</v>
      </c>
      <c r="K2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3035620</v>
      </c>
    </row>
    <row r="269" spans="1:11" x14ac:dyDescent="0.25">
      <c r="A269" s="1" t="s">
        <v>9</v>
      </c>
      <c r="B269" s="1" t="s">
        <v>10</v>
      </c>
      <c r="C269" s="1" t="s">
        <v>16</v>
      </c>
      <c r="D269" s="1" t="s">
        <v>17</v>
      </c>
      <c r="E269" s="1" t="s">
        <v>14</v>
      </c>
      <c r="F269">
        <v>2019</v>
      </c>
      <c r="G269">
        <v>4</v>
      </c>
      <c r="H269">
        <v>12680</v>
      </c>
      <c r="I269">
        <v>92540</v>
      </c>
      <c r="J269" s="4">
        <f>SUMIFS(I:I,D:D,External_Data[[#This Row],[Brand]],F:F,External_Data[[#This Row],[Year]])</f>
        <v>2929780</v>
      </c>
      <c r="K2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3028200</v>
      </c>
    </row>
    <row r="270" spans="1:11" x14ac:dyDescent="0.25">
      <c r="A270" s="1" t="s">
        <v>9</v>
      </c>
      <c r="B270" s="1" t="s">
        <v>10</v>
      </c>
      <c r="C270" s="1" t="s">
        <v>16</v>
      </c>
      <c r="D270" s="1" t="s">
        <v>17</v>
      </c>
      <c r="E270" s="1" t="s">
        <v>14</v>
      </c>
      <c r="F270">
        <v>2019</v>
      </c>
      <c r="G270">
        <v>5</v>
      </c>
      <c r="H270">
        <v>12780</v>
      </c>
      <c r="I270">
        <v>93280</v>
      </c>
      <c r="J270" s="4">
        <f>SUMIFS(I:I,D:D,External_Data[[#This Row],[Brand]],F:F,External_Data[[#This Row],[Year]])</f>
        <v>2929780</v>
      </c>
      <c r="K2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3016900</v>
      </c>
    </row>
    <row r="271" spans="1:11" x14ac:dyDescent="0.25">
      <c r="A271" s="1" t="s">
        <v>9</v>
      </c>
      <c r="B271" s="1" t="s">
        <v>10</v>
      </c>
      <c r="C271" s="1" t="s">
        <v>16</v>
      </c>
      <c r="D271" s="1" t="s">
        <v>17</v>
      </c>
      <c r="E271" s="1" t="s">
        <v>14</v>
      </c>
      <c r="F271">
        <v>2019</v>
      </c>
      <c r="G271">
        <v>6</v>
      </c>
      <c r="H271">
        <v>12970</v>
      </c>
      <c r="I271">
        <v>94690</v>
      </c>
      <c r="J271" s="4">
        <f>SUMIFS(I:I,D:D,External_Data[[#This Row],[Brand]],F:F,External_Data[[#This Row],[Year]])</f>
        <v>2929780</v>
      </c>
      <c r="K2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3003550</v>
      </c>
    </row>
    <row r="272" spans="1:11" x14ac:dyDescent="0.25">
      <c r="A272" s="1" t="s">
        <v>9</v>
      </c>
      <c r="B272" s="1" t="s">
        <v>10</v>
      </c>
      <c r="C272" s="1" t="s">
        <v>16</v>
      </c>
      <c r="D272" s="1" t="s">
        <v>17</v>
      </c>
      <c r="E272" s="1" t="s">
        <v>14</v>
      </c>
      <c r="F272">
        <v>2019</v>
      </c>
      <c r="G272">
        <v>7</v>
      </c>
      <c r="H272">
        <v>9650</v>
      </c>
      <c r="I272">
        <v>70470</v>
      </c>
      <c r="J272" s="4">
        <f>SUMIFS(I:I,D:D,External_Data[[#This Row],[Brand]],F:F,External_Data[[#This Row],[Year]])</f>
        <v>2929780</v>
      </c>
      <c r="K2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2992030</v>
      </c>
    </row>
    <row r="273" spans="1:11" x14ac:dyDescent="0.25">
      <c r="A273" s="1" t="s">
        <v>9</v>
      </c>
      <c r="B273" s="1" t="s">
        <v>10</v>
      </c>
      <c r="C273" s="1" t="s">
        <v>16</v>
      </c>
      <c r="D273" s="1" t="s">
        <v>17</v>
      </c>
      <c r="E273" s="1" t="s">
        <v>14</v>
      </c>
      <c r="F273">
        <v>2019</v>
      </c>
      <c r="G273">
        <v>8</v>
      </c>
      <c r="H273">
        <v>11700</v>
      </c>
      <c r="I273">
        <v>85430</v>
      </c>
      <c r="J273" s="4">
        <f>SUMIFS(I:I,D:D,External_Data[[#This Row],[Brand]],F:F,External_Data[[#This Row],[Year]])</f>
        <v>2929780</v>
      </c>
      <c r="K2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2978990</v>
      </c>
    </row>
    <row r="274" spans="1:11" x14ac:dyDescent="0.25">
      <c r="A274" s="1" t="s">
        <v>9</v>
      </c>
      <c r="B274" s="1" t="s">
        <v>10</v>
      </c>
      <c r="C274" s="1" t="s">
        <v>16</v>
      </c>
      <c r="D274" s="1" t="s">
        <v>17</v>
      </c>
      <c r="E274" s="1" t="s">
        <v>14</v>
      </c>
      <c r="F274">
        <v>2019</v>
      </c>
      <c r="G274">
        <v>9</v>
      </c>
      <c r="H274">
        <v>9200</v>
      </c>
      <c r="I274">
        <v>67180</v>
      </c>
      <c r="J274" s="4">
        <f>SUMIFS(I:I,D:D,External_Data[[#This Row],[Brand]],F:F,External_Data[[#This Row],[Year]])</f>
        <v>2929780</v>
      </c>
      <c r="K2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2968160</v>
      </c>
    </row>
    <row r="275" spans="1:11" x14ac:dyDescent="0.25">
      <c r="A275" s="1" t="s">
        <v>9</v>
      </c>
      <c r="B275" s="1" t="s">
        <v>10</v>
      </c>
      <c r="C275" s="1" t="s">
        <v>16</v>
      </c>
      <c r="D275" s="1" t="s">
        <v>17</v>
      </c>
      <c r="E275" s="1" t="s">
        <v>14</v>
      </c>
      <c r="F275">
        <v>2019</v>
      </c>
      <c r="G275">
        <v>10</v>
      </c>
      <c r="H275">
        <v>10560</v>
      </c>
      <c r="I275">
        <v>77060</v>
      </c>
      <c r="J275" s="4">
        <f>SUMIFS(I:I,D:D,External_Data[[#This Row],[Brand]],F:F,External_Data[[#This Row],[Year]])</f>
        <v>2929780</v>
      </c>
      <c r="K2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2953250</v>
      </c>
    </row>
    <row r="276" spans="1:11" x14ac:dyDescent="0.25">
      <c r="A276" s="1" t="s">
        <v>9</v>
      </c>
      <c r="B276" s="1" t="s">
        <v>10</v>
      </c>
      <c r="C276" s="1" t="s">
        <v>16</v>
      </c>
      <c r="D276" s="1" t="s">
        <v>17</v>
      </c>
      <c r="E276" s="1" t="s">
        <v>14</v>
      </c>
      <c r="F276">
        <v>2019</v>
      </c>
      <c r="G276">
        <v>11</v>
      </c>
      <c r="H276">
        <v>9890</v>
      </c>
      <c r="I276">
        <v>72150</v>
      </c>
      <c r="J276" s="4">
        <f>SUMIFS(I:I,D:D,External_Data[[#This Row],[Brand]],F:F,External_Data[[#This Row],[Year]])</f>
        <v>2929780</v>
      </c>
      <c r="K2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2941700</v>
      </c>
    </row>
    <row r="277" spans="1:11" x14ac:dyDescent="0.25">
      <c r="A277" s="1" t="s">
        <v>9</v>
      </c>
      <c r="B277" s="1" t="s">
        <v>10</v>
      </c>
      <c r="C277" s="1" t="s">
        <v>16</v>
      </c>
      <c r="D277" s="1" t="s">
        <v>17</v>
      </c>
      <c r="E277" s="1" t="s">
        <v>14</v>
      </c>
      <c r="F277">
        <v>2019</v>
      </c>
      <c r="G277">
        <v>12</v>
      </c>
      <c r="H277">
        <v>9780</v>
      </c>
      <c r="I277">
        <v>71320</v>
      </c>
      <c r="J277" s="4">
        <f>SUMIFS(I:I,D:D,External_Data[[#This Row],[Brand]],F:F,External_Data[[#This Row],[Year]])</f>
        <v>2929780</v>
      </c>
      <c r="K2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2929780</v>
      </c>
    </row>
    <row r="278" spans="1:11" x14ac:dyDescent="0.25">
      <c r="A278" s="1" t="s">
        <v>9</v>
      </c>
      <c r="B278" s="1" t="s">
        <v>10</v>
      </c>
      <c r="C278" s="1" t="s">
        <v>16</v>
      </c>
      <c r="D278" s="1" t="s">
        <v>17</v>
      </c>
      <c r="E278" s="1" t="s">
        <v>14</v>
      </c>
      <c r="F278">
        <v>2020</v>
      </c>
      <c r="G278">
        <v>1</v>
      </c>
      <c r="H278">
        <v>8690</v>
      </c>
      <c r="I278">
        <v>63430</v>
      </c>
      <c r="J278" s="4">
        <f>SUMIFS(I:I,D:D,External_Data[[#This Row],[Brand]],F:F,External_Data[[#This Row],[Year]])</f>
        <v>2678780</v>
      </c>
      <c r="K2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2801060</v>
      </c>
    </row>
    <row r="279" spans="1:11" x14ac:dyDescent="0.25">
      <c r="A279" s="1" t="s">
        <v>9</v>
      </c>
      <c r="B279" s="1" t="s">
        <v>10</v>
      </c>
      <c r="C279" s="1" t="s">
        <v>16</v>
      </c>
      <c r="D279" s="1" t="s">
        <v>17</v>
      </c>
      <c r="E279" s="1" t="s">
        <v>14</v>
      </c>
      <c r="F279">
        <v>2020</v>
      </c>
      <c r="G279">
        <v>2</v>
      </c>
      <c r="H279">
        <v>11110</v>
      </c>
      <c r="I279">
        <v>81120</v>
      </c>
      <c r="J279" s="4">
        <f>SUMIFS(I:I,D:D,External_Data[[#This Row],[Brand]],F:F,External_Data[[#This Row],[Year]])</f>
        <v>2678780</v>
      </c>
      <c r="K2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2789630</v>
      </c>
    </row>
    <row r="280" spans="1:11" x14ac:dyDescent="0.25">
      <c r="A280" s="1" t="s">
        <v>9</v>
      </c>
      <c r="B280" s="1" t="s">
        <v>10</v>
      </c>
      <c r="C280" s="1" t="s">
        <v>16</v>
      </c>
      <c r="D280" s="1" t="s">
        <v>17</v>
      </c>
      <c r="E280" s="1" t="s">
        <v>14</v>
      </c>
      <c r="F280">
        <v>2020</v>
      </c>
      <c r="G280">
        <v>3</v>
      </c>
      <c r="H280">
        <v>12810</v>
      </c>
      <c r="I280">
        <v>93500</v>
      </c>
      <c r="J280" s="4">
        <f>SUMIFS(I:I,D:D,External_Data[[#This Row],[Brand]],F:F,External_Data[[#This Row],[Year]])</f>
        <v>2678780</v>
      </c>
      <c r="K2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2777990</v>
      </c>
    </row>
    <row r="281" spans="1:11" x14ac:dyDescent="0.25">
      <c r="A281" s="1" t="s">
        <v>9</v>
      </c>
      <c r="B281" s="1" t="s">
        <v>10</v>
      </c>
      <c r="C281" s="1" t="s">
        <v>16</v>
      </c>
      <c r="D281" s="1" t="s">
        <v>17</v>
      </c>
      <c r="E281" s="1" t="s">
        <v>14</v>
      </c>
      <c r="F281">
        <v>2020</v>
      </c>
      <c r="G281">
        <v>4</v>
      </c>
      <c r="H281">
        <v>10510</v>
      </c>
      <c r="I281">
        <v>76730</v>
      </c>
      <c r="J281" s="4">
        <f>SUMIFS(I:I,D:D,External_Data[[#This Row],[Brand]],F:F,External_Data[[#This Row],[Year]])</f>
        <v>2678780</v>
      </c>
      <c r="K2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2765310</v>
      </c>
    </row>
    <row r="282" spans="1:11" x14ac:dyDescent="0.25">
      <c r="A282" s="1" t="s">
        <v>9</v>
      </c>
      <c r="B282" s="1" t="s">
        <v>10</v>
      </c>
      <c r="C282" s="1" t="s">
        <v>16</v>
      </c>
      <c r="D282" s="1" t="s">
        <v>17</v>
      </c>
      <c r="E282" s="1" t="s">
        <v>14</v>
      </c>
      <c r="F282">
        <v>2020</v>
      </c>
      <c r="G282">
        <v>5</v>
      </c>
      <c r="H282">
        <v>9070</v>
      </c>
      <c r="I282">
        <v>66170</v>
      </c>
      <c r="J282" s="4">
        <f>SUMIFS(I:I,D:D,External_Data[[#This Row],[Brand]],F:F,External_Data[[#This Row],[Year]])</f>
        <v>2678780</v>
      </c>
      <c r="K2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2752530</v>
      </c>
    </row>
    <row r="283" spans="1:11" x14ac:dyDescent="0.25">
      <c r="A283" s="1" t="s">
        <v>9</v>
      </c>
      <c r="B283" s="1" t="s">
        <v>10</v>
      </c>
      <c r="C283" s="1" t="s">
        <v>16</v>
      </c>
      <c r="D283" s="1" t="s">
        <v>17</v>
      </c>
      <c r="E283" s="1" t="s">
        <v>14</v>
      </c>
      <c r="F283">
        <v>2020</v>
      </c>
      <c r="G283">
        <v>6</v>
      </c>
      <c r="H283">
        <v>10870</v>
      </c>
      <c r="I283">
        <v>79400</v>
      </c>
      <c r="J283" s="4">
        <f>SUMIFS(I:I,D:D,External_Data[[#This Row],[Brand]],F:F,External_Data[[#This Row],[Year]])</f>
        <v>2678780</v>
      </c>
      <c r="K2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2739560</v>
      </c>
    </row>
    <row r="284" spans="1:11" x14ac:dyDescent="0.25">
      <c r="A284" s="1" t="s">
        <v>9</v>
      </c>
      <c r="B284" s="1" t="s">
        <v>10</v>
      </c>
      <c r="C284" s="1" t="s">
        <v>16</v>
      </c>
      <c r="D284" s="1" t="s">
        <v>17</v>
      </c>
      <c r="E284" s="1" t="s">
        <v>14</v>
      </c>
      <c r="F284">
        <v>2020</v>
      </c>
      <c r="G284">
        <v>7</v>
      </c>
      <c r="H284">
        <v>10230</v>
      </c>
      <c r="I284">
        <v>74710</v>
      </c>
      <c r="J284" s="4">
        <f>SUMIFS(I:I,D:D,External_Data[[#This Row],[Brand]],F:F,External_Data[[#This Row],[Year]])</f>
        <v>2678780</v>
      </c>
      <c r="K2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2729910</v>
      </c>
    </row>
    <row r="285" spans="1:11" x14ac:dyDescent="0.25">
      <c r="A285" s="1" t="s">
        <v>9</v>
      </c>
      <c r="B285" s="1" t="s">
        <v>10</v>
      </c>
      <c r="C285" s="1" t="s">
        <v>16</v>
      </c>
      <c r="D285" s="1" t="s">
        <v>17</v>
      </c>
      <c r="E285" s="1" t="s">
        <v>14</v>
      </c>
      <c r="F285">
        <v>2020</v>
      </c>
      <c r="G285">
        <v>8</v>
      </c>
      <c r="H285">
        <v>9460</v>
      </c>
      <c r="I285">
        <v>69050</v>
      </c>
      <c r="J285" s="4">
        <f>SUMIFS(I:I,D:D,External_Data[[#This Row],[Brand]],F:F,External_Data[[#This Row],[Year]])</f>
        <v>2678780</v>
      </c>
      <c r="K2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2718210</v>
      </c>
    </row>
    <row r="286" spans="1:11" x14ac:dyDescent="0.25">
      <c r="A286" s="1" t="s">
        <v>9</v>
      </c>
      <c r="B286" s="1" t="s">
        <v>10</v>
      </c>
      <c r="C286" s="1" t="s">
        <v>16</v>
      </c>
      <c r="D286" s="1" t="s">
        <v>17</v>
      </c>
      <c r="E286" s="1" t="s">
        <v>14</v>
      </c>
      <c r="F286">
        <v>2020</v>
      </c>
      <c r="G286">
        <v>9</v>
      </c>
      <c r="H286">
        <v>10570</v>
      </c>
      <c r="I286">
        <v>77180</v>
      </c>
      <c r="J286" s="4">
        <f>SUMIFS(I:I,D:D,External_Data[[#This Row],[Brand]],F:F,External_Data[[#This Row],[Year]])</f>
        <v>2678780</v>
      </c>
      <c r="K2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2709010</v>
      </c>
    </row>
    <row r="287" spans="1:11" x14ac:dyDescent="0.25">
      <c r="A287" s="1" t="s">
        <v>9</v>
      </c>
      <c r="B287" s="1" t="s">
        <v>10</v>
      </c>
      <c r="C287" s="1" t="s">
        <v>16</v>
      </c>
      <c r="D287" s="1" t="s">
        <v>17</v>
      </c>
      <c r="E287" s="1" t="s">
        <v>14</v>
      </c>
      <c r="F287">
        <v>2020</v>
      </c>
      <c r="G287">
        <v>10</v>
      </c>
      <c r="H287">
        <v>10270</v>
      </c>
      <c r="I287">
        <v>74970</v>
      </c>
      <c r="J287" s="4">
        <f>SUMIFS(I:I,D:D,External_Data[[#This Row],[Brand]],F:F,External_Data[[#This Row],[Year]])</f>
        <v>2678780</v>
      </c>
      <c r="K2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2698450</v>
      </c>
    </row>
    <row r="288" spans="1:11" x14ac:dyDescent="0.25">
      <c r="A288" s="1" t="s">
        <v>9</v>
      </c>
      <c r="B288" s="1" t="s">
        <v>10</v>
      </c>
      <c r="C288" s="1" t="s">
        <v>16</v>
      </c>
      <c r="D288" s="1" t="s">
        <v>17</v>
      </c>
      <c r="E288" s="1" t="s">
        <v>14</v>
      </c>
      <c r="F288">
        <v>2020</v>
      </c>
      <c r="G288">
        <v>11</v>
      </c>
      <c r="H288">
        <v>8210</v>
      </c>
      <c r="I288">
        <v>59930</v>
      </c>
      <c r="J288" s="4">
        <f>SUMIFS(I:I,D:D,External_Data[[#This Row],[Brand]],F:F,External_Data[[#This Row],[Year]])</f>
        <v>2678780</v>
      </c>
      <c r="K2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2688560</v>
      </c>
    </row>
    <row r="289" spans="1:11" x14ac:dyDescent="0.25">
      <c r="A289" s="1" t="s">
        <v>9</v>
      </c>
      <c r="B289" s="1" t="s">
        <v>10</v>
      </c>
      <c r="C289" s="1" t="s">
        <v>16</v>
      </c>
      <c r="D289" s="1" t="s">
        <v>17</v>
      </c>
      <c r="E289" s="1" t="s">
        <v>14</v>
      </c>
      <c r="F289">
        <v>2020</v>
      </c>
      <c r="G289">
        <v>12</v>
      </c>
      <c r="H289">
        <v>9730</v>
      </c>
      <c r="I289">
        <v>71040</v>
      </c>
      <c r="J289" s="4">
        <f>SUMIFS(I:I,D:D,External_Data[[#This Row],[Brand]],F:F,External_Data[[#This Row],[Year]])</f>
        <v>2678780</v>
      </c>
      <c r="K2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2678780</v>
      </c>
    </row>
    <row r="290" spans="1:11" x14ac:dyDescent="0.25">
      <c r="A290" s="1" t="s">
        <v>9</v>
      </c>
      <c r="B290" s="1" t="s">
        <v>10</v>
      </c>
      <c r="C290" s="1" t="s">
        <v>16</v>
      </c>
      <c r="D290" s="1" t="s">
        <v>17</v>
      </c>
      <c r="E290" s="1" t="s">
        <v>14</v>
      </c>
      <c r="F290">
        <v>2021</v>
      </c>
      <c r="G290">
        <v>1</v>
      </c>
      <c r="H290">
        <v>9210</v>
      </c>
      <c r="I290">
        <v>67240</v>
      </c>
      <c r="J290" s="4">
        <f>SUMIFS(I:I,D:D,External_Data[[#This Row],[Brand]],F:F,External_Data[[#This Row],[Year]])</f>
        <v>2389880</v>
      </c>
      <c r="K2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2502720</v>
      </c>
    </row>
    <row r="291" spans="1:11" x14ac:dyDescent="0.25">
      <c r="A291" s="1" t="s">
        <v>9</v>
      </c>
      <c r="B291" s="1" t="s">
        <v>10</v>
      </c>
      <c r="C291" s="1" t="s">
        <v>16</v>
      </c>
      <c r="D291" s="1" t="s">
        <v>17</v>
      </c>
      <c r="E291" s="1" t="s">
        <v>14</v>
      </c>
      <c r="F291">
        <v>2021</v>
      </c>
      <c r="G291">
        <v>2</v>
      </c>
      <c r="H291">
        <v>8160</v>
      </c>
      <c r="I291">
        <v>59590</v>
      </c>
      <c r="J291" s="4">
        <f>SUMIFS(I:I,D:D,External_Data[[#This Row],[Brand]],F:F,External_Data[[#This Row],[Year]])</f>
        <v>2389880</v>
      </c>
      <c r="K2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2491610</v>
      </c>
    </row>
    <row r="292" spans="1:11" x14ac:dyDescent="0.25">
      <c r="A292" s="1" t="s">
        <v>9</v>
      </c>
      <c r="B292" s="1" t="s">
        <v>10</v>
      </c>
      <c r="C292" s="1" t="s">
        <v>16</v>
      </c>
      <c r="D292" s="1" t="s">
        <v>17</v>
      </c>
      <c r="E292" s="1" t="s">
        <v>14</v>
      </c>
      <c r="F292">
        <v>2021</v>
      </c>
      <c r="G292">
        <v>3</v>
      </c>
      <c r="H292">
        <v>9350</v>
      </c>
      <c r="I292">
        <v>68220</v>
      </c>
      <c r="J292" s="4">
        <f>SUMIFS(I:I,D:D,External_Data[[#This Row],[Brand]],F:F,External_Data[[#This Row],[Year]])</f>
        <v>2389880</v>
      </c>
      <c r="K2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2478800</v>
      </c>
    </row>
    <row r="293" spans="1:11" x14ac:dyDescent="0.25">
      <c r="A293" s="1" t="s">
        <v>9</v>
      </c>
      <c r="B293" s="1" t="s">
        <v>10</v>
      </c>
      <c r="C293" s="1" t="s">
        <v>16</v>
      </c>
      <c r="D293" s="1" t="s">
        <v>17</v>
      </c>
      <c r="E293" s="1" t="s">
        <v>14</v>
      </c>
      <c r="F293">
        <v>2021</v>
      </c>
      <c r="G293">
        <v>4</v>
      </c>
      <c r="H293">
        <v>9380</v>
      </c>
      <c r="I293">
        <v>68500</v>
      </c>
      <c r="J293" s="4">
        <f>SUMIFS(I:I,D:D,External_Data[[#This Row],[Brand]],F:F,External_Data[[#This Row],[Year]])</f>
        <v>2389880</v>
      </c>
      <c r="K2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2468290</v>
      </c>
    </row>
    <row r="294" spans="1:11" x14ac:dyDescent="0.25">
      <c r="A294" s="1" t="s">
        <v>9</v>
      </c>
      <c r="B294" s="1" t="s">
        <v>10</v>
      </c>
      <c r="C294" s="1" t="s">
        <v>16</v>
      </c>
      <c r="D294" s="1" t="s">
        <v>17</v>
      </c>
      <c r="E294" s="1" t="s">
        <v>14</v>
      </c>
      <c r="F294">
        <v>2021</v>
      </c>
      <c r="G294">
        <v>5</v>
      </c>
      <c r="H294">
        <v>8620</v>
      </c>
      <c r="I294">
        <v>62920</v>
      </c>
      <c r="J294" s="4">
        <f>SUMIFS(I:I,D:D,External_Data[[#This Row],[Brand]],F:F,External_Data[[#This Row],[Year]])</f>
        <v>2389880</v>
      </c>
      <c r="K2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2459220</v>
      </c>
    </row>
    <row r="295" spans="1:11" x14ac:dyDescent="0.25">
      <c r="A295" s="1" t="s">
        <v>9</v>
      </c>
      <c r="B295" s="1" t="s">
        <v>10</v>
      </c>
      <c r="C295" s="1" t="s">
        <v>16</v>
      </c>
      <c r="D295" s="1" t="s">
        <v>17</v>
      </c>
      <c r="E295" s="1" t="s">
        <v>14</v>
      </c>
      <c r="F295">
        <v>2021</v>
      </c>
      <c r="G295">
        <v>6</v>
      </c>
      <c r="H295">
        <v>8410</v>
      </c>
      <c r="I295">
        <v>61410</v>
      </c>
      <c r="J295" s="4">
        <f>SUMIFS(I:I,D:D,External_Data[[#This Row],[Brand]],F:F,External_Data[[#This Row],[Year]])</f>
        <v>2389880</v>
      </c>
      <c r="K2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2448350</v>
      </c>
    </row>
    <row r="296" spans="1:11" x14ac:dyDescent="0.25">
      <c r="A296" s="1" t="s">
        <v>9</v>
      </c>
      <c r="B296" s="1" t="s">
        <v>10</v>
      </c>
      <c r="C296" s="1" t="s">
        <v>16</v>
      </c>
      <c r="D296" s="1" t="s">
        <v>17</v>
      </c>
      <c r="E296" s="1" t="s">
        <v>14</v>
      </c>
      <c r="F296">
        <v>2021</v>
      </c>
      <c r="G296">
        <v>7</v>
      </c>
      <c r="H296">
        <v>9050</v>
      </c>
      <c r="I296">
        <v>66070</v>
      </c>
      <c r="J296" s="4">
        <f>SUMIFS(I:I,D:D,External_Data[[#This Row],[Brand]],F:F,External_Data[[#This Row],[Year]])</f>
        <v>2389880</v>
      </c>
      <c r="K2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2438120</v>
      </c>
    </row>
    <row r="297" spans="1:11" x14ac:dyDescent="0.25">
      <c r="A297" s="1" t="s">
        <v>9</v>
      </c>
      <c r="B297" s="1" t="s">
        <v>10</v>
      </c>
      <c r="C297" s="1" t="s">
        <v>16</v>
      </c>
      <c r="D297" s="1" t="s">
        <v>17</v>
      </c>
      <c r="E297" s="1" t="s">
        <v>14</v>
      </c>
      <c r="F297">
        <v>2021</v>
      </c>
      <c r="G297">
        <v>8</v>
      </c>
      <c r="H297">
        <v>8820</v>
      </c>
      <c r="I297">
        <v>64400</v>
      </c>
      <c r="J297" s="4">
        <f>SUMIFS(I:I,D:D,External_Data[[#This Row],[Brand]],F:F,External_Data[[#This Row],[Year]])</f>
        <v>2389880</v>
      </c>
      <c r="K2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2428660</v>
      </c>
    </row>
    <row r="298" spans="1:11" x14ac:dyDescent="0.25">
      <c r="A298" s="1" t="s">
        <v>9</v>
      </c>
      <c r="B298" s="1" t="s">
        <v>10</v>
      </c>
      <c r="C298" s="1" t="s">
        <v>16</v>
      </c>
      <c r="D298" s="1" t="s">
        <v>17</v>
      </c>
      <c r="E298" s="1" t="s">
        <v>14</v>
      </c>
      <c r="F298">
        <v>2021</v>
      </c>
      <c r="G298">
        <v>9</v>
      </c>
      <c r="H298">
        <v>9090</v>
      </c>
      <c r="I298">
        <v>66400</v>
      </c>
      <c r="J298" s="4">
        <f>SUMIFS(I:I,D:D,External_Data[[#This Row],[Brand]],F:F,External_Data[[#This Row],[Year]])</f>
        <v>2389880</v>
      </c>
      <c r="K2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2418090</v>
      </c>
    </row>
    <row r="299" spans="1:11" x14ac:dyDescent="0.25">
      <c r="A299" s="1" t="s">
        <v>9</v>
      </c>
      <c r="B299" s="1" t="s">
        <v>10</v>
      </c>
      <c r="C299" s="1" t="s">
        <v>16</v>
      </c>
      <c r="D299" s="1" t="s">
        <v>17</v>
      </c>
      <c r="E299" s="1" t="s">
        <v>14</v>
      </c>
      <c r="F299">
        <v>2021</v>
      </c>
      <c r="G299">
        <v>10</v>
      </c>
      <c r="H299">
        <v>9170</v>
      </c>
      <c r="I299">
        <v>66970</v>
      </c>
      <c r="J299" s="4">
        <f>SUMIFS(I:I,D:D,External_Data[[#This Row],[Brand]],F:F,External_Data[[#This Row],[Year]])</f>
        <v>2389880</v>
      </c>
      <c r="K2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2407820</v>
      </c>
    </row>
    <row r="300" spans="1:11" x14ac:dyDescent="0.25">
      <c r="A300" s="1" t="s">
        <v>9</v>
      </c>
      <c r="B300" s="1" t="s">
        <v>10</v>
      </c>
      <c r="C300" s="1" t="s">
        <v>16</v>
      </c>
      <c r="D300" s="1" t="s">
        <v>17</v>
      </c>
      <c r="E300" s="1" t="s">
        <v>14</v>
      </c>
      <c r="F300">
        <v>2021</v>
      </c>
      <c r="G300">
        <v>11</v>
      </c>
      <c r="H300">
        <v>8790</v>
      </c>
      <c r="I300">
        <v>64150</v>
      </c>
      <c r="J300" s="4">
        <f>SUMIFS(I:I,D:D,External_Data[[#This Row],[Brand]],F:F,External_Data[[#This Row],[Year]])</f>
        <v>2389880</v>
      </c>
      <c r="K3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2399610</v>
      </c>
    </row>
    <row r="301" spans="1:11" x14ac:dyDescent="0.25">
      <c r="A301" s="1" t="s">
        <v>9</v>
      </c>
      <c r="B301" s="1" t="s">
        <v>10</v>
      </c>
      <c r="C301" s="1" t="s">
        <v>16</v>
      </c>
      <c r="D301" s="1" t="s">
        <v>17</v>
      </c>
      <c r="E301" s="1" t="s">
        <v>14</v>
      </c>
      <c r="F301">
        <v>2021</v>
      </c>
      <c r="G301">
        <v>12</v>
      </c>
      <c r="H301">
        <v>7940</v>
      </c>
      <c r="I301">
        <v>57940</v>
      </c>
      <c r="J301" s="4">
        <f>SUMIFS(I:I,D:D,External_Data[[#This Row],[Brand]],F:F,External_Data[[#This Row],[Year]])</f>
        <v>2389880</v>
      </c>
      <c r="K3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2389880</v>
      </c>
    </row>
    <row r="302" spans="1:11" x14ac:dyDescent="0.25">
      <c r="A302" s="1" t="s">
        <v>9</v>
      </c>
      <c r="B302" s="1" t="s">
        <v>10</v>
      </c>
      <c r="C302" s="1" t="s">
        <v>16</v>
      </c>
      <c r="D302" s="1" t="s">
        <v>17</v>
      </c>
      <c r="E302" s="1" t="s">
        <v>14</v>
      </c>
      <c r="F302">
        <v>2022</v>
      </c>
      <c r="G302">
        <v>1</v>
      </c>
      <c r="H302">
        <v>8520</v>
      </c>
      <c r="I302">
        <v>62170</v>
      </c>
      <c r="J302" s="4">
        <f>SUMIFS(I:I,D:D,External_Data[[#This Row],[Brand]],F:F,External_Data[[#This Row],[Year]])</f>
        <v>2153690</v>
      </c>
      <c r="K3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2250470</v>
      </c>
    </row>
    <row r="303" spans="1:11" x14ac:dyDescent="0.25">
      <c r="A303" s="1" t="s">
        <v>9</v>
      </c>
      <c r="B303" s="1" t="s">
        <v>10</v>
      </c>
      <c r="C303" s="1" t="s">
        <v>16</v>
      </c>
      <c r="D303" s="1" t="s">
        <v>17</v>
      </c>
      <c r="E303" s="1" t="s">
        <v>14</v>
      </c>
      <c r="F303">
        <v>2022</v>
      </c>
      <c r="G303">
        <v>2</v>
      </c>
      <c r="H303">
        <v>8280</v>
      </c>
      <c r="I303">
        <v>60480</v>
      </c>
      <c r="J303" s="4">
        <f>SUMIFS(I:I,D:D,External_Data[[#This Row],[Brand]],F:F,External_Data[[#This Row],[Year]])</f>
        <v>2153690</v>
      </c>
      <c r="K3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2242310</v>
      </c>
    </row>
    <row r="304" spans="1:11" x14ac:dyDescent="0.25">
      <c r="A304" s="1" t="s">
        <v>9</v>
      </c>
      <c r="B304" s="1" t="s">
        <v>10</v>
      </c>
      <c r="C304" s="1" t="s">
        <v>16</v>
      </c>
      <c r="D304" s="1" t="s">
        <v>17</v>
      </c>
      <c r="E304" s="1" t="s">
        <v>14</v>
      </c>
      <c r="F304">
        <v>2022</v>
      </c>
      <c r="G304">
        <v>3</v>
      </c>
      <c r="H304">
        <v>8840</v>
      </c>
      <c r="I304">
        <v>64540</v>
      </c>
      <c r="J304" s="4">
        <f>SUMIFS(I:I,D:D,External_Data[[#This Row],[Brand]],F:F,External_Data[[#This Row],[Year]])</f>
        <v>2153690</v>
      </c>
      <c r="K3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2232960</v>
      </c>
    </row>
    <row r="305" spans="1:11" x14ac:dyDescent="0.25">
      <c r="A305" s="1" t="s">
        <v>9</v>
      </c>
      <c r="B305" s="1" t="s">
        <v>10</v>
      </c>
      <c r="C305" s="1" t="s">
        <v>16</v>
      </c>
      <c r="D305" s="1" t="s">
        <v>17</v>
      </c>
      <c r="E305" s="1" t="s">
        <v>14</v>
      </c>
      <c r="F305">
        <v>2022</v>
      </c>
      <c r="G305">
        <v>4</v>
      </c>
      <c r="H305">
        <v>7560</v>
      </c>
      <c r="I305">
        <v>55190</v>
      </c>
      <c r="J305" s="4">
        <f>SUMIFS(I:I,D:D,External_Data[[#This Row],[Brand]],F:F,External_Data[[#This Row],[Year]])</f>
        <v>2153690</v>
      </c>
      <c r="K3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2223580</v>
      </c>
    </row>
    <row r="306" spans="1:11" x14ac:dyDescent="0.25">
      <c r="A306" s="1" t="s">
        <v>9</v>
      </c>
      <c r="B306" s="1" t="s">
        <v>10</v>
      </c>
      <c r="C306" s="1" t="s">
        <v>16</v>
      </c>
      <c r="D306" s="1" t="s">
        <v>17</v>
      </c>
      <c r="E306" s="1" t="s">
        <v>14</v>
      </c>
      <c r="F306">
        <v>2022</v>
      </c>
      <c r="G306">
        <v>5</v>
      </c>
      <c r="H306">
        <v>7980</v>
      </c>
      <c r="I306">
        <v>58300</v>
      </c>
      <c r="J306" s="4">
        <f>SUMIFS(I:I,D:D,External_Data[[#This Row],[Brand]],F:F,External_Data[[#This Row],[Year]])</f>
        <v>2153690</v>
      </c>
      <c r="K3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2214960</v>
      </c>
    </row>
    <row r="307" spans="1:11" x14ac:dyDescent="0.25">
      <c r="A307" s="1" t="s">
        <v>9</v>
      </c>
      <c r="B307" s="1" t="s">
        <v>10</v>
      </c>
      <c r="C307" s="1" t="s">
        <v>16</v>
      </c>
      <c r="D307" s="1" t="s">
        <v>17</v>
      </c>
      <c r="E307" s="1" t="s">
        <v>14</v>
      </c>
      <c r="F307">
        <v>2022</v>
      </c>
      <c r="G307">
        <v>6</v>
      </c>
      <c r="H307">
        <v>8090</v>
      </c>
      <c r="I307">
        <v>59080</v>
      </c>
      <c r="J307" s="4">
        <f>SUMIFS(I:I,D:D,External_Data[[#This Row],[Brand]],F:F,External_Data[[#This Row],[Year]])</f>
        <v>2153690</v>
      </c>
      <c r="K3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2206550</v>
      </c>
    </row>
    <row r="308" spans="1:11" x14ac:dyDescent="0.25">
      <c r="A308" s="1" t="s">
        <v>9</v>
      </c>
      <c r="B308" s="1" t="s">
        <v>10</v>
      </c>
      <c r="C308" s="1" t="s">
        <v>16</v>
      </c>
      <c r="D308" s="1" t="s">
        <v>17</v>
      </c>
      <c r="E308" s="1" t="s">
        <v>14</v>
      </c>
      <c r="F308">
        <v>2022</v>
      </c>
      <c r="G308">
        <v>7</v>
      </c>
      <c r="H308">
        <v>9290</v>
      </c>
      <c r="I308">
        <v>67840</v>
      </c>
      <c r="J308" s="4">
        <f>SUMIFS(I:I,D:D,External_Data[[#This Row],[Brand]],F:F,External_Data[[#This Row],[Year]])</f>
        <v>2153690</v>
      </c>
      <c r="K3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2197500</v>
      </c>
    </row>
    <row r="309" spans="1:11" x14ac:dyDescent="0.25">
      <c r="A309" s="1" t="s">
        <v>9</v>
      </c>
      <c r="B309" s="1" t="s">
        <v>10</v>
      </c>
      <c r="C309" s="1" t="s">
        <v>16</v>
      </c>
      <c r="D309" s="1" t="s">
        <v>17</v>
      </c>
      <c r="E309" s="1" t="s">
        <v>14</v>
      </c>
      <c r="F309">
        <v>2022</v>
      </c>
      <c r="G309">
        <v>8</v>
      </c>
      <c r="H309">
        <v>8300</v>
      </c>
      <c r="I309">
        <v>60520</v>
      </c>
      <c r="J309" s="4">
        <f>SUMIFS(I:I,D:D,External_Data[[#This Row],[Brand]],F:F,External_Data[[#This Row],[Year]])</f>
        <v>2153690</v>
      </c>
      <c r="K3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2188680</v>
      </c>
    </row>
    <row r="310" spans="1:11" x14ac:dyDescent="0.25">
      <c r="A310" s="1" t="s">
        <v>9</v>
      </c>
      <c r="B310" s="1" t="s">
        <v>10</v>
      </c>
      <c r="C310" s="1" t="s">
        <v>16</v>
      </c>
      <c r="D310" s="1" t="s">
        <v>17</v>
      </c>
      <c r="E310" s="1" t="s">
        <v>14</v>
      </c>
      <c r="F310">
        <v>2022</v>
      </c>
      <c r="G310">
        <v>9</v>
      </c>
      <c r="H310">
        <v>7490</v>
      </c>
      <c r="I310">
        <v>54650</v>
      </c>
      <c r="J310" s="4">
        <f>SUMIFS(I:I,D:D,External_Data[[#This Row],[Brand]],F:F,External_Data[[#This Row],[Year]])</f>
        <v>2153690</v>
      </c>
      <c r="K3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2179590</v>
      </c>
    </row>
    <row r="311" spans="1:11" x14ac:dyDescent="0.25">
      <c r="A311" s="1" t="s">
        <v>9</v>
      </c>
      <c r="B311" s="1" t="s">
        <v>10</v>
      </c>
      <c r="C311" s="1" t="s">
        <v>16</v>
      </c>
      <c r="D311" s="1" t="s">
        <v>17</v>
      </c>
      <c r="E311" s="1" t="s">
        <v>14</v>
      </c>
      <c r="F311">
        <v>2022</v>
      </c>
      <c r="G311">
        <v>10</v>
      </c>
      <c r="H311">
        <v>9530</v>
      </c>
      <c r="I311">
        <v>69540</v>
      </c>
      <c r="J311" s="4">
        <f>SUMIFS(I:I,D:D,External_Data[[#This Row],[Brand]],F:F,External_Data[[#This Row],[Year]])</f>
        <v>2153690</v>
      </c>
      <c r="K3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2170420</v>
      </c>
    </row>
    <row r="312" spans="1:11" x14ac:dyDescent="0.25">
      <c r="A312" s="1" t="s">
        <v>9</v>
      </c>
      <c r="B312" s="1" t="s">
        <v>10</v>
      </c>
      <c r="C312" s="1" t="s">
        <v>16</v>
      </c>
      <c r="D312" s="1" t="s">
        <v>17</v>
      </c>
      <c r="E312" s="1" t="s">
        <v>14</v>
      </c>
      <c r="F312">
        <v>2022</v>
      </c>
      <c r="G312">
        <v>11</v>
      </c>
      <c r="H312">
        <v>4230</v>
      </c>
      <c r="I312">
        <v>30880</v>
      </c>
      <c r="J312" s="4">
        <f>SUMIFS(I:I,D:D,External_Data[[#This Row],[Brand]],F:F,External_Data[[#This Row],[Year]])</f>
        <v>2153690</v>
      </c>
      <c r="K3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2161630</v>
      </c>
    </row>
    <row r="313" spans="1:11" x14ac:dyDescent="0.25">
      <c r="A313" s="1" t="s">
        <v>9</v>
      </c>
      <c r="B313" s="1" t="s">
        <v>10</v>
      </c>
      <c r="C313" s="1" t="s">
        <v>16</v>
      </c>
      <c r="D313" s="1" t="s">
        <v>17</v>
      </c>
      <c r="E313" s="1" t="s">
        <v>14</v>
      </c>
      <c r="F313">
        <v>2022</v>
      </c>
      <c r="G313">
        <v>12</v>
      </c>
      <c r="H313">
        <v>3690</v>
      </c>
      <c r="I313">
        <v>26950</v>
      </c>
      <c r="J313" s="4">
        <f>SUMIFS(I:I,D:D,External_Data[[#This Row],[Brand]],F:F,External_Data[[#This Row],[Year]])</f>
        <v>2153690</v>
      </c>
      <c r="K3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2153690</v>
      </c>
    </row>
    <row r="314" spans="1:11" x14ac:dyDescent="0.25">
      <c r="A314" s="1" t="s">
        <v>9</v>
      </c>
      <c r="B314" s="1" t="s">
        <v>10</v>
      </c>
      <c r="C314" s="1" t="s">
        <v>16</v>
      </c>
      <c r="D314" s="1" t="s">
        <v>17</v>
      </c>
      <c r="E314" s="1" t="s">
        <v>14</v>
      </c>
      <c r="F314">
        <v>2023</v>
      </c>
      <c r="G314">
        <v>1</v>
      </c>
      <c r="H314">
        <v>2250</v>
      </c>
      <c r="I314">
        <v>16430</v>
      </c>
      <c r="J314" s="4">
        <f>SUMIFS(I:I,D:D,External_Data[[#This Row],[Brand]],F:F,External_Data[[#This Row],[Year]])</f>
        <v>172570</v>
      </c>
      <c r="K3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255850</v>
      </c>
    </row>
    <row r="315" spans="1:11" x14ac:dyDescent="0.25">
      <c r="A315" s="1" t="s">
        <v>9</v>
      </c>
      <c r="B315" s="1" t="s">
        <v>10</v>
      </c>
      <c r="C315" s="1" t="s">
        <v>16</v>
      </c>
      <c r="D315" s="1" t="s">
        <v>17</v>
      </c>
      <c r="E315" s="1" t="s">
        <v>14</v>
      </c>
      <c r="F315">
        <v>2023</v>
      </c>
      <c r="G315">
        <v>2</v>
      </c>
      <c r="H315">
        <v>1120</v>
      </c>
      <c r="I315">
        <v>8190</v>
      </c>
      <c r="J315" s="4">
        <f>SUMIFS(I:I,D:D,External_Data[[#This Row],[Brand]],F:F,External_Data[[#This Row],[Year]])</f>
        <v>172570</v>
      </c>
      <c r="K3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247570</v>
      </c>
    </row>
    <row r="316" spans="1:11" x14ac:dyDescent="0.25">
      <c r="A316" s="1" t="s">
        <v>9</v>
      </c>
      <c r="B316" s="1" t="s">
        <v>10</v>
      </c>
      <c r="C316" s="1" t="s">
        <v>16</v>
      </c>
      <c r="D316" s="1" t="s">
        <v>17</v>
      </c>
      <c r="E316" s="1" t="s">
        <v>14</v>
      </c>
      <c r="F316">
        <v>2023</v>
      </c>
      <c r="G316">
        <v>3</v>
      </c>
      <c r="H316">
        <v>1420</v>
      </c>
      <c r="I316">
        <v>10410</v>
      </c>
      <c r="J316" s="4">
        <f>SUMIFS(I:I,D:D,External_Data[[#This Row],[Brand]],F:F,External_Data[[#This Row],[Year]])</f>
        <v>172570</v>
      </c>
      <c r="K3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238730</v>
      </c>
    </row>
    <row r="317" spans="1:11" x14ac:dyDescent="0.25">
      <c r="A317" s="1" t="s">
        <v>9</v>
      </c>
      <c r="B317" s="1" t="s">
        <v>10</v>
      </c>
      <c r="C317" s="1" t="s">
        <v>16</v>
      </c>
      <c r="D317" s="1" t="s">
        <v>17</v>
      </c>
      <c r="E317" s="1" t="s">
        <v>15</v>
      </c>
      <c r="F317">
        <v>2018</v>
      </c>
      <c r="G317">
        <v>1</v>
      </c>
      <c r="H317">
        <v>7780</v>
      </c>
      <c r="I317">
        <v>48210</v>
      </c>
      <c r="J317" s="4">
        <f>SUMIFS(I:I,D:D,External_Data[[#This Row],[Brand]],F:F,External_Data[[#This Row],[Year]])</f>
        <v>2888970</v>
      </c>
      <c r="K3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18" spans="1:11" x14ac:dyDescent="0.25">
      <c r="A318" s="1" t="s">
        <v>9</v>
      </c>
      <c r="B318" s="1" t="s">
        <v>10</v>
      </c>
      <c r="C318" s="1" t="s">
        <v>16</v>
      </c>
      <c r="D318" s="1" t="s">
        <v>17</v>
      </c>
      <c r="E318" s="1" t="s">
        <v>15</v>
      </c>
      <c r="F318">
        <v>2018</v>
      </c>
      <c r="G318">
        <v>2</v>
      </c>
      <c r="H318">
        <v>6830</v>
      </c>
      <c r="I318">
        <v>42310</v>
      </c>
      <c r="J318" s="4">
        <f>SUMIFS(I:I,D:D,External_Data[[#This Row],[Brand]],F:F,External_Data[[#This Row],[Year]])</f>
        <v>2888970</v>
      </c>
      <c r="K3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19" spans="1:11" x14ac:dyDescent="0.25">
      <c r="A319" s="1" t="s">
        <v>9</v>
      </c>
      <c r="B319" s="1" t="s">
        <v>10</v>
      </c>
      <c r="C319" s="1" t="s">
        <v>16</v>
      </c>
      <c r="D319" s="1" t="s">
        <v>17</v>
      </c>
      <c r="E319" s="1" t="s">
        <v>15</v>
      </c>
      <c r="F319">
        <v>2018</v>
      </c>
      <c r="G319">
        <v>3</v>
      </c>
      <c r="H319">
        <v>4850</v>
      </c>
      <c r="I319">
        <v>30080</v>
      </c>
      <c r="J319" s="4">
        <f>SUMIFS(I:I,D:D,External_Data[[#This Row],[Brand]],F:F,External_Data[[#This Row],[Year]])</f>
        <v>2888970</v>
      </c>
      <c r="K3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0" spans="1:11" x14ac:dyDescent="0.25">
      <c r="A320" s="1" t="s">
        <v>9</v>
      </c>
      <c r="B320" s="1" t="s">
        <v>10</v>
      </c>
      <c r="C320" s="1" t="s">
        <v>16</v>
      </c>
      <c r="D320" s="1" t="s">
        <v>17</v>
      </c>
      <c r="E320" s="1" t="s">
        <v>15</v>
      </c>
      <c r="F320">
        <v>2018</v>
      </c>
      <c r="G320">
        <v>4</v>
      </c>
      <c r="H320">
        <v>2430</v>
      </c>
      <c r="I320">
        <v>15080</v>
      </c>
      <c r="J320" s="4">
        <f>SUMIFS(I:I,D:D,External_Data[[#This Row],[Brand]],F:F,External_Data[[#This Row],[Year]])</f>
        <v>2888970</v>
      </c>
      <c r="K3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1" spans="1:11" x14ac:dyDescent="0.25">
      <c r="A321" s="1" t="s">
        <v>9</v>
      </c>
      <c r="B321" s="1" t="s">
        <v>10</v>
      </c>
      <c r="C321" s="1" t="s">
        <v>16</v>
      </c>
      <c r="D321" s="1" t="s">
        <v>17</v>
      </c>
      <c r="E321" s="1" t="s">
        <v>15</v>
      </c>
      <c r="F321">
        <v>2018</v>
      </c>
      <c r="G321">
        <v>5</v>
      </c>
      <c r="H321">
        <v>4460</v>
      </c>
      <c r="I321">
        <v>27680</v>
      </c>
      <c r="J321" s="4">
        <f>SUMIFS(I:I,D:D,External_Data[[#This Row],[Brand]],F:F,External_Data[[#This Row],[Year]])</f>
        <v>2888970</v>
      </c>
      <c r="K3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2" spans="1:11" x14ac:dyDescent="0.25">
      <c r="A322" s="1" t="s">
        <v>9</v>
      </c>
      <c r="B322" s="1" t="s">
        <v>10</v>
      </c>
      <c r="C322" s="1" t="s">
        <v>16</v>
      </c>
      <c r="D322" s="1" t="s">
        <v>17</v>
      </c>
      <c r="E322" s="1" t="s">
        <v>15</v>
      </c>
      <c r="F322">
        <v>2018</v>
      </c>
      <c r="G322">
        <v>6</v>
      </c>
      <c r="H322">
        <v>5280</v>
      </c>
      <c r="I322">
        <v>32770</v>
      </c>
      <c r="J322" s="4">
        <f>SUMIFS(I:I,D:D,External_Data[[#This Row],[Brand]],F:F,External_Data[[#This Row],[Year]])</f>
        <v>2888970</v>
      </c>
      <c r="K3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3" spans="1:11" x14ac:dyDescent="0.25">
      <c r="A323" s="1" t="s">
        <v>9</v>
      </c>
      <c r="B323" s="1" t="s">
        <v>10</v>
      </c>
      <c r="C323" s="1" t="s">
        <v>16</v>
      </c>
      <c r="D323" s="1" t="s">
        <v>17</v>
      </c>
      <c r="E323" s="1" t="s">
        <v>15</v>
      </c>
      <c r="F323">
        <v>2018</v>
      </c>
      <c r="G323">
        <v>7</v>
      </c>
      <c r="H323">
        <v>4270</v>
      </c>
      <c r="I323">
        <v>26500</v>
      </c>
      <c r="J323" s="4">
        <f>SUMIFS(I:I,D:D,External_Data[[#This Row],[Brand]],F:F,External_Data[[#This Row],[Year]])</f>
        <v>2888970</v>
      </c>
      <c r="K3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4" spans="1:11" x14ac:dyDescent="0.25">
      <c r="A324" s="1" t="s">
        <v>9</v>
      </c>
      <c r="B324" s="1" t="s">
        <v>10</v>
      </c>
      <c r="C324" s="1" t="s">
        <v>16</v>
      </c>
      <c r="D324" s="1" t="s">
        <v>17</v>
      </c>
      <c r="E324" s="1" t="s">
        <v>15</v>
      </c>
      <c r="F324">
        <v>2018</v>
      </c>
      <c r="G324">
        <v>8</v>
      </c>
      <c r="H324">
        <v>4300</v>
      </c>
      <c r="I324">
        <v>26670</v>
      </c>
      <c r="J324" s="4">
        <f>SUMIFS(I:I,D:D,External_Data[[#This Row],[Brand]],F:F,External_Data[[#This Row],[Year]])</f>
        <v>2888970</v>
      </c>
      <c r="K3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5" spans="1:11" x14ac:dyDescent="0.25">
      <c r="A325" s="1" t="s">
        <v>9</v>
      </c>
      <c r="B325" s="1" t="s">
        <v>10</v>
      </c>
      <c r="C325" s="1" t="s">
        <v>16</v>
      </c>
      <c r="D325" s="1" t="s">
        <v>17</v>
      </c>
      <c r="E325" s="1" t="s">
        <v>15</v>
      </c>
      <c r="F325">
        <v>2018</v>
      </c>
      <c r="G325">
        <v>9</v>
      </c>
      <c r="H325">
        <v>3110</v>
      </c>
      <c r="I325">
        <v>19280</v>
      </c>
      <c r="J325" s="4">
        <f>SUMIFS(I:I,D:D,External_Data[[#This Row],[Brand]],F:F,External_Data[[#This Row],[Year]])</f>
        <v>2888970</v>
      </c>
      <c r="K3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6" spans="1:11" x14ac:dyDescent="0.25">
      <c r="A326" s="1" t="s">
        <v>9</v>
      </c>
      <c r="B326" s="1" t="s">
        <v>10</v>
      </c>
      <c r="C326" s="1" t="s">
        <v>16</v>
      </c>
      <c r="D326" s="1" t="s">
        <v>17</v>
      </c>
      <c r="E326" s="1" t="s">
        <v>15</v>
      </c>
      <c r="F326">
        <v>2018</v>
      </c>
      <c r="G326">
        <v>10</v>
      </c>
      <c r="H326">
        <v>4670</v>
      </c>
      <c r="I326">
        <v>28940</v>
      </c>
      <c r="J326" s="4">
        <f>SUMIFS(I:I,D:D,External_Data[[#This Row],[Brand]],F:F,External_Data[[#This Row],[Year]])</f>
        <v>2888970</v>
      </c>
      <c r="K3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7" spans="1:11" x14ac:dyDescent="0.25">
      <c r="A327" s="1" t="s">
        <v>9</v>
      </c>
      <c r="B327" s="1" t="s">
        <v>10</v>
      </c>
      <c r="C327" s="1" t="s">
        <v>16</v>
      </c>
      <c r="D327" s="1" t="s">
        <v>17</v>
      </c>
      <c r="E327" s="1" t="s">
        <v>15</v>
      </c>
      <c r="F327">
        <v>2018</v>
      </c>
      <c r="G327">
        <v>11</v>
      </c>
      <c r="H327">
        <v>5060</v>
      </c>
      <c r="I327">
        <v>31380</v>
      </c>
      <c r="J327" s="4">
        <f>SUMIFS(I:I,D:D,External_Data[[#This Row],[Brand]],F:F,External_Data[[#This Row],[Year]])</f>
        <v>2888970</v>
      </c>
      <c r="K3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8" spans="1:11" x14ac:dyDescent="0.25">
      <c r="A328" s="1" t="s">
        <v>9</v>
      </c>
      <c r="B328" s="1" t="s">
        <v>10</v>
      </c>
      <c r="C328" s="1" t="s">
        <v>16</v>
      </c>
      <c r="D328" s="1" t="s">
        <v>17</v>
      </c>
      <c r="E328" s="1" t="s">
        <v>15</v>
      </c>
      <c r="F328">
        <v>2018</v>
      </c>
      <c r="G328">
        <v>12</v>
      </c>
      <c r="H328">
        <v>4830</v>
      </c>
      <c r="I328">
        <v>32540</v>
      </c>
      <c r="J328" s="4">
        <f>SUMIFS(I:I,D:D,External_Data[[#This Row],[Brand]],F:F,External_Data[[#This Row],[Year]])</f>
        <v>2888970</v>
      </c>
      <c r="K3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2888970</v>
      </c>
    </row>
    <row r="329" spans="1:11" x14ac:dyDescent="0.25">
      <c r="A329" s="1" t="s">
        <v>9</v>
      </c>
      <c r="B329" s="1" t="s">
        <v>10</v>
      </c>
      <c r="C329" s="1" t="s">
        <v>16</v>
      </c>
      <c r="D329" s="1" t="s">
        <v>17</v>
      </c>
      <c r="E329" s="1" t="s">
        <v>15</v>
      </c>
      <c r="F329">
        <v>2019</v>
      </c>
      <c r="G329">
        <v>1</v>
      </c>
      <c r="H329">
        <v>4360</v>
      </c>
      <c r="I329">
        <v>31870</v>
      </c>
      <c r="J329" s="4">
        <f>SUMIFS(I:I,D:D,External_Data[[#This Row],[Brand]],F:F,External_Data[[#This Row],[Year]])</f>
        <v>2929780</v>
      </c>
      <c r="K3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2979870</v>
      </c>
    </row>
    <row r="330" spans="1:11" x14ac:dyDescent="0.25">
      <c r="A330" s="1" t="s">
        <v>9</v>
      </c>
      <c r="B330" s="1" t="s">
        <v>10</v>
      </c>
      <c r="C330" s="1" t="s">
        <v>16</v>
      </c>
      <c r="D330" s="1" t="s">
        <v>17</v>
      </c>
      <c r="E330" s="1" t="s">
        <v>15</v>
      </c>
      <c r="F330">
        <v>2019</v>
      </c>
      <c r="G330">
        <v>2</v>
      </c>
      <c r="H330">
        <v>3310</v>
      </c>
      <c r="I330">
        <v>24120</v>
      </c>
      <c r="J330" s="4">
        <f>SUMIFS(I:I,D:D,External_Data[[#This Row],[Brand]],F:F,External_Data[[#This Row],[Year]])</f>
        <v>2929780</v>
      </c>
      <c r="K3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2973040</v>
      </c>
    </row>
    <row r="331" spans="1:11" x14ac:dyDescent="0.25">
      <c r="A331" s="1" t="s">
        <v>9</v>
      </c>
      <c r="B331" s="1" t="s">
        <v>10</v>
      </c>
      <c r="C331" s="1" t="s">
        <v>16</v>
      </c>
      <c r="D331" s="1" t="s">
        <v>17</v>
      </c>
      <c r="E331" s="1" t="s">
        <v>15</v>
      </c>
      <c r="F331">
        <v>2019</v>
      </c>
      <c r="G331">
        <v>3</v>
      </c>
      <c r="H331">
        <v>5030</v>
      </c>
      <c r="I331">
        <v>36700</v>
      </c>
      <c r="J331" s="4">
        <f>SUMIFS(I:I,D:D,External_Data[[#This Row],[Brand]],F:F,External_Data[[#This Row],[Year]])</f>
        <v>2929780</v>
      </c>
      <c r="K3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2968190</v>
      </c>
    </row>
    <row r="332" spans="1:11" x14ac:dyDescent="0.25">
      <c r="A332" s="1" t="s">
        <v>9</v>
      </c>
      <c r="B332" s="1" t="s">
        <v>10</v>
      </c>
      <c r="C332" s="1" t="s">
        <v>16</v>
      </c>
      <c r="D332" s="1" t="s">
        <v>17</v>
      </c>
      <c r="E332" s="1" t="s">
        <v>15</v>
      </c>
      <c r="F332">
        <v>2019</v>
      </c>
      <c r="G332">
        <v>4</v>
      </c>
      <c r="H332">
        <v>4230</v>
      </c>
      <c r="I332">
        <v>30860</v>
      </c>
      <c r="J332" s="4">
        <f>SUMIFS(I:I,D:D,External_Data[[#This Row],[Brand]],F:F,External_Data[[#This Row],[Year]])</f>
        <v>2929780</v>
      </c>
      <c r="K3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2965760</v>
      </c>
    </row>
    <row r="333" spans="1:11" x14ac:dyDescent="0.25">
      <c r="A333" s="1" t="s">
        <v>9</v>
      </c>
      <c r="B333" s="1" t="s">
        <v>10</v>
      </c>
      <c r="C333" s="1" t="s">
        <v>16</v>
      </c>
      <c r="D333" s="1" t="s">
        <v>17</v>
      </c>
      <c r="E333" s="1" t="s">
        <v>15</v>
      </c>
      <c r="F333">
        <v>2019</v>
      </c>
      <c r="G333">
        <v>5</v>
      </c>
      <c r="H333">
        <v>4350</v>
      </c>
      <c r="I333">
        <v>31740</v>
      </c>
      <c r="J333" s="4">
        <f>SUMIFS(I:I,D:D,External_Data[[#This Row],[Brand]],F:F,External_Data[[#This Row],[Year]])</f>
        <v>2929780</v>
      </c>
      <c r="K3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2961300</v>
      </c>
    </row>
    <row r="334" spans="1:11" x14ac:dyDescent="0.25">
      <c r="A334" s="1" t="s">
        <v>9</v>
      </c>
      <c r="B334" s="1" t="s">
        <v>10</v>
      </c>
      <c r="C334" s="1" t="s">
        <v>16</v>
      </c>
      <c r="D334" s="1" t="s">
        <v>17</v>
      </c>
      <c r="E334" s="1" t="s">
        <v>15</v>
      </c>
      <c r="F334">
        <v>2019</v>
      </c>
      <c r="G334">
        <v>6</v>
      </c>
      <c r="H334">
        <v>3190</v>
      </c>
      <c r="I334">
        <v>23340</v>
      </c>
      <c r="J334" s="4">
        <f>SUMIFS(I:I,D:D,External_Data[[#This Row],[Brand]],F:F,External_Data[[#This Row],[Year]])</f>
        <v>2929780</v>
      </c>
      <c r="K3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2956020</v>
      </c>
    </row>
    <row r="335" spans="1:11" x14ac:dyDescent="0.25">
      <c r="A335" s="1" t="s">
        <v>9</v>
      </c>
      <c r="B335" s="1" t="s">
        <v>10</v>
      </c>
      <c r="C335" s="1" t="s">
        <v>16</v>
      </c>
      <c r="D335" s="1" t="s">
        <v>17</v>
      </c>
      <c r="E335" s="1" t="s">
        <v>15</v>
      </c>
      <c r="F335">
        <v>2019</v>
      </c>
      <c r="G335">
        <v>7</v>
      </c>
      <c r="H335">
        <v>4230</v>
      </c>
      <c r="I335">
        <v>30890</v>
      </c>
      <c r="J335" s="4">
        <f>SUMIFS(I:I,D:D,External_Data[[#This Row],[Brand]],F:F,External_Data[[#This Row],[Year]])</f>
        <v>2929780</v>
      </c>
      <c r="K3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2951750</v>
      </c>
    </row>
    <row r="336" spans="1:11" x14ac:dyDescent="0.25">
      <c r="A336" s="1" t="s">
        <v>9</v>
      </c>
      <c r="B336" s="1" t="s">
        <v>10</v>
      </c>
      <c r="C336" s="1" t="s">
        <v>16</v>
      </c>
      <c r="D336" s="1" t="s">
        <v>17</v>
      </c>
      <c r="E336" s="1" t="s">
        <v>15</v>
      </c>
      <c r="F336">
        <v>2019</v>
      </c>
      <c r="G336">
        <v>8</v>
      </c>
      <c r="H336">
        <v>3880</v>
      </c>
      <c r="I336">
        <v>28340</v>
      </c>
      <c r="J336" s="4">
        <f>SUMIFS(I:I,D:D,External_Data[[#This Row],[Brand]],F:F,External_Data[[#This Row],[Year]])</f>
        <v>2929780</v>
      </c>
      <c r="K3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2947450</v>
      </c>
    </row>
    <row r="337" spans="1:11" x14ac:dyDescent="0.25">
      <c r="A337" s="1" t="s">
        <v>9</v>
      </c>
      <c r="B337" s="1" t="s">
        <v>10</v>
      </c>
      <c r="C337" s="1" t="s">
        <v>16</v>
      </c>
      <c r="D337" s="1" t="s">
        <v>17</v>
      </c>
      <c r="E337" s="1" t="s">
        <v>15</v>
      </c>
      <c r="F337">
        <v>2019</v>
      </c>
      <c r="G337">
        <v>9</v>
      </c>
      <c r="H337">
        <v>3320</v>
      </c>
      <c r="I337">
        <v>24210</v>
      </c>
      <c r="J337" s="4">
        <f>SUMIFS(I:I,D:D,External_Data[[#This Row],[Brand]],F:F,External_Data[[#This Row],[Year]])</f>
        <v>2929780</v>
      </c>
      <c r="K3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2944340</v>
      </c>
    </row>
    <row r="338" spans="1:11" x14ac:dyDescent="0.25">
      <c r="A338" s="1" t="s">
        <v>9</v>
      </c>
      <c r="B338" s="1" t="s">
        <v>10</v>
      </c>
      <c r="C338" s="1" t="s">
        <v>16</v>
      </c>
      <c r="D338" s="1" t="s">
        <v>17</v>
      </c>
      <c r="E338" s="1" t="s">
        <v>15</v>
      </c>
      <c r="F338">
        <v>2019</v>
      </c>
      <c r="G338">
        <v>10</v>
      </c>
      <c r="H338">
        <v>3710</v>
      </c>
      <c r="I338">
        <v>27080</v>
      </c>
      <c r="J338" s="4">
        <f>SUMIFS(I:I,D:D,External_Data[[#This Row],[Brand]],F:F,External_Data[[#This Row],[Year]])</f>
        <v>2929780</v>
      </c>
      <c r="K3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2939670</v>
      </c>
    </row>
    <row r="339" spans="1:11" x14ac:dyDescent="0.25">
      <c r="A339" s="1" t="s">
        <v>9</v>
      </c>
      <c r="B339" s="1" t="s">
        <v>10</v>
      </c>
      <c r="C339" s="1" t="s">
        <v>16</v>
      </c>
      <c r="D339" s="1" t="s">
        <v>17</v>
      </c>
      <c r="E339" s="1" t="s">
        <v>15</v>
      </c>
      <c r="F339">
        <v>2019</v>
      </c>
      <c r="G339">
        <v>11</v>
      </c>
      <c r="H339">
        <v>3040</v>
      </c>
      <c r="I339">
        <v>22150</v>
      </c>
      <c r="J339" s="4">
        <f>SUMIFS(I:I,D:D,External_Data[[#This Row],[Brand]],F:F,External_Data[[#This Row],[Year]])</f>
        <v>2929780</v>
      </c>
      <c r="K3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2934610</v>
      </c>
    </row>
    <row r="340" spans="1:11" x14ac:dyDescent="0.25">
      <c r="A340" s="1" t="s">
        <v>9</v>
      </c>
      <c r="B340" s="1" t="s">
        <v>10</v>
      </c>
      <c r="C340" s="1" t="s">
        <v>16</v>
      </c>
      <c r="D340" s="1" t="s">
        <v>17</v>
      </c>
      <c r="E340" s="1" t="s">
        <v>15</v>
      </c>
      <c r="F340">
        <v>2019</v>
      </c>
      <c r="G340">
        <v>12</v>
      </c>
      <c r="H340">
        <v>3800</v>
      </c>
      <c r="I340">
        <v>27710</v>
      </c>
      <c r="J340" s="4">
        <f>SUMIFS(I:I,D:D,External_Data[[#This Row],[Brand]],F:F,External_Data[[#This Row],[Year]])</f>
        <v>2929780</v>
      </c>
      <c r="K3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2929780</v>
      </c>
    </row>
    <row r="341" spans="1:11" x14ac:dyDescent="0.25">
      <c r="A341" s="1" t="s">
        <v>9</v>
      </c>
      <c r="B341" s="1" t="s">
        <v>10</v>
      </c>
      <c r="C341" s="1" t="s">
        <v>16</v>
      </c>
      <c r="D341" s="1" t="s">
        <v>17</v>
      </c>
      <c r="E341" s="1" t="s">
        <v>15</v>
      </c>
      <c r="F341">
        <v>2020</v>
      </c>
      <c r="G341">
        <v>1</v>
      </c>
      <c r="H341">
        <v>4140</v>
      </c>
      <c r="I341">
        <v>30190</v>
      </c>
      <c r="J341" s="4">
        <f>SUMIFS(I:I,D:D,External_Data[[#This Row],[Brand]],F:F,External_Data[[#This Row],[Year]])</f>
        <v>2678780</v>
      </c>
      <c r="K3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2720870</v>
      </c>
    </row>
    <row r="342" spans="1:11" x14ac:dyDescent="0.25">
      <c r="A342" s="1" t="s">
        <v>9</v>
      </c>
      <c r="B342" s="1" t="s">
        <v>10</v>
      </c>
      <c r="C342" s="1" t="s">
        <v>16</v>
      </c>
      <c r="D342" s="1" t="s">
        <v>17</v>
      </c>
      <c r="E342" s="1" t="s">
        <v>15</v>
      </c>
      <c r="F342">
        <v>2020</v>
      </c>
      <c r="G342">
        <v>2</v>
      </c>
      <c r="H342">
        <v>3370</v>
      </c>
      <c r="I342">
        <v>24590</v>
      </c>
      <c r="J342" s="4">
        <f>SUMIFS(I:I,D:D,External_Data[[#This Row],[Brand]],F:F,External_Data[[#This Row],[Year]])</f>
        <v>2678780</v>
      </c>
      <c r="K3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2717560</v>
      </c>
    </row>
    <row r="343" spans="1:11" x14ac:dyDescent="0.25">
      <c r="A343" s="1" t="s">
        <v>9</v>
      </c>
      <c r="B343" s="1" t="s">
        <v>10</v>
      </c>
      <c r="C343" s="1" t="s">
        <v>16</v>
      </c>
      <c r="D343" s="1" t="s">
        <v>17</v>
      </c>
      <c r="E343" s="1" t="s">
        <v>15</v>
      </c>
      <c r="F343">
        <v>2020</v>
      </c>
      <c r="G343">
        <v>3</v>
      </c>
      <c r="H343">
        <v>3850</v>
      </c>
      <c r="I343">
        <v>28040</v>
      </c>
      <c r="J343" s="4">
        <f>SUMIFS(I:I,D:D,External_Data[[#This Row],[Brand]],F:F,External_Data[[#This Row],[Year]])</f>
        <v>2678780</v>
      </c>
      <c r="K3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2712530</v>
      </c>
    </row>
    <row r="344" spans="1:11" x14ac:dyDescent="0.25">
      <c r="A344" s="1" t="s">
        <v>9</v>
      </c>
      <c r="B344" s="1" t="s">
        <v>10</v>
      </c>
      <c r="C344" s="1" t="s">
        <v>16</v>
      </c>
      <c r="D344" s="1" t="s">
        <v>17</v>
      </c>
      <c r="E344" s="1" t="s">
        <v>15</v>
      </c>
      <c r="F344">
        <v>2020</v>
      </c>
      <c r="G344">
        <v>4</v>
      </c>
      <c r="H344">
        <v>6280</v>
      </c>
      <c r="I344">
        <v>45820</v>
      </c>
      <c r="J344" s="4">
        <f>SUMIFS(I:I,D:D,External_Data[[#This Row],[Brand]],F:F,External_Data[[#This Row],[Year]])</f>
        <v>2678780</v>
      </c>
      <c r="K3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2708300</v>
      </c>
    </row>
    <row r="345" spans="1:11" x14ac:dyDescent="0.25">
      <c r="A345" s="1" t="s">
        <v>9</v>
      </c>
      <c r="B345" s="1" t="s">
        <v>10</v>
      </c>
      <c r="C345" s="1" t="s">
        <v>16</v>
      </c>
      <c r="D345" s="1" t="s">
        <v>17</v>
      </c>
      <c r="E345" s="1" t="s">
        <v>15</v>
      </c>
      <c r="F345">
        <v>2020</v>
      </c>
      <c r="G345">
        <v>5</v>
      </c>
      <c r="H345">
        <v>2610</v>
      </c>
      <c r="I345">
        <v>19090</v>
      </c>
      <c r="J345" s="4">
        <f>SUMIFS(I:I,D:D,External_Data[[#This Row],[Brand]],F:F,External_Data[[#This Row],[Year]])</f>
        <v>2678780</v>
      </c>
      <c r="K3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2703950</v>
      </c>
    </row>
    <row r="346" spans="1:11" x14ac:dyDescent="0.25">
      <c r="A346" s="1" t="s">
        <v>9</v>
      </c>
      <c r="B346" s="1" t="s">
        <v>10</v>
      </c>
      <c r="C346" s="1" t="s">
        <v>16</v>
      </c>
      <c r="D346" s="1" t="s">
        <v>17</v>
      </c>
      <c r="E346" s="1" t="s">
        <v>15</v>
      </c>
      <c r="F346">
        <v>2020</v>
      </c>
      <c r="G346">
        <v>6</v>
      </c>
      <c r="H346">
        <v>3240</v>
      </c>
      <c r="I346">
        <v>23630</v>
      </c>
      <c r="J346" s="4">
        <f>SUMIFS(I:I,D:D,External_Data[[#This Row],[Brand]],F:F,External_Data[[#This Row],[Year]])</f>
        <v>2678780</v>
      </c>
      <c r="K3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2700760</v>
      </c>
    </row>
    <row r="347" spans="1:11" x14ac:dyDescent="0.25">
      <c r="A347" s="1" t="s">
        <v>9</v>
      </c>
      <c r="B347" s="1" t="s">
        <v>10</v>
      </c>
      <c r="C347" s="1" t="s">
        <v>16</v>
      </c>
      <c r="D347" s="1" t="s">
        <v>17</v>
      </c>
      <c r="E347" s="1" t="s">
        <v>15</v>
      </c>
      <c r="F347">
        <v>2020</v>
      </c>
      <c r="G347">
        <v>7</v>
      </c>
      <c r="H347">
        <v>3960</v>
      </c>
      <c r="I347">
        <v>28880</v>
      </c>
      <c r="J347" s="4">
        <f>SUMIFS(I:I,D:D,External_Data[[#This Row],[Brand]],F:F,External_Data[[#This Row],[Year]])</f>
        <v>2678780</v>
      </c>
      <c r="K3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2696530</v>
      </c>
    </row>
    <row r="348" spans="1:11" x14ac:dyDescent="0.25">
      <c r="A348" s="1" t="s">
        <v>9</v>
      </c>
      <c r="B348" s="1" t="s">
        <v>10</v>
      </c>
      <c r="C348" s="1" t="s">
        <v>16</v>
      </c>
      <c r="D348" s="1" t="s">
        <v>17</v>
      </c>
      <c r="E348" s="1" t="s">
        <v>15</v>
      </c>
      <c r="F348">
        <v>2020</v>
      </c>
      <c r="G348">
        <v>8</v>
      </c>
      <c r="H348">
        <v>2940</v>
      </c>
      <c r="I348">
        <v>21430</v>
      </c>
      <c r="J348" s="4">
        <f>SUMIFS(I:I,D:D,External_Data[[#This Row],[Brand]],F:F,External_Data[[#This Row],[Year]])</f>
        <v>2678780</v>
      </c>
      <c r="K3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2692650</v>
      </c>
    </row>
    <row r="349" spans="1:11" x14ac:dyDescent="0.25">
      <c r="A349" s="1" t="s">
        <v>9</v>
      </c>
      <c r="B349" s="1" t="s">
        <v>10</v>
      </c>
      <c r="C349" s="1" t="s">
        <v>16</v>
      </c>
      <c r="D349" s="1" t="s">
        <v>17</v>
      </c>
      <c r="E349" s="1" t="s">
        <v>15</v>
      </c>
      <c r="F349">
        <v>2020</v>
      </c>
      <c r="G349">
        <v>9</v>
      </c>
      <c r="H349">
        <v>3120</v>
      </c>
      <c r="I349">
        <v>22750</v>
      </c>
      <c r="J349" s="4">
        <f>SUMIFS(I:I,D:D,External_Data[[#This Row],[Brand]],F:F,External_Data[[#This Row],[Year]])</f>
        <v>2678780</v>
      </c>
      <c r="K3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2689330</v>
      </c>
    </row>
    <row r="350" spans="1:11" x14ac:dyDescent="0.25">
      <c r="A350" s="1" t="s">
        <v>9</v>
      </c>
      <c r="B350" s="1" t="s">
        <v>10</v>
      </c>
      <c r="C350" s="1" t="s">
        <v>16</v>
      </c>
      <c r="D350" s="1" t="s">
        <v>17</v>
      </c>
      <c r="E350" s="1" t="s">
        <v>15</v>
      </c>
      <c r="F350">
        <v>2020</v>
      </c>
      <c r="G350">
        <v>10</v>
      </c>
      <c r="H350">
        <v>4440</v>
      </c>
      <c r="I350">
        <v>32430</v>
      </c>
      <c r="J350" s="4">
        <f>SUMIFS(I:I,D:D,External_Data[[#This Row],[Brand]],F:F,External_Data[[#This Row],[Year]])</f>
        <v>2678780</v>
      </c>
      <c r="K3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2685620</v>
      </c>
    </row>
    <row r="351" spans="1:11" x14ac:dyDescent="0.25">
      <c r="A351" s="1" t="s">
        <v>9</v>
      </c>
      <c r="B351" s="1" t="s">
        <v>10</v>
      </c>
      <c r="C351" s="1" t="s">
        <v>16</v>
      </c>
      <c r="D351" s="1" t="s">
        <v>17</v>
      </c>
      <c r="E351" s="1" t="s">
        <v>15</v>
      </c>
      <c r="F351">
        <v>2020</v>
      </c>
      <c r="G351">
        <v>11</v>
      </c>
      <c r="H351">
        <v>3520</v>
      </c>
      <c r="I351">
        <v>25730</v>
      </c>
      <c r="J351" s="4">
        <f>SUMIFS(I:I,D:D,External_Data[[#This Row],[Brand]],F:F,External_Data[[#This Row],[Year]])</f>
        <v>2678780</v>
      </c>
      <c r="K3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2682580</v>
      </c>
    </row>
    <row r="352" spans="1:11" x14ac:dyDescent="0.25">
      <c r="A352" s="1" t="s">
        <v>9</v>
      </c>
      <c r="B352" s="1" t="s">
        <v>10</v>
      </c>
      <c r="C352" s="1" t="s">
        <v>16</v>
      </c>
      <c r="D352" s="1" t="s">
        <v>17</v>
      </c>
      <c r="E352" s="1" t="s">
        <v>15</v>
      </c>
      <c r="F352">
        <v>2020</v>
      </c>
      <c r="G352">
        <v>12</v>
      </c>
      <c r="H352">
        <v>3160</v>
      </c>
      <c r="I352">
        <v>23090</v>
      </c>
      <c r="J352" s="4">
        <f>SUMIFS(I:I,D:D,External_Data[[#This Row],[Brand]],F:F,External_Data[[#This Row],[Year]])</f>
        <v>2678780</v>
      </c>
      <c r="K3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2678780</v>
      </c>
    </row>
    <row r="353" spans="1:11" x14ac:dyDescent="0.25">
      <c r="A353" s="1" t="s">
        <v>9</v>
      </c>
      <c r="B353" s="1" t="s">
        <v>10</v>
      </c>
      <c r="C353" s="1" t="s">
        <v>16</v>
      </c>
      <c r="D353" s="1" t="s">
        <v>17</v>
      </c>
      <c r="E353" s="1" t="s">
        <v>15</v>
      </c>
      <c r="F353">
        <v>2021</v>
      </c>
      <c r="G353">
        <v>1</v>
      </c>
      <c r="H353">
        <v>3170</v>
      </c>
      <c r="I353">
        <v>23170</v>
      </c>
      <c r="J353" s="4">
        <f>SUMIFS(I:I,D:D,External_Data[[#This Row],[Brand]],F:F,External_Data[[#This Row],[Year]])</f>
        <v>2389880</v>
      </c>
      <c r="K3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2430370</v>
      </c>
    </row>
    <row r="354" spans="1:11" x14ac:dyDescent="0.25">
      <c r="A354" s="1" t="s">
        <v>9</v>
      </c>
      <c r="B354" s="1" t="s">
        <v>10</v>
      </c>
      <c r="C354" s="1" t="s">
        <v>16</v>
      </c>
      <c r="D354" s="1" t="s">
        <v>17</v>
      </c>
      <c r="E354" s="1" t="s">
        <v>15</v>
      </c>
      <c r="F354">
        <v>2021</v>
      </c>
      <c r="G354">
        <v>2</v>
      </c>
      <c r="H354">
        <v>3480</v>
      </c>
      <c r="I354">
        <v>25410</v>
      </c>
      <c r="J354" s="4">
        <f>SUMIFS(I:I,D:D,External_Data[[#This Row],[Brand]],F:F,External_Data[[#This Row],[Year]])</f>
        <v>2389880</v>
      </c>
      <c r="K3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2427000</v>
      </c>
    </row>
    <row r="355" spans="1:11" x14ac:dyDescent="0.25">
      <c r="A355" s="1" t="s">
        <v>9</v>
      </c>
      <c r="B355" s="1" t="s">
        <v>10</v>
      </c>
      <c r="C355" s="1" t="s">
        <v>16</v>
      </c>
      <c r="D355" s="1" t="s">
        <v>17</v>
      </c>
      <c r="E355" s="1" t="s">
        <v>15</v>
      </c>
      <c r="F355">
        <v>2021</v>
      </c>
      <c r="G355">
        <v>3</v>
      </c>
      <c r="H355">
        <v>3230</v>
      </c>
      <c r="I355">
        <v>23550</v>
      </c>
      <c r="J355" s="4">
        <f>SUMIFS(I:I,D:D,External_Data[[#This Row],[Brand]],F:F,External_Data[[#This Row],[Year]])</f>
        <v>2389880</v>
      </c>
      <c r="K3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2423150</v>
      </c>
    </row>
    <row r="356" spans="1:11" x14ac:dyDescent="0.25">
      <c r="A356" s="1" t="s">
        <v>9</v>
      </c>
      <c r="B356" s="1" t="s">
        <v>10</v>
      </c>
      <c r="C356" s="1" t="s">
        <v>16</v>
      </c>
      <c r="D356" s="1" t="s">
        <v>17</v>
      </c>
      <c r="E356" s="1" t="s">
        <v>15</v>
      </c>
      <c r="F356">
        <v>2021</v>
      </c>
      <c r="G356">
        <v>4</v>
      </c>
      <c r="H356">
        <v>2880</v>
      </c>
      <c r="I356">
        <v>21010</v>
      </c>
      <c r="J356" s="4">
        <f>SUMIFS(I:I,D:D,External_Data[[#This Row],[Brand]],F:F,External_Data[[#This Row],[Year]])</f>
        <v>2389880</v>
      </c>
      <c r="K3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2416870</v>
      </c>
    </row>
    <row r="357" spans="1:11" x14ac:dyDescent="0.25">
      <c r="A357" s="1" t="s">
        <v>9</v>
      </c>
      <c r="B357" s="1" t="s">
        <v>10</v>
      </c>
      <c r="C357" s="1" t="s">
        <v>16</v>
      </c>
      <c r="D357" s="1" t="s">
        <v>17</v>
      </c>
      <c r="E357" s="1" t="s">
        <v>15</v>
      </c>
      <c r="F357">
        <v>2021</v>
      </c>
      <c r="G357">
        <v>5</v>
      </c>
      <c r="H357">
        <v>2810</v>
      </c>
      <c r="I357">
        <v>20580</v>
      </c>
      <c r="J357" s="4">
        <f>SUMIFS(I:I,D:D,External_Data[[#This Row],[Brand]],F:F,External_Data[[#This Row],[Year]])</f>
        <v>2389880</v>
      </c>
      <c r="K3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2414260</v>
      </c>
    </row>
    <row r="358" spans="1:11" x14ac:dyDescent="0.25">
      <c r="A358" s="1" t="s">
        <v>9</v>
      </c>
      <c r="B358" s="1" t="s">
        <v>10</v>
      </c>
      <c r="C358" s="1" t="s">
        <v>16</v>
      </c>
      <c r="D358" s="1" t="s">
        <v>17</v>
      </c>
      <c r="E358" s="1" t="s">
        <v>15</v>
      </c>
      <c r="F358">
        <v>2021</v>
      </c>
      <c r="G358">
        <v>6</v>
      </c>
      <c r="H358">
        <v>3760</v>
      </c>
      <c r="I358">
        <v>27430</v>
      </c>
      <c r="J358" s="4">
        <f>SUMIFS(I:I,D:D,External_Data[[#This Row],[Brand]],F:F,External_Data[[#This Row],[Year]])</f>
        <v>2389880</v>
      </c>
      <c r="K3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2411020</v>
      </c>
    </row>
    <row r="359" spans="1:11" x14ac:dyDescent="0.25">
      <c r="A359" s="1" t="s">
        <v>9</v>
      </c>
      <c r="B359" s="1" t="s">
        <v>10</v>
      </c>
      <c r="C359" s="1" t="s">
        <v>16</v>
      </c>
      <c r="D359" s="1" t="s">
        <v>17</v>
      </c>
      <c r="E359" s="1" t="s">
        <v>15</v>
      </c>
      <c r="F359">
        <v>2021</v>
      </c>
      <c r="G359">
        <v>7</v>
      </c>
      <c r="H359">
        <v>3360</v>
      </c>
      <c r="I359">
        <v>24560</v>
      </c>
      <c r="J359" s="4">
        <f>SUMIFS(I:I,D:D,External_Data[[#This Row],[Brand]],F:F,External_Data[[#This Row],[Year]])</f>
        <v>2389880</v>
      </c>
      <c r="K3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2407060</v>
      </c>
    </row>
    <row r="360" spans="1:11" x14ac:dyDescent="0.25">
      <c r="A360" s="1" t="s">
        <v>9</v>
      </c>
      <c r="B360" s="1" t="s">
        <v>10</v>
      </c>
      <c r="C360" s="1" t="s">
        <v>16</v>
      </c>
      <c r="D360" s="1" t="s">
        <v>17</v>
      </c>
      <c r="E360" s="1" t="s">
        <v>15</v>
      </c>
      <c r="F360">
        <v>2021</v>
      </c>
      <c r="G360">
        <v>8</v>
      </c>
      <c r="H360">
        <v>3370</v>
      </c>
      <c r="I360">
        <v>24590</v>
      </c>
      <c r="J360" s="4">
        <f>SUMIFS(I:I,D:D,External_Data[[#This Row],[Brand]],F:F,External_Data[[#This Row],[Year]])</f>
        <v>2389880</v>
      </c>
      <c r="K3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2404120</v>
      </c>
    </row>
    <row r="361" spans="1:11" x14ac:dyDescent="0.25">
      <c r="A361" s="1" t="s">
        <v>9</v>
      </c>
      <c r="B361" s="1" t="s">
        <v>10</v>
      </c>
      <c r="C361" s="1" t="s">
        <v>16</v>
      </c>
      <c r="D361" s="1" t="s">
        <v>17</v>
      </c>
      <c r="E361" s="1" t="s">
        <v>15</v>
      </c>
      <c r="F361">
        <v>2021</v>
      </c>
      <c r="G361">
        <v>9</v>
      </c>
      <c r="H361">
        <v>2770</v>
      </c>
      <c r="I361">
        <v>20250</v>
      </c>
      <c r="J361" s="4">
        <f>SUMIFS(I:I,D:D,External_Data[[#This Row],[Brand]],F:F,External_Data[[#This Row],[Year]])</f>
        <v>2389880</v>
      </c>
      <c r="K3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2401000</v>
      </c>
    </row>
    <row r="362" spans="1:11" x14ac:dyDescent="0.25">
      <c r="A362" s="1" t="s">
        <v>9</v>
      </c>
      <c r="B362" s="1" t="s">
        <v>10</v>
      </c>
      <c r="C362" s="1" t="s">
        <v>16</v>
      </c>
      <c r="D362" s="1" t="s">
        <v>17</v>
      </c>
      <c r="E362" s="1" t="s">
        <v>15</v>
      </c>
      <c r="F362">
        <v>2021</v>
      </c>
      <c r="G362">
        <v>10</v>
      </c>
      <c r="H362">
        <v>3110</v>
      </c>
      <c r="I362">
        <v>22700</v>
      </c>
      <c r="J362" s="4">
        <f>SUMIFS(I:I,D:D,External_Data[[#This Row],[Brand]],F:F,External_Data[[#This Row],[Year]])</f>
        <v>2389880</v>
      </c>
      <c r="K3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2396560</v>
      </c>
    </row>
    <row r="363" spans="1:11" x14ac:dyDescent="0.25">
      <c r="A363" s="1" t="s">
        <v>9</v>
      </c>
      <c r="B363" s="1" t="s">
        <v>10</v>
      </c>
      <c r="C363" s="1" t="s">
        <v>16</v>
      </c>
      <c r="D363" s="1" t="s">
        <v>17</v>
      </c>
      <c r="E363" s="1" t="s">
        <v>15</v>
      </c>
      <c r="F363">
        <v>2021</v>
      </c>
      <c r="G363">
        <v>11</v>
      </c>
      <c r="H363">
        <v>3710</v>
      </c>
      <c r="I363">
        <v>27070</v>
      </c>
      <c r="J363" s="4">
        <f>SUMIFS(I:I,D:D,External_Data[[#This Row],[Brand]],F:F,External_Data[[#This Row],[Year]])</f>
        <v>2389880</v>
      </c>
      <c r="K3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2393040</v>
      </c>
    </row>
    <row r="364" spans="1:11" x14ac:dyDescent="0.25">
      <c r="A364" s="1" t="s">
        <v>9</v>
      </c>
      <c r="B364" s="1" t="s">
        <v>10</v>
      </c>
      <c r="C364" s="1" t="s">
        <v>16</v>
      </c>
      <c r="D364" s="1" t="s">
        <v>17</v>
      </c>
      <c r="E364" s="1" t="s">
        <v>15</v>
      </c>
      <c r="F364">
        <v>2021</v>
      </c>
      <c r="G364">
        <v>12</v>
      </c>
      <c r="H364">
        <v>3420</v>
      </c>
      <c r="I364">
        <v>24990</v>
      </c>
      <c r="J364" s="4">
        <f>SUMIFS(I:I,D:D,External_Data[[#This Row],[Brand]],F:F,External_Data[[#This Row],[Year]])</f>
        <v>2389880</v>
      </c>
      <c r="K3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2389880</v>
      </c>
    </row>
    <row r="365" spans="1:11" x14ac:dyDescent="0.25">
      <c r="A365" s="1" t="s">
        <v>9</v>
      </c>
      <c r="B365" s="1" t="s">
        <v>10</v>
      </c>
      <c r="C365" s="1" t="s">
        <v>16</v>
      </c>
      <c r="D365" s="1" t="s">
        <v>17</v>
      </c>
      <c r="E365" s="1" t="s">
        <v>15</v>
      </c>
      <c r="F365">
        <v>2022</v>
      </c>
      <c r="G365">
        <v>1</v>
      </c>
      <c r="H365">
        <v>3160</v>
      </c>
      <c r="I365">
        <v>23060</v>
      </c>
      <c r="J365" s="4">
        <f>SUMIFS(I:I,D:D,External_Data[[#This Row],[Brand]],F:F,External_Data[[#This Row],[Year]])</f>
        <v>2153690</v>
      </c>
      <c r="K3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2189590</v>
      </c>
    </row>
    <row r="366" spans="1:11" x14ac:dyDescent="0.25">
      <c r="A366" s="1" t="s">
        <v>9</v>
      </c>
      <c r="B366" s="1" t="s">
        <v>10</v>
      </c>
      <c r="C366" s="1" t="s">
        <v>16</v>
      </c>
      <c r="D366" s="1" t="s">
        <v>17</v>
      </c>
      <c r="E366" s="1" t="s">
        <v>15</v>
      </c>
      <c r="F366">
        <v>2022</v>
      </c>
      <c r="G366">
        <v>2</v>
      </c>
      <c r="H366">
        <v>3170</v>
      </c>
      <c r="I366">
        <v>23140</v>
      </c>
      <c r="J366" s="4">
        <f>SUMIFS(I:I,D:D,External_Data[[#This Row],[Brand]],F:F,External_Data[[#This Row],[Year]])</f>
        <v>2153690</v>
      </c>
      <c r="K3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2186110</v>
      </c>
    </row>
    <row r="367" spans="1:11" x14ac:dyDescent="0.25">
      <c r="A367" s="1" t="s">
        <v>9</v>
      </c>
      <c r="B367" s="1" t="s">
        <v>10</v>
      </c>
      <c r="C367" s="1" t="s">
        <v>16</v>
      </c>
      <c r="D367" s="1" t="s">
        <v>17</v>
      </c>
      <c r="E367" s="1" t="s">
        <v>15</v>
      </c>
      <c r="F367">
        <v>2022</v>
      </c>
      <c r="G367">
        <v>3</v>
      </c>
      <c r="H367">
        <v>2930</v>
      </c>
      <c r="I367">
        <v>21380</v>
      </c>
      <c r="J367" s="4">
        <f>SUMIFS(I:I,D:D,External_Data[[#This Row],[Brand]],F:F,External_Data[[#This Row],[Year]])</f>
        <v>2153690</v>
      </c>
      <c r="K3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2182880</v>
      </c>
    </row>
    <row r="368" spans="1:11" x14ac:dyDescent="0.25">
      <c r="A368" s="1" t="s">
        <v>9</v>
      </c>
      <c r="B368" s="1" t="s">
        <v>10</v>
      </c>
      <c r="C368" s="1" t="s">
        <v>16</v>
      </c>
      <c r="D368" s="1" t="s">
        <v>17</v>
      </c>
      <c r="E368" s="1" t="s">
        <v>15</v>
      </c>
      <c r="F368">
        <v>2022</v>
      </c>
      <c r="G368">
        <v>4</v>
      </c>
      <c r="H368">
        <v>2750</v>
      </c>
      <c r="I368">
        <v>20050</v>
      </c>
      <c r="J368" s="4">
        <f>SUMIFS(I:I,D:D,External_Data[[#This Row],[Brand]],F:F,External_Data[[#This Row],[Year]])</f>
        <v>2153690</v>
      </c>
      <c r="K3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2180000</v>
      </c>
    </row>
    <row r="369" spans="1:11" x14ac:dyDescent="0.25">
      <c r="A369" s="1" t="s">
        <v>9</v>
      </c>
      <c r="B369" s="1" t="s">
        <v>10</v>
      </c>
      <c r="C369" s="1" t="s">
        <v>16</v>
      </c>
      <c r="D369" s="1" t="s">
        <v>17</v>
      </c>
      <c r="E369" s="1" t="s">
        <v>15</v>
      </c>
      <c r="F369">
        <v>2022</v>
      </c>
      <c r="G369">
        <v>5</v>
      </c>
      <c r="H369">
        <v>2930</v>
      </c>
      <c r="I369">
        <v>21390</v>
      </c>
      <c r="J369" s="4">
        <f>SUMIFS(I:I,D:D,External_Data[[#This Row],[Brand]],F:F,External_Data[[#This Row],[Year]])</f>
        <v>2153690</v>
      </c>
      <c r="K3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2177190</v>
      </c>
    </row>
    <row r="370" spans="1:11" x14ac:dyDescent="0.25">
      <c r="A370" s="1" t="s">
        <v>9</v>
      </c>
      <c r="B370" s="1" t="s">
        <v>10</v>
      </c>
      <c r="C370" s="1" t="s">
        <v>16</v>
      </c>
      <c r="D370" s="1" t="s">
        <v>17</v>
      </c>
      <c r="E370" s="1" t="s">
        <v>15</v>
      </c>
      <c r="F370">
        <v>2022</v>
      </c>
      <c r="G370">
        <v>6</v>
      </c>
      <c r="H370">
        <v>3150</v>
      </c>
      <c r="I370">
        <v>23000</v>
      </c>
      <c r="J370" s="4">
        <f>SUMIFS(I:I,D:D,External_Data[[#This Row],[Brand]],F:F,External_Data[[#This Row],[Year]])</f>
        <v>2153690</v>
      </c>
      <c r="K3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2173430</v>
      </c>
    </row>
    <row r="371" spans="1:11" x14ac:dyDescent="0.25">
      <c r="A371" s="1" t="s">
        <v>9</v>
      </c>
      <c r="B371" s="1" t="s">
        <v>10</v>
      </c>
      <c r="C371" s="1" t="s">
        <v>16</v>
      </c>
      <c r="D371" s="1" t="s">
        <v>17</v>
      </c>
      <c r="E371" s="1" t="s">
        <v>15</v>
      </c>
      <c r="F371">
        <v>2022</v>
      </c>
      <c r="G371">
        <v>7</v>
      </c>
      <c r="H371">
        <v>3110</v>
      </c>
      <c r="I371">
        <v>22710</v>
      </c>
      <c r="J371" s="4">
        <f>SUMIFS(I:I,D:D,External_Data[[#This Row],[Brand]],F:F,External_Data[[#This Row],[Year]])</f>
        <v>2153690</v>
      </c>
      <c r="K3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2170070</v>
      </c>
    </row>
    <row r="372" spans="1:11" x14ac:dyDescent="0.25">
      <c r="A372" s="1" t="s">
        <v>9</v>
      </c>
      <c r="B372" s="1" t="s">
        <v>10</v>
      </c>
      <c r="C372" s="1" t="s">
        <v>16</v>
      </c>
      <c r="D372" s="1" t="s">
        <v>17</v>
      </c>
      <c r="E372" s="1" t="s">
        <v>15</v>
      </c>
      <c r="F372">
        <v>2022</v>
      </c>
      <c r="G372">
        <v>8</v>
      </c>
      <c r="H372">
        <v>3250</v>
      </c>
      <c r="I372">
        <v>23740</v>
      </c>
      <c r="J372" s="4">
        <f>SUMIFS(I:I,D:D,External_Data[[#This Row],[Brand]],F:F,External_Data[[#This Row],[Year]])</f>
        <v>2153690</v>
      </c>
      <c r="K3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2166700</v>
      </c>
    </row>
    <row r="373" spans="1:11" x14ac:dyDescent="0.25">
      <c r="A373" s="1" t="s">
        <v>9</v>
      </c>
      <c r="B373" s="1" t="s">
        <v>10</v>
      </c>
      <c r="C373" s="1" t="s">
        <v>16</v>
      </c>
      <c r="D373" s="1" t="s">
        <v>17</v>
      </c>
      <c r="E373" s="1" t="s">
        <v>15</v>
      </c>
      <c r="F373">
        <v>2022</v>
      </c>
      <c r="G373">
        <v>9</v>
      </c>
      <c r="H373">
        <v>3070</v>
      </c>
      <c r="I373">
        <v>22430</v>
      </c>
      <c r="J373" s="4">
        <f>SUMIFS(I:I,D:D,External_Data[[#This Row],[Brand]],F:F,External_Data[[#This Row],[Year]])</f>
        <v>2153690</v>
      </c>
      <c r="K3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2163930</v>
      </c>
    </row>
    <row r="374" spans="1:11" x14ac:dyDescent="0.25">
      <c r="A374" s="1" t="s">
        <v>9</v>
      </c>
      <c r="B374" s="1" t="s">
        <v>10</v>
      </c>
      <c r="C374" s="1" t="s">
        <v>16</v>
      </c>
      <c r="D374" s="1" t="s">
        <v>17</v>
      </c>
      <c r="E374" s="1" t="s">
        <v>15</v>
      </c>
      <c r="F374">
        <v>2022</v>
      </c>
      <c r="G374">
        <v>10</v>
      </c>
      <c r="H374">
        <v>2620</v>
      </c>
      <c r="I374">
        <v>19170</v>
      </c>
      <c r="J374" s="4">
        <f>SUMIFS(I:I,D:D,External_Data[[#This Row],[Brand]],F:F,External_Data[[#This Row],[Year]])</f>
        <v>2153690</v>
      </c>
      <c r="K3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2160820</v>
      </c>
    </row>
    <row r="375" spans="1:11" x14ac:dyDescent="0.25">
      <c r="A375" s="1" t="s">
        <v>9</v>
      </c>
      <c r="B375" s="1" t="s">
        <v>10</v>
      </c>
      <c r="C375" s="1" t="s">
        <v>16</v>
      </c>
      <c r="D375" s="1" t="s">
        <v>17</v>
      </c>
      <c r="E375" s="1" t="s">
        <v>15</v>
      </c>
      <c r="F375">
        <v>2022</v>
      </c>
      <c r="G375">
        <v>11</v>
      </c>
      <c r="H375">
        <v>2740</v>
      </c>
      <c r="I375">
        <v>19940</v>
      </c>
      <c r="J375" s="4">
        <f>SUMIFS(I:I,D:D,External_Data[[#This Row],[Brand]],F:F,External_Data[[#This Row],[Year]])</f>
        <v>2153690</v>
      </c>
      <c r="K3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2157110</v>
      </c>
    </row>
    <row r="376" spans="1:11" x14ac:dyDescent="0.25">
      <c r="A376" s="1" t="s">
        <v>9</v>
      </c>
      <c r="B376" s="1" t="s">
        <v>10</v>
      </c>
      <c r="C376" s="1" t="s">
        <v>16</v>
      </c>
      <c r="D376" s="1" t="s">
        <v>17</v>
      </c>
      <c r="E376" s="1" t="s">
        <v>15</v>
      </c>
      <c r="F376">
        <v>2022</v>
      </c>
      <c r="G376">
        <v>12</v>
      </c>
      <c r="H376">
        <v>2170</v>
      </c>
      <c r="I376">
        <v>15850</v>
      </c>
      <c r="J376" s="4">
        <f>SUMIFS(I:I,D:D,External_Data[[#This Row],[Brand]],F:F,External_Data[[#This Row],[Year]])</f>
        <v>2153690</v>
      </c>
      <c r="K3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2153690</v>
      </c>
    </row>
    <row r="377" spans="1:11" x14ac:dyDescent="0.25">
      <c r="A377" s="1" t="s">
        <v>9</v>
      </c>
      <c r="B377" s="1" t="s">
        <v>10</v>
      </c>
      <c r="C377" s="1" t="s">
        <v>16</v>
      </c>
      <c r="D377" s="1" t="s">
        <v>17</v>
      </c>
      <c r="E377" s="1" t="s">
        <v>15</v>
      </c>
      <c r="F377">
        <v>2023</v>
      </c>
      <c r="G377">
        <v>1</v>
      </c>
      <c r="H377">
        <v>950</v>
      </c>
      <c r="I377">
        <v>6950</v>
      </c>
      <c r="J377" s="4">
        <f>SUMIFS(I:I,D:D,External_Data[[#This Row],[Brand]],F:F,External_Data[[#This Row],[Year]])</f>
        <v>172570</v>
      </c>
      <c r="K3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204460</v>
      </c>
    </row>
    <row r="378" spans="1:11" x14ac:dyDescent="0.25">
      <c r="A378" s="1" t="s">
        <v>9</v>
      </c>
      <c r="B378" s="1" t="s">
        <v>10</v>
      </c>
      <c r="C378" s="1" t="s">
        <v>16</v>
      </c>
      <c r="D378" s="1" t="s">
        <v>17</v>
      </c>
      <c r="E378" s="1" t="s">
        <v>15</v>
      </c>
      <c r="F378">
        <v>2023</v>
      </c>
      <c r="G378">
        <v>2</v>
      </c>
      <c r="H378">
        <v>310</v>
      </c>
      <c r="I378">
        <v>2300</v>
      </c>
      <c r="J378" s="4">
        <f>SUMIFS(I:I,D:D,External_Data[[#This Row],[Brand]],F:F,External_Data[[#This Row],[Year]])</f>
        <v>172570</v>
      </c>
      <c r="K3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201290</v>
      </c>
    </row>
    <row r="379" spans="1:11" x14ac:dyDescent="0.25">
      <c r="A379" s="1" t="s">
        <v>9</v>
      </c>
      <c r="B379" s="1" t="s">
        <v>10</v>
      </c>
      <c r="C379" s="1" t="s">
        <v>16</v>
      </c>
      <c r="D379" s="1" t="s">
        <v>17</v>
      </c>
      <c r="E379" s="1" t="s">
        <v>15</v>
      </c>
      <c r="F379">
        <v>2023</v>
      </c>
      <c r="G379">
        <v>3</v>
      </c>
      <c r="H379">
        <v>440</v>
      </c>
      <c r="I379">
        <v>3170</v>
      </c>
      <c r="J379" s="4">
        <f>SUMIFS(I:I,D:D,External_Data[[#This Row],[Brand]],F:F,External_Data[[#This Row],[Year]])</f>
        <v>172570</v>
      </c>
      <c r="K3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198360</v>
      </c>
    </row>
    <row r="380" spans="1:11" x14ac:dyDescent="0.25">
      <c r="A380" s="1" t="s">
        <v>9</v>
      </c>
      <c r="B380" s="1" t="s">
        <v>10</v>
      </c>
      <c r="C380" s="1" t="s">
        <v>18</v>
      </c>
      <c r="D380" s="1" t="s">
        <v>19</v>
      </c>
      <c r="E380" s="1" t="s">
        <v>13</v>
      </c>
      <c r="F380">
        <v>2018</v>
      </c>
      <c r="G380">
        <v>1</v>
      </c>
      <c r="H380">
        <v>108180</v>
      </c>
      <c r="I380">
        <v>639520</v>
      </c>
      <c r="J380" s="4">
        <f>SUMIFS(I:I,D:D,External_Data[[#This Row],[Brand]],F:F,External_Data[[#This Row],[Year]])</f>
        <v>10925170</v>
      </c>
      <c r="K3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1" spans="1:11" x14ac:dyDescent="0.25">
      <c r="A381" s="1" t="s">
        <v>9</v>
      </c>
      <c r="B381" s="1" t="s">
        <v>10</v>
      </c>
      <c r="C381" s="1" t="s">
        <v>18</v>
      </c>
      <c r="D381" s="1" t="s">
        <v>19</v>
      </c>
      <c r="E381" s="1" t="s">
        <v>13</v>
      </c>
      <c r="F381">
        <v>2018</v>
      </c>
      <c r="G381">
        <v>2</v>
      </c>
      <c r="H381">
        <v>104040</v>
      </c>
      <c r="I381">
        <v>619240</v>
      </c>
      <c r="J381" s="4">
        <f>SUMIFS(I:I,D:D,External_Data[[#This Row],[Brand]],F:F,External_Data[[#This Row],[Year]])</f>
        <v>10925170</v>
      </c>
      <c r="K3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2" spans="1:11" x14ac:dyDescent="0.25">
      <c r="A382" s="1" t="s">
        <v>9</v>
      </c>
      <c r="B382" s="1" t="s">
        <v>10</v>
      </c>
      <c r="C382" s="1" t="s">
        <v>18</v>
      </c>
      <c r="D382" s="1" t="s">
        <v>19</v>
      </c>
      <c r="E382" s="1" t="s">
        <v>13</v>
      </c>
      <c r="F382">
        <v>2018</v>
      </c>
      <c r="G382">
        <v>3</v>
      </c>
      <c r="H382">
        <v>116060</v>
      </c>
      <c r="I382">
        <v>653840</v>
      </c>
      <c r="J382" s="4">
        <f>SUMIFS(I:I,D:D,External_Data[[#This Row],[Brand]],F:F,External_Data[[#This Row],[Year]])</f>
        <v>10925170</v>
      </c>
      <c r="K3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3" spans="1:11" x14ac:dyDescent="0.25">
      <c r="A383" s="1" t="s">
        <v>9</v>
      </c>
      <c r="B383" s="1" t="s">
        <v>10</v>
      </c>
      <c r="C383" s="1" t="s">
        <v>18</v>
      </c>
      <c r="D383" s="1" t="s">
        <v>19</v>
      </c>
      <c r="E383" s="1" t="s">
        <v>13</v>
      </c>
      <c r="F383">
        <v>2018</v>
      </c>
      <c r="G383">
        <v>4</v>
      </c>
      <c r="H383">
        <v>127350</v>
      </c>
      <c r="I383">
        <v>760100</v>
      </c>
      <c r="J383" s="4">
        <f>SUMIFS(I:I,D:D,External_Data[[#This Row],[Brand]],F:F,External_Data[[#This Row],[Year]])</f>
        <v>10925170</v>
      </c>
      <c r="K3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4" spans="1:11" x14ac:dyDescent="0.25">
      <c r="A384" s="1" t="s">
        <v>9</v>
      </c>
      <c r="B384" s="1" t="s">
        <v>10</v>
      </c>
      <c r="C384" s="1" t="s">
        <v>18</v>
      </c>
      <c r="D384" s="1" t="s">
        <v>19</v>
      </c>
      <c r="E384" s="1" t="s">
        <v>13</v>
      </c>
      <c r="F384">
        <v>2018</v>
      </c>
      <c r="G384">
        <v>5</v>
      </c>
      <c r="H384">
        <v>125410</v>
      </c>
      <c r="I384">
        <v>708300</v>
      </c>
      <c r="J384" s="4">
        <f>SUMIFS(I:I,D:D,External_Data[[#This Row],[Brand]],F:F,External_Data[[#This Row],[Year]])</f>
        <v>10925170</v>
      </c>
      <c r="K3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5" spans="1:11" x14ac:dyDescent="0.25">
      <c r="A385" s="1" t="s">
        <v>9</v>
      </c>
      <c r="B385" s="1" t="s">
        <v>10</v>
      </c>
      <c r="C385" s="1" t="s">
        <v>18</v>
      </c>
      <c r="D385" s="1" t="s">
        <v>19</v>
      </c>
      <c r="E385" s="1" t="s">
        <v>13</v>
      </c>
      <c r="F385">
        <v>2018</v>
      </c>
      <c r="G385">
        <v>6</v>
      </c>
      <c r="H385">
        <v>126320</v>
      </c>
      <c r="I385">
        <v>709160</v>
      </c>
      <c r="J385" s="4">
        <f>SUMIFS(I:I,D:D,External_Data[[#This Row],[Brand]],F:F,External_Data[[#This Row],[Year]])</f>
        <v>10925170</v>
      </c>
      <c r="K3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6" spans="1:11" x14ac:dyDescent="0.25">
      <c r="A386" s="1" t="s">
        <v>9</v>
      </c>
      <c r="B386" s="1" t="s">
        <v>10</v>
      </c>
      <c r="C386" s="1" t="s">
        <v>18</v>
      </c>
      <c r="D386" s="1" t="s">
        <v>19</v>
      </c>
      <c r="E386" s="1" t="s">
        <v>13</v>
      </c>
      <c r="F386">
        <v>2018</v>
      </c>
      <c r="G386">
        <v>7</v>
      </c>
      <c r="H386">
        <v>109950</v>
      </c>
      <c r="I386">
        <v>701720</v>
      </c>
      <c r="J386" s="4">
        <f>SUMIFS(I:I,D:D,External_Data[[#This Row],[Brand]],F:F,External_Data[[#This Row],[Year]])</f>
        <v>10925170</v>
      </c>
      <c r="K3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7" spans="1:11" x14ac:dyDescent="0.25">
      <c r="A387" s="1" t="s">
        <v>9</v>
      </c>
      <c r="B387" s="1" t="s">
        <v>10</v>
      </c>
      <c r="C387" s="1" t="s">
        <v>18</v>
      </c>
      <c r="D387" s="1" t="s">
        <v>19</v>
      </c>
      <c r="E387" s="1" t="s">
        <v>13</v>
      </c>
      <c r="F387">
        <v>2018</v>
      </c>
      <c r="G387">
        <v>8</v>
      </c>
      <c r="H387">
        <v>148790</v>
      </c>
      <c r="I387">
        <v>899560</v>
      </c>
      <c r="J387" s="4">
        <f>SUMIFS(I:I,D:D,External_Data[[#This Row],[Brand]],F:F,External_Data[[#This Row],[Year]])</f>
        <v>10925170</v>
      </c>
      <c r="K3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8" spans="1:11" x14ac:dyDescent="0.25">
      <c r="A388" s="1" t="s">
        <v>9</v>
      </c>
      <c r="B388" s="1" t="s">
        <v>10</v>
      </c>
      <c r="C388" s="1" t="s">
        <v>18</v>
      </c>
      <c r="D388" s="1" t="s">
        <v>19</v>
      </c>
      <c r="E388" s="1" t="s">
        <v>13</v>
      </c>
      <c r="F388">
        <v>2018</v>
      </c>
      <c r="G388">
        <v>9</v>
      </c>
      <c r="H388">
        <v>123510</v>
      </c>
      <c r="I388">
        <v>696460</v>
      </c>
      <c r="J388" s="4">
        <f>SUMIFS(I:I,D:D,External_Data[[#This Row],[Brand]],F:F,External_Data[[#This Row],[Year]])</f>
        <v>10925170</v>
      </c>
      <c r="K3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89" spans="1:11" x14ac:dyDescent="0.25">
      <c r="A389" s="1" t="s">
        <v>9</v>
      </c>
      <c r="B389" s="1" t="s">
        <v>10</v>
      </c>
      <c r="C389" s="1" t="s">
        <v>18</v>
      </c>
      <c r="D389" s="1" t="s">
        <v>19</v>
      </c>
      <c r="E389" s="1" t="s">
        <v>13</v>
      </c>
      <c r="F389">
        <v>2018</v>
      </c>
      <c r="G389">
        <v>10</v>
      </c>
      <c r="H389">
        <v>127770</v>
      </c>
      <c r="I389">
        <v>764290</v>
      </c>
      <c r="J389" s="4">
        <f>SUMIFS(I:I,D:D,External_Data[[#This Row],[Brand]],F:F,External_Data[[#This Row],[Year]])</f>
        <v>10925170</v>
      </c>
      <c r="K3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90" spans="1:11" x14ac:dyDescent="0.25">
      <c r="A390" s="1" t="s">
        <v>9</v>
      </c>
      <c r="B390" s="1" t="s">
        <v>10</v>
      </c>
      <c r="C390" s="1" t="s">
        <v>18</v>
      </c>
      <c r="D390" s="1" t="s">
        <v>19</v>
      </c>
      <c r="E390" s="1" t="s">
        <v>13</v>
      </c>
      <c r="F390">
        <v>2018</v>
      </c>
      <c r="G390">
        <v>11</v>
      </c>
      <c r="H390">
        <v>113390</v>
      </c>
      <c r="I390">
        <v>719640</v>
      </c>
      <c r="J390" s="4">
        <f>SUMIFS(I:I,D:D,External_Data[[#This Row],[Brand]],F:F,External_Data[[#This Row],[Year]])</f>
        <v>10925170</v>
      </c>
      <c r="K3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91" spans="1:11" x14ac:dyDescent="0.25">
      <c r="A391" s="1" t="s">
        <v>9</v>
      </c>
      <c r="B391" s="1" t="s">
        <v>10</v>
      </c>
      <c r="C391" s="1" t="s">
        <v>18</v>
      </c>
      <c r="D391" s="1" t="s">
        <v>19</v>
      </c>
      <c r="E391" s="1" t="s">
        <v>13</v>
      </c>
      <c r="F391">
        <v>2018</v>
      </c>
      <c r="G391">
        <v>12</v>
      </c>
      <c r="H391">
        <v>163680</v>
      </c>
      <c r="I391">
        <v>988600</v>
      </c>
      <c r="J391" s="4">
        <f>SUMIFS(I:I,D:D,External_Data[[#This Row],[Brand]],F:F,External_Data[[#This Row],[Year]])</f>
        <v>10925170</v>
      </c>
      <c r="K3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392" spans="1:11" x14ac:dyDescent="0.25">
      <c r="A392" s="1" t="s">
        <v>9</v>
      </c>
      <c r="B392" s="1" t="s">
        <v>10</v>
      </c>
      <c r="C392" s="1" t="s">
        <v>18</v>
      </c>
      <c r="D392" s="1" t="s">
        <v>19</v>
      </c>
      <c r="E392" s="1" t="s">
        <v>13</v>
      </c>
      <c r="F392">
        <v>2019</v>
      </c>
      <c r="G392">
        <v>1</v>
      </c>
      <c r="H392">
        <v>118120</v>
      </c>
      <c r="I392">
        <v>749210</v>
      </c>
      <c r="J392" s="4">
        <f>SUMIFS(I:I,D:D,External_Data[[#This Row],[Brand]],F:F,External_Data[[#This Row],[Year]])</f>
        <v>12940400</v>
      </c>
      <c r="K3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14326670</v>
      </c>
    </row>
    <row r="393" spans="1:11" x14ac:dyDescent="0.25">
      <c r="A393" s="1" t="s">
        <v>9</v>
      </c>
      <c r="B393" s="1" t="s">
        <v>10</v>
      </c>
      <c r="C393" s="1" t="s">
        <v>18</v>
      </c>
      <c r="D393" s="1" t="s">
        <v>19</v>
      </c>
      <c r="E393" s="1" t="s">
        <v>13</v>
      </c>
      <c r="F393">
        <v>2019</v>
      </c>
      <c r="G393">
        <v>2</v>
      </c>
      <c r="H393">
        <v>130780</v>
      </c>
      <c r="I393">
        <v>739080</v>
      </c>
      <c r="J393" s="4">
        <f>SUMIFS(I:I,D:D,External_Data[[#This Row],[Brand]],F:F,External_Data[[#This Row],[Year]])</f>
        <v>12940400</v>
      </c>
      <c r="K3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14222630</v>
      </c>
    </row>
    <row r="394" spans="1:11" x14ac:dyDescent="0.25">
      <c r="A394" s="1" t="s">
        <v>9</v>
      </c>
      <c r="B394" s="1" t="s">
        <v>10</v>
      </c>
      <c r="C394" s="1" t="s">
        <v>18</v>
      </c>
      <c r="D394" s="1" t="s">
        <v>19</v>
      </c>
      <c r="E394" s="1" t="s">
        <v>13</v>
      </c>
      <c r="F394">
        <v>2019</v>
      </c>
      <c r="G394">
        <v>3</v>
      </c>
      <c r="H394">
        <v>122240</v>
      </c>
      <c r="I394">
        <v>778070</v>
      </c>
      <c r="J394" s="4">
        <f>SUMIFS(I:I,D:D,External_Data[[#This Row],[Brand]],F:F,External_Data[[#This Row],[Year]])</f>
        <v>12940400</v>
      </c>
      <c r="K3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14106570</v>
      </c>
    </row>
    <row r="395" spans="1:11" x14ac:dyDescent="0.25">
      <c r="A395" s="1" t="s">
        <v>9</v>
      </c>
      <c r="B395" s="1" t="s">
        <v>10</v>
      </c>
      <c r="C395" s="1" t="s">
        <v>18</v>
      </c>
      <c r="D395" s="1" t="s">
        <v>19</v>
      </c>
      <c r="E395" s="1" t="s">
        <v>13</v>
      </c>
      <c r="F395">
        <v>2019</v>
      </c>
      <c r="G395">
        <v>4</v>
      </c>
      <c r="H395">
        <v>137940</v>
      </c>
      <c r="I395">
        <v>831030</v>
      </c>
      <c r="J395" s="4">
        <f>SUMIFS(I:I,D:D,External_Data[[#This Row],[Brand]],F:F,External_Data[[#This Row],[Year]])</f>
        <v>12940400</v>
      </c>
      <c r="K3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13979220</v>
      </c>
    </row>
    <row r="396" spans="1:11" x14ac:dyDescent="0.25">
      <c r="A396" s="1" t="s">
        <v>9</v>
      </c>
      <c r="B396" s="1" t="s">
        <v>10</v>
      </c>
      <c r="C396" s="1" t="s">
        <v>18</v>
      </c>
      <c r="D396" s="1" t="s">
        <v>19</v>
      </c>
      <c r="E396" s="1" t="s">
        <v>13</v>
      </c>
      <c r="F396">
        <v>2019</v>
      </c>
      <c r="G396">
        <v>5</v>
      </c>
      <c r="H396">
        <v>147400</v>
      </c>
      <c r="I396">
        <v>891170</v>
      </c>
      <c r="J396" s="4">
        <f>SUMIFS(I:I,D:D,External_Data[[#This Row],[Brand]],F:F,External_Data[[#This Row],[Year]])</f>
        <v>12940400</v>
      </c>
      <c r="K3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13853810</v>
      </c>
    </row>
    <row r="397" spans="1:11" x14ac:dyDescent="0.25">
      <c r="A397" s="1" t="s">
        <v>9</v>
      </c>
      <c r="B397" s="1" t="s">
        <v>10</v>
      </c>
      <c r="C397" s="1" t="s">
        <v>18</v>
      </c>
      <c r="D397" s="1" t="s">
        <v>19</v>
      </c>
      <c r="E397" s="1" t="s">
        <v>13</v>
      </c>
      <c r="F397">
        <v>2019</v>
      </c>
      <c r="G397">
        <v>6</v>
      </c>
      <c r="H397">
        <v>129020</v>
      </c>
      <c r="I397">
        <v>823020</v>
      </c>
      <c r="J397" s="4">
        <f>SUMIFS(I:I,D:D,External_Data[[#This Row],[Brand]],F:F,External_Data[[#This Row],[Year]])</f>
        <v>12940400</v>
      </c>
      <c r="K3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13727490</v>
      </c>
    </row>
    <row r="398" spans="1:11" x14ac:dyDescent="0.25">
      <c r="A398" s="1" t="s">
        <v>9</v>
      </c>
      <c r="B398" s="1" t="s">
        <v>10</v>
      </c>
      <c r="C398" s="1" t="s">
        <v>18</v>
      </c>
      <c r="D398" s="1" t="s">
        <v>19</v>
      </c>
      <c r="E398" s="1" t="s">
        <v>13</v>
      </c>
      <c r="F398">
        <v>2019</v>
      </c>
      <c r="G398">
        <v>7</v>
      </c>
      <c r="H398">
        <v>172770</v>
      </c>
      <c r="I398">
        <v>1040470</v>
      </c>
      <c r="J398" s="4">
        <f>SUMIFS(I:I,D:D,External_Data[[#This Row],[Brand]],F:F,External_Data[[#This Row],[Year]])</f>
        <v>12940400</v>
      </c>
      <c r="K3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13617540</v>
      </c>
    </row>
    <row r="399" spans="1:11" x14ac:dyDescent="0.25">
      <c r="A399" s="1" t="s">
        <v>9</v>
      </c>
      <c r="B399" s="1" t="s">
        <v>10</v>
      </c>
      <c r="C399" s="1" t="s">
        <v>18</v>
      </c>
      <c r="D399" s="1" t="s">
        <v>19</v>
      </c>
      <c r="E399" s="1" t="s">
        <v>13</v>
      </c>
      <c r="F399">
        <v>2019</v>
      </c>
      <c r="G399">
        <v>8</v>
      </c>
      <c r="H399">
        <v>132300</v>
      </c>
      <c r="I399">
        <v>801080</v>
      </c>
      <c r="J399" s="4">
        <f>SUMIFS(I:I,D:D,External_Data[[#This Row],[Brand]],F:F,External_Data[[#This Row],[Year]])</f>
        <v>12940400</v>
      </c>
      <c r="K3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13468750</v>
      </c>
    </row>
    <row r="400" spans="1:11" x14ac:dyDescent="0.25">
      <c r="A400" s="1" t="s">
        <v>9</v>
      </c>
      <c r="B400" s="1" t="s">
        <v>10</v>
      </c>
      <c r="C400" s="1" t="s">
        <v>18</v>
      </c>
      <c r="D400" s="1" t="s">
        <v>19</v>
      </c>
      <c r="E400" s="1" t="s">
        <v>13</v>
      </c>
      <c r="F400">
        <v>2019</v>
      </c>
      <c r="G400">
        <v>9</v>
      </c>
      <c r="H400">
        <v>141250</v>
      </c>
      <c r="I400">
        <v>853230</v>
      </c>
      <c r="J400" s="4">
        <f>SUMIFS(I:I,D:D,External_Data[[#This Row],[Brand]],F:F,External_Data[[#This Row],[Year]])</f>
        <v>12940400</v>
      </c>
      <c r="K4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13345240</v>
      </c>
    </row>
    <row r="401" spans="1:11" x14ac:dyDescent="0.25">
      <c r="A401" s="1" t="s">
        <v>9</v>
      </c>
      <c r="B401" s="1" t="s">
        <v>10</v>
      </c>
      <c r="C401" s="1" t="s">
        <v>18</v>
      </c>
      <c r="D401" s="1" t="s">
        <v>19</v>
      </c>
      <c r="E401" s="1" t="s">
        <v>13</v>
      </c>
      <c r="F401">
        <v>2019</v>
      </c>
      <c r="G401">
        <v>10</v>
      </c>
      <c r="H401">
        <v>123950</v>
      </c>
      <c r="I401">
        <v>792060</v>
      </c>
      <c r="J401" s="4">
        <f>SUMIFS(I:I,D:D,External_Data[[#This Row],[Brand]],F:F,External_Data[[#This Row],[Year]])</f>
        <v>12940400</v>
      </c>
      <c r="K4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13217470</v>
      </c>
    </row>
    <row r="402" spans="1:11" x14ac:dyDescent="0.25">
      <c r="A402" s="1" t="s">
        <v>9</v>
      </c>
      <c r="B402" s="1" t="s">
        <v>10</v>
      </c>
      <c r="C402" s="1" t="s">
        <v>18</v>
      </c>
      <c r="D402" s="1" t="s">
        <v>19</v>
      </c>
      <c r="E402" s="1" t="s">
        <v>13</v>
      </c>
      <c r="F402">
        <v>2019</v>
      </c>
      <c r="G402">
        <v>11</v>
      </c>
      <c r="H402">
        <v>164170</v>
      </c>
      <c r="I402">
        <v>982820</v>
      </c>
      <c r="J402" s="4">
        <f>SUMIFS(I:I,D:D,External_Data[[#This Row],[Brand]],F:F,External_Data[[#This Row],[Year]])</f>
        <v>12940400</v>
      </c>
      <c r="K4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13104080</v>
      </c>
    </row>
    <row r="403" spans="1:11" x14ac:dyDescent="0.25">
      <c r="A403" s="1" t="s">
        <v>9</v>
      </c>
      <c r="B403" s="1" t="s">
        <v>10</v>
      </c>
      <c r="C403" s="1" t="s">
        <v>18</v>
      </c>
      <c r="D403" s="1" t="s">
        <v>19</v>
      </c>
      <c r="E403" s="1" t="s">
        <v>13</v>
      </c>
      <c r="F403">
        <v>2019</v>
      </c>
      <c r="G403">
        <v>12</v>
      </c>
      <c r="H403">
        <v>157800</v>
      </c>
      <c r="I403">
        <v>951570</v>
      </c>
      <c r="J403" s="4">
        <f>SUMIFS(I:I,D:D,External_Data[[#This Row],[Brand]],F:F,External_Data[[#This Row],[Year]])</f>
        <v>12940400</v>
      </c>
      <c r="K4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12940400</v>
      </c>
    </row>
    <row r="404" spans="1:11" x14ac:dyDescent="0.25">
      <c r="A404" s="1" t="s">
        <v>9</v>
      </c>
      <c r="B404" s="1" t="s">
        <v>10</v>
      </c>
      <c r="C404" s="1" t="s">
        <v>18</v>
      </c>
      <c r="D404" s="1" t="s">
        <v>19</v>
      </c>
      <c r="E404" s="1" t="s">
        <v>13</v>
      </c>
      <c r="F404">
        <v>2020</v>
      </c>
      <c r="G404">
        <v>1</v>
      </c>
      <c r="H404">
        <v>193940</v>
      </c>
      <c r="I404">
        <v>1160940</v>
      </c>
      <c r="J404" s="4">
        <f>SUMIFS(I:I,D:D,External_Data[[#This Row],[Brand]],F:F,External_Data[[#This Row],[Year]])</f>
        <v>13983420</v>
      </c>
      <c r="K4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15543040</v>
      </c>
    </row>
    <row r="405" spans="1:11" x14ac:dyDescent="0.25">
      <c r="A405" s="1" t="s">
        <v>9</v>
      </c>
      <c r="B405" s="1" t="s">
        <v>10</v>
      </c>
      <c r="C405" s="1" t="s">
        <v>18</v>
      </c>
      <c r="D405" s="1" t="s">
        <v>19</v>
      </c>
      <c r="E405" s="1" t="s">
        <v>13</v>
      </c>
      <c r="F405">
        <v>2020</v>
      </c>
      <c r="G405">
        <v>2</v>
      </c>
      <c r="H405">
        <v>140910</v>
      </c>
      <c r="I405">
        <v>852480</v>
      </c>
      <c r="J405" s="4">
        <f>SUMIFS(I:I,D:D,External_Data[[#This Row],[Brand]],F:F,External_Data[[#This Row],[Year]])</f>
        <v>13983420</v>
      </c>
      <c r="K4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15412260</v>
      </c>
    </row>
    <row r="406" spans="1:11" x14ac:dyDescent="0.25">
      <c r="A406" s="1" t="s">
        <v>9</v>
      </c>
      <c r="B406" s="1" t="s">
        <v>10</v>
      </c>
      <c r="C406" s="1" t="s">
        <v>18</v>
      </c>
      <c r="D406" s="1" t="s">
        <v>19</v>
      </c>
      <c r="E406" s="1" t="s">
        <v>13</v>
      </c>
      <c r="F406">
        <v>2020</v>
      </c>
      <c r="G406">
        <v>3</v>
      </c>
      <c r="H406">
        <v>211810</v>
      </c>
      <c r="I406">
        <v>1269970</v>
      </c>
      <c r="J406" s="4">
        <f>SUMIFS(I:I,D:D,External_Data[[#This Row],[Brand]],F:F,External_Data[[#This Row],[Year]])</f>
        <v>13983420</v>
      </c>
      <c r="K4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15290020</v>
      </c>
    </row>
    <row r="407" spans="1:11" x14ac:dyDescent="0.25">
      <c r="A407" s="1" t="s">
        <v>9</v>
      </c>
      <c r="B407" s="1" t="s">
        <v>10</v>
      </c>
      <c r="C407" s="1" t="s">
        <v>18</v>
      </c>
      <c r="D407" s="1" t="s">
        <v>19</v>
      </c>
      <c r="E407" s="1" t="s">
        <v>13</v>
      </c>
      <c r="F407">
        <v>2020</v>
      </c>
      <c r="G407">
        <v>4</v>
      </c>
      <c r="H407">
        <v>143250</v>
      </c>
      <c r="I407">
        <v>864460</v>
      </c>
      <c r="J407" s="4">
        <f>SUMIFS(I:I,D:D,External_Data[[#This Row],[Brand]],F:F,External_Data[[#This Row],[Year]])</f>
        <v>13983420</v>
      </c>
      <c r="K4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15152080</v>
      </c>
    </row>
    <row r="408" spans="1:11" x14ac:dyDescent="0.25">
      <c r="A408" s="1" t="s">
        <v>9</v>
      </c>
      <c r="B408" s="1" t="s">
        <v>10</v>
      </c>
      <c r="C408" s="1" t="s">
        <v>18</v>
      </c>
      <c r="D408" s="1" t="s">
        <v>19</v>
      </c>
      <c r="E408" s="1" t="s">
        <v>13</v>
      </c>
      <c r="F408">
        <v>2020</v>
      </c>
      <c r="G408">
        <v>5</v>
      </c>
      <c r="H408">
        <v>116470</v>
      </c>
      <c r="I408">
        <v>741730</v>
      </c>
      <c r="J408" s="4">
        <f>SUMIFS(I:I,D:D,External_Data[[#This Row],[Brand]],F:F,External_Data[[#This Row],[Year]])</f>
        <v>13983420</v>
      </c>
      <c r="K4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15004680</v>
      </c>
    </row>
    <row r="409" spans="1:11" x14ac:dyDescent="0.25">
      <c r="A409" s="1" t="s">
        <v>9</v>
      </c>
      <c r="B409" s="1" t="s">
        <v>10</v>
      </c>
      <c r="C409" s="1" t="s">
        <v>18</v>
      </c>
      <c r="D409" s="1" t="s">
        <v>19</v>
      </c>
      <c r="E409" s="1" t="s">
        <v>13</v>
      </c>
      <c r="F409">
        <v>2020</v>
      </c>
      <c r="G409">
        <v>6</v>
      </c>
      <c r="H409">
        <v>180240</v>
      </c>
      <c r="I409">
        <v>1083360</v>
      </c>
      <c r="J409" s="4">
        <f>SUMIFS(I:I,D:D,External_Data[[#This Row],[Brand]],F:F,External_Data[[#This Row],[Year]])</f>
        <v>13983420</v>
      </c>
      <c r="K4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14875660</v>
      </c>
    </row>
    <row r="410" spans="1:11" x14ac:dyDescent="0.25">
      <c r="A410" s="1" t="s">
        <v>9</v>
      </c>
      <c r="B410" s="1" t="s">
        <v>10</v>
      </c>
      <c r="C410" s="1" t="s">
        <v>18</v>
      </c>
      <c r="D410" s="1" t="s">
        <v>19</v>
      </c>
      <c r="E410" s="1" t="s">
        <v>13</v>
      </c>
      <c r="F410">
        <v>2020</v>
      </c>
      <c r="G410">
        <v>7</v>
      </c>
      <c r="H410">
        <v>162790</v>
      </c>
      <c r="I410">
        <v>925990</v>
      </c>
      <c r="J410" s="4">
        <f>SUMIFS(I:I,D:D,External_Data[[#This Row],[Brand]],F:F,External_Data[[#This Row],[Year]])</f>
        <v>13983420</v>
      </c>
      <c r="K4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14702890</v>
      </c>
    </row>
    <row r="411" spans="1:11" x14ac:dyDescent="0.25">
      <c r="A411" s="1" t="s">
        <v>9</v>
      </c>
      <c r="B411" s="1" t="s">
        <v>10</v>
      </c>
      <c r="C411" s="1" t="s">
        <v>18</v>
      </c>
      <c r="D411" s="1" t="s">
        <v>19</v>
      </c>
      <c r="E411" s="1" t="s">
        <v>13</v>
      </c>
      <c r="F411">
        <v>2020</v>
      </c>
      <c r="G411">
        <v>8</v>
      </c>
      <c r="H411">
        <v>127600</v>
      </c>
      <c r="I411">
        <v>774200</v>
      </c>
      <c r="J411" s="4">
        <f>SUMIFS(I:I,D:D,External_Data[[#This Row],[Brand]],F:F,External_Data[[#This Row],[Year]])</f>
        <v>13983420</v>
      </c>
      <c r="K4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14570590</v>
      </c>
    </row>
    <row r="412" spans="1:11" x14ac:dyDescent="0.25">
      <c r="A412" s="1" t="s">
        <v>9</v>
      </c>
      <c r="B412" s="1" t="s">
        <v>10</v>
      </c>
      <c r="C412" s="1" t="s">
        <v>18</v>
      </c>
      <c r="D412" s="1" t="s">
        <v>19</v>
      </c>
      <c r="E412" s="1" t="s">
        <v>13</v>
      </c>
      <c r="F412">
        <v>2020</v>
      </c>
      <c r="G412">
        <v>9</v>
      </c>
      <c r="H412">
        <v>137470</v>
      </c>
      <c r="I412">
        <v>877760</v>
      </c>
      <c r="J412" s="4">
        <f>SUMIFS(I:I,D:D,External_Data[[#This Row],[Brand]],F:F,External_Data[[#This Row],[Year]])</f>
        <v>13983420</v>
      </c>
      <c r="K4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14429340</v>
      </c>
    </row>
    <row r="413" spans="1:11" x14ac:dyDescent="0.25">
      <c r="A413" s="1" t="s">
        <v>9</v>
      </c>
      <c r="B413" s="1" t="s">
        <v>10</v>
      </c>
      <c r="C413" s="1" t="s">
        <v>18</v>
      </c>
      <c r="D413" s="1" t="s">
        <v>19</v>
      </c>
      <c r="E413" s="1" t="s">
        <v>13</v>
      </c>
      <c r="F413">
        <v>2020</v>
      </c>
      <c r="G413">
        <v>10</v>
      </c>
      <c r="H413">
        <v>196660</v>
      </c>
      <c r="I413">
        <v>1181760</v>
      </c>
      <c r="J413" s="4">
        <f>SUMIFS(I:I,D:D,External_Data[[#This Row],[Brand]],F:F,External_Data[[#This Row],[Year]])</f>
        <v>13983420</v>
      </c>
      <c r="K4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14305390</v>
      </c>
    </row>
    <row r="414" spans="1:11" x14ac:dyDescent="0.25">
      <c r="A414" s="1" t="s">
        <v>9</v>
      </c>
      <c r="B414" s="1" t="s">
        <v>10</v>
      </c>
      <c r="C414" s="1" t="s">
        <v>18</v>
      </c>
      <c r="D414" s="1" t="s">
        <v>19</v>
      </c>
      <c r="E414" s="1" t="s">
        <v>13</v>
      </c>
      <c r="F414">
        <v>2020</v>
      </c>
      <c r="G414">
        <v>11</v>
      </c>
      <c r="H414">
        <v>139880</v>
      </c>
      <c r="I414">
        <v>795020</v>
      </c>
      <c r="J414" s="4">
        <f>SUMIFS(I:I,D:D,External_Data[[#This Row],[Brand]],F:F,External_Data[[#This Row],[Year]])</f>
        <v>13983420</v>
      </c>
      <c r="K4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14141220</v>
      </c>
    </row>
    <row r="415" spans="1:11" x14ac:dyDescent="0.25">
      <c r="A415" s="1" t="s">
        <v>9</v>
      </c>
      <c r="B415" s="1" t="s">
        <v>10</v>
      </c>
      <c r="C415" s="1" t="s">
        <v>18</v>
      </c>
      <c r="D415" s="1" t="s">
        <v>19</v>
      </c>
      <c r="E415" s="1" t="s">
        <v>13</v>
      </c>
      <c r="F415">
        <v>2020</v>
      </c>
      <c r="G415">
        <v>12</v>
      </c>
      <c r="H415">
        <v>145480</v>
      </c>
      <c r="I415">
        <v>920810</v>
      </c>
      <c r="J415" s="4">
        <f>SUMIFS(I:I,D:D,External_Data[[#This Row],[Brand]],F:F,External_Data[[#This Row],[Year]])</f>
        <v>13983420</v>
      </c>
      <c r="K4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13983420</v>
      </c>
    </row>
    <row r="416" spans="1:11" x14ac:dyDescent="0.25">
      <c r="A416" s="1" t="s">
        <v>9</v>
      </c>
      <c r="B416" s="1" t="s">
        <v>10</v>
      </c>
      <c r="C416" s="1" t="s">
        <v>18</v>
      </c>
      <c r="D416" s="1" t="s">
        <v>19</v>
      </c>
      <c r="E416" s="1" t="s">
        <v>13</v>
      </c>
      <c r="F416">
        <v>2021</v>
      </c>
      <c r="G416">
        <v>1</v>
      </c>
      <c r="H416">
        <v>150130</v>
      </c>
      <c r="I416">
        <v>851970</v>
      </c>
      <c r="J416" s="4">
        <f>SUMIFS(I:I,D:D,External_Data[[#This Row],[Brand]],F:F,External_Data[[#This Row],[Year]])</f>
        <v>14495560</v>
      </c>
      <c r="K4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16198120</v>
      </c>
    </row>
    <row r="417" spans="1:11" x14ac:dyDescent="0.25">
      <c r="A417" s="1" t="s">
        <v>9</v>
      </c>
      <c r="B417" s="1" t="s">
        <v>10</v>
      </c>
      <c r="C417" s="1" t="s">
        <v>18</v>
      </c>
      <c r="D417" s="1" t="s">
        <v>19</v>
      </c>
      <c r="E417" s="1" t="s">
        <v>13</v>
      </c>
      <c r="F417">
        <v>2021</v>
      </c>
      <c r="G417">
        <v>2</v>
      </c>
      <c r="H417">
        <v>126820</v>
      </c>
      <c r="I417">
        <v>770870</v>
      </c>
      <c r="J417" s="4">
        <f>SUMIFS(I:I,D:D,External_Data[[#This Row],[Brand]],F:F,External_Data[[#This Row],[Year]])</f>
        <v>14495560</v>
      </c>
      <c r="K4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16057210</v>
      </c>
    </row>
    <row r="418" spans="1:11" x14ac:dyDescent="0.25">
      <c r="A418" s="1" t="s">
        <v>9</v>
      </c>
      <c r="B418" s="1" t="s">
        <v>10</v>
      </c>
      <c r="C418" s="1" t="s">
        <v>18</v>
      </c>
      <c r="D418" s="1" t="s">
        <v>19</v>
      </c>
      <c r="E418" s="1" t="s">
        <v>13</v>
      </c>
      <c r="F418">
        <v>2021</v>
      </c>
      <c r="G418">
        <v>3</v>
      </c>
      <c r="H418">
        <v>158080</v>
      </c>
      <c r="I418">
        <v>899110</v>
      </c>
      <c r="J418" s="4">
        <f>SUMIFS(I:I,D:D,External_Data[[#This Row],[Brand]],F:F,External_Data[[#This Row],[Year]])</f>
        <v>14495560</v>
      </c>
      <c r="K4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15845400</v>
      </c>
    </row>
    <row r="419" spans="1:11" x14ac:dyDescent="0.25">
      <c r="A419" s="1" t="s">
        <v>9</v>
      </c>
      <c r="B419" s="1" t="s">
        <v>10</v>
      </c>
      <c r="C419" s="1" t="s">
        <v>18</v>
      </c>
      <c r="D419" s="1" t="s">
        <v>19</v>
      </c>
      <c r="E419" s="1" t="s">
        <v>13</v>
      </c>
      <c r="F419">
        <v>2021</v>
      </c>
      <c r="G419">
        <v>4</v>
      </c>
      <c r="H419">
        <v>142040</v>
      </c>
      <c r="I419">
        <v>903070</v>
      </c>
      <c r="J419" s="4">
        <f>SUMIFS(I:I,D:D,External_Data[[#This Row],[Brand]],F:F,External_Data[[#This Row],[Year]])</f>
        <v>14495560</v>
      </c>
      <c r="K4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15702150</v>
      </c>
    </row>
    <row r="420" spans="1:11" x14ac:dyDescent="0.25">
      <c r="A420" s="1" t="s">
        <v>9</v>
      </c>
      <c r="B420" s="1" t="s">
        <v>10</v>
      </c>
      <c r="C420" s="1" t="s">
        <v>18</v>
      </c>
      <c r="D420" s="1" t="s">
        <v>19</v>
      </c>
      <c r="E420" s="1" t="s">
        <v>13</v>
      </c>
      <c r="F420">
        <v>2021</v>
      </c>
      <c r="G420">
        <v>5</v>
      </c>
      <c r="H420">
        <v>192000</v>
      </c>
      <c r="I420">
        <v>1155450</v>
      </c>
      <c r="J420" s="4">
        <f>SUMIFS(I:I,D:D,External_Data[[#This Row],[Brand]],F:F,External_Data[[#This Row],[Year]])</f>
        <v>14495560</v>
      </c>
      <c r="K4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15585680</v>
      </c>
    </row>
    <row r="421" spans="1:11" x14ac:dyDescent="0.25">
      <c r="A421" s="1" t="s">
        <v>9</v>
      </c>
      <c r="B421" s="1" t="s">
        <v>10</v>
      </c>
      <c r="C421" s="1" t="s">
        <v>18</v>
      </c>
      <c r="D421" s="1" t="s">
        <v>19</v>
      </c>
      <c r="E421" s="1" t="s">
        <v>13</v>
      </c>
      <c r="F421">
        <v>2021</v>
      </c>
      <c r="G421">
        <v>6</v>
      </c>
      <c r="H421">
        <v>159300</v>
      </c>
      <c r="I421">
        <v>981000</v>
      </c>
      <c r="J421" s="4">
        <f>SUMIFS(I:I,D:D,External_Data[[#This Row],[Brand]],F:F,External_Data[[#This Row],[Year]])</f>
        <v>14495560</v>
      </c>
      <c r="K4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15405440</v>
      </c>
    </row>
    <row r="422" spans="1:11" x14ac:dyDescent="0.25">
      <c r="A422" s="1" t="s">
        <v>9</v>
      </c>
      <c r="B422" s="1" t="s">
        <v>10</v>
      </c>
      <c r="C422" s="1" t="s">
        <v>18</v>
      </c>
      <c r="D422" s="1" t="s">
        <v>19</v>
      </c>
      <c r="E422" s="1" t="s">
        <v>13</v>
      </c>
      <c r="F422">
        <v>2021</v>
      </c>
      <c r="G422">
        <v>7</v>
      </c>
      <c r="H422">
        <v>157920</v>
      </c>
      <c r="I422">
        <v>988190</v>
      </c>
      <c r="J422" s="4">
        <f>SUMIFS(I:I,D:D,External_Data[[#This Row],[Brand]],F:F,External_Data[[#This Row],[Year]])</f>
        <v>14495560</v>
      </c>
      <c r="K4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15242650</v>
      </c>
    </row>
    <row r="423" spans="1:11" x14ac:dyDescent="0.25">
      <c r="A423" s="1" t="s">
        <v>9</v>
      </c>
      <c r="B423" s="1" t="s">
        <v>10</v>
      </c>
      <c r="C423" s="1" t="s">
        <v>18</v>
      </c>
      <c r="D423" s="1" t="s">
        <v>19</v>
      </c>
      <c r="E423" s="1" t="s">
        <v>13</v>
      </c>
      <c r="F423">
        <v>2021</v>
      </c>
      <c r="G423">
        <v>8</v>
      </c>
      <c r="H423">
        <v>131670</v>
      </c>
      <c r="I423">
        <v>774140</v>
      </c>
      <c r="J423" s="4">
        <f>SUMIFS(I:I,D:D,External_Data[[#This Row],[Brand]],F:F,External_Data[[#This Row],[Year]])</f>
        <v>14495560</v>
      </c>
      <c r="K4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15115050</v>
      </c>
    </row>
    <row r="424" spans="1:11" x14ac:dyDescent="0.25">
      <c r="A424" s="1" t="s">
        <v>9</v>
      </c>
      <c r="B424" s="1" t="s">
        <v>10</v>
      </c>
      <c r="C424" s="1" t="s">
        <v>18</v>
      </c>
      <c r="D424" s="1" t="s">
        <v>19</v>
      </c>
      <c r="E424" s="1" t="s">
        <v>13</v>
      </c>
      <c r="F424">
        <v>2021</v>
      </c>
      <c r="G424">
        <v>9</v>
      </c>
      <c r="H424">
        <v>189790</v>
      </c>
      <c r="I424">
        <v>1187490</v>
      </c>
      <c r="J424" s="4">
        <f>SUMIFS(I:I,D:D,External_Data[[#This Row],[Brand]],F:F,External_Data[[#This Row],[Year]])</f>
        <v>14495560</v>
      </c>
      <c r="K4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14977580</v>
      </c>
    </row>
    <row r="425" spans="1:11" x14ac:dyDescent="0.25">
      <c r="A425" s="1" t="s">
        <v>9</v>
      </c>
      <c r="B425" s="1" t="s">
        <v>10</v>
      </c>
      <c r="C425" s="1" t="s">
        <v>18</v>
      </c>
      <c r="D425" s="1" t="s">
        <v>19</v>
      </c>
      <c r="E425" s="1" t="s">
        <v>13</v>
      </c>
      <c r="F425">
        <v>2021</v>
      </c>
      <c r="G425">
        <v>10</v>
      </c>
      <c r="H425">
        <v>164200</v>
      </c>
      <c r="I425">
        <v>1061720</v>
      </c>
      <c r="J425" s="4">
        <f>SUMIFS(I:I,D:D,External_Data[[#This Row],[Brand]],F:F,External_Data[[#This Row],[Year]])</f>
        <v>14495560</v>
      </c>
      <c r="K4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14780920</v>
      </c>
    </row>
    <row r="426" spans="1:11" x14ac:dyDescent="0.25">
      <c r="A426" s="1" t="s">
        <v>9</v>
      </c>
      <c r="B426" s="1" t="s">
        <v>10</v>
      </c>
      <c r="C426" s="1" t="s">
        <v>18</v>
      </c>
      <c r="D426" s="1" t="s">
        <v>19</v>
      </c>
      <c r="E426" s="1" t="s">
        <v>13</v>
      </c>
      <c r="F426">
        <v>2021</v>
      </c>
      <c r="G426">
        <v>11</v>
      </c>
      <c r="H426">
        <v>152640</v>
      </c>
      <c r="I426">
        <v>959720</v>
      </c>
      <c r="J426" s="4">
        <f>SUMIFS(I:I,D:D,External_Data[[#This Row],[Brand]],F:F,External_Data[[#This Row],[Year]])</f>
        <v>14495560</v>
      </c>
      <c r="K4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14641040</v>
      </c>
    </row>
    <row r="427" spans="1:11" x14ac:dyDescent="0.25">
      <c r="A427" s="1" t="s">
        <v>9</v>
      </c>
      <c r="B427" s="1" t="s">
        <v>10</v>
      </c>
      <c r="C427" s="1" t="s">
        <v>18</v>
      </c>
      <c r="D427" s="1" t="s">
        <v>19</v>
      </c>
      <c r="E427" s="1" t="s">
        <v>13</v>
      </c>
      <c r="F427">
        <v>2021</v>
      </c>
      <c r="G427">
        <v>12</v>
      </c>
      <c r="H427">
        <v>151550</v>
      </c>
      <c r="I427">
        <v>983660</v>
      </c>
      <c r="J427" s="4">
        <f>SUMIFS(I:I,D:D,External_Data[[#This Row],[Brand]],F:F,External_Data[[#This Row],[Year]])</f>
        <v>14495560</v>
      </c>
      <c r="K4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14495560</v>
      </c>
    </row>
    <row r="428" spans="1:11" x14ac:dyDescent="0.25">
      <c r="A428" s="1" t="s">
        <v>9</v>
      </c>
      <c r="B428" s="1" t="s">
        <v>10</v>
      </c>
      <c r="C428" s="1" t="s">
        <v>18</v>
      </c>
      <c r="D428" s="1" t="s">
        <v>19</v>
      </c>
      <c r="E428" s="1" t="s">
        <v>13</v>
      </c>
      <c r="F428">
        <v>2022</v>
      </c>
      <c r="G428">
        <v>1</v>
      </c>
      <c r="H428">
        <v>151900</v>
      </c>
      <c r="I428">
        <v>981660</v>
      </c>
      <c r="J428" s="4">
        <f>SUMIFS(I:I,D:D,External_Data[[#This Row],[Brand]],F:F,External_Data[[#This Row],[Year]])</f>
        <v>17596830</v>
      </c>
      <c r="K4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19322840</v>
      </c>
    </row>
    <row r="429" spans="1:11" x14ac:dyDescent="0.25">
      <c r="A429" s="1" t="s">
        <v>9</v>
      </c>
      <c r="B429" s="1" t="s">
        <v>10</v>
      </c>
      <c r="C429" s="1" t="s">
        <v>18</v>
      </c>
      <c r="D429" s="1" t="s">
        <v>19</v>
      </c>
      <c r="E429" s="1" t="s">
        <v>13</v>
      </c>
      <c r="F429">
        <v>2022</v>
      </c>
      <c r="G429">
        <v>2</v>
      </c>
      <c r="H429">
        <v>181980</v>
      </c>
      <c r="I429">
        <v>1135960</v>
      </c>
      <c r="J429" s="4">
        <f>SUMIFS(I:I,D:D,External_Data[[#This Row],[Brand]],F:F,External_Data[[#This Row],[Year]])</f>
        <v>17596830</v>
      </c>
      <c r="K4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19196020</v>
      </c>
    </row>
    <row r="430" spans="1:11" x14ac:dyDescent="0.25">
      <c r="A430" s="1" t="s">
        <v>9</v>
      </c>
      <c r="B430" s="1" t="s">
        <v>10</v>
      </c>
      <c r="C430" s="1" t="s">
        <v>18</v>
      </c>
      <c r="D430" s="1" t="s">
        <v>19</v>
      </c>
      <c r="E430" s="1" t="s">
        <v>13</v>
      </c>
      <c r="F430">
        <v>2022</v>
      </c>
      <c r="G430">
        <v>3</v>
      </c>
      <c r="H430">
        <v>171680</v>
      </c>
      <c r="I430">
        <v>1008940</v>
      </c>
      <c r="J430" s="4">
        <f>SUMIFS(I:I,D:D,External_Data[[#This Row],[Brand]],F:F,External_Data[[#This Row],[Year]])</f>
        <v>17596830</v>
      </c>
      <c r="K4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19037940</v>
      </c>
    </row>
    <row r="431" spans="1:11" x14ac:dyDescent="0.25">
      <c r="A431" s="1" t="s">
        <v>9</v>
      </c>
      <c r="B431" s="1" t="s">
        <v>10</v>
      </c>
      <c r="C431" s="1" t="s">
        <v>18</v>
      </c>
      <c r="D431" s="1" t="s">
        <v>19</v>
      </c>
      <c r="E431" s="1" t="s">
        <v>13</v>
      </c>
      <c r="F431">
        <v>2022</v>
      </c>
      <c r="G431">
        <v>4</v>
      </c>
      <c r="H431">
        <v>189460</v>
      </c>
      <c r="I431">
        <v>1187420</v>
      </c>
      <c r="J431" s="4">
        <f>SUMIFS(I:I,D:D,External_Data[[#This Row],[Brand]],F:F,External_Data[[#This Row],[Year]])</f>
        <v>17596830</v>
      </c>
      <c r="K4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18895900</v>
      </c>
    </row>
    <row r="432" spans="1:11" x14ac:dyDescent="0.25">
      <c r="A432" s="1" t="s">
        <v>9</v>
      </c>
      <c r="B432" s="1" t="s">
        <v>10</v>
      </c>
      <c r="C432" s="1" t="s">
        <v>18</v>
      </c>
      <c r="D432" s="1" t="s">
        <v>19</v>
      </c>
      <c r="E432" s="1" t="s">
        <v>13</v>
      </c>
      <c r="F432">
        <v>2022</v>
      </c>
      <c r="G432">
        <v>5</v>
      </c>
      <c r="H432">
        <v>184420</v>
      </c>
      <c r="I432">
        <v>1195900</v>
      </c>
      <c r="J432" s="4">
        <f>SUMIFS(I:I,D:D,External_Data[[#This Row],[Brand]],F:F,External_Data[[#This Row],[Year]])</f>
        <v>17596830</v>
      </c>
      <c r="K4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18703900</v>
      </c>
    </row>
    <row r="433" spans="1:11" x14ac:dyDescent="0.25">
      <c r="A433" s="1" t="s">
        <v>9</v>
      </c>
      <c r="B433" s="1" t="s">
        <v>10</v>
      </c>
      <c r="C433" s="1" t="s">
        <v>18</v>
      </c>
      <c r="D433" s="1" t="s">
        <v>19</v>
      </c>
      <c r="E433" s="1" t="s">
        <v>13</v>
      </c>
      <c r="F433">
        <v>2022</v>
      </c>
      <c r="G433">
        <v>6</v>
      </c>
      <c r="H433">
        <v>185420</v>
      </c>
      <c r="I433">
        <v>1089030</v>
      </c>
      <c r="J433" s="4">
        <f>SUMIFS(I:I,D:D,External_Data[[#This Row],[Brand]],F:F,External_Data[[#This Row],[Year]])</f>
        <v>17596830</v>
      </c>
      <c r="K4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18544600</v>
      </c>
    </row>
    <row r="434" spans="1:11" x14ac:dyDescent="0.25">
      <c r="A434" s="1" t="s">
        <v>9</v>
      </c>
      <c r="B434" s="1" t="s">
        <v>10</v>
      </c>
      <c r="C434" s="1" t="s">
        <v>18</v>
      </c>
      <c r="D434" s="1" t="s">
        <v>19</v>
      </c>
      <c r="E434" s="1" t="s">
        <v>13</v>
      </c>
      <c r="F434">
        <v>2022</v>
      </c>
      <c r="G434">
        <v>7</v>
      </c>
      <c r="H434">
        <v>151160</v>
      </c>
      <c r="I434">
        <v>983840</v>
      </c>
      <c r="J434" s="4">
        <f>SUMIFS(I:I,D:D,External_Data[[#This Row],[Brand]],F:F,External_Data[[#This Row],[Year]])</f>
        <v>17596830</v>
      </c>
      <c r="K4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18386680</v>
      </c>
    </row>
    <row r="435" spans="1:11" x14ac:dyDescent="0.25">
      <c r="A435" s="1" t="s">
        <v>9</v>
      </c>
      <c r="B435" s="1" t="s">
        <v>10</v>
      </c>
      <c r="C435" s="1" t="s">
        <v>18</v>
      </c>
      <c r="D435" s="1" t="s">
        <v>19</v>
      </c>
      <c r="E435" s="1" t="s">
        <v>13</v>
      </c>
      <c r="F435">
        <v>2022</v>
      </c>
      <c r="G435">
        <v>8</v>
      </c>
      <c r="H435">
        <v>205890</v>
      </c>
      <c r="I435">
        <v>1293310</v>
      </c>
      <c r="J435" s="4">
        <f>SUMIFS(I:I,D:D,External_Data[[#This Row],[Brand]],F:F,External_Data[[#This Row],[Year]])</f>
        <v>17596830</v>
      </c>
      <c r="K4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18255010</v>
      </c>
    </row>
    <row r="436" spans="1:11" x14ac:dyDescent="0.25">
      <c r="A436" s="1" t="s">
        <v>9</v>
      </c>
      <c r="B436" s="1" t="s">
        <v>10</v>
      </c>
      <c r="C436" s="1" t="s">
        <v>18</v>
      </c>
      <c r="D436" s="1" t="s">
        <v>19</v>
      </c>
      <c r="E436" s="1" t="s">
        <v>13</v>
      </c>
      <c r="F436">
        <v>2022</v>
      </c>
      <c r="G436">
        <v>9</v>
      </c>
      <c r="H436">
        <v>180900</v>
      </c>
      <c r="I436">
        <v>1172650</v>
      </c>
      <c r="J436" s="4">
        <f>SUMIFS(I:I,D:D,External_Data[[#This Row],[Brand]],F:F,External_Data[[#This Row],[Year]])</f>
        <v>17596830</v>
      </c>
      <c r="K4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18065220</v>
      </c>
    </row>
    <row r="437" spans="1:11" x14ac:dyDescent="0.25">
      <c r="A437" s="1" t="s">
        <v>9</v>
      </c>
      <c r="B437" s="1" t="s">
        <v>10</v>
      </c>
      <c r="C437" s="1" t="s">
        <v>18</v>
      </c>
      <c r="D437" s="1" t="s">
        <v>19</v>
      </c>
      <c r="E437" s="1" t="s">
        <v>13</v>
      </c>
      <c r="F437">
        <v>2022</v>
      </c>
      <c r="G437">
        <v>10</v>
      </c>
      <c r="H437">
        <v>176410</v>
      </c>
      <c r="I437">
        <v>1111770</v>
      </c>
      <c r="J437" s="4">
        <f>SUMIFS(I:I,D:D,External_Data[[#This Row],[Brand]],F:F,External_Data[[#This Row],[Year]])</f>
        <v>17596830</v>
      </c>
      <c r="K4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17901020</v>
      </c>
    </row>
    <row r="438" spans="1:11" x14ac:dyDescent="0.25">
      <c r="A438" s="1" t="s">
        <v>9</v>
      </c>
      <c r="B438" s="1" t="s">
        <v>10</v>
      </c>
      <c r="C438" s="1" t="s">
        <v>18</v>
      </c>
      <c r="D438" s="1" t="s">
        <v>19</v>
      </c>
      <c r="E438" s="1" t="s">
        <v>13</v>
      </c>
      <c r="F438">
        <v>2022</v>
      </c>
      <c r="G438">
        <v>11</v>
      </c>
      <c r="H438">
        <v>163550</v>
      </c>
      <c r="I438">
        <v>960770</v>
      </c>
      <c r="J438" s="4">
        <f>SUMIFS(I:I,D:D,External_Data[[#This Row],[Brand]],F:F,External_Data[[#This Row],[Year]])</f>
        <v>17596830</v>
      </c>
      <c r="K4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17748380</v>
      </c>
    </row>
    <row r="439" spans="1:11" x14ac:dyDescent="0.25">
      <c r="A439" s="1" t="s">
        <v>9</v>
      </c>
      <c r="B439" s="1" t="s">
        <v>10</v>
      </c>
      <c r="C439" s="1" t="s">
        <v>18</v>
      </c>
      <c r="D439" s="1" t="s">
        <v>19</v>
      </c>
      <c r="E439" s="1" t="s">
        <v>13</v>
      </c>
      <c r="F439">
        <v>2022</v>
      </c>
      <c r="G439">
        <v>12</v>
      </c>
      <c r="H439">
        <v>237860</v>
      </c>
      <c r="I439">
        <v>1532390</v>
      </c>
      <c r="J439" s="4">
        <f>SUMIFS(I:I,D:D,External_Data[[#This Row],[Brand]],F:F,External_Data[[#This Row],[Year]])</f>
        <v>17596830</v>
      </c>
      <c r="K4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17596830</v>
      </c>
    </row>
    <row r="440" spans="1:11" x14ac:dyDescent="0.25">
      <c r="A440" s="1" t="s">
        <v>9</v>
      </c>
      <c r="B440" s="1" t="s">
        <v>10</v>
      </c>
      <c r="C440" s="1" t="s">
        <v>18</v>
      </c>
      <c r="D440" s="1" t="s">
        <v>19</v>
      </c>
      <c r="E440" s="1" t="s">
        <v>13</v>
      </c>
      <c r="F440">
        <v>2023</v>
      </c>
      <c r="G440">
        <v>1</v>
      </c>
      <c r="H440">
        <v>176640</v>
      </c>
      <c r="I440">
        <v>1118140</v>
      </c>
      <c r="J440" s="4">
        <f>SUMIFS(I:I,D:D,External_Data[[#This Row],[Brand]],F:F,External_Data[[#This Row],[Year]])</f>
        <v>4889680</v>
      </c>
      <c r="K4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6918410</v>
      </c>
    </row>
    <row r="441" spans="1:11" x14ac:dyDescent="0.25">
      <c r="A441" s="1" t="s">
        <v>9</v>
      </c>
      <c r="B441" s="1" t="s">
        <v>10</v>
      </c>
      <c r="C441" s="1" t="s">
        <v>18</v>
      </c>
      <c r="D441" s="1" t="s">
        <v>19</v>
      </c>
      <c r="E441" s="1" t="s">
        <v>13</v>
      </c>
      <c r="F441">
        <v>2023</v>
      </c>
      <c r="G441">
        <v>2</v>
      </c>
      <c r="H441">
        <v>178890</v>
      </c>
      <c r="I441">
        <v>1229650</v>
      </c>
      <c r="J441" s="4">
        <f>SUMIFS(I:I,D:D,External_Data[[#This Row],[Brand]],F:F,External_Data[[#This Row],[Year]])</f>
        <v>4889680</v>
      </c>
      <c r="K4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6736430</v>
      </c>
    </row>
    <row r="442" spans="1:11" x14ac:dyDescent="0.25">
      <c r="A442" s="1" t="s">
        <v>9</v>
      </c>
      <c r="B442" s="1" t="s">
        <v>10</v>
      </c>
      <c r="C442" s="1" t="s">
        <v>18</v>
      </c>
      <c r="D442" s="1" t="s">
        <v>19</v>
      </c>
      <c r="E442" s="1" t="s">
        <v>13</v>
      </c>
      <c r="F442">
        <v>2023</v>
      </c>
      <c r="G442">
        <v>3</v>
      </c>
      <c r="H442">
        <v>177760</v>
      </c>
      <c r="I442">
        <v>1124060</v>
      </c>
      <c r="J442" s="4">
        <f>SUMIFS(I:I,D:D,External_Data[[#This Row],[Brand]],F:F,External_Data[[#This Row],[Year]])</f>
        <v>4889680</v>
      </c>
      <c r="K4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6564750</v>
      </c>
    </row>
    <row r="443" spans="1:11" x14ac:dyDescent="0.25">
      <c r="A443" s="1" t="s">
        <v>9</v>
      </c>
      <c r="B443" s="1" t="s">
        <v>10</v>
      </c>
      <c r="C443" s="1" t="s">
        <v>18</v>
      </c>
      <c r="D443" s="1" t="s">
        <v>19</v>
      </c>
      <c r="E443" s="1" t="s">
        <v>14</v>
      </c>
      <c r="F443">
        <v>2018</v>
      </c>
      <c r="G443">
        <v>1</v>
      </c>
      <c r="H443">
        <v>16850</v>
      </c>
      <c r="I443">
        <v>98090</v>
      </c>
      <c r="J443" s="4">
        <f>SUMIFS(I:I,D:D,External_Data[[#This Row],[Brand]],F:F,External_Data[[#This Row],[Year]])</f>
        <v>10925170</v>
      </c>
      <c r="K4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4" spans="1:11" x14ac:dyDescent="0.25">
      <c r="A444" s="1" t="s">
        <v>9</v>
      </c>
      <c r="B444" s="1" t="s">
        <v>10</v>
      </c>
      <c r="C444" s="1" t="s">
        <v>18</v>
      </c>
      <c r="D444" s="1" t="s">
        <v>19</v>
      </c>
      <c r="E444" s="1" t="s">
        <v>14</v>
      </c>
      <c r="F444">
        <v>2018</v>
      </c>
      <c r="G444">
        <v>2</v>
      </c>
      <c r="H444">
        <v>9560</v>
      </c>
      <c r="I444">
        <v>61220</v>
      </c>
      <c r="J444" s="4">
        <f>SUMIFS(I:I,D:D,External_Data[[#This Row],[Brand]],F:F,External_Data[[#This Row],[Year]])</f>
        <v>10925170</v>
      </c>
      <c r="K4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5" spans="1:11" x14ac:dyDescent="0.25">
      <c r="A445" s="1" t="s">
        <v>9</v>
      </c>
      <c r="B445" s="1" t="s">
        <v>10</v>
      </c>
      <c r="C445" s="1" t="s">
        <v>18</v>
      </c>
      <c r="D445" s="1" t="s">
        <v>19</v>
      </c>
      <c r="E445" s="1" t="s">
        <v>14</v>
      </c>
      <c r="F445">
        <v>2018</v>
      </c>
      <c r="G445">
        <v>3</v>
      </c>
      <c r="H445">
        <v>19080</v>
      </c>
      <c r="I445">
        <v>111070</v>
      </c>
      <c r="J445" s="4">
        <f>SUMIFS(I:I,D:D,External_Data[[#This Row],[Brand]],F:F,External_Data[[#This Row],[Year]])</f>
        <v>10925170</v>
      </c>
      <c r="K4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6" spans="1:11" x14ac:dyDescent="0.25">
      <c r="A446" s="1" t="s">
        <v>9</v>
      </c>
      <c r="B446" s="1" t="s">
        <v>10</v>
      </c>
      <c r="C446" s="1" t="s">
        <v>18</v>
      </c>
      <c r="D446" s="1" t="s">
        <v>19</v>
      </c>
      <c r="E446" s="1" t="s">
        <v>14</v>
      </c>
      <c r="F446">
        <v>2018</v>
      </c>
      <c r="G446">
        <v>4</v>
      </c>
      <c r="H446">
        <v>9270</v>
      </c>
      <c r="I446">
        <v>59670</v>
      </c>
      <c r="J446" s="4">
        <f>SUMIFS(I:I,D:D,External_Data[[#This Row],[Brand]],F:F,External_Data[[#This Row],[Year]])</f>
        <v>10925170</v>
      </c>
      <c r="K4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7" spans="1:11" x14ac:dyDescent="0.25">
      <c r="A447" s="1" t="s">
        <v>9</v>
      </c>
      <c r="B447" s="1" t="s">
        <v>10</v>
      </c>
      <c r="C447" s="1" t="s">
        <v>18</v>
      </c>
      <c r="D447" s="1" t="s">
        <v>19</v>
      </c>
      <c r="E447" s="1" t="s">
        <v>14</v>
      </c>
      <c r="F447">
        <v>2018</v>
      </c>
      <c r="G447">
        <v>5</v>
      </c>
      <c r="H447">
        <v>22250</v>
      </c>
      <c r="I447">
        <v>129280</v>
      </c>
      <c r="J447" s="4">
        <f>SUMIFS(I:I,D:D,External_Data[[#This Row],[Brand]],F:F,External_Data[[#This Row],[Year]])</f>
        <v>10925170</v>
      </c>
      <c r="K4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8" spans="1:11" x14ac:dyDescent="0.25">
      <c r="A448" s="1" t="s">
        <v>9</v>
      </c>
      <c r="B448" s="1" t="s">
        <v>10</v>
      </c>
      <c r="C448" s="1" t="s">
        <v>18</v>
      </c>
      <c r="D448" s="1" t="s">
        <v>19</v>
      </c>
      <c r="E448" s="1" t="s">
        <v>14</v>
      </c>
      <c r="F448">
        <v>2018</v>
      </c>
      <c r="G448">
        <v>6</v>
      </c>
      <c r="H448">
        <v>19070</v>
      </c>
      <c r="I448">
        <v>106540</v>
      </c>
      <c r="J448" s="4">
        <f>SUMIFS(I:I,D:D,External_Data[[#This Row],[Brand]],F:F,External_Data[[#This Row],[Year]])</f>
        <v>10925170</v>
      </c>
      <c r="K4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49" spans="1:11" x14ac:dyDescent="0.25">
      <c r="A449" s="1" t="s">
        <v>9</v>
      </c>
      <c r="B449" s="1" t="s">
        <v>10</v>
      </c>
      <c r="C449" s="1" t="s">
        <v>18</v>
      </c>
      <c r="D449" s="1" t="s">
        <v>19</v>
      </c>
      <c r="E449" s="1" t="s">
        <v>14</v>
      </c>
      <c r="F449">
        <v>2018</v>
      </c>
      <c r="G449">
        <v>7</v>
      </c>
      <c r="H449">
        <v>15910</v>
      </c>
      <c r="I449">
        <v>88110</v>
      </c>
      <c r="J449" s="4">
        <f>SUMIFS(I:I,D:D,External_Data[[#This Row],[Brand]],F:F,External_Data[[#This Row],[Year]])</f>
        <v>10925170</v>
      </c>
      <c r="K4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0" spans="1:11" x14ac:dyDescent="0.25">
      <c r="A450" s="1" t="s">
        <v>9</v>
      </c>
      <c r="B450" s="1" t="s">
        <v>10</v>
      </c>
      <c r="C450" s="1" t="s">
        <v>18</v>
      </c>
      <c r="D450" s="1" t="s">
        <v>19</v>
      </c>
      <c r="E450" s="1" t="s">
        <v>14</v>
      </c>
      <c r="F450">
        <v>2018</v>
      </c>
      <c r="G450">
        <v>8</v>
      </c>
      <c r="H450">
        <v>13610</v>
      </c>
      <c r="I450">
        <v>86840</v>
      </c>
      <c r="J450" s="4">
        <f>SUMIFS(I:I,D:D,External_Data[[#This Row],[Brand]],F:F,External_Data[[#This Row],[Year]])</f>
        <v>10925170</v>
      </c>
      <c r="K4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1" spans="1:11" x14ac:dyDescent="0.25">
      <c r="A451" s="1" t="s">
        <v>9</v>
      </c>
      <c r="B451" s="1" t="s">
        <v>10</v>
      </c>
      <c r="C451" s="1" t="s">
        <v>18</v>
      </c>
      <c r="D451" s="1" t="s">
        <v>19</v>
      </c>
      <c r="E451" s="1" t="s">
        <v>14</v>
      </c>
      <c r="F451">
        <v>2018</v>
      </c>
      <c r="G451">
        <v>9</v>
      </c>
      <c r="H451">
        <v>25380</v>
      </c>
      <c r="I451">
        <v>150320</v>
      </c>
      <c r="J451" s="4">
        <f>SUMIFS(I:I,D:D,External_Data[[#This Row],[Brand]],F:F,External_Data[[#This Row],[Year]])</f>
        <v>10925170</v>
      </c>
      <c r="K4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2" spans="1:11" x14ac:dyDescent="0.25">
      <c r="A452" s="1" t="s">
        <v>9</v>
      </c>
      <c r="B452" s="1" t="s">
        <v>10</v>
      </c>
      <c r="C452" s="1" t="s">
        <v>18</v>
      </c>
      <c r="D452" s="1" t="s">
        <v>19</v>
      </c>
      <c r="E452" s="1" t="s">
        <v>14</v>
      </c>
      <c r="F452">
        <v>2018</v>
      </c>
      <c r="G452">
        <v>10</v>
      </c>
      <c r="H452">
        <v>21150</v>
      </c>
      <c r="I452">
        <v>117160</v>
      </c>
      <c r="J452" s="4">
        <f>SUMIFS(I:I,D:D,External_Data[[#This Row],[Brand]],F:F,External_Data[[#This Row],[Year]])</f>
        <v>10925170</v>
      </c>
      <c r="K4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3" spans="1:11" x14ac:dyDescent="0.25">
      <c r="A453" s="1" t="s">
        <v>9</v>
      </c>
      <c r="B453" s="1" t="s">
        <v>10</v>
      </c>
      <c r="C453" s="1" t="s">
        <v>18</v>
      </c>
      <c r="D453" s="1" t="s">
        <v>19</v>
      </c>
      <c r="E453" s="1" t="s">
        <v>14</v>
      </c>
      <c r="F453">
        <v>2018</v>
      </c>
      <c r="G453">
        <v>11</v>
      </c>
      <c r="H453">
        <v>20230</v>
      </c>
      <c r="I453">
        <v>117290</v>
      </c>
      <c r="J453" s="4">
        <f>SUMIFS(I:I,D:D,External_Data[[#This Row],[Brand]],F:F,External_Data[[#This Row],[Year]])</f>
        <v>10925170</v>
      </c>
      <c r="K4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4" spans="1:11" x14ac:dyDescent="0.25">
      <c r="A454" s="1" t="s">
        <v>9</v>
      </c>
      <c r="B454" s="1" t="s">
        <v>10</v>
      </c>
      <c r="C454" s="1" t="s">
        <v>18</v>
      </c>
      <c r="D454" s="1" t="s">
        <v>19</v>
      </c>
      <c r="E454" s="1" t="s">
        <v>14</v>
      </c>
      <c r="F454">
        <v>2018</v>
      </c>
      <c r="G454">
        <v>12</v>
      </c>
      <c r="H454">
        <v>13400</v>
      </c>
      <c r="I454">
        <v>85320</v>
      </c>
      <c r="J454" s="4">
        <f>SUMIFS(I:I,D:D,External_Data[[#This Row],[Brand]],F:F,External_Data[[#This Row],[Year]])</f>
        <v>10925170</v>
      </c>
      <c r="K4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455" spans="1:11" x14ac:dyDescent="0.25">
      <c r="A455" s="1" t="s">
        <v>9</v>
      </c>
      <c r="B455" s="1" t="s">
        <v>10</v>
      </c>
      <c r="C455" s="1" t="s">
        <v>18</v>
      </c>
      <c r="D455" s="1" t="s">
        <v>19</v>
      </c>
      <c r="E455" s="1" t="s">
        <v>14</v>
      </c>
      <c r="F455">
        <v>2019</v>
      </c>
      <c r="G455">
        <v>1</v>
      </c>
      <c r="H455">
        <v>23130</v>
      </c>
      <c r="I455">
        <v>128550</v>
      </c>
      <c r="J455" s="4">
        <f>SUMIFS(I:I,D:D,External_Data[[#This Row],[Brand]],F:F,External_Data[[#This Row],[Year]])</f>
        <v>12940400</v>
      </c>
      <c r="K4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13129310</v>
      </c>
    </row>
    <row r="456" spans="1:11" x14ac:dyDescent="0.25">
      <c r="A456" s="1" t="s">
        <v>9</v>
      </c>
      <c r="B456" s="1" t="s">
        <v>10</v>
      </c>
      <c r="C456" s="1" t="s">
        <v>18</v>
      </c>
      <c r="D456" s="1" t="s">
        <v>19</v>
      </c>
      <c r="E456" s="1" t="s">
        <v>14</v>
      </c>
      <c r="F456">
        <v>2019</v>
      </c>
      <c r="G456">
        <v>2</v>
      </c>
      <c r="H456">
        <v>26740</v>
      </c>
      <c r="I456">
        <v>158340</v>
      </c>
      <c r="J456" s="4">
        <f>SUMIFS(I:I,D:D,External_Data[[#This Row],[Brand]],F:F,External_Data[[#This Row],[Year]])</f>
        <v>12940400</v>
      </c>
      <c r="K4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13119750</v>
      </c>
    </row>
    <row r="457" spans="1:11" x14ac:dyDescent="0.25">
      <c r="A457" s="1" t="s">
        <v>9</v>
      </c>
      <c r="B457" s="1" t="s">
        <v>10</v>
      </c>
      <c r="C457" s="1" t="s">
        <v>18</v>
      </c>
      <c r="D457" s="1" t="s">
        <v>19</v>
      </c>
      <c r="E457" s="1" t="s">
        <v>14</v>
      </c>
      <c r="F457">
        <v>2019</v>
      </c>
      <c r="G457">
        <v>3</v>
      </c>
      <c r="H457">
        <v>20670</v>
      </c>
      <c r="I457">
        <v>115100</v>
      </c>
      <c r="J457" s="4">
        <f>SUMIFS(I:I,D:D,External_Data[[#This Row],[Brand]],F:F,External_Data[[#This Row],[Year]])</f>
        <v>12940400</v>
      </c>
      <c r="K4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13100670</v>
      </c>
    </row>
    <row r="458" spans="1:11" x14ac:dyDescent="0.25">
      <c r="A458" s="1" t="s">
        <v>9</v>
      </c>
      <c r="B458" s="1" t="s">
        <v>10</v>
      </c>
      <c r="C458" s="1" t="s">
        <v>18</v>
      </c>
      <c r="D458" s="1" t="s">
        <v>19</v>
      </c>
      <c r="E458" s="1" t="s">
        <v>14</v>
      </c>
      <c r="F458">
        <v>2019</v>
      </c>
      <c r="G458">
        <v>4</v>
      </c>
      <c r="H458">
        <v>24350</v>
      </c>
      <c r="I458">
        <v>144100</v>
      </c>
      <c r="J458" s="4">
        <f>SUMIFS(I:I,D:D,External_Data[[#This Row],[Brand]],F:F,External_Data[[#This Row],[Year]])</f>
        <v>12940400</v>
      </c>
      <c r="K4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13091400</v>
      </c>
    </row>
    <row r="459" spans="1:11" x14ac:dyDescent="0.25">
      <c r="A459" s="1" t="s">
        <v>9</v>
      </c>
      <c r="B459" s="1" t="s">
        <v>10</v>
      </c>
      <c r="C459" s="1" t="s">
        <v>18</v>
      </c>
      <c r="D459" s="1" t="s">
        <v>19</v>
      </c>
      <c r="E459" s="1" t="s">
        <v>14</v>
      </c>
      <c r="F459">
        <v>2019</v>
      </c>
      <c r="G459">
        <v>5</v>
      </c>
      <c r="H459">
        <v>25800</v>
      </c>
      <c r="I459">
        <v>153510</v>
      </c>
      <c r="J459" s="4">
        <f>SUMIFS(I:I,D:D,External_Data[[#This Row],[Brand]],F:F,External_Data[[#This Row],[Year]])</f>
        <v>12940400</v>
      </c>
      <c r="K4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13069150</v>
      </c>
    </row>
    <row r="460" spans="1:11" x14ac:dyDescent="0.25">
      <c r="A460" s="1" t="s">
        <v>9</v>
      </c>
      <c r="B460" s="1" t="s">
        <v>10</v>
      </c>
      <c r="C460" s="1" t="s">
        <v>18</v>
      </c>
      <c r="D460" s="1" t="s">
        <v>19</v>
      </c>
      <c r="E460" s="1" t="s">
        <v>14</v>
      </c>
      <c r="F460">
        <v>2019</v>
      </c>
      <c r="G460">
        <v>6</v>
      </c>
      <c r="H460">
        <v>21570</v>
      </c>
      <c r="I460">
        <v>128130</v>
      </c>
      <c r="J460" s="4">
        <f>SUMIFS(I:I,D:D,External_Data[[#This Row],[Brand]],F:F,External_Data[[#This Row],[Year]])</f>
        <v>12940400</v>
      </c>
      <c r="K4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13050080</v>
      </c>
    </row>
    <row r="461" spans="1:11" x14ac:dyDescent="0.25">
      <c r="A461" s="1" t="s">
        <v>9</v>
      </c>
      <c r="B461" s="1" t="s">
        <v>10</v>
      </c>
      <c r="C461" s="1" t="s">
        <v>18</v>
      </c>
      <c r="D461" s="1" t="s">
        <v>19</v>
      </c>
      <c r="E461" s="1" t="s">
        <v>14</v>
      </c>
      <c r="F461">
        <v>2019</v>
      </c>
      <c r="G461">
        <v>7</v>
      </c>
      <c r="H461">
        <v>22650</v>
      </c>
      <c r="I461">
        <v>144440</v>
      </c>
      <c r="J461" s="4">
        <f>SUMIFS(I:I,D:D,External_Data[[#This Row],[Brand]],F:F,External_Data[[#This Row],[Year]])</f>
        <v>12940400</v>
      </c>
      <c r="K4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13034170</v>
      </c>
    </row>
    <row r="462" spans="1:11" x14ac:dyDescent="0.25">
      <c r="A462" s="1" t="s">
        <v>9</v>
      </c>
      <c r="B462" s="1" t="s">
        <v>10</v>
      </c>
      <c r="C462" s="1" t="s">
        <v>18</v>
      </c>
      <c r="D462" s="1" t="s">
        <v>19</v>
      </c>
      <c r="E462" s="1" t="s">
        <v>14</v>
      </c>
      <c r="F462">
        <v>2019</v>
      </c>
      <c r="G462">
        <v>8</v>
      </c>
      <c r="H462">
        <v>32610</v>
      </c>
      <c r="I462">
        <v>194270</v>
      </c>
      <c r="J462" s="4">
        <f>SUMIFS(I:I,D:D,External_Data[[#This Row],[Brand]],F:F,External_Data[[#This Row],[Year]])</f>
        <v>12940400</v>
      </c>
      <c r="K4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13020560</v>
      </c>
    </row>
    <row r="463" spans="1:11" x14ac:dyDescent="0.25">
      <c r="A463" s="1" t="s">
        <v>9</v>
      </c>
      <c r="B463" s="1" t="s">
        <v>10</v>
      </c>
      <c r="C463" s="1" t="s">
        <v>18</v>
      </c>
      <c r="D463" s="1" t="s">
        <v>19</v>
      </c>
      <c r="E463" s="1" t="s">
        <v>14</v>
      </c>
      <c r="F463">
        <v>2019</v>
      </c>
      <c r="G463">
        <v>9</v>
      </c>
      <c r="H463">
        <v>25070</v>
      </c>
      <c r="I463">
        <v>140200</v>
      </c>
      <c r="J463" s="4">
        <f>SUMIFS(I:I,D:D,External_Data[[#This Row],[Brand]],F:F,External_Data[[#This Row],[Year]])</f>
        <v>12940400</v>
      </c>
      <c r="K4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12995180</v>
      </c>
    </row>
    <row r="464" spans="1:11" x14ac:dyDescent="0.25">
      <c r="A464" s="1" t="s">
        <v>9</v>
      </c>
      <c r="B464" s="1" t="s">
        <v>10</v>
      </c>
      <c r="C464" s="1" t="s">
        <v>18</v>
      </c>
      <c r="D464" s="1" t="s">
        <v>19</v>
      </c>
      <c r="E464" s="1" t="s">
        <v>14</v>
      </c>
      <c r="F464">
        <v>2019</v>
      </c>
      <c r="G464">
        <v>10</v>
      </c>
      <c r="H464">
        <v>27900</v>
      </c>
      <c r="I464">
        <v>165860</v>
      </c>
      <c r="J464" s="4">
        <f>SUMIFS(I:I,D:D,External_Data[[#This Row],[Brand]],F:F,External_Data[[#This Row],[Year]])</f>
        <v>12940400</v>
      </c>
      <c r="K4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12974030</v>
      </c>
    </row>
    <row r="465" spans="1:11" x14ac:dyDescent="0.25">
      <c r="A465" s="1" t="s">
        <v>9</v>
      </c>
      <c r="B465" s="1" t="s">
        <v>10</v>
      </c>
      <c r="C465" s="1" t="s">
        <v>18</v>
      </c>
      <c r="D465" s="1" t="s">
        <v>19</v>
      </c>
      <c r="E465" s="1" t="s">
        <v>14</v>
      </c>
      <c r="F465">
        <v>2019</v>
      </c>
      <c r="G465">
        <v>11</v>
      </c>
      <c r="H465">
        <v>16150</v>
      </c>
      <c r="I465">
        <v>102380</v>
      </c>
      <c r="J465" s="4">
        <f>SUMIFS(I:I,D:D,External_Data[[#This Row],[Brand]],F:F,External_Data[[#This Row],[Year]])</f>
        <v>12940400</v>
      </c>
      <c r="K4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12953800</v>
      </c>
    </row>
    <row r="466" spans="1:11" x14ac:dyDescent="0.25">
      <c r="A466" s="1" t="s">
        <v>9</v>
      </c>
      <c r="B466" s="1" t="s">
        <v>10</v>
      </c>
      <c r="C466" s="1" t="s">
        <v>18</v>
      </c>
      <c r="D466" s="1" t="s">
        <v>19</v>
      </c>
      <c r="E466" s="1" t="s">
        <v>14</v>
      </c>
      <c r="F466">
        <v>2019</v>
      </c>
      <c r="G466">
        <v>12</v>
      </c>
      <c r="H466">
        <v>32550</v>
      </c>
      <c r="I466">
        <v>193480</v>
      </c>
      <c r="J466" s="4">
        <f>SUMIFS(I:I,D:D,External_Data[[#This Row],[Brand]],F:F,External_Data[[#This Row],[Year]])</f>
        <v>12940400</v>
      </c>
      <c r="K4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12940400</v>
      </c>
    </row>
    <row r="467" spans="1:11" x14ac:dyDescent="0.25">
      <c r="A467" s="1" t="s">
        <v>9</v>
      </c>
      <c r="B467" s="1" t="s">
        <v>10</v>
      </c>
      <c r="C467" s="1" t="s">
        <v>18</v>
      </c>
      <c r="D467" s="1" t="s">
        <v>19</v>
      </c>
      <c r="E467" s="1" t="s">
        <v>14</v>
      </c>
      <c r="F467">
        <v>2020</v>
      </c>
      <c r="G467">
        <v>1</v>
      </c>
      <c r="H467">
        <v>20480</v>
      </c>
      <c r="I467">
        <v>131000</v>
      </c>
      <c r="J467" s="4">
        <f>SUMIFS(I:I,D:D,External_Data[[#This Row],[Brand]],F:F,External_Data[[#This Row],[Year]])</f>
        <v>13983420</v>
      </c>
      <c r="K4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14259480</v>
      </c>
    </row>
    <row r="468" spans="1:11" x14ac:dyDescent="0.25">
      <c r="A468" s="1" t="s">
        <v>9</v>
      </c>
      <c r="B468" s="1" t="s">
        <v>10</v>
      </c>
      <c r="C468" s="1" t="s">
        <v>18</v>
      </c>
      <c r="D468" s="1" t="s">
        <v>19</v>
      </c>
      <c r="E468" s="1" t="s">
        <v>14</v>
      </c>
      <c r="F468">
        <v>2020</v>
      </c>
      <c r="G468">
        <v>2</v>
      </c>
      <c r="H468">
        <v>25280</v>
      </c>
      <c r="I468">
        <v>141330</v>
      </c>
      <c r="J468" s="4">
        <f>SUMIFS(I:I,D:D,External_Data[[#This Row],[Brand]],F:F,External_Data[[#This Row],[Year]])</f>
        <v>13983420</v>
      </c>
      <c r="K4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14232740</v>
      </c>
    </row>
    <row r="469" spans="1:11" x14ac:dyDescent="0.25">
      <c r="A469" s="1" t="s">
        <v>9</v>
      </c>
      <c r="B469" s="1" t="s">
        <v>10</v>
      </c>
      <c r="C469" s="1" t="s">
        <v>18</v>
      </c>
      <c r="D469" s="1" t="s">
        <v>19</v>
      </c>
      <c r="E469" s="1" t="s">
        <v>14</v>
      </c>
      <c r="F469">
        <v>2020</v>
      </c>
      <c r="G469">
        <v>3</v>
      </c>
      <c r="H469">
        <v>21180</v>
      </c>
      <c r="I469">
        <v>134670</v>
      </c>
      <c r="J469" s="4">
        <f>SUMIFS(I:I,D:D,External_Data[[#This Row],[Brand]],F:F,External_Data[[#This Row],[Year]])</f>
        <v>13983420</v>
      </c>
      <c r="K4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14212070</v>
      </c>
    </row>
    <row r="470" spans="1:11" x14ac:dyDescent="0.25">
      <c r="A470" s="1" t="s">
        <v>9</v>
      </c>
      <c r="B470" s="1" t="s">
        <v>10</v>
      </c>
      <c r="C470" s="1" t="s">
        <v>18</v>
      </c>
      <c r="D470" s="1" t="s">
        <v>19</v>
      </c>
      <c r="E470" s="1" t="s">
        <v>14</v>
      </c>
      <c r="F470">
        <v>2020</v>
      </c>
      <c r="G470">
        <v>4</v>
      </c>
      <c r="H470">
        <v>24920</v>
      </c>
      <c r="I470">
        <v>148380</v>
      </c>
      <c r="J470" s="4">
        <f>SUMIFS(I:I,D:D,External_Data[[#This Row],[Brand]],F:F,External_Data[[#This Row],[Year]])</f>
        <v>13983420</v>
      </c>
      <c r="K4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14187720</v>
      </c>
    </row>
    <row r="471" spans="1:11" x14ac:dyDescent="0.25">
      <c r="A471" s="1" t="s">
        <v>9</v>
      </c>
      <c r="B471" s="1" t="s">
        <v>10</v>
      </c>
      <c r="C471" s="1" t="s">
        <v>18</v>
      </c>
      <c r="D471" s="1" t="s">
        <v>19</v>
      </c>
      <c r="E471" s="1" t="s">
        <v>14</v>
      </c>
      <c r="F471">
        <v>2020</v>
      </c>
      <c r="G471">
        <v>5</v>
      </c>
      <c r="H471">
        <v>22140</v>
      </c>
      <c r="I471">
        <v>124510</v>
      </c>
      <c r="J471" s="4">
        <f>SUMIFS(I:I,D:D,External_Data[[#This Row],[Brand]],F:F,External_Data[[#This Row],[Year]])</f>
        <v>13983420</v>
      </c>
      <c r="K4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14161920</v>
      </c>
    </row>
    <row r="472" spans="1:11" x14ac:dyDescent="0.25">
      <c r="A472" s="1" t="s">
        <v>9</v>
      </c>
      <c r="B472" s="1" t="s">
        <v>10</v>
      </c>
      <c r="C472" s="1" t="s">
        <v>18</v>
      </c>
      <c r="D472" s="1" t="s">
        <v>19</v>
      </c>
      <c r="E472" s="1" t="s">
        <v>14</v>
      </c>
      <c r="F472">
        <v>2020</v>
      </c>
      <c r="G472">
        <v>6</v>
      </c>
      <c r="H472">
        <v>18590</v>
      </c>
      <c r="I472">
        <v>119660</v>
      </c>
      <c r="J472" s="4">
        <f>SUMIFS(I:I,D:D,External_Data[[#This Row],[Brand]],F:F,External_Data[[#This Row],[Year]])</f>
        <v>13983420</v>
      </c>
      <c r="K4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14140350</v>
      </c>
    </row>
    <row r="473" spans="1:11" x14ac:dyDescent="0.25">
      <c r="A473" s="1" t="s">
        <v>9</v>
      </c>
      <c r="B473" s="1" t="s">
        <v>10</v>
      </c>
      <c r="C473" s="1" t="s">
        <v>18</v>
      </c>
      <c r="D473" s="1" t="s">
        <v>19</v>
      </c>
      <c r="E473" s="1" t="s">
        <v>14</v>
      </c>
      <c r="F473">
        <v>2020</v>
      </c>
      <c r="G473">
        <v>7</v>
      </c>
      <c r="H473">
        <v>34730</v>
      </c>
      <c r="I473">
        <v>206150</v>
      </c>
      <c r="J473" s="4">
        <f>SUMIFS(I:I,D:D,External_Data[[#This Row],[Brand]],F:F,External_Data[[#This Row],[Year]])</f>
        <v>13983420</v>
      </c>
      <c r="K4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14117700</v>
      </c>
    </row>
    <row r="474" spans="1:11" x14ac:dyDescent="0.25">
      <c r="A474" s="1" t="s">
        <v>9</v>
      </c>
      <c r="B474" s="1" t="s">
        <v>10</v>
      </c>
      <c r="C474" s="1" t="s">
        <v>18</v>
      </c>
      <c r="D474" s="1" t="s">
        <v>19</v>
      </c>
      <c r="E474" s="1" t="s">
        <v>14</v>
      </c>
      <c r="F474">
        <v>2020</v>
      </c>
      <c r="G474">
        <v>8</v>
      </c>
      <c r="H474">
        <v>24030</v>
      </c>
      <c r="I474">
        <v>143770</v>
      </c>
      <c r="J474" s="4">
        <f>SUMIFS(I:I,D:D,External_Data[[#This Row],[Brand]],F:F,External_Data[[#This Row],[Year]])</f>
        <v>13983420</v>
      </c>
      <c r="K4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14085090</v>
      </c>
    </row>
    <row r="475" spans="1:11" x14ac:dyDescent="0.25">
      <c r="A475" s="1" t="s">
        <v>9</v>
      </c>
      <c r="B475" s="1" t="s">
        <v>10</v>
      </c>
      <c r="C475" s="1" t="s">
        <v>18</v>
      </c>
      <c r="D475" s="1" t="s">
        <v>19</v>
      </c>
      <c r="E475" s="1" t="s">
        <v>14</v>
      </c>
      <c r="F475">
        <v>2020</v>
      </c>
      <c r="G475">
        <v>9</v>
      </c>
      <c r="H475">
        <v>24690</v>
      </c>
      <c r="I475">
        <v>146090</v>
      </c>
      <c r="J475" s="4">
        <f>SUMIFS(I:I,D:D,External_Data[[#This Row],[Brand]],F:F,External_Data[[#This Row],[Year]])</f>
        <v>13983420</v>
      </c>
      <c r="K4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14060020</v>
      </c>
    </row>
    <row r="476" spans="1:11" x14ac:dyDescent="0.25">
      <c r="A476" s="1" t="s">
        <v>9</v>
      </c>
      <c r="B476" s="1" t="s">
        <v>10</v>
      </c>
      <c r="C476" s="1" t="s">
        <v>18</v>
      </c>
      <c r="D476" s="1" t="s">
        <v>19</v>
      </c>
      <c r="E476" s="1" t="s">
        <v>14</v>
      </c>
      <c r="F476">
        <v>2020</v>
      </c>
      <c r="G476">
        <v>10</v>
      </c>
      <c r="H476">
        <v>20680</v>
      </c>
      <c r="I476">
        <v>132010</v>
      </c>
      <c r="J476" s="4">
        <f>SUMIFS(I:I,D:D,External_Data[[#This Row],[Brand]],F:F,External_Data[[#This Row],[Year]])</f>
        <v>13983420</v>
      </c>
      <c r="K4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14032120</v>
      </c>
    </row>
    <row r="477" spans="1:11" x14ac:dyDescent="0.25">
      <c r="A477" s="1" t="s">
        <v>9</v>
      </c>
      <c r="B477" s="1" t="s">
        <v>10</v>
      </c>
      <c r="C477" s="1" t="s">
        <v>18</v>
      </c>
      <c r="D477" s="1" t="s">
        <v>19</v>
      </c>
      <c r="E477" s="1" t="s">
        <v>14</v>
      </c>
      <c r="F477">
        <v>2020</v>
      </c>
      <c r="G477">
        <v>11</v>
      </c>
      <c r="H477">
        <v>32130</v>
      </c>
      <c r="I477">
        <v>189790</v>
      </c>
      <c r="J477" s="4">
        <f>SUMIFS(I:I,D:D,External_Data[[#This Row],[Brand]],F:F,External_Data[[#This Row],[Year]])</f>
        <v>13983420</v>
      </c>
      <c r="K4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14015970</v>
      </c>
    </row>
    <row r="478" spans="1:11" x14ac:dyDescent="0.25">
      <c r="A478" s="1" t="s">
        <v>9</v>
      </c>
      <c r="B478" s="1" t="s">
        <v>10</v>
      </c>
      <c r="C478" s="1" t="s">
        <v>18</v>
      </c>
      <c r="D478" s="1" t="s">
        <v>19</v>
      </c>
      <c r="E478" s="1" t="s">
        <v>14</v>
      </c>
      <c r="F478">
        <v>2020</v>
      </c>
      <c r="G478">
        <v>12</v>
      </c>
      <c r="H478">
        <v>28290</v>
      </c>
      <c r="I478">
        <v>157710</v>
      </c>
      <c r="J478" s="4">
        <f>SUMIFS(I:I,D:D,External_Data[[#This Row],[Brand]],F:F,External_Data[[#This Row],[Year]])</f>
        <v>13983420</v>
      </c>
      <c r="K4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13983420</v>
      </c>
    </row>
    <row r="479" spans="1:11" x14ac:dyDescent="0.25">
      <c r="A479" s="1" t="s">
        <v>9</v>
      </c>
      <c r="B479" s="1" t="s">
        <v>10</v>
      </c>
      <c r="C479" s="1" t="s">
        <v>18</v>
      </c>
      <c r="D479" s="1" t="s">
        <v>19</v>
      </c>
      <c r="E479" s="1" t="s">
        <v>14</v>
      </c>
      <c r="F479">
        <v>2021</v>
      </c>
      <c r="G479">
        <v>1</v>
      </c>
      <c r="H479">
        <v>35000</v>
      </c>
      <c r="I479">
        <v>206730</v>
      </c>
      <c r="J479" s="4">
        <f>SUMIFS(I:I,D:D,External_Data[[#This Row],[Brand]],F:F,External_Data[[#This Row],[Year]])</f>
        <v>14495560</v>
      </c>
      <c r="K4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14772220</v>
      </c>
    </row>
    <row r="480" spans="1:11" x14ac:dyDescent="0.25">
      <c r="A480" s="1" t="s">
        <v>9</v>
      </c>
      <c r="B480" s="1" t="s">
        <v>10</v>
      </c>
      <c r="C480" s="1" t="s">
        <v>18</v>
      </c>
      <c r="D480" s="1" t="s">
        <v>19</v>
      </c>
      <c r="E480" s="1" t="s">
        <v>14</v>
      </c>
      <c r="F480">
        <v>2021</v>
      </c>
      <c r="G480">
        <v>2</v>
      </c>
      <c r="H480">
        <v>25900</v>
      </c>
      <c r="I480">
        <v>153640</v>
      </c>
      <c r="J480" s="4">
        <f>SUMIFS(I:I,D:D,External_Data[[#This Row],[Brand]],F:F,External_Data[[#This Row],[Year]])</f>
        <v>14495560</v>
      </c>
      <c r="K4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14746940</v>
      </c>
    </row>
    <row r="481" spans="1:11" x14ac:dyDescent="0.25">
      <c r="A481" s="1" t="s">
        <v>9</v>
      </c>
      <c r="B481" s="1" t="s">
        <v>10</v>
      </c>
      <c r="C481" s="1" t="s">
        <v>18</v>
      </c>
      <c r="D481" s="1" t="s">
        <v>19</v>
      </c>
      <c r="E481" s="1" t="s">
        <v>14</v>
      </c>
      <c r="F481">
        <v>2021</v>
      </c>
      <c r="G481">
        <v>3</v>
      </c>
      <c r="H481">
        <v>38150</v>
      </c>
      <c r="I481">
        <v>225090</v>
      </c>
      <c r="J481" s="4">
        <f>SUMIFS(I:I,D:D,External_Data[[#This Row],[Brand]],F:F,External_Data[[#This Row],[Year]])</f>
        <v>14495560</v>
      </c>
      <c r="K4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14725760</v>
      </c>
    </row>
    <row r="482" spans="1:11" x14ac:dyDescent="0.25">
      <c r="A482" s="1" t="s">
        <v>9</v>
      </c>
      <c r="B482" s="1" t="s">
        <v>10</v>
      </c>
      <c r="C482" s="1" t="s">
        <v>18</v>
      </c>
      <c r="D482" s="1" t="s">
        <v>19</v>
      </c>
      <c r="E482" s="1" t="s">
        <v>14</v>
      </c>
      <c r="F482">
        <v>2021</v>
      </c>
      <c r="G482">
        <v>4</v>
      </c>
      <c r="H482">
        <v>30560</v>
      </c>
      <c r="I482">
        <v>171010</v>
      </c>
      <c r="J482" s="4">
        <f>SUMIFS(I:I,D:D,External_Data[[#This Row],[Brand]],F:F,External_Data[[#This Row],[Year]])</f>
        <v>14495560</v>
      </c>
      <c r="K4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14700840</v>
      </c>
    </row>
    <row r="483" spans="1:11" x14ac:dyDescent="0.25">
      <c r="A483" s="1" t="s">
        <v>9</v>
      </c>
      <c r="B483" s="1" t="s">
        <v>10</v>
      </c>
      <c r="C483" s="1" t="s">
        <v>18</v>
      </c>
      <c r="D483" s="1" t="s">
        <v>19</v>
      </c>
      <c r="E483" s="1" t="s">
        <v>14</v>
      </c>
      <c r="F483">
        <v>2021</v>
      </c>
      <c r="G483">
        <v>5</v>
      </c>
      <c r="H483">
        <v>23940</v>
      </c>
      <c r="I483">
        <v>153200</v>
      </c>
      <c r="J483" s="4">
        <f>SUMIFS(I:I,D:D,External_Data[[#This Row],[Brand]],F:F,External_Data[[#This Row],[Year]])</f>
        <v>14495560</v>
      </c>
      <c r="K4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14678700</v>
      </c>
    </row>
    <row r="484" spans="1:11" x14ac:dyDescent="0.25">
      <c r="A484" s="1" t="s">
        <v>9</v>
      </c>
      <c r="B484" s="1" t="s">
        <v>10</v>
      </c>
      <c r="C484" s="1" t="s">
        <v>18</v>
      </c>
      <c r="D484" s="1" t="s">
        <v>19</v>
      </c>
      <c r="E484" s="1" t="s">
        <v>14</v>
      </c>
      <c r="F484">
        <v>2021</v>
      </c>
      <c r="G484">
        <v>6</v>
      </c>
      <c r="H484">
        <v>37670</v>
      </c>
      <c r="I484">
        <v>228180</v>
      </c>
      <c r="J484" s="4">
        <f>SUMIFS(I:I,D:D,External_Data[[#This Row],[Brand]],F:F,External_Data[[#This Row],[Year]])</f>
        <v>14495560</v>
      </c>
      <c r="K4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14660110</v>
      </c>
    </row>
    <row r="485" spans="1:11" x14ac:dyDescent="0.25">
      <c r="A485" s="1" t="s">
        <v>9</v>
      </c>
      <c r="B485" s="1" t="s">
        <v>10</v>
      </c>
      <c r="C485" s="1" t="s">
        <v>18</v>
      </c>
      <c r="D485" s="1" t="s">
        <v>19</v>
      </c>
      <c r="E485" s="1" t="s">
        <v>14</v>
      </c>
      <c r="F485">
        <v>2021</v>
      </c>
      <c r="G485">
        <v>7</v>
      </c>
      <c r="H485">
        <v>31930</v>
      </c>
      <c r="I485">
        <v>185900</v>
      </c>
      <c r="J485" s="4">
        <f>SUMIFS(I:I,D:D,External_Data[[#This Row],[Brand]],F:F,External_Data[[#This Row],[Year]])</f>
        <v>14495560</v>
      </c>
      <c r="K4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14625380</v>
      </c>
    </row>
    <row r="486" spans="1:11" x14ac:dyDescent="0.25">
      <c r="A486" s="1" t="s">
        <v>9</v>
      </c>
      <c r="B486" s="1" t="s">
        <v>10</v>
      </c>
      <c r="C486" s="1" t="s">
        <v>18</v>
      </c>
      <c r="D486" s="1" t="s">
        <v>19</v>
      </c>
      <c r="E486" s="1" t="s">
        <v>14</v>
      </c>
      <c r="F486">
        <v>2021</v>
      </c>
      <c r="G486">
        <v>8</v>
      </c>
      <c r="H486">
        <v>26380</v>
      </c>
      <c r="I486">
        <v>153890</v>
      </c>
      <c r="J486" s="4">
        <f>SUMIFS(I:I,D:D,External_Data[[#This Row],[Brand]],F:F,External_Data[[#This Row],[Year]])</f>
        <v>14495560</v>
      </c>
      <c r="K4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14601350</v>
      </c>
    </row>
    <row r="487" spans="1:11" x14ac:dyDescent="0.25">
      <c r="A487" s="1" t="s">
        <v>9</v>
      </c>
      <c r="B487" s="1" t="s">
        <v>10</v>
      </c>
      <c r="C487" s="1" t="s">
        <v>18</v>
      </c>
      <c r="D487" s="1" t="s">
        <v>19</v>
      </c>
      <c r="E487" s="1" t="s">
        <v>14</v>
      </c>
      <c r="F487">
        <v>2021</v>
      </c>
      <c r="G487">
        <v>9</v>
      </c>
      <c r="H487">
        <v>24900</v>
      </c>
      <c r="I487">
        <v>163590</v>
      </c>
      <c r="J487" s="4">
        <f>SUMIFS(I:I,D:D,External_Data[[#This Row],[Brand]],F:F,External_Data[[#This Row],[Year]])</f>
        <v>14495560</v>
      </c>
      <c r="K4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14576660</v>
      </c>
    </row>
    <row r="488" spans="1:11" x14ac:dyDescent="0.25">
      <c r="A488" s="1" t="s">
        <v>9</v>
      </c>
      <c r="B488" s="1" t="s">
        <v>10</v>
      </c>
      <c r="C488" s="1" t="s">
        <v>18</v>
      </c>
      <c r="D488" s="1" t="s">
        <v>19</v>
      </c>
      <c r="E488" s="1" t="s">
        <v>14</v>
      </c>
      <c r="F488">
        <v>2021</v>
      </c>
      <c r="G488">
        <v>10</v>
      </c>
      <c r="H488">
        <v>37690</v>
      </c>
      <c r="I488">
        <v>232660</v>
      </c>
      <c r="J488" s="4">
        <f>SUMIFS(I:I,D:D,External_Data[[#This Row],[Brand]],F:F,External_Data[[#This Row],[Year]])</f>
        <v>14495560</v>
      </c>
      <c r="K4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14555980</v>
      </c>
    </row>
    <row r="489" spans="1:11" x14ac:dyDescent="0.25">
      <c r="A489" s="1" t="s">
        <v>9</v>
      </c>
      <c r="B489" s="1" t="s">
        <v>10</v>
      </c>
      <c r="C489" s="1" t="s">
        <v>18</v>
      </c>
      <c r="D489" s="1" t="s">
        <v>19</v>
      </c>
      <c r="E489" s="1" t="s">
        <v>14</v>
      </c>
      <c r="F489">
        <v>2021</v>
      </c>
      <c r="G489">
        <v>11</v>
      </c>
      <c r="H489">
        <v>26720</v>
      </c>
      <c r="I489">
        <v>165580</v>
      </c>
      <c r="J489" s="4">
        <f>SUMIFS(I:I,D:D,External_Data[[#This Row],[Brand]],F:F,External_Data[[#This Row],[Year]])</f>
        <v>14495560</v>
      </c>
      <c r="K4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14523850</v>
      </c>
    </row>
    <row r="490" spans="1:11" x14ac:dyDescent="0.25">
      <c r="A490" s="1" t="s">
        <v>9</v>
      </c>
      <c r="B490" s="1" t="s">
        <v>10</v>
      </c>
      <c r="C490" s="1" t="s">
        <v>18</v>
      </c>
      <c r="D490" s="1" t="s">
        <v>19</v>
      </c>
      <c r="E490" s="1" t="s">
        <v>14</v>
      </c>
      <c r="F490">
        <v>2021</v>
      </c>
      <c r="G490">
        <v>12</v>
      </c>
      <c r="H490">
        <v>31700</v>
      </c>
      <c r="I490">
        <v>195950</v>
      </c>
      <c r="J490" s="4">
        <f>SUMIFS(I:I,D:D,External_Data[[#This Row],[Brand]],F:F,External_Data[[#This Row],[Year]])</f>
        <v>14495560</v>
      </c>
      <c r="K4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14495560</v>
      </c>
    </row>
    <row r="491" spans="1:11" x14ac:dyDescent="0.25">
      <c r="A491" s="1" t="s">
        <v>9</v>
      </c>
      <c r="B491" s="1" t="s">
        <v>10</v>
      </c>
      <c r="C491" s="1" t="s">
        <v>18</v>
      </c>
      <c r="D491" s="1" t="s">
        <v>19</v>
      </c>
      <c r="E491" s="1" t="s">
        <v>14</v>
      </c>
      <c r="F491">
        <v>2022</v>
      </c>
      <c r="G491">
        <v>1</v>
      </c>
      <c r="H491">
        <v>31430</v>
      </c>
      <c r="I491">
        <v>182820</v>
      </c>
      <c r="J491" s="4">
        <f>SUMIFS(I:I,D:D,External_Data[[#This Row],[Brand]],F:F,External_Data[[#This Row],[Year]])</f>
        <v>17596830</v>
      </c>
      <c r="K4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17932370</v>
      </c>
    </row>
    <row r="492" spans="1:11" x14ac:dyDescent="0.25">
      <c r="A492" s="1" t="s">
        <v>9</v>
      </c>
      <c r="B492" s="1" t="s">
        <v>10</v>
      </c>
      <c r="C492" s="1" t="s">
        <v>18</v>
      </c>
      <c r="D492" s="1" t="s">
        <v>19</v>
      </c>
      <c r="E492" s="1" t="s">
        <v>14</v>
      </c>
      <c r="F492">
        <v>2022</v>
      </c>
      <c r="G492">
        <v>2</v>
      </c>
      <c r="H492">
        <v>25070</v>
      </c>
      <c r="I492">
        <v>164170</v>
      </c>
      <c r="J492" s="4">
        <f>SUMIFS(I:I,D:D,External_Data[[#This Row],[Brand]],F:F,External_Data[[#This Row],[Year]])</f>
        <v>17596830</v>
      </c>
      <c r="K4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17906470</v>
      </c>
    </row>
    <row r="493" spans="1:11" x14ac:dyDescent="0.25">
      <c r="A493" s="1" t="s">
        <v>9</v>
      </c>
      <c r="B493" s="1" t="s">
        <v>10</v>
      </c>
      <c r="C493" s="1" t="s">
        <v>18</v>
      </c>
      <c r="D493" s="1" t="s">
        <v>19</v>
      </c>
      <c r="E493" s="1" t="s">
        <v>14</v>
      </c>
      <c r="F493">
        <v>2022</v>
      </c>
      <c r="G493">
        <v>3</v>
      </c>
      <c r="H493">
        <v>36690</v>
      </c>
      <c r="I493">
        <v>214670</v>
      </c>
      <c r="J493" s="4">
        <f>SUMIFS(I:I,D:D,External_Data[[#This Row],[Brand]],F:F,External_Data[[#This Row],[Year]])</f>
        <v>17596830</v>
      </c>
      <c r="K4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17868320</v>
      </c>
    </row>
    <row r="494" spans="1:11" x14ac:dyDescent="0.25">
      <c r="A494" s="1" t="s">
        <v>9</v>
      </c>
      <c r="B494" s="1" t="s">
        <v>10</v>
      </c>
      <c r="C494" s="1" t="s">
        <v>18</v>
      </c>
      <c r="D494" s="1" t="s">
        <v>19</v>
      </c>
      <c r="E494" s="1" t="s">
        <v>14</v>
      </c>
      <c r="F494">
        <v>2022</v>
      </c>
      <c r="G494">
        <v>4</v>
      </c>
      <c r="H494">
        <v>28870</v>
      </c>
      <c r="I494">
        <v>189330</v>
      </c>
      <c r="J494" s="4">
        <f>SUMIFS(I:I,D:D,External_Data[[#This Row],[Brand]],F:F,External_Data[[#This Row],[Year]])</f>
        <v>17596830</v>
      </c>
      <c r="K4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17837760</v>
      </c>
    </row>
    <row r="495" spans="1:11" x14ac:dyDescent="0.25">
      <c r="A495" s="1" t="s">
        <v>9</v>
      </c>
      <c r="B495" s="1" t="s">
        <v>10</v>
      </c>
      <c r="C495" s="1" t="s">
        <v>18</v>
      </c>
      <c r="D495" s="1" t="s">
        <v>19</v>
      </c>
      <c r="E495" s="1" t="s">
        <v>14</v>
      </c>
      <c r="F495">
        <v>2022</v>
      </c>
      <c r="G495">
        <v>5</v>
      </c>
      <c r="H495">
        <v>53990</v>
      </c>
      <c r="I495">
        <v>334940</v>
      </c>
      <c r="J495" s="4">
        <f>SUMIFS(I:I,D:D,External_Data[[#This Row],[Brand]],F:F,External_Data[[#This Row],[Year]])</f>
        <v>17596830</v>
      </c>
      <c r="K4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17813820</v>
      </c>
    </row>
    <row r="496" spans="1:11" x14ac:dyDescent="0.25">
      <c r="A496" s="1" t="s">
        <v>9</v>
      </c>
      <c r="B496" s="1" t="s">
        <v>10</v>
      </c>
      <c r="C496" s="1" t="s">
        <v>18</v>
      </c>
      <c r="D496" s="1" t="s">
        <v>19</v>
      </c>
      <c r="E496" s="1" t="s">
        <v>14</v>
      </c>
      <c r="F496">
        <v>2022</v>
      </c>
      <c r="G496">
        <v>6</v>
      </c>
      <c r="H496">
        <v>36660</v>
      </c>
      <c r="I496">
        <v>227740</v>
      </c>
      <c r="J496" s="4">
        <f>SUMIFS(I:I,D:D,External_Data[[#This Row],[Brand]],F:F,External_Data[[#This Row],[Year]])</f>
        <v>17596830</v>
      </c>
      <c r="K4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17776150</v>
      </c>
    </row>
    <row r="497" spans="1:11" x14ac:dyDescent="0.25">
      <c r="A497" s="1" t="s">
        <v>9</v>
      </c>
      <c r="B497" s="1" t="s">
        <v>10</v>
      </c>
      <c r="C497" s="1" t="s">
        <v>18</v>
      </c>
      <c r="D497" s="1" t="s">
        <v>19</v>
      </c>
      <c r="E497" s="1" t="s">
        <v>14</v>
      </c>
      <c r="F497">
        <v>2022</v>
      </c>
      <c r="G497">
        <v>7</v>
      </c>
      <c r="H497">
        <v>34460</v>
      </c>
      <c r="I497">
        <v>201440</v>
      </c>
      <c r="J497" s="4">
        <f>SUMIFS(I:I,D:D,External_Data[[#This Row],[Brand]],F:F,External_Data[[#This Row],[Year]])</f>
        <v>17596830</v>
      </c>
      <c r="K4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17744220</v>
      </c>
    </row>
    <row r="498" spans="1:11" x14ac:dyDescent="0.25">
      <c r="A498" s="1" t="s">
        <v>9</v>
      </c>
      <c r="B498" s="1" t="s">
        <v>10</v>
      </c>
      <c r="C498" s="1" t="s">
        <v>18</v>
      </c>
      <c r="D498" s="1" t="s">
        <v>19</v>
      </c>
      <c r="E498" s="1" t="s">
        <v>14</v>
      </c>
      <c r="F498">
        <v>2022</v>
      </c>
      <c r="G498">
        <v>8</v>
      </c>
      <c r="H498">
        <v>29190</v>
      </c>
      <c r="I498">
        <v>190760</v>
      </c>
      <c r="J498" s="4">
        <f>SUMIFS(I:I,D:D,External_Data[[#This Row],[Brand]],F:F,External_Data[[#This Row],[Year]])</f>
        <v>17596830</v>
      </c>
      <c r="K4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17717840</v>
      </c>
    </row>
    <row r="499" spans="1:11" x14ac:dyDescent="0.25">
      <c r="A499" s="1" t="s">
        <v>9</v>
      </c>
      <c r="B499" s="1" t="s">
        <v>10</v>
      </c>
      <c r="C499" s="1" t="s">
        <v>18</v>
      </c>
      <c r="D499" s="1" t="s">
        <v>19</v>
      </c>
      <c r="E499" s="1" t="s">
        <v>14</v>
      </c>
      <c r="F499">
        <v>2022</v>
      </c>
      <c r="G499">
        <v>9</v>
      </c>
      <c r="H499">
        <v>51430</v>
      </c>
      <c r="I499">
        <v>320990</v>
      </c>
      <c r="J499" s="4">
        <f>SUMIFS(I:I,D:D,External_Data[[#This Row],[Brand]],F:F,External_Data[[#This Row],[Year]])</f>
        <v>17596830</v>
      </c>
      <c r="K4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17692940</v>
      </c>
    </row>
    <row r="500" spans="1:11" x14ac:dyDescent="0.25">
      <c r="A500" s="1" t="s">
        <v>9</v>
      </c>
      <c r="B500" s="1" t="s">
        <v>10</v>
      </c>
      <c r="C500" s="1" t="s">
        <v>18</v>
      </c>
      <c r="D500" s="1" t="s">
        <v>19</v>
      </c>
      <c r="E500" s="1" t="s">
        <v>14</v>
      </c>
      <c r="F500">
        <v>2022</v>
      </c>
      <c r="G500">
        <v>10</v>
      </c>
      <c r="H500">
        <v>42890</v>
      </c>
      <c r="I500">
        <v>251160</v>
      </c>
      <c r="J500" s="4">
        <f>SUMIFS(I:I,D:D,External_Data[[#This Row],[Brand]],F:F,External_Data[[#This Row],[Year]])</f>
        <v>17596830</v>
      </c>
      <c r="K5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17655250</v>
      </c>
    </row>
    <row r="501" spans="1:11" x14ac:dyDescent="0.25">
      <c r="A501" s="1" t="s">
        <v>9</v>
      </c>
      <c r="B501" s="1" t="s">
        <v>10</v>
      </c>
      <c r="C501" s="1" t="s">
        <v>18</v>
      </c>
      <c r="D501" s="1" t="s">
        <v>19</v>
      </c>
      <c r="E501" s="1" t="s">
        <v>14</v>
      </c>
      <c r="F501">
        <v>2022</v>
      </c>
      <c r="G501">
        <v>11</v>
      </c>
      <c r="H501">
        <v>38360</v>
      </c>
      <c r="I501">
        <v>237510</v>
      </c>
      <c r="J501" s="4">
        <f>SUMIFS(I:I,D:D,External_Data[[#This Row],[Brand]],F:F,External_Data[[#This Row],[Year]])</f>
        <v>17596830</v>
      </c>
      <c r="K5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17628530</v>
      </c>
    </row>
    <row r="502" spans="1:11" x14ac:dyDescent="0.25">
      <c r="A502" s="1" t="s">
        <v>9</v>
      </c>
      <c r="B502" s="1" t="s">
        <v>10</v>
      </c>
      <c r="C502" s="1" t="s">
        <v>18</v>
      </c>
      <c r="D502" s="1" t="s">
        <v>19</v>
      </c>
      <c r="E502" s="1" t="s">
        <v>14</v>
      </c>
      <c r="F502">
        <v>2022</v>
      </c>
      <c r="G502">
        <v>12</v>
      </c>
      <c r="H502">
        <v>41540</v>
      </c>
      <c r="I502">
        <v>277340</v>
      </c>
      <c r="J502" s="4">
        <f>SUMIFS(I:I,D:D,External_Data[[#This Row],[Brand]],F:F,External_Data[[#This Row],[Year]])</f>
        <v>17596830</v>
      </c>
      <c r="K5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17596830</v>
      </c>
    </row>
    <row r="503" spans="1:11" x14ac:dyDescent="0.25">
      <c r="A503" s="1" t="s">
        <v>9</v>
      </c>
      <c r="B503" s="1" t="s">
        <v>10</v>
      </c>
      <c r="C503" s="1" t="s">
        <v>18</v>
      </c>
      <c r="D503" s="1" t="s">
        <v>19</v>
      </c>
      <c r="E503" s="1" t="s">
        <v>14</v>
      </c>
      <c r="F503">
        <v>2023</v>
      </c>
      <c r="G503">
        <v>1</v>
      </c>
      <c r="H503">
        <v>52250</v>
      </c>
      <c r="I503">
        <v>360800</v>
      </c>
      <c r="J503" s="4">
        <f>SUMIFS(I:I,D:D,External_Data[[#This Row],[Brand]],F:F,External_Data[[#This Row],[Year]])</f>
        <v>4889680</v>
      </c>
      <c r="K5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5308830</v>
      </c>
    </row>
    <row r="504" spans="1:11" x14ac:dyDescent="0.25">
      <c r="A504" s="1" t="s">
        <v>9</v>
      </c>
      <c r="B504" s="1" t="s">
        <v>10</v>
      </c>
      <c r="C504" s="1" t="s">
        <v>18</v>
      </c>
      <c r="D504" s="1" t="s">
        <v>19</v>
      </c>
      <c r="E504" s="1" t="s">
        <v>14</v>
      </c>
      <c r="F504">
        <v>2023</v>
      </c>
      <c r="G504">
        <v>2</v>
      </c>
      <c r="H504">
        <v>56450</v>
      </c>
      <c r="I504">
        <v>372870</v>
      </c>
      <c r="J504" s="4">
        <f>SUMIFS(I:I,D:D,External_Data[[#This Row],[Brand]],F:F,External_Data[[#This Row],[Year]])</f>
        <v>4889680</v>
      </c>
      <c r="K5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5283760</v>
      </c>
    </row>
    <row r="505" spans="1:11" x14ac:dyDescent="0.25">
      <c r="A505" s="1" t="s">
        <v>9</v>
      </c>
      <c r="B505" s="1" t="s">
        <v>10</v>
      </c>
      <c r="C505" s="1" t="s">
        <v>18</v>
      </c>
      <c r="D505" s="1" t="s">
        <v>19</v>
      </c>
      <c r="E505" s="1" t="s">
        <v>14</v>
      </c>
      <c r="F505">
        <v>2023</v>
      </c>
      <c r="G505">
        <v>3</v>
      </c>
      <c r="H505">
        <v>46760</v>
      </c>
      <c r="I505">
        <v>294430</v>
      </c>
      <c r="J505" s="4">
        <f>SUMIFS(I:I,D:D,External_Data[[#This Row],[Brand]],F:F,External_Data[[#This Row],[Year]])</f>
        <v>4889680</v>
      </c>
      <c r="K5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5247070</v>
      </c>
    </row>
    <row r="506" spans="1:11" x14ac:dyDescent="0.25">
      <c r="A506" s="1" t="s">
        <v>9</v>
      </c>
      <c r="B506" s="1" t="s">
        <v>10</v>
      </c>
      <c r="C506" s="1" t="s">
        <v>18</v>
      </c>
      <c r="D506" s="1" t="s">
        <v>19</v>
      </c>
      <c r="E506" s="1" t="s">
        <v>15</v>
      </c>
      <c r="F506">
        <v>2018</v>
      </c>
      <c r="G506">
        <v>1</v>
      </c>
      <c r="H506">
        <v>12260</v>
      </c>
      <c r="I506">
        <v>75630</v>
      </c>
      <c r="J506" s="4">
        <f>SUMIFS(I:I,D:D,External_Data[[#This Row],[Brand]],F:F,External_Data[[#This Row],[Year]])</f>
        <v>10925170</v>
      </c>
      <c r="K5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07" spans="1:11" x14ac:dyDescent="0.25">
      <c r="A507" s="1" t="s">
        <v>9</v>
      </c>
      <c r="B507" s="1" t="s">
        <v>10</v>
      </c>
      <c r="C507" s="1" t="s">
        <v>18</v>
      </c>
      <c r="D507" s="1" t="s">
        <v>19</v>
      </c>
      <c r="E507" s="1" t="s">
        <v>15</v>
      </c>
      <c r="F507">
        <v>2018</v>
      </c>
      <c r="G507">
        <v>2</v>
      </c>
      <c r="H507">
        <v>8100</v>
      </c>
      <c r="I507">
        <v>52440</v>
      </c>
      <c r="J507" s="4">
        <f>SUMIFS(I:I,D:D,External_Data[[#This Row],[Brand]],F:F,External_Data[[#This Row],[Year]])</f>
        <v>10925170</v>
      </c>
      <c r="K5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08" spans="1:11" x14ac:dyDescent="0.25">
      <c r="A508" s="1" t="s">
        <v>9</v>
      </c>
      <c r="B508" s="1" t="s">
        <v>10</v>
      </c>
      <c r="C508" s="1" t="s">
        <v>18</v>
      </c>
      <c r="D508" s="1" t="s">
        <v>19</v>
      </c>
      <c r="E508" s="1" t="s">
        <v>15</v>
      </c>
      <c r="F508">
        <v>2018</v>
      </c>
      <c r="G508">
        <v>3</v>
      </c>
      <c r="H508">
        <v>15630</v>
      </c>
      <c r="I508">
        <v>96800</v>
      </c>
      <c r="J508" s="4">
        <f>SUMIFS(I:I,D:D,External_Data[[#This Row],[Brand]],F:F,External_Data[[#This Row],[Year]])</f>
        <v>10925170</v>
      </c>
      <c r="K5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09" spans="1:11" x14ac:dyDescent="0.25">
      <c r="A509" s="1" t="s">
        <v>9</v>
      </c>
      <c r="B509" s="1" t="s">
        <v>10</v>
      </c>
      <c r="C509" s="1" t="s">
        <v>18</v>
      </c>
      <c r="D509" s="1" t="s">
        <v>19</v>
      </c>
      <c r="E509" s="1" t="s">
        <v>15</v>
      </c>
      <c r="F509">
        <v>2018</v>
      </c>
      <c r="G509">
        <v>4</v>
      </c>
      <c r="H509">
        <v>9030</v>
      </c>
      <c r="I509">
        <v>58790</v>
      </c>
      <c r="J509" s="4">
        <f>SUMIFS(I:I,D:D,External_Data[[#This Row],[Brand]],F:F,External_Data[[#This Row],[Year]])</f>
        <v>10925170</v>
      </c>
      <c r="K5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0" spans="1:11" x14ac:dyDescent="0.25">
      <c r="A510" s="1" t="s">
        <v>9</v>
      </c>
      <c r="B510" s="1" t="s">
        <v>10</v>
      </c>
      <c r="C510" s="1" t="s">
        <v>18</v>
      </c>
      <c r="D510" s="1" t="s">
        <v>19</v>
      </c>
      <c r="E510" s="1" t="s">
        <v>15</v>
      </c>
      <c r="F510">
        <v>2018</v>
      </c>
      <c r="G510">
        <v>5</v>
      </c>
      <c r="H510">
        <v>7600</v>
      </c>
      <c r="I510">
        <v>42330</v>
      </c>
      <c r="J510" s="4">
        <f>SUMIFS(I:I,D:D,External_Data[[#This Row],[Brand]],F:F,External_Data[[#This Row],[Year]])</f>
        <v>10925170</v>
      </c>
      <c r="K5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1" spans="1:11" x14ac:dyDescent="0.25">
      <c r="A511" s="1" t="s">
        <v>9</v>
      </c>
      <c r="B511" s="1" t="s">
        <v>10</v>
      </c>
      <c r="C511" s="1" t="s">
        <v>18</v>
      </c>
      <c r="D511" s="1" t="s">
        <v>19</v>
      </c>
      <c r="E511" s="1" t="s">
        <v>15</v>
      </c>
      <c r="F511">
        <v>2018</v>
      </c>
      <c r="G511">
        <v>6</v>
      </c>
      <c r="H511">
        <v>13940</v>
      </c>
      <c r="I511">
        <v>86910</v>
      </c>
      <c r="J511" s="4">
        <f>SUMIFS(I:I,D:D,External_Data[[#This Row],[Brand]],F:F,External_Data[[#This Row],[Year]])</f>
        <v>10925170</v>
      </c>
      <c r="K5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2" spans="1:11" x14ac:dyDescent="0.25">
      <c r="A512" s="1" t="s">
        <v>9</v>
      </c>
      <c r="B512" s="1" t="s">
        <v>10</v>
      </c>
      <c r="C512" s="1" t="s">
        <v>18</v>
      </c>
      <c r="D512" s="1" t="s">
        <v>19</v>
      </c>
      <c r="E512" s="1" t="s">
        <v>15</v>
      </c>
      <c r="F512">
        <v>2018</v>
      </c>
      <c r="G512">
        <v>7</v>
      </c>
      <c r="H512">
        <v>11550</v>
      </c>
      <c r="I512">
        <v>72440</v>
      </c>
      <c r="J512" s="4">
        <f>SUMIFS(I:I,D:D,External_Data[[#This Row],[Brand]],F:F,External_Data[[#This Row],[Year]])</f>
        <v>10925170</v>
      </c>
      <c r="K5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3" spans="1:11" x14ac:dyDescent="0.25">
      <c r="A513" s="1" t="s">
        <v>9</v>
      </c>
      <c r="B513" s="1" t="s">
        <v>10</v>
      </c>
      <c r="C513" s="1" t="s">
        <v>18</v>
      </c>
      <c r="D513" s="1" t="s">
        <v>19</v>
      </c>
      <c r="E513" s="1" t="s">
        <v>15</v>
      </c>
      <c r="F513">
        <v>2018</v>
      </c>
      <c r="G513">
        <v>8</v>
      </c>
      <c r="H513">
        <v>9050</v>
      </c>
      <c r="I513">
        <v>50760</v>
      </c>
      <c r="J513" s="4">
        <f>SUMIFS(I:I,D:D,External_Data[[#This Row],[Brand]],F:F,External_Data[[#This Row],[Year]])</f>
        <v>10925170</v>
      </c>
      <c r="K5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4" spans="1:11" x14ac:dyDescent="0.25">
      <c r="A514" s="1" t="s">
        <v>9</v>
      </c>
      <c r="B514" s="1" t="s">
        <v>10</v>
      </c>
      <c r="C514" s="1" t="s">
        <v>18</v>
      </c>
      <c r="D514" s="1" t="s">
        <v>19</v>
      </c>
      <c r="E514" s="1" t="s">
        <v>15</v>
      </c>
      <c r="F514">
        <v>2018</v>
      </c>
      <c r="G514">
        <v>9</v>
      </c>
      <c r="H514">
        <v>10420</v>
      </c>
      <c r="I514">
        <v>58080</v>
      </c>
      <c r="J514" s="4">
        <f>SUMIFS(I:I,D:D,External_Data[[#This Row],[Brand]],F:F,External_Data[[#This Row],[Year]])</f>
        <v>10925170</v>
      </c>
      <c r="K5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5" spans="1:11" x14ac:dyDescent="0.25">
      <c r="A515" s="1" t="s">
        <v>9</v>
      </c>
      <c r="B515" s="1" t="s">
        <v>10</v>
      </c>
      <c r="C515" s="1" t="s">
        <v>18</v>
      </c>
      <c r="D515" s="1" t="s">
        <v>19</v>
      </c>
      <c r="E515" s="1" t="s">
        <v>15</v>
      </c>
      <c r="F515">
        <v>2018</v>
      </c>
      <c r="G515">
        <v>10</v>
      </c>
      <c r="H515">
        <v>16410</v>
      </c>
      <c r="I515">
        <v>102050</v>
      </c>
      <c r="J515" s="4">
        <f>SUMIFS(I:I,D:D,External_Data[[#This Row],[Brand]],F:F,External_Data[[#This Row],[Year]])</f>
        <v>10925170</v>
      </c>
      <c r="K5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6" spans="1:11" x14ac:dyDescent="0.25">
      <c r="A516" s="1" t="s">
        <v>9</v>
      </c>
      <c r="B516" s="1" t="s">
        <v>10</v>
      </c>
      <c r="C516" s="1" t="s">
        <v>18</v>
      </c>
      <c r="D516" s="1" t="s">
        <v>19</v>
      </c>
      <c r="E516" s="1" t="s">
        <v>15</v>
      </c>
      <c r="F516">
        <v>2018</v>
      </c>
      <c r="G516">
        <v>11</v>
      </c>
      <c r="H516">
        <v>14600</v>
      </c>
      <c r="I516">
        <v>89850</v>
      </c>
      <c r="J516" s="4">
        <f>SUMIFS(I:I,D:D,External_Data[[#This Row],[Brand]],F:F,External_Data[[#This Row],[Year]])</f>
        <v>10925170</v>
      </c>
      <c r="K5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7" spans="1:11" x14ac:dyDescent="0.25">
      <c r="A517" s="1" t="s">
        <v>9</v>
      </c>
      <c r="B517" s="1" t="s">
        <v>10</v>
      </c>
      <c r="C517" s="1" t="s">
        <v>18</v>
      </c>
      <c r="D517" s="1" t="s">
        <v>19</v>
      </c>
      <c r="E517" s="1" t="s">
        <v>15</v>
      </c>
      <c r="F517">
        <v>2018</v>
      </c>
      <c r="G517">
        <v>12</v>
      </c>
      <c r="H517">
        <v>10320</v>
      </c>
      <c r="I517">
        <v>67750</v>
      </c>
      <c r="J517" s="4">
        <f>SUMIFS(I:I,D:D,External_Data[[#This Row],[Brand]],F:F,External_Data[[#This Row],[Year]])</f>
        <v>10925170</v>
      </c>
      <c r="K5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10925170</v>
      </c>
    </row>
    <row r="518" spans="1:11" x14ac:dyDescent="0.25">
      <c r="A518" s="1" t="s">
        <v>9</v>
      </c>
      <c r="B518" s="1" t="s">
        <v>10</v>
      </c>
      <c r="C518" s="1" t="s">
        <v>18</v>
      </c>
      <c r="D518" s="1" t="s">
        <v>19</v>
      </c>
      <c r="E518" s="1" t="s">
        <v>15</v>
      </c>
      <c r="F518">
        <v>2019</v>
      </c>
      <c r="G518">
        <v>1</v>
      </c>
      <c r="H518">
        <v>11580</v>
      </c>
      <c r="I518">
        <v>71350</v>
      </c>
      <c r="J518" s="4">
        <f>SUMIFS(I:I,D:D,External_Data[[#This Row],[Brand]],F:F,External_Data[[#This Row],[Year]])</f>
        <v>12940400</v>
      </c>
      <c r="K5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13067050</v>
      </c>
    </row>
    <row r="519" spans="1:11" x14ac:dyDescent="0.25">
      <c r="A519" s="1" t="s">
        <v>9</v>
      </c>
      <c r="B519" s="1" t="s">
        <v>10</v>
      </c>
      <c r="C519" s="1" t="s">
        <v>18</v>
      </c>
      <c r="D519" s="1" t="s">
        <v>19</v>
      </c>
      <c r="E519" s="1" t="s">
        <v>15</v>
      </c>
      <c r="F519">
        <v>2019</v>
      </c>
      <c r="G519">
        <v>2</v>
      </c>
      <c r="H519">
        <v>10540</v>
      </c>
      <c r="I519">
        <v>60100</v>
      </c>
      <c r="J519" s="4">
        <f>SUMIFS(I:I,D:D,External_Data[[#This Row],[Brand]],F:F,External_Data[[#This Row],[Year]])</f>
        <v>12940400</v>
      </c>
      <c r="K5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13058950</v>
      </c>
    </row>
    <row r="520" spans="1:11" x14ac:dyDescent="0.25">
      <c r="A520" s="1" t="s">
        <v>9</v>
      </c>
      <c r="B520" s="1" t="s">
        <v>10</v>
      </c>
      <c r="C520" s="1" t="s">
        <v>18</v>
      </c>
      <c r="D520" s="1" t="s">
        <v>19</v>
      </c>
      <c r="E520" s="1" t="s">
        <v>15</v>
      </c>
      <c r="F520">
        <v>2019</v>
      </c>
      <c r="G520">
        <v>3</v>
      </c>
      <c r="H520">
        <v>12610</v>
      </c>
      <c r="I520">
        <v>77060</v>
      </c>
      <c r="J520" s="4">
        <f>SUMIFS(I:I,D:D,External_Data[[#This Row],[Brand]],F:F,External_Data[[#This Row],[Year]])</f>
        <v>12940400</v>
      </c>
      <c r="K5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13043320</v>
      </c>
    </row>
    <row r="521" spans="1:11" x14ac:dyDescent="0.25">
      <c r="A521" s="1" t="s">
        <v>9</v>
      </c>
      <c r="B521" s="1" t="s">
        <v>10</v>
      </c>
      <c r="C521" s="1" t="s">
        <v>18</v>
      </c>
      <c r="D521" s="1" t="s">
        <v>19</v>
      </c>
      <c r="E521" s="1" t="s">
        <v>15</v>
      </c>
      <c r="F521">
        <v>2019</v>
      </c>
      <c r="G521">
        <v>4</v>
      </c>
      <c r="H521">
        <v>9460</v>
      </c>
      <c r="I521">
        <v>53330</v>
      </c>
      <c r="J521" s="4">
        <f>SUMIFS(I:I,D:D,External_Data[[#This Row],[Brand]],F:F,External_Data[[#This Row],[Year]])</f>
        <v>12940400</v>
      </c>
      <c r="K5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13034290</v>
      </c>
    </row>
    <row r="522" spans="1:11" x14ac:dyDescent="0.25">
      <c r="A522" s="1" t="s">
        <v>9</v>
      </c>
      <c r="B522" s="1" t="s">
        <v>10</v>
      </c>
      <c r="C522" s="1" t="s">
        <v>18</v>
      </c>
      <c r="D522" s="1" t="s">
        <v>19</v>
      </c>
      <c r="E522" s="1" t="s">
        <v>15</v>
      </c>
      <c r="F522">
        <v>2019</v>
      </c>
      <c r="G522">
        <v>5</v>
      </c>
      <c r="H522">
        <v>17700</v>
      </c>
      <c r="I522">
        <v>109660</v>
      </c>
      <c r="J522" s="4">
        <f>SUMIFS(I:I,D:D,External_Data[[#This Row],[Brand]],F:F,External_Data[[#This Row],[Year]])</f>
        <v>12940400</v>
      </c>
      <c r="K5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13026690</v>
      </c>
    </row>
    <row r="523" spans="1:11" x14ac:dyDescent="0.25">
      <c r="A523" s="1" t="s">
        <v>9</v>
      </c>
      <c r="B523" s="1" t="s">
        <v>10</v>
      </c>
      <c r="C523" s="1" t="s">
        <v>18</v>
      </c>
      <c r="D523" s="1" t="s">
        <v>19</v>
      </c>
      <c r="E523" s="1" t="s">
        <v>15</v>
      </c>
      <c r="F523">
        <v>2019</v>
      </c>
      <c r="G523">
        <v>6</v>
      </c>
      <c r="H523">
        <v>14280</v>
      </c>
      <c r="I523">
        <v>89450</v>
      </c>
      <c r="J523" s="4">
        <f>SUMIFS(I:I,D:D,External_Data[[#This Row],[Brand]],F:F,External_Data[[#This Row],[Year]])</f>
        <v>12940400</v>
      </c>
      <c r="K5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13012750</v>
      </c>
    </row>
    <row r="524" spans="1:11" x14ac:dyDescent="0.25">
      <c r="A524" s="1" t="s">
        <v>9</v>
      </c>
      <c r="B524" s="1" t="s">
        <v>10</v>
      </c>
      <c r="C524" s="1" t="s">
        <v>18</v>
      </c>
      <c r="D524" s="1" t="s">
        <v>19</v>
      </c>
      <c r="E524" s="1" t="s">
        <v>15</v>
      </c>
      <c r="F524">
        <v>2019</v>
      </c>
      <c r="G524">
        <v>7</v>
      </c>
      <c r="H524">
        <v>13770</v>
      </c>
      <c r="I524">
        <v>89890</v>
      </c>
      <c r="J524" s="4">
        <f>SUMIFS(I:I,D:D,External_Data[[#This Row],[Brand]],F:F,External_Data[[#This Row],[Year]])</f>
        <v>12940400</v>
      </c>
      <c r="K5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13001200</v>
      </c>
    </row>
    <row r="525" spans="1:11" x14ac:dyDescent="0.25">
      <c r="A525" s="1" t="s">
        <v>9</v>
      </c>
      <c r="B525" s="1" t="s">
        <v>10</v>
      </c>
      <c r="C525" s="1" t="s">
        <v>18</v>
      </c>
      <c r="D525" s="1" t="s">
        <v>19</v>
      </c>
      <c r="E525" s="1" t="s">
        <v>15</v>
      </c>
      <c r="F525">
        <v>2019</v>
      </c>
      <c r="G525">
        <v>8</v>
      </c>
      <c r="H525">
        <v>10610</v>
      </c>
      <c r="I525">
        <v>59720</v>
      </c>
      <c r="J525" s="4">
        <f>SUMIFS(I:I,D:D,External_Data[[#This Row],[Brand]],F:F,External_Data[[#This Row],[Year]])</f>
        <v>12940400</v>
      </c>
      <c r="K5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12992150</v>
      </c>
    </row>
    <row r="526" spans="1:11" x14ac:dyDescent="0.25">
      <c r="A526" s="1" t="s">
        <v>9</v>
      </c>
      <c r="B526" s="1" t="s">
        <v>10</v>
      </c>
      <c r="C526" s="1" t="s">
        <v>18</v>
      </c>
      <c r="D526" s="1" t="s">
        <v>19</v>
      </c>
      <c r="E526" s="1" t="s">
        <v>15</v>
      </c>
      <c r="F526">
        <v>2019</v>
      </c>
      <c r="G526">
        <v>9</v>
      </c>
      <c r="H526">
        <v>16320</v>
      </c>
      <c r="I526">
        <v>100250</v>
      </c>
      <c r="J526" s="4">
        <f>SUMIFS(I:I,D:D,External_Data[[#This Row],[Brand]],F:F,External_Data[[#This Row],[Year]])</f>
        <v>12940400</v>
      </c>
      <c r="K5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12981730</v>
      </c>
    </row>
    <row r="527" spans="1:11" x14ac:dyDescent="0.25">
      <c r="A527" s="1" t="s">
        <v>9</v>
      </c>
      <c r="B527" s="1" t="s">
        <v>10</v>
      </c>
      <c r="C527" s="1" t="s">
        <v>18</v>
      </c>
      <c r="D527" s="1" t="s">
        <v>19</v>
      </c>
      <c r="E527" s="1" t="s">
        <v>15</v>
      </c>
      <c r="F527">
        <v>2019</v>
      </c>
      <c r="G527">
        <v>10</v>
      </c>
      <c r="H527">
        <v>14160</v>
      </c>
      <c r="I527">
        <v>85850</v>
      </c>
      <c r="J527" s="4">
        <f>SUMIFS(I:I,D:D,External_Data[[#This Row],[Brand]],F:F,External_Data[[#This Row],[Year]])</f>
        <v>12940400</v>
      </c>
      <c r="K5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12965320</v>
      </c>
    </row>
    <row r="528" spans="1:11" x14ac:dyDescent="0.25">
      <c r="A528" s="1" t="s">
        <v>9</v>
      </c>
      <c r="B528" s="1" t="s">
        <v>10</v>
      </c>
      <c r="C528" s="1" t="s">
        <v>18</v>
      </c>
      <c r="D528" s="1" t="s">
        <v>19</v>
      </c>
      <c r="E528" s="1" t="s">
        <v>15</v>
      </c>
      <c r="F528">
        <v>2019</v>
      </c>
      <c r="G528">
        <v>11</v>
      </c>
      <c r="H528">
        <v>12790</v>
      </c>
      <c r="I528">
        <v>82440</v>
      </c>
      <c r="J528" s="4">
        <f>SUMIFS(I:I,D:D,External_Data[[#This Row],[Brand]],F:F,External_Data[[#This Row],[Year]])</f>
        <v>12940400</v>
      </c>
      <c r="K5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12950720</v>
      </c>
    </row>
    <row r="529" spans="1:11" x14ac:dyDescent="0.25">
      <c r="A529" s="1" t="s">
        <v>9</v>
      </c>
      <c r="B529" s="1" t="s">
        <v>10</v>
      </c>
      <c r="C529" s="1" t="s">
        <v>18</v>
      </c>
      <c r="D529" s="1" t="s">
        <v>19</v>
      </c>
      <c r="E529" s="1" t="s">
        <v>15</v>
      </c>
      <c r="F529">
        <v>2019</v>
      </c>
      <c r="G529">
        <v>12</v>
      </c>
      <c r="H529">
        <v>10640</v>
      </c>
      <c r="I529">
        <v>60130</v>
      </c>
      <c r="J529" s="4">
        <f>SUMIFS(I:I,D:D,External_Data[[#This Row],[Brand]],F:F,External_Data[[#This Row],[Year]])</f>
        <v>12940400</v>
      </c>
      <c r="K5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12940400</v>
      </c>
    </row>
    <row r="530" spans="1:11" x14ac:dyDescent="0.25">
      <c r="A530" s="1" t="s">
        <v>9</v>
      </c>
      <c r="B530" s="1" t="s">
        <v>10</v>
      </c>
      <c r="C530" s="1" t="s">
        <v>18</v>
      </c>
      <c r="D530" s="1" t="s">
        <v>19</v>
      </c>
      <c r="E530" s="1" t="s">
        <v>15</v>
      </c>
      <c r="F530">
        <v>2020</v>
      </c>
      <c r="G530">
        <v>1</v>
      </c>
      <c r="H530">
        <v>11340</v>
      </c>
      <c r="I530">
        <v>63650</v>
      </c>
      <c r="J530" s="4">
        <f>SUMIFS(I:I,D:D,External_Data[[#This Row],[Brand]],F:F,External_Data[[#This Row],[Year]])</f>
        <v>13983420</v>
      </c>
      <c r="K5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14126300</v>
      </c>
    </row>
    <row r="531" spans="1:11" x14ac:dyDescent="0.25">
      <c r="A531" s="1" t="s">
        <v>9</v>
      </c>
      <c r="B531" s="1" t="s">
        <v>10</v>
      </c>
      <c r="C531" s="1" t="s">
        <v>18</v>
      </c>
      <c r="D531" s="1" t="s">
        <v>19</v>
      </c>
      <c r="E531" s="1" t="s">
        <v>15</v>
      </c>
      <c r="F531">
        <v>2020</v>
      </c>
      <c r="G531">
        <v>2</v>
      </c>
      <c r="H531">
        <v>12410</v>
      </c>
      <c r="I531">
        <v>76080</v>
      </c>
      <c r="J531" s="4">
        <f>SUMIFS(I:I,D:D,External_Data[[#This Row],[Brand]],F:F,External_Data[[#This Row],[Year]])</f>
        <v>13983420</v>
      </c>
      <c r="K5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14115760</v>
      </c>
    </row>
    <row r="532" spans="1:11" x14ac:dyDescent="0.25">
      <c r="A532" s="1" t="s">
        <v>9</v>
      </c>
      <c r="B532" s="1" t="s">
        <v>10</v>
      </c>
      <c r="C532" s="1" t="s">
        <v>18</v>
      </c>
      <c r="D532" s="1" t="s">
        <v>19</v>
      </c>
      <c r="E532" s="1" t="s">
        <v>15</v>
      </c>
      <c r="F532">
        <v>2020</v>
      </c>
      <c r="G532">
        <v>3</v>
      </c>
      <c r="H532">
        <v>10490</v>
      </c>
      <c r="I532">
        <v>68050</v>
      </c>
      <c r="J532" s="4">
        <f>SUMIFS(I:I,D:D,External_Data[[#This Row],[Brand]],F:F,External_Data[[#This Row],[Year]])</f>
        <v>13983420</v>
      </c>
      <c r="K5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14103150</v>
      </c>
    </row>
    <row r="533" spans="1:11" x14ac:dyDescent="0.25">
      <c r="A533" s="1" t="s">
        <v>9</v>
      </c>
      <c r="B533" s="1" t="s">
        <v>10</v>
      </c>
      <c r="C533" s="1" t="s">
        <v>18</v>
      </c>
      <c r="D533" s="1" t="s">
        <v>19</v>
      </c>
      <c r="E533" s="1" t="s">
        <v>15</v>
      </c>
      <c r="F533">
        <v>2020</v>
      </c>
      <c r="G533">
        <v>4</v>
      </c>
      <c r="H533">
        <v>11790</v>
      </c>
      <c r="I533">
        <v>72150</v>
      </c>
      <c r="J533" s="4">
        <f>SUMIFS(I:I,D:D,External_Data[[#This Row],[Brand]],F:F,External_Data[[#This Row],[Year]])</f>
        <v>13983420</v>
      </c>
      <c r="K5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14093690</v>
      </c>
    </row>
    <row r="534" spans="1:11" x14ac:dyDescent="0.25">
      <c r="A534" s="1" t="s">
        <v>9</v>
      </c>
      <c r="B534" s="1" t="s">
        <v>10</v>
      </c>
      <c r="C534" s="1" t="s">
        <v>18</v>
      </c>
      <c r="D534" s="1" t="s">
        <v>19</v>
      </c>
      <c r="E534" s="1" t="s">
        <v>15</v>
      </c>
      <c r="F534">
        <v>2020</v>
      </c>
      <c r="G534">
        <v>5</v>
      </c>
      <c r="H534">
        <v>8720</v>
      </c>
      <c r="I534">
        <v>54290</v>
      </c>
      <c r="J534" s="4">
        <f>SUMIFS(I:I,D:D,External_Data[[#This Row],[Brand]],F:F,External_Data[[#This Row],[Year]])</f>
        <v>13983420</v>
      </c>
      <c r="K5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14075990</v>
      </c>
    </row>
    <row r="535" spans="1:11" x14ac:dyDescent="0.25">
      <c r="A535" s="1" t="s">
        <v>9</v>
      </c>
      <c r="B535" s="1" t="s">
        <v>10</v>
      </c>
      <c r="C535" s="1" t="s">
        <v>18</v>
      </c>
      <c r="D535" s="1" t="s">
        <v>19</v>
      </c>
      <c r="E535" s="1" t="s">
        <v>15</v>
      </c>
      <c r="F535">
        <v>2020</v>
      </c>
      <c r="G535">
        <v>6</v>
      </c>
      <c r="H535">
        <v>11590</v>
      </c>
      <c r="I535">
        <v>75250</v>
      </c>
      <c r="J535" s="4">
        <f>SUMIFS(I:I,D:D,External_Data[[#This Row],[Brand]],F:F,External_Data[[#This Row],[Year]])</f>
        <v>13983420</v>
      </c>
      <c r="K5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14061710</v>
      </c>
    </row>
    <row r="536" spans="1:11" x14ac:dyDescent="0.25">
      <c r="A536" s="1" t="s">
        <v>9</v>
      </c>
      <c r="B536" s="1" t="s">
        <v>10</v>
      </c>
      <c r="C536" s="1" t="s">
        <v>18</v>
      </c>
      <c r="D536" s="1" t="s">
        <v>19</v>
      </c>
      <c r="E536" s="1" t="s">
        <v>15</v>
      </c>
      <c r="F536">
        <v>2020</v>
      </c>
      <c r="G536">
        <v>7</v>
      </c>
      <c r="H536">
        <v>7550</v>
      </c>
      <c r="I536">
        <v>42560</v>
      </c>
      <c r="J536" s="4">
        <f>SUMIFS(I:I,D:D,External_Data[[#This Row],[Brand]],F:F,External_Data[[#This Row],[Year]])</f>
        <v>13983420</v>
      </c>
      <c r="K5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14047940</v>
      </c>
    </row>
    <row r="537" spans="1:11" x14ac:dyDescent="0.25">
      <c r="A537" s="1" t="s">
        <v>9</v>
      </c>
      <c r="B537" s="1" t="s">
        <v>10</v>
      </c>
      <c r="C537" s="1" t="s">
        <v>18</v>
      </c>
      <c r="D537" s="1" t="s">
        <v>19</v>
      </c>
      <c r="E537" s="1" t="s">
        <v>15</v>
      </c>
      <c r="F537">
        <v>2020</v>
      </c>
      <c r="G537">
        <v>8</v>
      </c>
      <c r="H537">
        <v>10960</v>
      </c>
      <c r="I537">
        <v>67700</v>
      </c>
      <c r="J537" s="4">
        <f>SUMIFS(I:I,D:D,External_Data[[#This Row],[Brand]],F:F,External_Data[[#This Row],[Year]])</f>
        <v>13983420</v>
      </c>
      <c r="K5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14037330</v>
      </c>
    </row>
    <row r="538" spans="1:11" x14ac:dyDescent="0.25">
      <c r="A538" s="1" t="s">
        <v>9</v>
      </c>
      <c r="B538" s="1" t="s">
        <v>10</v>
      </c>
      <c r="C538" s="1" t="s">
        <v>18</v>
      </c>
      <c r="D538" s="1" t="s">
        <v>19</v>
      </c>
      <c r="E538" s="1" t="s">
        <v>15</v>
      </c>
      <c r="F538">
        <v>2020</v>
      </c>
      <c r="G538">
        <v>9</v>
      </c>
      <c r="H538">
        <v>11700</v>
      </c>
      <c r="I538">
        <v>73440</v>
      </c>
      <c r="J538" s="4">
        <f>SUMIFS(I:I,D:D,External_Data[[#This Row],[Brand]],F:F,External_Data[[#This Row],[Year]])</f>
        <v>13983420</v>
      </c>
      <c r="K5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14021010</v>
      </c>
    </row>
    <row r="539" spans="1:11" x14ac:dyDescent="0.25">
      <c r="A539" s="1" t="s">
        <v>9</v>
      </c>
      <c r="B539" s="1" t="s">
        <v>10</v>
      </c>
      <c r="C539" s="1" t="s">
        <v>18</v>
      </c>
      <c r="D539" s="1" t="s">
        <v>19</v>
      </c>
      <c r="E539" s="1" t="s">
        <v>15</v>
      </c>
      <c r="F539">
        <v>2020</v>
      </c>
      <c r="G539">
        <v>10</v>
      </c>
      <c r="H539">
        <v>9480</v>
      </c>
      <c r="I539">
        <v>53230</v>
      </c>
      <c r="J539" s="4">
        <f>SUMIFS(I:I,D:D,External_Data[[#This Row],[Brand]],F:F,External_Data[[#This Row],[Year]])</f>
        <v>13983420</v>
      </c>
      <c r="K5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14006850</v>
      </c>
    </row>
    <row r="540" spans="1:11" x14ac:dyDescent="0.25">
      <c r="A540" s="1" t="s">
        <v>9</v>
      </c>
      <c r="B540" s="1" t="s">
        <v>10</v>
      </c>
      <c r="C540" s="1" t="s">
        <v>18</v>
      </c>
      <c r="D540" s="1" t="s">
        <v>19</v>
      </c>
      <c r="E540" s="1" t="s">
        <v>15</v>
      </c>
      <c r="F540">
        <v>2020</v>
      </c>
      <c r="G540">
        <v>11</v>
      </c>
      <c r="H540">
        <v>6920</v>
      </c>
      <c r="I540">
        <v>38920</v>
      </c>
      <c r="J540" s="4">
        <f>SUMIFS(I:I,D:D,External_Data[[#This Row],[Brand]],F:F,External_Data[[#This Row],[Year]])</f>
        <v>13983420</v>
      </c>
      <c r="K5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13994060</v>
      </c>
    </row>
    <row r="541" spans="1:11" x14ac:dyDescent="0.25">
      <c r="A541" s="1" t="s">
        <v>9</v>
      </c>
      <c r="B541" s="1" t="s">
        <v>10</v>
      </c>
      <c r="C541" s="1" t="s">
        <v>18</v>
      </c>
      <c r="D541" s="1" t="s">
        <v>19</v>
      </c>
      <c r="E541" s="1" t="s">
        <v>15</v>
      </c>
      <c r="F541">
        <v>2020</v>
      </c>
      <c r="G541">
        <v>12</v>
      </c>
      <c r="H541">
        <v>12040</v>
      </c>
      <c r="I541">
        <v>74550</v>
      </c>
      <c r="J541" s="4">
        <f>SUMIFS(I:I,D:D,External_Data[[#This Row],[Brand]],F:F,External_Data[[#This Row],[Year]])</f>
        <v>13983420</v>
      </c>
      <c r="K5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13983420</v>
      </c>
    </row>
    <row r="542" spans="1:11" x14ac:dyDescent="0.25">
      <c r="A542" s="1" t="s">
        <v>9</v>
      </c>
      <c r="B542" s="1" t="s">
        <v>10</v>
      </c>
      <c r="C542" s="1" t="s">
        <v>18</v>
      </c>
      <c r="D542" s="1" t="s">
        <v>19</v>
      </c>
      <c r="E542" s="1" t="s">
        <v>15</v>
      </c>
      <c r="F542">
        <v>2021</v>
      </c>
      <c r="G542">
        <v>1</v>
      </c>
      <c r="H542">
        <v>6620</v>
      </c>
      <c r="I542">
        <v>36860</v>
      </c>
      <c r="J542" s="4">
        <f>SUMIFS(I:I,D:D,External_Data[[#This Row],[Brand]],F:F,External_Data[[#This Row],[Year]])</f>
        <v>14495560</v>
      </c>
      <c r="K5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14609210</v>
      </c>
    </row>
    <row r="543" spans="1:11" x14ac:dyDescent="0.25">
      <c r="A543" s="1" t="s">
        <v>9</v>
      </c>
      <c r="B543" s="1" t="s">
        <v>10</v>
      </c>
      <c r="C543" s="1" t="s">
        <v>18</v>
      </c>
      <c r="D543" s="1" t="s">
        <v>19</v>
      </c>
      <c r="E543" s="1" t="s">
        <v>15</v>
      </c>
      <c r="F543">
        <v>2021</v>
      </c>
      <c r="G543">
        <v>2</v>
      </c>
      <c r="H543">
        <v>9880</v>
      </c>
      <c r="I543">
        <v>60920</v>
      </c>
      <c r="J543" s="4">
        <f>SUMIFS(I:I,D:D,External_Data[[#This Row],[Brand]],F:F,External_Data[[#This Row],[Year]])</f>
        <v>14495560</v>
      </c>
      <c r="K5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14596800</v>
      </c>
    </row>
    <row r="544" spans="1:11" x14ac:dyDescent="0.25">
      <c r="A544" s="1" t="s">
        <v>9</v>
      </c>
      <c r="B544" s="1" t="s">
        <v>10</v>
      </c>
      <c r="C544" s="1" t="s">
        <v>18</v>
      </c>
      <c r="D544" s="1" t="s">
        <v>19</v>
      </c>
      <c r="E544" s="1" t="s">
        <v>15</v>
      </c>
      <c r="F544">
        <v>2021</v>
      </c>
      <c r="G544">
        <v>3</v>
      </c>
      <c r="H544">
        <v>8490</v>
      </c>
      <c r="I544">
        <v>47930</v>
      </c>
      <c r="J544" s="4">
        <f>SUMIFS(I:I,D:D,External_Data[[#This Row],[Brand]],F:F,External_Data[[#This Row],[Year]])</f>
        <v>14495560</v>
      </c>
      <c r="K5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14586310</v>
      </c>
    </row>
    <row r="545" spans="1:11" x14ac:dyDescent="0.25">
      <c r="A545" s="1" t="s">
        <v>9</v>
      </c>
      <c r="B545" s="1" t="s">
        <v>10</v>
      </c>
      <c r="C545" s="1" t="s">
        <v>18</v>
      </c>
      <c r="D545" s="1" t="s">
        <v>19</v>
      </c>
      <c r="E545" s="1" t="s">
        <v>15</v>
      </c>
      <c r="F545">
        <v>2021</v>
      </c>
      <c r="G545">
        <v>4</v>
      </c>
      <c r="H545">
        <v>9600</v>
      </c>
      <c r="I545">
        <v>61130</v>
      </c>
      <c r="J545" s="4">
        <f>SUMIFS(I:I,D:D,External_Data[[#This Row],[Brand]],F:F,External_Data[[#This Row],[Year]])</f>
        <v>14495560</v>
      </c>
      <c r="K5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14574520</v>
      </c>
    </row>
    <row r="546" spans="1:11" x14ac:dyDescent="0.25">
      <c r="A546" s="1" t="s">
        <v>9</v>
      </c>
      <c r="B546" s="1" t="s">
        <v>10</v>
      </c>
      <c r="C546" s="1" t="s">
        <v>18</v>
      </c>
      <c r="D546" s="1" t="s">
        <v>19</v>
      </c>
      <c r="E546" s="1" t="s">
        <v>15</v>
      </c>
      <c r="F546">
        <v>2021</v>
      </c>
      <c r="G546">
        <v>5</v>
      </c>
      <c r="H546">
        <v>8890</v>
      </c>
      <c r="I546">
        <v>57560</v>
      </c>
      <c r="J546" s="4">
        <f>SUMIFS(I:I,D:D,External_Data[[#This Row],[Brand]],F:F,External_Data[[#This Row],[Year]])</f>
        <v>14495560</v>
      </c>
      <c r="K5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14565800</v>
      </c>
    </row>
    <row r="547" spans="1:11" x14ac:dyDescent="0.25">
      <c r="A547" s="1" t="s">
        <v>9</v>
      </c>
      <c r="B547" s="1" t="s">
        <v>10</v>
      </c>
      <c r="C547" s="1" t="s">
        <v>18</v>
      </c>
      <c r="D547" s="1" t="s">
        <v>19</v>
      </c>
      <c r="E547" s="1" t="s">
        <v>15</v>
      </c>
      <c r="F547">
        <v>2021</v>
      </c>
      <c r="G547">
        <v>6</v>
      </c>
      <c r="H547">
        <v>9370</v>
      </c>
      <c r="I547">
        <v>53860</v>
      </c>
      <c r="J547" s="4">
        <f>SUMIFS(I:I,D:D,External_Data[[#This Row],[Brand]],F:F,External_Data[[#This Row],[Year]])</f>
        <v>14495560</v>
      </c>
      <c r="K5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14554210</v>
      </c>
    </row>
    <row r="548" spans="1:11" x14ac:dyDescent="0.25">
      <c r="A548" s="1" t="s">
        <v>9</v>
      </c>
      <c r="B548" s="1" t="s">
        <v>10</v>
      </c>
      <c r="C548" s="1" t="s">
        <v>18</v>
      </c>
      <c r="D548" s="1" t="s">
        <v>19</v>
      </c>
      <c r="E548" s="1" t="s">
        <v>15</v>
      </c>
      <c r="F548">
        <v>2021</v>
      </c>
      <c r="G548">
        <v>7</v>
      </c>
      <c r="H548">
        <v>10580</v>
      </c>
      <c r="I548">
        <v>66920</v>
      </c>
      <c r="J548" s="4">
        <f>SUMIFS(I:I,D:D,External_Data[[#This Row],[Brand]],F:F,External_Data[[#This Row],[Year]])</f>
        <v>14495560</v>
      </c>
      <c r="K5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14546660</v>
      </c>
    </row>
    <row r="549" spans="1:11" x14ac:dyDescent="0.25">
      <c r="A549" s="1" t="s">
        <v>9</v>
      </c>
      <c r="B549" s="1" t="s">
        <v>10</v>
      </c>
      <c r="C549" s="1" t="s">
        <v>18</v>
      </c>
      <c r="D549" s="1" t="s">
        <v>19</v>
      </c>
      <c r="E549" s="1" t="s">
        <v>15</v>
      </c>
      <c r="F549">
        <v>2021</v>
      </c>
      <c r="G549">
        <v>8</v>
      </c>
      <c r="H549">
        <v>9660</v>
      </c>
      <c r="I549">
        <v>62290</v>
      </c>
      <c r="J549" s="4">
        <f>SUMIFS(I:I,D:D,External_Data[[#This Row],[Brand]],F:F,External_Data[[#This Row],[Year]])</f>
        <v>14495560</v>
      </c>
      <c r="K5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14535700</v>
      </c>
    </row>
    <row r="550" spans="1:11" x14ac:dyDescent="0.25">
      <c r="A550" s="1" t="s">
        <v>9</v>
      </c>
      <c r="B550" s="1" t="s">
        <v>10</v>
      </c>
      <c r="C550" s="1" t="s">
        <v>18</v>
      </c>
      <c r="D550" s="1" t="s">
        <v>19</v>
      </c>
      <c r="E550" s="1" t="s">
        <v>15</v>
      </c>
      <c r="F550">
        <v>2021</v>
      </c>
      <c r="G550">
        <v>9</v>
      </c>
      <c r="H550">
        <v>9870</v>
      </c>
      <c r="I550">
        <v>64740</v>
      </c>
      <c r="J550" s="4">
        <f>SUMIFS(I:I,D:D,External_Data[[#This Row],[Brand]],F:F,External_Data[[#This Row],[Year]])</f>
        <v>14495560</v>
      </c>
      <c r="K5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14524000</v>
      </c>
    </row>
    <row r="551" spans="1:11" x14ac:dyDescent="0.25">
      <c r="A551" s="1" t="s">
        <v>9</v>
      </c>
      <c r="B551" s="1" t="s">
        <v>10</v>
      </c>
      <c r="C551" s="1" t="s">
        <v>18</v>
      </c>
      <c r="D551" s="1" t="s">
        <v>19</v>
      </c>
      <c r="E551" s="1" t="s">
        <v>15</v>
      </c>
      <c r="F551">
        <v>2021</v>
      </c>
      <c r="G551">
        <v>10</v>
      </c>
      <c r="H551">
        <v>11430</v>
      </c>
      <c r="I551">
        <v>66920</v>
      </c>
      <c r="J551" s="4">
        <f>SUMIFS(I:I,D:D,External_Data[[#This Row],[Brand]],F:F,External_Data[[#This Row],[Year]])</f>
        <v>14495560</v>
      </c>
      <c r="K5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14514520</v>
      </c>
    </row>
    <row r="552" spans="1:11" x14ac:dyDescent="0.25">
      <c r="A552" s="1" t="s">
        <v>9</v>
      </c>
      <c r="B552" s="1" t="s">
        <v>10</v>
      </c>
      <c r="C552" s="1" t="s">
        <v>18</v>
      </c>
      <c r="D552" s="1" t="s">
        <v>19</v>
      </c>
      <c r="E552" s="1" t="s">
        <v>15</v>
      </c>
      <c r="F552">
        <v>2021</v>
      </c>
      <c r="G552">
        <v>11</v>
      </c>
      <c r="H552">
        <v>13240</v>
      </c>
      <c r="I552">
        <v>84640</v>
      </c>
      <c r="J552" s="4">
        <f>SUMIFS(I:I,D:D,External_Data[[#This Row],[Brand]],F:F,External_Data[[#This Row],[Year]])</f>
        <v>14495560</v>
      </c>
      <c r="K5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14507600</v>
      </c>
    </row>
    <row r="553" spans="1:11" x14ac:dyDescent="0.25">
      <c r="A553" s="1" t="s">
        <v>9</v>
      </c>
      <c r="B553" s="1" t="s">
        <v>10</v>
      </c>
      <c r="C553" s="1" t="s">
        <v>18</v>
      </c>
      <c r="D553" s="1" t="s">
        <v>19</v>
      </c>
      <c r="E553" s="1" t="s">
        <v>15</v>
      </c>
      <c r="F553">
        <v>2021</v>
      </c>
      <c r="G553">
        <v>12</v>
      </c>
      <c r="H553">
        <v>12390</v>
      </c>
      <c r="I553">
        <v>79980</v>
      </c>
      <c r="J553" s="4">
        <f>SUMIFS(I:I,D:D,External_Data[[#This Row],[Brand]],F:F,External_Data[[#This Row],[Year]])</f>
        <v>14495560</v>
      </c>
      <c r="K5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14495560</v>
      </c>
    </row>
    <row r="554" spans="1:11" x14ac:dyDescent="0.25">
      <c r="A554" s="1" t="s">
        <v>9</v>
      </c>
      <c r="B554" s="1" t="s">
        <v>10</v>
      </c>
      <c r="C554" s="1" t="s">
        <v>18</v>
      </c>
      <c r="D554" s="1" t="s">
        <v>19</v>
      </c>
      <c r="E554" s="1" t="s">
        <v>15</v>
      </c>
      <c r="F554">
        <v>2022</v>
      </c>
      <c r="G554">
        <v>1</v>
      </c>
      <c r="H554">
        <v>13690</v>
      </c>
      <c r="I554">
        <v>87500</v>
      </c>
      <c r="J554" s="4">
        <f>SUMIFS(I:I,D:D,External_Data[[#This Row],[Brand]],F:F,External_Data[[#This Row],[Year]])</f>
        <v>17596830</v>
      </c>
      <c r="K5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17710230</v>
      </c>
    </row>
    <row r="555" spans="1:11" x14ac:dyDescent="0.25">
      <c r="A555" s="1" t="s">
        <v>9</v>
      </c>
      <c r="B555" s="1" t="s">
        <v>10</v>
      </c>
      <c r="C555" s="1" t="s">
        <v>18</v>
      </c>
      <c r="D555" s="1" t="s">
        <v>19</v>
      </c>
      <c r="E555" s="1" t="s">
        <v>15</v>
      </c>
      <c r="F555">
        <v>2022</v>
      </c>
      <c r="G555">
        <v>2</v>
      </c>
      <c r="H555">
        <v>12050</v>
      </c>
      <c r="I555">
        <v>77300</v>
      </c>
      <c r="J555" s="4">
        <f>SUMIFS(I:I,D:D,External_Data[[#This Row],[Brand]],F:F,External_Data[[#This Row],[Year]])</f>
        <v>17596830</v>
      </c>
      <c r="K5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17700350</v>
      </c>
    </row>
    <row r="556" spans="1:11" x14ac:dyDescent="0.25">
      <c r="A556" s="1" t="s">
        <v>9</v>
      </c>
      <c r="B556" s="1" t="s">
        <v>10</v>
      </c>
      <c r="C556" s="1" t="s">
        <v>18</v>
      </c>
      <c r="D556" s="1" t="s">
        <v>19</v>
      </c>
      <c r="E556" s="1" t="s">
        <v>15</v>
      </c>
      <c r="F556">
        <v>2022</v>
      </c>
      <c r="G556">
        <v>3</v>
      </c>
      <c r="H556">
        <v>17040</v>
      </c>
      <c r="I556">
        <v>108700</v>
      </c>
      <c r="J556" s="4">
        <f>SUMIFS(I:I,D:D,External_Data[[#This Row],[Brand]],F:F,External_Data[[#This Row],[Year]])</f>
        <v>17596830</v>
      </c>
      <c r="K5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17691860</v>
      </c>
    </row>
    <row r="557" spans="1:11" x14ac:dyDescent="0.25">
      <c r="A557" s="1" t="s">
        <v>9</v>
      </c>
      <c r="B557" s="1" t="s">
        <v>10</v>
      </c>
      <c r="C557" s="1" t="s">
        <v>18</v>
      </c>
      <c r="D557" s="1" t="s">
        <v>19</v>
      </c>
      <c r="E557" s="1" t="s">
        <v>15</v>
      </c>
      <c r="F557">
        <v>2022</v>
      </c>
      <c r="G557">
        <v>4</v>
      </c>
      <c r="H557">
        <v>14080</v>
      </c>
      <c r="I557">
        <v>91240</v>
      </c>
      <c r="J557" s="4">
        <f>SUMIFS(I:I,D:D,External_Data[[#This Row],[Brand]],F:F,External_Data[[#This Row],[Year]])</f>
        <v>17596830</v>
      </c>
      <c r="K5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17682260</v>
      </c>
    </row>
    <row r="558" spans="1:11" x14ac:dyDescent="0.25">
      <c r="A558" s="1" t="s">
        <v>9</v>
      </c>
      <c r="B558" s="1" t="s">
        <v>10</v>
      </c>
      <c r="C558" s="1" t="s">
        <v>18</v>
      </c>
      <c r="D558" s="1" t="s">
        <v>19</v>
      </c>
      <c r="E558" s="1" t="s">
        <v>15</v>
      </c>
      <c r="F558">
        <v>2022</v>
      </c>
      <c r="G558">
        <v>5</v>
      </c>
      <c r="H558">
        <v>12440</v>
      </c>
      <c r="I558">
        <v>73250</v>
      </c>
      <c r="J558" s="4">
        <f>SUMIFS(I:I,D:D,External_Data[[#This Row],[Brand]],F:F,External_Data[[#This Row],[Year]])</f>
        <v>17596830</v>
      </c>
      <c r="K5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17673370</v>
      </c>
    </row>
    <row r="559" spans="1:11" x14ac:dyDescent="0.25">
      <c r="A559" s="1" t="s">
        <v>9</v>
      </c>
      <c r="B559" s="1" t="s">
        <v>10</v>
      </c>
      <c r="C559" s="1" t="s">
        <v>18</v>
      </c>
      <c r="D559" s="1" t="s">
        <v>19</v>
      </c>
      <c r="E559" s="1" t="s">
        <v>15</v>
      </c>
      <c r="F559">
        <v>2022</v>
      </c>
      <c r="G559">
        <v>6</v>
      </c>
      <c r="H559">
        <v>18190</v>
      </c>
      <c r="I559">
        <v>116640</v>
      </c>
      <c r="J559" s="4">
        <f>SUMIFS(I:I,D:D,External_Data[[#This Row],[Brand]],F:F,External_Data[[#This Row],[Year]])</f>
        <v>17596830</v>
      </c>
      <c r="K5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17664000</v>
      </c>
    </row>
    <row r="560" spans="1:11" x14ac:dyDescent="0.25">
      <c r="A560" s="1" t="s">
        <v>9</v>
      </c>
      <c r="B560" s="1" t="s">
        <v>10</v>
      </c>
      <c r="C560" s="1" t="s">
        <v>18</v>
      </c>
      <c r="D560" s="1" t="s">
        <v>19</v>
      </c>
      <c r="E560" s="1" t="s">
        <v>15</v>
      </c>
      <c r="F560">
        <v>2022</v>
      </c>
      <c r="G560">
        <v>7</v>
      </c>
      <c r="H560">
        <v>15280</v>
      </c>
      <c r="I560">
        <v>98390</v>
      </c>
      <c r="J560" s="4">
        <f>SUMIFS(I:I,D:D,External_Data[[#This Row],[Brand]],F:F,External_Data[[#This Row],[Year]])</f>
        <v>17596830</v>
      </c>
      <c r="K5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17653420</v>
      </c>
    </row>
    <row r="561" spans="1:11" x14ac:dyDescent="0.25">
      <c r="A561" s="1" t="s">
        <v>9</v>
      </c>
      <c r="B561" s="1" t="s">
        <v>10</v>
      </c>
      <c r="C561" s="1" t="s">
        <v>18</v>
      </c>
      <c r="D561" s="1" t="s">
        <v>19</v>
      </c>
      <c r="E561" s="1" t="s">
        <v>15</v>
      </c>
      <c r="F561">
        <v>2022</v>
      </c>
      <c r="G561">
        <v>8</v>
      </c>
      <c r="H561">
        <v>12700</v>
      </c>
      <c r="I561">
        <v>82640</v>
      </c>
      <c r="J561" s="4">
        <f>SUMIFS(I:I,D:D,External_Data[[#This Row],[Brand]],F:F,External_Data[[#This Row],[Year]])</f>
        <v>17596830</v>
      </c>
      <c r="K5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17643760</v>
      </c>
    </row>
    <row r="562" spans="1:11" x14ac:dyDescent="0.25">
      <c r="A562" s="1" t="s">
        <v>9</v>
      </c>
      <c r="B562" s="1" t="s">
        <v>10</v>
      </c>
      <c r="C562" s="1" t="s">
        <v>18</v>
      </c>
      <c r="D562" s="1" t="s">
        <v>19</v>
      </c>
      <c r="E562" s="1" t="s">
        <v>15</v>
      </c>
      <c r="F562">
        <v>2022</v>
      </c>
      <c r="G562">
        <v>9</v>
      </c>
      <c r="H562">
        <v>12120</v>
      </c>
      <c r="I562">
        <v>70980</v>
      </c>
      <c r="J562" s="4">
        <f>SUMIFS(I:I,D:D,External_Data[[#This Row],[Brand]],F:F,External_Data[[#This Row],[Year]])</f>
        <v>17596830</v>
      </c>
      <c r="K5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17633890</v>
      </c>
    </row>
    <row r="563" spans="1:11" x14ac:dyDescent="0.25">
      <c r="A563" s="1" t="s">
        <v>9</v>
      </c>
      <c r="B563" s="1" t="s">
        <v>10</v>
      </c>
      <c r="C563" s="1" t="s">
        <v>18</v>
      </c>
      <c r="D563" s="1" t="s">
        <v>19</v>
      </c>
      <c r="E563" s="1" t="s">
        <v>15</v>
      </c>
      <c r="F563">
        <v>2022</v>
      </c>
      <c r="G563">
        <v>10</v>
      </c>
      <c r="H563">
        <v>18280</v>
      </c>
      <c r="I563">
        <v>117030</v>
      </c>
      <c r="J563" s="4">
        <f>SUMIFS(I:I,D:D,External_Data[[#This Row],[Brand]],F:F,External_Data[[#This Row],[Year]])</f>
        <v>17596830</v>
      </c>
      <c r="K5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17622460</v>
      </c>
    </row>
    <row r="564" spans="1:11" x14ac:dyDescent="0.25">
      <c r="A564" s="1" t="s">
        <v>9</v>
      </c>
      <c r="B564" s="1" t="s">
        <v>10</v>
      </c>
      <c r="C564" s="1" t="s">
        <v>18</v>
      </c>
      <c r="D564" s="1" t="s">
        <v>19</v>
      </c>
      <c r="E564" s="1" t="s">
        <v>15</v>
      </c>
      <c r="F564">
        <v>2022</v>
      </c>
      <c r="G564">
        <v>11</v>
      </c>
      <c r="H564">
        <v>16920</v>
      </c>
      <c r="I564">
        <v>108040</v>
      </c>
      <c r="J564" s="4">
        <f>SUMIFS(I:I,D:D,External_Data[[#This Row],[Brand]],F:F,External_Data[[#This Row],[Year]])</f>
        <v>17596830</v>
      </c>
      <c r="K5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17609220</v>
      </c>
    </row>
    <row r="565" spans="1:11" x14ac:dyDescent="0.25">
      <c r="A565" s="1" t="s">
        <v>9</v>
      </c>
      <c r="B565" s="1" t="s">
        <v>10</v>
      </c>
      <c r="C565" s="1" t="s">
        <v>18</v>
      </c>
      <c r="D565" s="1" t="s">
        <v>19</v>
      </c>
      <c r="E565" s="1" t="s">
        <v>15</v>
      </c>
      <c r="F565">
        <v>2022</v>
      </c>
      <c r="G565">
        <v>12</v>
      </c>
      <c r="H565">
        <v>17750</v>
      </c>
      <c r="I565">
        <v>118610</v>
      </c>
      <c r="J565" s="4">
        <f>SUMIFS(I:I,D:D,External_Data[[#This Row],[Brand]],F:F,External_Data[[#This Row],[Year]])</f>
        <v>17596830</v>
      </c>
      <c r="K5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17596830</v>
      </c>
    </row>
    <row r="566" spans="1:11" x14ac:dyDescent="0.25">
      <c r="A566" s="1" t="s">
        <v>9</v>
      </c>
      <c r="B566" s="1" t="s">
        <v>10</v>
      </c>
      <c r="C566" s="1" t="s">
        <v>18</v>
      </c>
      <c r="D566" s="1" t="s">
        <v>19</v>
      </c>
      <c r="E566" s="1" t="s">
        <v>15</v>
      </c>
      <c r="F566">
        <v>2023</v>
      </c>
      <c r="G566">
        <v>1</v>
      </c>
      <c r="H566">
        <v>22430</v>
      </c>
      <c r="I566">
        <v>156040</v>
      </c>
      <c r="J566" s="4">
        <f>SUMIFS(I:I,D:D,External_Data[[#This Row],[Brand]],F:F,External_Data[[#This Row],[Year]])</f>
        <v>4889680</v>
      </c>
      <c r="K5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5056530</v>
      </c>
    </row>
    <row r="567" spans="1:11" x14ac:dyDescent="0.25">
      <c r="A567" s="1" t="s">
        <v>9</v>
      </c>
      <c r="B567" s="1" t="s">
        <v>10</v>
      </c>
      <c r="C567" s="1" t="s">
        <v>18</v>
      </c>
      <c r="D567" s="1" t="s">
        <v>19</v>
      </c>
      <c r="E567" s="1" t="s">
        <v>15</v>
      </c>
      <c r="F567">
        <v>2023</v>
      </c>
      <c r="G567">
        <v>2</v>
      </c>
      <c r="H567">
        <v>13650</v>
      </c>
      <c r="I567">
        <v>86190</v>
      </c>
      <c r="J567" s="4">
        <f>SUMIFS(I:I,D:D,External_Data[[#This Row],[Brand]],F:F,External_Data[[#This Row],[Year]])</f>
        <v>4889680</v>
      </c>
      <c r="K5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5044480</v>
      </c>
    </row>
    <row r="568" spans="1:11" x14ac:dyDescent="0.25">
      <c r="A568" s="1" t="s">
        <v>9</v>
      </c>
      <c r="B568" s="1" t="s">
        <v>10</v>
      </c>
      <c r="C568" s="1" t="s">
        <v>18</v>
      </c>
      <c r="D568" s="1" t="s">
        <v>19</v>
      </c>
      <c r="E568" s="1" t="s">
        <v>15</v>
      </c>
      <c r="F568">
        <v>2023</v>
      </c>
      <c r="G568">
        <v>3</v>
      </c>
      <c r="H568">
        <v>21220</v>
      </c>
      <c r="I568">
        <v>147500</v>
      </c>
      <c r="J568" s="4">
        <f>SUMIFS(I:I,D:D,External_Data[[#This Row],[Brand]],F:F,External_Data[[#This Row],[Year]])</f>
        <v>4889680</v>
      </c>
      <c r="K5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5027440</v>
      </c>
    </row>
    <row r="569" spans="1:11" x14ac:dyDescent="0.25">
      <c r="A569" s="1" t="s">
        <v>9</v>
      </c>
      <c r="B569" s="1" t="s">
        <v>10</v>
      </c>
      <c r="C569" s="1" t="s">
        <v>20</v>
      </c>
      <c r="D569" s="1" t="s">
        <v>21</v>
      </c>
      <c r="E569" s="1" t="s">
        <v>13</v>
      </c>
      <c r="F569">
        <v>2018</v>
      </c>
      <c r="G569">
        <v>1</v>
      </c>
      <c r="H569">
        <v>77030</v>
      </c>
      <c r="I569">
        <v>361220</v>
      </c>
      <c r="J569" s="4">
        <f>SUMIFS(I:I,D:D,External_Data[[#This Row],[Brand]],F:F,External_Data[[#This Row],[Year]])</f>
        <v>10219544</v>
      </c>
      <c r="K5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0" spans="1:11" x14ac:dyDescent="0.25">
      <c r="A570" s="1" t="s">
        <v>9</v>
      </c>
      <c r="B570" s="1" t="s">
        <v>10</v>
      </c>
      <c r="C570" s="1" t="s">
        <v>20</v>
      </c>
      <c r="D570" s="1" t="s">
        <v>21</v>
      </c>
      <c r="E570" s="1" t="s">
        <v>13</v>
      </c>
      <c r="F570">
        <v>2018</v>
      </c>
      <c r="G570">
        <v>2</v>
      </c>
      <c r="H570">
        <v>57200</v>
      </c>
      <c r="I570">
        <v>268280</v>
      </c>
      <c r="J570" s="4">
        <f>SUMIFS(I:I,D:D,External_Data[[#This Row],[Brand]],F:F,External_Data[[#This Row],[Year]])</f>
        <v>10219544</v>
      </c>
      <c r="K5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1" spans="1:11" x14ac:dyDescent="0.25">
      <c r="A571" s="1" t="s">
        <v>9</v>
      </c>
      <c r="B571" s="1" t="s">
        <v>10</v>
      </c>
      <c r="C571" s="1" t="s">
        <v>20</v>
      </c>
      <c r="D571" s="1" t="s">
        <v>21</v>
      </c>
      <c r="E571" s="1" t="s">
        <v>13</v>
      </c>
      <c r="F571">
        <v>2018</v>
      </c>
      <c r="G571">
        <v>3</v>
      </c>
      <c r="H571">
        <v>92430</v>
      </c>
      <c r="I571">
        <v>433500</v>
      </c>
      <c r="J571" s="4">
        <f>SUMIFS(I:I,D:D,External_Data[[#This Row],[Brand]],F:F,External_Data[[#This Row],[Year]])</f>
        <v>10219544</v>
      </c>
      <c r="K5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2" spans="1:11" x14ac:dyDescent="0.25">
      <c r="A572" s="1" t="s">
        <v>9</v>
      </c>
      <c r="B572" s="1" t="s">
        <v>10</v>
      </c>
      <c r="C572" s="1" t="s">
        <v>20</v>
      </c>
      <c r="D572" s="1" t="s">
        <v>21</v>
      </c>
      <c r="E572" s="1" t="s">
        <v>13</v>
      </c>
      <c r="F572">
        <v>2018</v>
      </c>
      <c r="G572">
        <v>4</v>
      </c>
      <c r="H572">
        <v>86850</v>
      </c>
      <c r="I572">
        <v>407340</v>
      </c>
      <c r="J572" s="4">
        <f>SUMIFS(I:I,D:D,External_Data[[#This Row],[Brand]],F:F,External_Data[[#This Row],[Year]])</f>
        <v>10219544</v>
      </c>
      <c r="K5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3" spans="1:11" x14ac:dyDescent="0.25">
      <c r="A573" s="1" t="s">
        <v>9</v>
      </c>
      <c r="B573" s="1" t="s">
        <v>10</v>
      </c>
      <c r="C573" s="1" t="s">
        <v>20</v>
      </c>
      <c r="D573" s="1" t="s">
        <v>21</v>
      </c>
      <c r="E573" s="1" t="s">
        <v>13</v>
      </c>
      <c r="F573">
        <v>2018</v>
      </c>
      <c r="G573">
        <v>5</v>
      </c>
      <c r="H573">
        <v>84670</v>
      </c>
      <c r="I573">
        <v>397120</v>
      </c>
      <c r="J573" s="4">
        <f>SUMIFS(I:I,D:D,External_Data[[#This Row],[Brand]],F:F,External_Data[[#This Row],[Year]])</f>
        <v>10219544</v>
      </c>
      <c r="K5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4" spans="1:11" x14ac:dyDescent="0.25">
      <c r="A574" s="1" t="s">
        <v>9</v>
      </c>
      <c r="B574" s="1" t="s">
        <v>10</v>
      </c>
      <c r="C574" s="1" t="s">
        <v>20</v>
      </c>
      <c r="D574" s="1" t="s">
        <v>21</v>
      </c>
      <c r="E574" s="1" t="s">
        <v>13</v>
      </c>
      <c r="F574">
        <v>2018</v>
      </c>
      <c r="G574">
        <v>6</v>
      </c>
      <c r="H574">
        <v>95510</v>
      </c>
      <c r="I574">
        <v>448030</v>
      </c>
      <c r="J574" s="4">
        <f>SUMIFS(I:I,D:D,External_Data[[#This Row],[Brand]],F:F,External_Data[[#This Row],[Year]])</f>
        <v>10219544</v>
      </c>
      <c r="K5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5" spans="1:11" x14ac:dyDescent="0.25">
      <c r="A575" s="1" t="s">
        <v>9</v>
      </c>
      <c r="B575" s="1" t="s">
        <v>10</v>
      </c>
      <c r="C575" s="1" t="s">
        <v>20</v>
      </c>
      <c r="D575" s="1" t="s">
        <v>21</v>
      </c>
      <c r="E575" s="1" t="s">
        <v>13</v>
      </c>
      <c r="F575">
        <v>2018</v>
      </c>
      <c r="G575">
        <v>7</v>
      </c>
      <c r="H575">
        <v>96800</v>
      </c>
      <c r="I575">
        <v>454030</v>
      </c>
      <c r="J575" s="4">
        <f>SUMIFS(I:I,D:D,External_Data[[#This Row],[Brand]],F:F,External_Data[[#This Row],[Year]])</f>
        <v>10219544</v>
      </c>
      <c r="K5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6" spans="1:11" x14ac:dyDescent="0.25">
      <c r="A576" s="1" t="s">
        <v>9</v>
      </c>
      <c r="B576" s="1" t="s">
        <v>10</v>
      </c>
      <c r="C576" s="1" t="s">
        <v>20</v>
      </c>
      <c r="D576" s="1" t="s">
        <v>21</v>
      </c>
      <c r="E576" s="1" t="s">
        <v>13</v>
      </c>
      <c r="F576">
        <v>2018</v>
      </c>
      <c r="G576">
        <v>8</v>
      </c>
      <c r="H576">
        <v>87010</v>
      </c>
      <c r="I576">
        <v>408050</v>
      </c>
      <c r="J576" s="4">
        <f>SUMIFS(I:I,D:D,External_Data[[#This Row],[Brand]],F:F,External_Data[[#This Row],[Year]])</f>
        <v>10219544</v>
      </c>
      <c r="K5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7" spans="1:11" x14ac:dyDescent="0.25">
      <c r="A577" s="1" t="s">
        <v>9</v>
      </c>
      <c r="B577" s="1" t="s">
        <v>10</v>
      </c>
      <c r="C577" s="1" t="s">
        <v>20</v>
      </c>
      <c r="D577" s="1" t="s">
        <v>21</v>
      </c>
      <c r="E577" s="1" t="s">
        <v>13</v>
      </c>
      <c r="F577">
        <v>2018</v>
      </c>
      <c r="G577">
        <v>9</v>
      </c>
      <c r="H577">
        <v>81790</v>
      </c>
      <c r="I577">
        <v>383620</v>
      </c>
      <c r="J577" s="4">
        <f>SUMIFS(I:I,D:D,External_Data[[#This Row],[Brand]],F:F,External_Data[[#This Row],[Year]])</f>
        <v>10219544</v>
      </c>
      <c r="K5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8" spans="1:11" x14ac:dyDescent="0.25">
      <c r="A578" s="1" t="s">
        <v>9</v>
      </c>
      <c r="B578" s="1" t="s">
        <v>10</v>
      </c>
      <c r="C578" s="1" t="s">
        <v>20</v>
      </c>
      <c r="D578" s="1" t="s">
        <v>21</v>
      </c>
      <c r="E578" s="1" t="s">
        <v>13</v>
      </c>
      <c r="F578">
        <v>2018</v>
      </c>
      <c r="G578">
        <v>10</v>
      </c>
      <c r="H578">
        <v>88220</v>
      </c>
      <c r="I578">
        <v>413790</v>
      </c>
      <c r="J578" s="4">
        <f>SUMIFS(I:I,D:D,External_Data[[#This Row],[Brand]],F:F,External_Data[[#This Row],[Year]])</f>
        <v>10219544</v>
      </c>
      <c r="K5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79" spans="1:11" x14ac:dyDescent="0.25">
      <c r="A579" s="1" t="s">
        <v>9</v>
      </c>
      <c r="B579" s="1" t="s">
        <v>10</v>
      </c>
      <c r="C579" s="1" t="s">
        <v>20</v>
      </c>
      <c r="D579" s="1" t="s">
        <v>21</v>
      </c>
      <c r="E579" s="1" t="s">
        <v>13</v>
      </c>
      <c r="F579">
        <v>2018</v>
      </c>
      <c r="G579">
        <v>11</v>
      </c>
      <c r="H579">
        <v>80840</v>
      </c>
      <c r="I579">
        <v>379020</v>
      </c>
      <c r="J579" s="4">
        <f>SUMIFS(I:I,D:D,External_Data[[#This Row],[Brand]],F:F,External_Data[[#This Row],[Year]])</f>
        <v>10219544</v>
      </c>
      <c r="K5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80" spans="1:11" x14ac:dyDescent="0.25">
      <c r="A580" s="1" t="s">
        <v>9</v>
      </c>
      <c r="B580" s="1" t="s">
        <v>10</v>
      </c>
      <c r="C580" s="1" t="s">
        <v>20</v>
      </c>
      <c r="D580" s="1" t="s">
        <v>21</v>
      </c>
      <c r="E580" s="1" t="s">
        <v>13</v>
      </c>
      <c r="F580">
        <v>2018</v>
      </c>
      <c r="G580">
        <v>12</v>
      </c>
      <c r="H580">
        <v>73550</v>
      </c>
      <c r="I580">
        <v>344950</v>
      </c>
      <c r="J580" s="4">
        <f>SUMIFS(I:I,D:D,External_Data[[#This Row],[Brand]],F:F,External_Data[[#This Row],[Year]])</f>
        <v>10219544</v>
      </c>
      <c r="K5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581" spans="1:11" x14ac:dyDescent="0.25">
      <c r="A581" s="1" t="s">
        <v>9</v>
      </c>
      <c r="B581" s="1" t="s">
        <v>10</v>
      </c>
      <c r="C581" s="1" t="s">
        <v>20</v>
      </c>
      <c r="D581" s="1" t="s">
        <v>21</v>
      </c>
      <c r="E581" s="1" t="s">
        <v>13</v>
      </c>
      <c r="F581">
        <v>2019</v>
      </c>
      <c r="G581">
        <v>1</v>
      </c>
      <c r="H581">
        <v>74820</v>
      </c>
      <c r="I581">
        <v>350930</v>
      </c>
      <c r="J581" s="4">
        <f>SUMIFS(I:I,D:D,External_Data[[#This Row],[Brand]],F:F,External_Data[[#This Row],[Year]])</f>
        <v>10026886</v>
      </c>
      <c r="K5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10951756</v>
      </c>
    </row>
    <row r="582" spans="1:11" x14ac:dyDescent="0.25">
      <c r="A582" s="1" t="s">
        <v>9</v>
      </c>
      <c r="B582" s="1" t="s">
        <v>10</v>
      </c>
      <c r="C582" s="1" t="s">
        <v>20</v>
      </c>
      <c r="D582" s="1" t="s">
        <v>21</v>
      </c>
      <c r="E582" s="1" t="s">
        <v>13</v>
      </c>
      <c r="F582">
        <v>2019</v>
      </c>
      <c r="G582">
        <v>2</v>
      </c>
      <c r="H582">
        <v>69550</v>
      </c>
      <c r="I582">
        <v>326260</v>
      </c>
      <c r="J582" s="4">
        <f>SUMIFS(I:I,D:D,External_Data[[#This Row],[Brand]],F:F,External_Data[[#This Row],[Year]])</f>
        <v>10026886</v>
      </c>
      <c r="K5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10894556</v>
      </c>
    </row>
    <row r="583" spans="1:11" x14ac:dyDescent="0.25">
      <c r="A583" s="1" t="s">
        <v>9</v>
      </c>
      <c r="B583" s="1" t="s">
        <v>10</v>
      </c>
      <c r="C583" s="1" t="s">
        <v>20</v>
      </c>
      <c r="D583" s="1" t="s">
        <v>21</v>
      </c>
      <c r="E583" s="1" t="s">
        <v>13</v>
      </c>
      <c r="F583">
        <v>2019</v>
      </c>
      <c r="G583">
        <v>3</v>
      </c>
      <c r="H583">
        <v>70860</v>
      </c>
      <c r="I583">
        <v>332540</v>
      </c>
      <c r="J583" s="4">
        <f>SUMIFS(I:I,D:D,External_Data[[#This Row],[Brand]],F:F,External_Data[[#This Row],[Year]])</f>
        <v>10026886</v>
      </c>
      <c r="K5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10802126</v>
      </c>
    </row>
    <row r="584" spans="1:11" x14ac:dyDescent="0.25">
      <c r="A584" s="1" t="s">
        <v>9</v>
      </c>
      <c r="B584" s="1" t="s">
        <v>10</v>
      </c>
      <c r="C584" s="1" t="s">
        <v>20</v>
      </c>
      <c r="D584" s="1" t="s">
        <v>21</v>
      </c>
      <c r="E584" s="1" t="s">
        <v>13</v>
      </c>
      <c r="F584">
        <v>2019</v>
      </c>
      <c r="G584">
        <v>4</v>
      </c>
      <c r="H584">
        <v>69940</v>
      </c>
      <c r="I584">
        <v>328370</v>
      </c>
      <c r="J584" s="4">
        <f>SUMIFS(I:I,D:D,External_Data[[#This Row],[Brand]],F:F,External_Data[[#This Row],[Year]])</f>
        <v>10026886</v>
      </c>
      <c r="K5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10715276</v>
      </c>
    </row>
    <row r="585" spans="1:11" x14ac:dyDescent="0.25">
      <c r="A585" s="1" t="s">
        <v>9</v>
      </c>
      <c r="B585" s="1" t="s">
        <v>10</v>
      </c>
      <c r="C585" s="1" t="s">
        <v>20</v>
      </c>
      <c r="D585" s="1" t="s">
        <v>21</v>
      </c>
      <c r="E585" s="1" t="s">
        <v>13</v>
      </c>
      <c r="F585">
        <v>2019</v>
      </c>
      <c r="G585">
        <v>5</v>
      </c>
      <c r="H585">
        <v>81090</v>
      </c>
      <c r="I585">
        <v>381770</v>
      </c>
      <c r="J585" s="4">
        <f>SUMIFS(I:I,D:D,External_Data[[#This Row],[Brand]],F:F,External_Data[[#This Row],[Year]])</f>
        <v>10026886</v>
      </c>
      <c r="K5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10630606</v>
      </c>
    </row>
    <row r="586" spans="1:11" x14ac:dyDescent="0.25">
      <c r="A586" s="1" t="s">
        <v>9</v>
      </c>
      <c r="B586" s="1" t="s">
        <v>10</v>
      </c>
      <c r="C586" s="1" t="s">
        <v>20</v>
      </c>
      <c r="D586" s="1" t="s">
        <v>21</v>
      </c>
      <c r="E586" s="1" t="s">
        <v>13</v>
      </c>
      <c r="F586">
        <v>2019</v>
      </c>
      <c r="G586">
        <v>6</v>
      </c>
      <c r="H586">
        <v>82120</v>
      </c>
      <c r="I586">
        <v>391660</v>
      </c>
      <c r="J586" s="4">
        <f>SUMIFS(I:I,D:D,External_Data[[#This Row],[Brand]],F:F,External_Data[[#This Row],[Year]])</f>
        <v>10026886</v>
      </c>
      <c r="K5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10535096</v>
      </c>
    </row>
    <row r="587" spans="1:11" x14ac:dyDescent="0.25">
      <c r="A587" s="1" t="s">
        <v>9</v>
      </c>
      <c r="B587" s="1" t="s">
        <v>10</v>
      </c>
      <c r="C587" s="1" t="s">
        <v>20</v>
      </c>
      <c r="D587" s="1" t="s">
        <v>21</v>
      </c>
      <c r="E587" s="1" t="s">
        <v>13</v>
      </c>
      <c r="F587">
        <v>2019</v>
      </c>
      <c r="G587">
        <v>7</v>
      </c>
      <c r="H587">
        <v>66910</v>
      </c>
      <c r="I587">
        <v>320120</v>
      </c>
      <c r="J587" s="4">
        <f>SUMIFS(I:I,D:D,External_Data[[#This Row],[Brand]],F:F,External_Data[[#This Row],[Year]])</f>
        <v>10026886</v>
      </c>
      <c r="K5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10438296</v>
      </c>
    </row>
    <row r="588" spans="1:11" x14ac:dyDescent="0.25">
      <c r="A588" s="1" t="s">
        <v>9</v>
      </c>
      <c r="B588" s="1" t="s">
        <v>10</v>
      </c>
      <c r="C588" s="1" t="s">
        <v>20</v>
      </c>
      <c r="D588" s="1" t="s">
        <v>21</v>
      </c>
      <c r="E588" s="1" t="s">
        <v>13</v>
      </c>
      <c r="F588">
        <v>2019</v>
      </c>
      <c r="G588">
        <v>8</v>
      </c>
      <c r="H588">
        <v>76890</v>
      </c>
      <c r="I588">
        <v>367190</v>
      </c>
      <c r="J588" s="4">
        <f>SUMIFS(I:I,D:D,External_Data[[#This Row],[Brand]],F:F,External_Data[[#This Row],[Year]])</f>
        <v>10026886</v>
      </c>
      <c r="K5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10351286</v>
      </c>
    </row>
    <row r="589" spans="1:11" x14ac:dyDescent="0.25">
      <c r="A589" s="1" t="s">
        <v>9</v>
      </c>
      <c r="B589" s="1" t="s">
        <v>10</v>
      </c>
      <c r="C589" s="1" t="s">
        <v>20</v>
      </c>
      <c r="D589" s="1" t="s">
        <v>21</v>
      </c>
      <c r="E589" s="1" t="s">
        <v>13</v>
      </c>
      <c r="F589">
        <v>2019</v>
      </c>
      <c r="G589">
        <v>9</v>
      </c>
      <c r="H589">
        <v>83770</v>
      </c>
      <c r="I589">
        <v>401210</v>
      </c>
      <c r="J589" s="4">
        <f>SUMIFS(I:I,D:D,External_Data[[#This Row],[Brand]],F:F,External_Data[[#This Row],[Year]])</f>
        <v>10026886</v>
      </c>
      <c r="K5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10269496</v>
      </c>
    </row>
    <row r="590" spans="1:11" x14ac:dyDescent="0.25">
      <c r="A590" s="1" t="s">
        <v>9</v>
      </c>
      <c r="B590" s="1" t="s">
        <v>10</v>
      </c>
      <c r="C590" s="1" t="s">
        <v>20</v>
      </c>
      <c r="D590" s="1" t="s">
        <v>21</v>
      </c>
      <c r="E590" s="1" t="s">
        <v>13</v>
      </c>
      <c r="F590">
        <v>2019</v>
      </c>
      <c r="G590">
        <v>10</v>
      </c>
      <c r="H590">
        <v>87180</v>
      </c>
      <c r="I590">
        <v>418730</v>
      </c>
      <c r="J590" s="4">
        <f>SUMIFS(I:I,D:D,External_Data[[#This Row],[Brand]],F:F,External_Data[[#This Row],[Year]])</f>
        <v>10026886</v>
      </c>
      <c r="K5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10181276</v>
      </c>
    </row>
    <row r="591" spans="1:11" x14ac:dyDescent="0.25">
      <c r="A591" s="1" t="s">
        <v>9</v>
      </c>
      <c r="B591" s="1" t="s">
        <v>10</v>
      </c>
      <c r="C591" s="1" t="s">
        <v>20</v>
      </c>
      <c r="D591" s="1" t="s">
        <v>21</v>
      </c>
      <c r="E591" s="1" t="s">
        <v>13</v>
      </c>
      <c r="F591">
        <v>2019</v>
      </c>
      <c r="G591">
        <v>11</v>
      </c>
      <c r="H591">
        <v>76740</v>
      </c>
      <c r="I591">
        <v>367930</v>
      </c>
      <c r="J591" s="4">
        <f>SUMIFS(I:I,D:D,External_Data[[#This Row],[Brand]],F:F,External_Data[[#This Row],[Year]])</f>
        <v>10026886</v>
      </c>
      <c r="K5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10100436</v>
      </c>
    </row>
    <row r="592" spans="1:11" x14ac:dyDescent="0.25">
      <c r="A592" s="1" t="s">
        <v>9</v>
      </c>
      <c r="B592" s="1" t="s">
        <v>10</v>
      </c>
      <c r="C592" s="1" t="s">
        <v>20</v>
      </c>
      <c r="D592" s="1" t="s">
        <v>21</v>
      </c>
      <c r="E592" s="1" t="s">
        <v>13</v>
      </c>
      <c r="F592">
        <v>2019</v>
      </c>
      <c r="G592">
        <v>12</v>
      </c>
      <c r="H592">
        <v>74430</v>
      </c>
      <c r="I592">
        <v>356680</v>
      </c>
      <c r="J592" s="4">
        <f>SUMIFS(I:I,D:D,External_Data[[#This Row],[Brand]],F:F,External_Data[[#This Row],[Year]])</f>
        <v>10026886</v>
      </c>
      <c r="K5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10026886</v>
      </c>
    </row>
    <row r="593" spans="1:11" x14ac:dyDescent="0.25">
      <c r="A593" s="1" t="s">
        <v>9</v>
      </c>
      <c r="B593" s="1" t="s">
        <v>10</v>
      </c>
      <c r="C593" s="1" t="s">
        <v>20</v>
      </c>
      <c r="D593" s="1" t="s">
        <v>21</v>
      </c>
      <c r="E593" s="1" t="s">
        <v>13</v>
      </c>
      <c r="F593">
        <v>2020</v>
      </c>
      <c r="G593">
        <v>1</v>
      </c>
      <c r="H593">
        <v>79390</v>
      </c>
      <c r="I593">
        <v>380210</v>
      </c>
      <c r="J593" s="4">
        <f>SUMIFS(I:I,D:D,External_Data[[#This Row],[Brand]],F:F,External_Data[[#This Row],[Year]])</f>
        <v>10794936</v>
      </c>
      <c r="K5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11634416</v>
      </c>
    </row>
    <row r="594" spans="1:11" x14ac:dyDescent="0.25">
      <c r="A594" s="1" t="s">
        <v>9</v>
      </c>
      <c r="B594" s="1" t="s">
        <v>10</v>
      </c>
      <c r="C594" s="1" t="s">
        <v>20</v>
      </c>
      <c r="D594" s="1" t="s">
        <v>21</v>
      </c>
      <c r="E594" s="1" t="s">
        <v>13</v>
      </c>
      <c r="F594">
        <v>2020</v>
      </c>
      <c r="G594">
        <v>2</v>
      </c>
      <c r="H594">
        <v>72640</v>
      </c>
      <c r="I594">
        <v>347270</v>
      </c>
      <c r="J594" s="4">
        <f>SUMIFS(I:I,D:D,External_Data[[#This Row],[Brand]],F:F,External_Data[[#This Row],[Year]])</f>
        <v>10794936</v>
      </c>
      <c r="K5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11564866</v>
      </c>
    </row>
    <row r="595" spans="1:11" x14ac:dyDescent="0.25">
      <c r="A595" s="1" t="s">
        <v>9</v>
      </c>
      <c r="B595" s="1" t="s">
        <v>10</v>
      </c>
      <c r="C595" s="1" t="s">
        <v>20</v>
      </c>
      <c r="D595" s="1" t="s">
        <v>21</v>
      </c>
      <c r="E595" s="1" t="s">
        <v>13</v>
      </c>
      <c r="F595">
        <v>2020</v>
      </c>
      <c r="G595">
        <v>3</v>
      </c>
      <c r="H595">
        <v>100770</v>
      </c>
      <c r="I595">
        <v>480650</v>
      </c>
      <c r="J595" s="4">
        <f>SUMIFS(I:I,D:D,External_Data[[#This Row],[Brand]],F:F,External_Data[[#This Row],[Year]])</f>
        <v>10794936</v>
      </c>
      <c r="K5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11494006</v>
      </c>
    </row>
    <row r="596" spans="1:11" x14ac:dyDescent="0.25">
      <c r="A596" s="1" t="s">
        <v>9</v>
      </c>
      <c r="B596" s="1" t="s">
        <v>10</v>
      </c>
      <c r="C596" s="1" t="s">
        <v>20</v>
      </c>
      <c r="D596" s="1" t="s">
        <v>21</v>
      </c>
      <c r="E596" s="1" t="s">
        <v>13</v>
      </c>
      <c r="F596">
        <v>2020</v>
      </c>
      <c r="G596">
        <v>4</v>
      </c>
      <c r="H596">
        <v>96500</v>
      </c>
      <c r="I596">
        <v>461730</v>
      </c>
      <c r="J596" s="4">
        <f>SUMIFS(I:I,D:D,External_Data[[#This Row],[Brand]],F:F,External_Data[[#This Row],[Year]])</f>
        <v>10794936</v>
      </c>
      <c r="K5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11424066</v>
      </c>
    </row>
    <row r="597" spans="1:11" x14ac:dyDescent="0.25">
      <c r="A597" s="1" t="s">
        <v>9</v>
      </c>
      <c r="B597" s="1" t="s">
        <v>10</v>
      </c>
      <c r="C597" s="1" t="s">
        <v>20</v>
      </c>
      <c r="D597" s="1" t="s">
        <v>21</v>
      </c>
      <c r="E597" s="1" t="s">
        <v>13</v>
      </c>
      <c r="F597">
        <v>2020</v>
      </c>
      <c r="G597">
        <v>5</v>
      </c>
      <c r="H597">
        <v>70630</v>
      </c>
      <c r="I597">
        <v>338210</v>
      </c>
      <c r="J597" s="4">
        <f>SUMIFS(I:I,D:D,External_Data[[#This Row],[Brand]],F:F,External_Data[[#This Row],[Year]])</f>
        <v>10794936</v>
      </c>
      <c r="K5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11342976</v>
      </c>
    </row>
    <row r="598" spans="1:11" x14ac:dyDescent="0.25">
      <c r="A598" s="1" t="s">
        <v>9</v>
      </c>
      <c r="B598" s="1" t="s">
        <v>10</v>
      </c>
      <c r="C598" s="1" t="s">
        <v>20</v>
      </c>
      <c r="D598" s="1" t="s">
        <v>21</v>
      </c>
      <c r="E598" s="1" t="s">
        <v>13</v>
      </c>
      <c r="F598">
        <v>2020</v>
      </c>
      <c r="G598">
        <v>6</v>
      </c>
      <c r="H598">
        <v>79160</v>
      </c>
      <c r="I598">
        <v>378370</v>
      </c>
      <c r="J598" s="4">
        <f>SUMIFS(I:I,D:D,External_Data[[#This Row],[Brand]],F:F,External_Data[[#This Row],[Year]])</f>
        <v>10794936</v>
      </c>
      <c r="K5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11260856</v>
      </c>
    </row>
    <row r="599" spans="1:11" x14ac:dyDescent="0.25">
      <c r="A599" s="1" t="s">
        <v>9</v>
      </c>
      <c r="B599" s="1" t="s">
        <v>10</v>
      </c>
      <c r="C599" s="1" t="s">
        <v>20</v>
      </c>
      <c r="D599" s="1" t="s">
        <v>21</v>
      </c>
      <c r="E599" s="1" t="s">
        <v>13</v>
      </c>
      <c r="F599">
        <v>2020</v>
      </c>
      <c r="G599">
        <v>7</v>
      </c>
      <c r="H599">
        <v>87970</v>
      </c>
      <c r="I599">
        <v>434020</v>
      </c>
      <c r="J599" s="4">
        <f>SUMIFS(I:I,D:D,External_Data[[#This Row],[Brand]],F:F,External_Data[[#This Row],[Year]])</f>
        <v>10794936</v>
      </c>
      <c r="K5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11193946</v>
      </c>
    </row>
    <row r="600" spans="1:11" x14ac:dyDescent="0.25">
      <c r="A600" s="1" t="s">
        <v>9</v>
      </c>
      <c r="B600" s="1" t="s">
        <v>10</v>
      </c>
      <c r="C600" s="1" t="s">
        <v>20</v>
      </c>
      <c r="D600" s="1" t="s">
        <v>21</v>
      </c>
      <c r="E600" s="1" t="s">
        <v>13</v>
      </c>
      <c r="F600">
        <v>2020</v>
      </c>
      <c r="G600">
        <v>8</v>
      </c>
      <c r="H600">
        <v>72510</v>
      </c>
      <c r="I600">
        <v>361400</v>
      </c>
      <c r="J600" s="4">
        <f>SUMIFS(I:I,D:D,External_Data[[#This Row],[Brand]],F:F,External_Data[[#This Row],[Year]])</f>
        <v>10794936</v>
      </c>
      <c r="K6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11117056</v>
      </c>
    </row>
    <row r="601" spans="1:11" x14ac:dyDescent="0.25">
      <c r="A601" s="1" t="s">
        <v>9</v>
      </c>
      <c r="B601" s="1" t="s">
        <v>10</v>
      </c>
      <c r="C601" s="1" t="s">
        <v>20</v>
      </c>
      <c r="D601" s="1" t="s">
        <v>21</v>
      </c>
      <c r="E601" s="1" t="s">
        <v>13</v>
      </c>
      <c r="F601">
        <v>2020</v>
      </c>
      <c r="G601">
        <v>9</v>
      </c>
      <c r="H601">
        <v>75840</v>
      </c>
      <c r="I601">
        <v>377420</v>
      </c>
      <c r="J601" s="4">
        <f>SUMIFS(I:I,D:D,External_Data[[#This Row],[Brand]],F:F,External_Data[[#This Row],[Year]])</f>
        <v>10794936</v>
      </c>
      <c r="K6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11033286</v>
      </c>
    </row>
    <row r="602" spans="1:11" x14ac:dyDescent="0.25">
      <c r="A602" s="1" t="s">
        <v>9</v>
      </c>
      <c r="B602" s="1" t="s">
        <v>10</v>
      </c>
      <c r="C602" s="1" t="s">
        <v>20</v>
      </c>
      <c r="D602" s="1" t="s">
        <v>21</v>
      </c>
      <c r="E602" s="1" t="s">
        <v>13</v>
      </c>
      <c r="F602">
        <v>2020</v>
      </c>
      <c r="G602">
        <v>10</v>
      </c>
      <c r="H602">
        <v>82070</v>
      </c>
      <c r="I602">
        <v>410740</v>
      </c>
      <c r="J602" s="4">
        <f>SUMIFS(I:I,D:D,External_Data[[#This Row],[Brand]],F:F,External_Data[[#This Row],[Year]])</f>
        <v>10794936</v>
      </c>
      <c r="K6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10946106</v>
      </c>
    </row>
    <row r="603" spans="1:11" x14ac:dyDescent="0.25">
      <c r="A603" s="1" t="s">
        <v>9</v>
      </c>
      <c r="B603" s="1" t="s">
        <v>10</v>
      </c>
      <c r="C603" s="1" t="s">
        <v>20</v>
      </c>
      <c r="D603" s="1" t="s">
        <v>21</v>
      </c>
      <c r="E603" s="1" t="s">
        <v>13</v>
      </c>
      <c r="F603">
        <v>2020</v>
      </c>
      <c r="G603">
        <v>11</v>
      </c>
      <c r="H603">
        <v>77740</v>
      </c>
      <c r="I603">
        <v>391040</v>
      </c>
      <c r="J603" s="4">
        <f>SUMIFS(I:I,D:D,External_Data[[#This Row],[Brand]],F:F,External_Data[[#This Row],[Year]])</f>
        <v>10794936</v>
      </c>
      <c r="K6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10869366</v>
      </c>
    </row>
    <row r="604" spans="1:11" x14ac:dyDescent="0.25">
      <c r="A604" s="1" t="s">
        <v>9</v>
      </c>
      <c r="B604" s="1" t="s">
        <v>10</v>
      </c>
      <c r="C604" s="1" t="s">
        <v>20</v>
      </c>
      <c r="D604" s="1" t="s">
        <v>21</v>
      </c>
      <c r="E604" s="1" t="s">
        <v>13</v>
      </c>
      <c r="F604">
        <v>2020</v>
      </c>
      <c r="G604">
        <v>12</v>
      </c>
      <c r="H604">
        <v>79250</v>
      </c>
      <c r="I604">
        <v>401160</v>
      </c>
      <c r="J604" s="4">
        <f>SUMIFS(I:I,D:D,External_Data[[#This Row],[Brand]],F:F,External_Data[[#This Row],[Year]])</f>
        <v>10794936</v>
      </c>
      <c r="K6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10794936</v>
      </c>
    </row>
    <row r="605" spans="1:11" x14ac:dyDescent="0.25">
      <c r="A605" s="1" t="s">
        <v>9</v>
      </c>
      <c r="B605" s="1" t="s">
        <v>10</v>
      </c>
      <c r="C605" s="1" t="s">
        <v>20</v>
      </c>
      <c r="D605" s="1" t="s">
        <v>21</v>
      </c>
      <c r="E605" s="1" t="s">
        <v>13</v>
      </c>
      <c r="F605">
        <v>2021</v>
      </c>
      <c r="G605">
        <v>1</v>
      </c>
      <c r="H605">
        <v>65450</v>
      </c>
      <c r="I605">
        <v>331030</v>
      </c>
      <c r="J605" s="4">
        <f>SUMIFS(I:I,D:D,External_Data[[#This Row],[Brand]],F:F,External_Data[[#This Row],[Year]])</f>
        <v>10891598</v>
      </c>
      <c r="K6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11786678</v>
      </c>
    </row>
    <row r="606" spans="1:11" x14ac:dyDescent="0.25">
      <c r="A606" s="1" t="s">
        <v>9</v>
      </c>
      <c r="B606" s="1" t="s">
        <v>10</v>
      </c>
      <c r="C606" s="1" t="s">
        <v>20</v>
      </c>
      <c r="D606" s="1" t="s">
        <v>21</v>
      </c>
      <c r="E606" s="1" t="s">
        <v>13</v>
      </c>
      <c r="F606">
        <v>2021</v>
      </c>
      <c r="G606">
        <v>2</v>
      </c>
      <c r="H606">
        <v>68210</v>
      </c>
      <c r="I606">
        <v>345110</v>
      </c>
      <c r="J606" s="4">
        <f>SUMIFS(I:I,D:D,External_Data[[#This Row],[Brand]],F:F,External_Data[[#This Row],[Year]])</f>
        <v>10891598</v>
      </c>
      <c r="K6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11714038</v>
      </c>
    </row>
    <row r="607" spans="1:11" x14ac:dyDescent="0.25">
      <c r="A607" s="1" t="s">
        <v>9</v>
      </c>
      <c r="B607" s="1" t="s">
        <v>10</v>
      </c>
      <c r="C607" s="1" t="s">
        <v>20</v>
      </c>
      <c r="D607" s="1" t="s">
        <v>21</v>
      </c>
      <c r="E607" s="1" t="s">
        <v>13</v>
      </c>
      <c r="F607">
        <v>2021</v>
      </c>
      <c r="G607">
        <v>3</v>
      </c>
      <c r="H607">
        <v>73380</v>
      </c>
      <c r="I607">
        <v>371280</v>
      </c>
      <c r="J607" s="4">
        <f>SUMIFS(I:I,D:D,External_Data[[#This Row],[Brand]],F:F,External_Data[[#This Row],[Year]])</f>
        <v>10891598</v>
      </c>
      <c r="K6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11613268</v>
      </c>
    </row>
    <row r="608" spans="1:11" x14ac:dyDescent="0.25">
      <c r="A608" s="1" t="s">
        <v>9</v>
      </c>
      <c r="B608" s="1" t="s">
        <v>10</v>
      </c>
      <c r="C608" s="1" t="s">
        <v>20</v>
      </c>
      <c r="D608" s="1" t="s">
        <v>21</v>
      </c>
      <c r="E608" s="1" t="s">
        <v>13</v>
      </c>
      <c r="F608">
        <v>2021</v>
      </c>
      <c r="G608">
        <v>4</v>
      </c>
      <c r="H608">
        <v>70370</v>
      </c>
      <c r="I608">
        <v>357390</v>
      </c>
      <c r="J608" s="4">
        <f>SUMIFS(I:I,D:D,External_Data[[#This Row],[Brand]],F:F,External_Data[[#This Row],[Year]])</f>
        <v>10891598</v>
      </c>
      <c r="K6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11516768</v>
      </c>
    </row>
    <row r="609" spans="1:11" x14ac:dyDescent="0.25">
      <c r="A609" s="1" t="s">
        <v>9</v>
      </c>
      <c r="B609" s="1" t="s">
        <v>10</v>
      </c>
      <c r="C609" s="1" t="s">
        <v>20</v>
      </c>
      <c r="D609" s="1" t="s">
        <v>21</v>
      </c>
      <c r="E609" s="1" t="s">
        <v>13</v>
      </c>
      <c r="F609">
        <v>2021</v>
      </c>
      <c r="G609">
        <v>5</v>
      </c>
      <c r="H609">
        <v>69340</v>
      </c>
      <c r="I609">
        <v>351550</v>
      </c>
      <c r="J609" s="4">
        <f>SUMIFS(I:I,D:D,External_Data[[#This Row],[Brand]],F:F,External_Data[[#This Row],[Year]])</f>
        <v>10891598</v>
      </c>
      <c r="K6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11446138</v>
      </c>
    </row>
    <row r="610" spans="1:11" x14ac:dyDescent="0.25">
      <c r="A610" s="1" t="s">
        <v>9</v>
      </c>
      <c r="B610" s="1" t="s">
        <v>10</v>
      </c>
      <c r="C610" s="1" t="s">
        <v>20</v>
      </c>
      <c r="D610" s="1" t="s">
        <v>21</v>
      </c>
      <c r="E610" s="1" t="s">
        <v>13</v>
      </c>
      <c r="F610">
        <v>2021</v>
      </c>
      <c r="G610">
        <v>6</v>
      </c>
      <c r="H610">
        <v>73900</v>
      </c>
      <c r="I610">
        <v>376040</v>
      </c>
      <c r="J610" s="4">
        <f>SUMIFS(I:I,D:D,External_Data[[#This Row],[Brand]],F:F,External_Data[[#This Row],[Year]])</f>
        <v>10891598</v>
      </c>
      <c r="K6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11366978</v>
      </c>
    </row>
    <row r="611" spans="1:11" x14ac:dyDescent="0.25">
      <c r="A611" s="1" t="s">
        <v>9</v>
      </c>
      <c r="B611" s="1" t="s">
        <v>10</v>
      </c>
      <c r="C611" s="1" t="s">
        <v>20</v>
      </c>
      <c r="D611" s="1" t="s">
        <v>21</v>
      </c>
      <c r="E611" s="1" t="s">
        <v>13</v>
      </c>
      <c r="F611">
        <v>2021</v>
      </c>
      <c r="G611">
        <v>7</v>
      </c>
      <c r="H611">
        <v>74920</v>
      </c>
      <c r="I611">
        <v>380900</v>
      </c>
      <c r="J611" s="4">
        <f>SUMIFS(I:I,D:D,External_Data[[#This Row],[Brand]],F:F,External_Data[[#This Row],[Year]])</f>
        <v>10891598</v>
      </c>
      <c r="K6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11279008</v>
      </c>
    </row>
    <row r="612" spans="1:11" x14ac:dyDescent="0.25">
      <c r="A612" s="1" t="s">
        <v>9</v>
      </c>
      <c r="B612" s="1" t="s">
        <v>10</v>
      </c>
      <c r="C612" s="1" t="s">
        <v>20</v>
      </c>
      <c r="D612" s="1" t="s">
        <v>21</v>
      </c>
      <c r="E612" s="1" t="s">
        <v>13</v>
      </c>
      <c r="F612">
        <v>2021</v>
      </c>
      <c r="G612">
        <v>8</v>
      </c>
      <c r="H612">
        <v>67700</v>
      </c>
      <c r="I612">
        <v>344700</v>
      </c>
      <c r="J612" s="4">
        <f>SUMIFS(I:I,D:D,External_Data[[#This Row],[Brand]],F:F,External_Data[[#This Row],[Year]])</f>
        <v>10891598</v>
      </c>
      <c r="K6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11206498</v>
      </c>
    </row>
    <row r="613" spans="1:11" x14ac:dyDescent="0.25">
      <c r="A613" s="1" t="s">
        <v>9</v>
      </c>
      <c r="B613" s="1" t="s">
        <v>10</v>
      </c>
      <c r="C613" s="1" t="s">
        <v>20</v>
      </c>
      <c r="D613" s="1" t="s">
        <v>21</v>
      </c>
      <c r="E613" s="1" t="s">
        <v>13</v>
      </c>
      <c r="F613">
        <v>2021</v>
      </c>
      <c r="G613">
        <v>9</v>
      </c>
      <c r="H613">
        <v>72610</v>
      </c>
      <c r="I613">
        <v>370280</v>
      </c>
      <c r="J613" s="4">
        <f>SUMIFS(I:I,D:D,External_Data[[#This Row],[Brand]],F:F,External_Data[[#This Row],[Year]])</f>
        <v>10891598</v>
      </c>
      <c r="K6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11130658</v>
      </c>
    </row>
    <row r="614" spans="1:11" x14ac:dyDescent="0.25">
      <c r="A614" s="1" t="s">
        <v>9</v>
      </c>
      <c r="B614" s="1" t="s">
        <v>10</v>
      </c>
      <c r="C614" s="1" t="s">
        <v>20</v>
      </c>
      <c r="D614" s="1" t="s">
        <v>21</v>
      </c>
      <c r="E614" s="1" t="s">
        <v>13</v>
      </c>
      <c r="F614">
        <v>2021</v>
      </c>
      <c r="G614">
        <v>10</v>
      </c>
      <c r="H614">
        <v>81760</v>
      </c>
      <c r="I614">
        <v>417450</v>
      </c>
      <c r="J614" s="4">
        <f>SUMIFS(I:I,D:D,External_Data[[#This Row],[Brand]],F:F,External_Data[[#This Row],[Year]])</f>
        <v>10891598</v>
      </c>
      <c r="K6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11048588</v>
      </c>
    </row>
    <row r="615" spans="1:11" x14ac:dyDescent="0.25">
      <c r="A615" s="1" t="s">
        <v>9</v>
      </c>
      <c r="B615" s="1" t="s">
        <v>10</v>
      </c>
      <c r="C615" s="1" t="s">
        <v>20</v>
      </c>
      <c r="D615" s="1" t="s">
        <v>21</v>
      </c>
      <c r="E615" s="1" t="s">
        <v>13</v>
      </c>
      <c r="F615">
        <v>2021</v>
      </c>
      <c r="G615">
        <v>11</v>
      </c>
      <c r="H615">
        <v>75430</v>
      </c>
      <c r="I615">
        <v>384020</v>
      </c>
      <c r="J615" s="4">
        <f>SUMIFS(I:I,D:D,External_Data[[#This Row],[Brand]],F:F,External_Data[[#This Row],[Year]])</f>
        <v>10891598</v>
      </c>
      <c r="K6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10970848</v>
      </c>
    </row>
    <row r="616" spans="1:11" x14ac:dyDescent="0.25">
      <c r="A616" s="1" t="s">
        <v>9</v>
      </c>
      <c r="B616" s="1" t="s">
        <v>10</v>
      </c>
      <c r="C616" s="1" t="s">
        <v>20</v>
      </c>
      <c r="D616" s="1" t="s">
        <v>21</v>
      </c>
      <c r="E616" s="1" t="s">
        <v>13</v>
      </c>
      <c r="F616">
        <v>2021</v>
      </c>
      <c r="G616">
        <v>12</v>
      </c>
      <c r="H616">
        <v>80290</v>
      </c>
      <c r="I616">
        <v>409240</v>
      </c>
      <c r="J616" s="4">
        <f>SUMIFS(I:I,D:D,External_Data[[#This Row],[Brand]],F:F,External_Data[[#This Row],[Year]])</f>
        <v>10891598</v>
      </c>
      <c r="K6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10891598</v>
      </c>
    </row>
    <row r="617" spans="1:11" x14ac:dyDescent="0.25">
      <c r="A617" s="1" t="s">
        <v>9</v>
      </c>
      <c r="B617" s="1" t="s">
        <v>10</v>
      </c>
      <c r="C617" s="1" t="s">
        <v>20</v>
      </c>
      <c r="D617" s="1" t="s">
        <v>21</v>
      </c>
      <c r="E617" s="1" t="s">
        <v>13</v>
      </c>
      <c r="F617">
        <v>2022</v>
      </c>
      <c r="G617">
        <v>1</v>
      </c>
      <c r="H617">
        <v>74920</v>
      </c>
      <c r="I617">
        <v>383860</v>
      </c>
      <c r="J617" s="4">
        <f>SUMIFS(I:I,D:D,External_Data[[#This Row],[Brand]],F:F,External_Data[[#This Row],[Year]])</f>
        <v>18851771</v>
      </c>
      <c r="K6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19659681</v>
      </c>
    </row>
    <row r="618" spans="1:11" x14ac:dyDescent="0.25">
      <c r="A618" s="1" t="s">
        <v>9</v>
      </c>
      <c r="B618" s="1" t="s">
        <v>10</v>
      </c>
      <c r="C618" s="1" t="s">
        <v>20</v>
      </c>
      <c r="D618" s="1" t="s">
        <v>21</v>
      </c>
      <c r="E618" s="1" t="s">
        <v>13</v>
      </c>
      <c r="F618">
        <v>2022</v>
      </c>
      <c r="G618">
        <v>2</v>
      </c>
      <c r="H618">
        <v>66730</v>
      </c>
      <c r="I618">
        <v>341950</v>
      </c>
      <c r="J618" s="4">
        <f>SUMIFS(I:I,D:D,External_Data[[#This Row],[Brand]],F:F,External_Data[[#This Row],[Year]])</f>
        <v>18851771</v>
      </c>
      <c r="K6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19591471</v>
      </c>
    </row>
    <row r="619" spans="1:11" x14ac:dyDescent="0.25">
      <c r="A619" s="1" t="s">
        <v>9</v>
      </c>
      <c r="B619" s="1" t="s">
        <v>10</v>
      </c>
      <c r="C619" s="1" t="s">
        <v>20</v>
      </c>
      <c r="D619" s="1" t="s">
        <v>21</v>
      </c>
      <c r="E619" s="1" t="s">
        <v>13</v>
      </c>
      <c r="F619">
        <v>2022</v>
      </c>
      <c r="G619">
        <v>3</v>
      </c>
      <c r="H619">
        <v>70497</v>
      </c>
      <c r="I619">
        <v>360504</v>
      </c>
      <c r="J619" s="4">
        <f>SUMIFS(I:I,D:D,External_Data[[#This Row],[Brand]],F:F,External_Data[[#This Row],[Year]])</f>
        <v>18851771</v>
      </c>
      <c r="K6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19518091</v>
      </c>
    </row>
    <row r="620" spans="1:11" x14ac:dyDescent="0.25">
      <c r="A620" s="1" t="s">
        <v>9</v>
      </c>
      <c r="B620" s="1" t="s">
        <v>10</v>
      </c>
      <c r="C620" s="1" t="s">
        <v>20</v>
      </c>
      <c r="D620" s="1" t="s">
        <v>21</v>
      </c>
      <c r="E620" s="1" t="s">
        <v>13</v>
      </c>
      <c r="F620">
        <v>2022</v>
      </c>
      <c r="G620">
        <v>4</v>
      </c>
      <c r="H620">
        <v>1251276</v>
      </c>
      <c r="I620">
        <v>642707</v>
      </c>
      <c r="J620" s="4">
        <f>SUMIFS(I:I,D:D,External_Data[[#This Row],[Brand]],F:F,External_Data[[#This Row],[Year]])</f>
        <v>18851771</v>
      </c>
      <c r="K6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19447721</v>
      </c>
    </row>
    <row r="621" spans="1:11" x14ac:dyDescent="0.25">
      <c r="A621" s="1" t="s">
        <v>9</v>
      </c>
      <c r="B621" s="1" t="s">
        <v>10</v>
      </c>
      <c r="C621" s="1" t="s">
        <v>20</v>
      </c>
      <c r="D621" s="1" t="s">
        <v>21</v>
      </c>
      <c r="E621" s="1" t="s">
        <v>13</v>
      </c>
      <c r="F621">
        <v>2022</v>
      </c>
      <c r="G621">
        <v>5</v>
      </c>
      <c r="H621">
        <v>67689</v>
      </c>
      <c r="I621">
        <v>357498</v>
      </c>
      <c r="J621" s="4">
        <f>SUMIFS(I:I,D:D,External_Data[[#This Row],[Brand]],F:F,External_Data[[#This Row],[Year]])</f>
        <v>18851771</v>
      </c>
      <c r="K6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19378381</v>
      </c>
    </row>
    <row r="622" spans="1:11" x14ac:dyDescent="0.25">
      <c r="A622" s="1" t="s">
        <v>9</v>
      </c>
      <c r="B622" s="1" t="s">
        <v>10</v>
      </c>
      <c r="C622" s="1" t="s">
        <v>20</v>
      </c>
      <c r="D622" s="1" t="s">
        <v>21</v>
      </c>
      <c r="E622" s="1" t="s">
        <v>13</v>
      </c>
      <c r="F622">
        <v>2022</v>
      </c>
      <c r="G622">
        <v>6</v>
      </c>
      <c r="H622">
        <v>65331</v>
      </c>
      <c r="I622">
        <v>351675</v>
      </c>
      <c r="J622" s="4">
        <f>SUMIFS(I:I,D:D,External_Data[[#This Row],[Brand]],F:F,External_Data[[#This Row],[Year]])</f>
        <v>18851771</v>
      </c>
      <c r="K6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19304481</v>
      </c>
    </row>
    <row r="623" spans="1:11" x14ac:dyDescent="0.25">
      <c r="A623" s="1" t="s">
        <v>9</v>
      </c>
      <c r="B623" s="1" t="s">
        <v>10</v>
      </c>
      <c r="C623" s="1" t="s">
        <v>20</v>
      </c>
      <c r="D623" s="1" t="s">
        <v>21</v>
      </c>
      <c r="E623" s="1" t="s">
        <v>13</v>
      </c>
      <c r="F623">
        <v>2022</v>
      </c>
      <c r="G623">
        <v>7</v>
      </c>
      <c r="H623">
        <v>64782</v>
      </c>
      <c r="I623">
        <v>362466</v>
      </c>
      <c r="J623" s="4">
        <f>SUMIFS(I:I,D:D,External_Data[[#This Row],[Brand]],F:F,External_Data[[#This Row],[Year]])</f>
        <v>18851771</v>
      </c>
      <c r="K6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19229561</v>
      </c>
    </row>
    <row r="624" spans="1:11" x14ac:dyDescent="0.25">
      <c r="A624" s="1" t="s">
        <v>9</v>
      </c>
      <c r="B624" s="1" t="s">
        <v>10</v>
      </c>
      <c r="C624" s="1" t="s">
        <v>20</v>
      </c>
      <c r="D624" s="1" t="s">
        <v>21</v>
      </c>
      <c r="E624" s="1" t="s">
        <v>13</v>
      </c>
      <c r="F624">
        <v>2022</v>
      </c>
      <c r="G624">
        <v>8</v>
      </c>
      <c r="H624">
        <v>97832</v>
      </c>
      <c r="I624">
        <v>533806</v>
      </c>
      <c r="J624" s="4">
        <f>SUMIFS(I:I,D:D,External_Data[[#This Row],[Brand]],F:F,External_Data[[#This Row],[Year]])</f>
        <v>18851771</v>
      </c>
      <c r="K6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19161861</v>
      </c>
    </row>
    <row r="625" spans="1:11" x14ac:dyDescent="0.25">
      <c r="A625" s="1" t="s">
        <v>9</v>
      </c>
      <c r="B625" s="1" t="s">
        <v>10</v>
      </c>
      <c r="C625" s="1" t="s">
        <v>20</v>
      </c>
      <c r="D625" s="1" t="s">
        <v>21</v>
      </c>
      <c r="E625" s="1" t="s">
        <v>13</v>
      </c>
      <c r="F625">
        <v>2022</v>
      </c>
      <c r="G625">
        <v>9</v>
      </c>
      <c r="H625">
        <v>66177</v>
      </c>
      <c r="I625">
        <v>362313</v>
      </c>
      <c r="J625" s="4">
        <f>SUMIFS(I:I,D:D,External_Data[[#This Row],[Brand]],F:F,External_Data[[#This Row],[Year]])</f>
        <v>18851771</v>
      </c>
      <c r="K6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19089251</v>
      </c>
    </row>
    <row r="626" spans="1:11" x14ac:dyDescent="0.25">
      <c r="A626" s="1" t="s">
        <v>9</v>
      </c>
      <c r="B626" s="1" t="s">
        <v>10</v>
      </c>
      <c r="C626" s="1" t="s">
        <v>20</v>
      </c>
      <c r="D626" s="1" t="s">
        <v>21</v>
      </c>
      <c r="E626" s="1" t="s">
        <v>13</v>
      </c>
      <c r="F626">
        <v>2022</v>
      </c>
      <c r="G626">
        <v>10</v>
      </c>
      <c r="H626">
        <v>58456</v>
      </c>
      <c r="I626">
        <v>326104</v>
      </c>
      <c r="J626" s="4">
        <f>SUMIFS(I:I,D:D,External_Data[[#This Row],[Brand]],F:F,External_Data[[#This Row],[Year]])</f>
        <v>18851771</v>
      </c>
      <c r="K6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19007491</v>
      </c>
    </row>
    <row r="627" spans="1:11" x14ac:dyDescent="0.25">
      <c r="A627" s="1" t="s">
        <v>9</v>
      </c>
      <c r="B627" s="1" t="s">
        <v>10</v>
      </c>
      <c r="C627" s="1" t="s">
        <v>20</v>
      </c>
      <c r="D627" s="1" t="s">
        <v>21</v>
      </c>
      <c r="E627" s="1" t="s">
        <v>13</v>
      </c>
      <c r="F627">
        <v>2022</v>
      </c>
      <c r="G627">
        <v>11</v>
      </c>
      <c r="H627">
        <v>101946</v>
      </c>
      <c r="I627">
        <v>570921</v>
      </c>
      <c r="J627" s="4">
        <f>SUMIFS(I:I,D:D,External_Data[[#This Row],[Brand]],F:F,External_Data[[#This Row],[Year]])</f>
        <v>18851771</v>
      </c>
      <c r="K6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18932061</v>
      </c>
    </row>
    <row r="628" spans="1:11" x14ac:dyDescent="0.25">
      <c r="A628" s="1" t="s">
        <v>9</v>
      </c>
      <c r="B628" s="1" t="s">
        <v>10</v>
      </c>
      <c r="C628" s="1" t="s">
        <v>20</v>
      </c>
      <c r="D628" s="1" t="s">
        <v>21</v>
      </c>
      <c r="E628" s="1" t="s">
        <v>13</v>
      </c>
      <c r="F628">
        <v>2022</v>
      </c>
      <c r="G628">
        <v>12</v>
      </c>
      <c r="H628">
        <v>58170</v>
      </c>
      <c r="I628">
        <v>323225</v>
      </c>
      <c r="J628" s="4">
        <f>SUMIFS(I:I,D:D,External_Data[[#This Row],[Brand]],F:F,External_Data[[#This Row],[Year]])</f>
        <v>18851771</v>
      </c>
      <c r="K6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18851771</v>
      </c>
    </row>
    <row r="629" spans="1:11" x14ac:dyDescent="0.25">
      <c r="A629" s="1" t="s">
        <v>9</v>
      </c>
      <c r="B629" s="1" t="s">
        <v>10</v>
      </c>
      <c r="C629" s="1" t="s">
        <v>20</v>
      </c>
      <c r="D629" s="1" t="s">
        <v>21</v>
      </c>
      <c r="E629" s="1" t="s">
        <v>13</v>
      </c>
      <c r="F629">
        <v>2023</v>
      </c>
      <c r="G629">
        <v>1</v>
      </c>
      <c r="H629">
        <v>74920</v>
      </c>
      <c r="I629">
        <v>426310</v>
      </c>
      <c r="J629" s="4">
        <f>SUMIFS(I:I,D:D,External_Data[[#This Row],[Brand]],F:F,External_Data[[#This Row],[Year]])</f>
        <v>3892750</v>
      </c>
      <c r="K6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5861636</v>
      </c>
    </row>
    <row r="630" spans="1:11" x14ac:dyDescent="0.25">
      <c r="A630" s="1" t="s">
        <v>9</v>
      </c>
      <c r="B630" s="1" t="s">
        <v>10</v>
      </c>
      <c r="C630" s="1" t="s">
        <v>20</v>
      </c>
      <c r="D630" s="1" t="s">
        <v>21</v>
      </c>
      <c r="E630" s="1" t="s">
        <v>13</v>
      </c>
      <c r="F630">
        <v>2023</v>
      </c>
      <c r="G630">
        <v>2</v>
      </c>
      <c r="H630">
        <v>74290</v>
      </c>
      <c r="I630">
        <v>453090</v>
      </c>
      <c r="J630" s="4">
        <f>SUMIFS(I:I,D:D,External_Data[[#This Row],[Brand]],F:F,External_Data[[#This Row],[Year]])</f>
        <v>3892750</v>
      </c>
      <c r="K6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5794906</v>
      </c>
    </row>
    <row r="631" spans="1:11" x14ac:dyDescent="0.25">
      <c r="A631" s="1" t="s">
        <v>9</v>
      </c>
      <c r="B631" s="1" t="s">
        <v>10</v>
      </c>
      <c r="C631" s="1" t="s">
        <v>20</v>
      </c>
      <c r="D631" s="1" t="s">
        <v>21</v>
      </c>
      <c r="E631" s="1" t="s">
        <v>13</v>
      </c>
      <c r="F631">
        <v>2023</v>
      </c>
      <c r="G631">
        <v>3</v>
      </c>
      <c r="H631">
        <v>89050</v>
      </c>
      <c r="I631">
        <v>566790</v>
      </c>
      <c r="J631" s="4">
        <f>SUMIFS(I:I,D:D,External_Data[[#This Row],[Brand]],F:F,External_Data[[#This Row],[Year]])</f>
        <v>3892750</v>
      </c>
      <c r="K6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5724409</v>
      </c>
    </row>
    <row r="632" spans="1:11" x14ac:dyDescent="0.25">
      <c r="A632" s="1" t="s">
        <v>9</v>
      </c>
      <c r="B632" s="1" t="s">
        <v>10</v>
      </c>
      <c r="C632" s="1" t="s">
        <v>20</v>
      </c>
      <c r="D632" s="1" t="s">
        <v>21</v>
      </c>
      <c r="E632" s="1" t="s">
        <v>14</v>
      </c>
      <c r="F632">
        <v>2018</v>
      </c>
      <c r="G632">
        <v>1</v>
      </c>
      <c r="H632">
        <v>34410</v>
      </c>
      <c r="I632">
        <v>161340</v>
      </c>
      <c r="J632" s="4">
        <f>SUMIFS(I:I,D:D,External_Data[[#This Row],[Brand]],F:F,External_Data[[#This Row],[Year]])</f>
        <v>10219544</v>
      </c>
      <c r="K6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3" spans="1:11" x14ac:dyDescent="0.25">
      <c r="A633" s="1" t="s">
        <v>9</v>
      </c>
      <c r="B633" s="1" t="s">
        <v>10</v>
      </c>
      <c r="C633" s="1" t="s">
        <v>20</v>
      </c>
      <c r="D633" s="1" t="s">
        <v>21</v>
      </c>
      <c r="E633" s="1" t="s">
        <v>14</v>
      </c>
      <c r="F633">
        <v>2018</v>
      </c>
      <c r="G633">
        <v>2</v>
      </c>
      <c r="H633">
        <v>36770</v>
      </c>
      <c r="I633">
        <v>172460</v>
      </c>
      <c r="J633" s="4">
        <f>SUMIFS(I:I,D:D,External_Data[[#This Row],[Brand]],F:F,External_Data[[#This Row],[Year]])</f>
        <v>10219544</v>
      </c>
      <c r="K6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4" spans="1:11" x14ac:dyDescent="0.25">
      <c r="A634" s="1" t="s">
        <v>9</v>
      </c>
      <c r="B634" s="1" t="s">
        <v>10</v>
      </c>
      <c r="C634" s="1" t="s">
        <v>20</v>
      </c>
      <c r="D634" s="1" t="s">
        <v>21</v>
      </c>
      <c r="E634" s="1" t="s">
        <v>14</v>
      </c>
      <c r="F634">
        <v>2018</v>
      </c>
      <c r="G634">
        <v>3</v>
      </c>
      <c r="H634">
        <v>44020</v>
      </c>
      <c r="I634">
        <v>206440</v>
      </c>
      <c r="J634" s="4">
        <f>SUMIFS(I:I,D:D,External_Data[[#This Row],[Brand]],F:F,External_Data[[#This Row],[Year]])</f>
        <v>10219544</v>
      </c>
      <c r="K6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5" spans="1:11" x14ac:dyDescent="0.25">
      <c r="A635" s="1" t="s">
        <v>9</v>
      </c>
      <c r="B635" s="1" t="s">
        <v>10</v>
      </c>
      <c r="C635" s="1" t="s">
        <v>20</v>
      </c>
      <c r="D635" s="1" t="s">
        <v>21</v>
      </c>
      <c r="E635" s="1" t="s">
        <v>14</v>
      </c>
      <c r="F635">
        <v>2018</v>
      </c>
      <c r="G635">
        <v>4</v>
      </c>
      <c r="H635">
        <v>31030</v>
      </c>
      <c r="I635">
        <v>145530</v>
      </c>
      <c r="J635" s="4">
        <f>SUMIFS(I:I,D:D,External_Data[[#This Row],[Brand]],F:F,External_Data[[#This Row],[Year]])</f>
        <v>10219544</v>
      </c>
      <c r="K6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6" spans="1:11" x14ac:dyDescent="0.25">
      <c r="A636" s="1" t="s">
        <v>9</v>
      </c>
      <c r="B636" s="1" t="s">
        <v>10</v>
      </c>
      <c r="C636" s="1" t="s">
        <v>20</v>
      </c>
      <c r="D636" s="1" t="s">
        <v>21</v>
      </c>
      <c r="E636" s="1" t="s">
        <v>14</v>
      </c>
      <c r="F636">
        <v>2018</v>
      </c>
      <c r="G636">
        <v>5</v>
      </c>
      <c r="H636">
        <v>42160</v>
      </c>
      <c r="I636">
        <v>197720</v>
      </c>
      <c r="J636" s="4">
        <f>SUMIFS(I:I,D:D,External_Data[[#This Row],[Brand]],F:F,External_Data[[#This Row],[Year]])</f>
        <v>10219544</v>
      </c>
      <c r="K6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7" spans="1:11" x14ac:dyDescent="0.25">
      <c r="A637" s="1" t="s">
        <v>9</v>
      </c>
      <c r="B637" s="1" t="s">
        <v>10</v>
      </c>
      <c r="C637" s="1" t="s">
        <v>20</v>
      </c>
      <c r="D637" s="1" t="s">
        <v>21</v>
      </c>
      <c r="E637" s="1" t="s">
        <v>14</v>
      </c>
      <c r="F637">
        <v>2018</v>
      </c>
      <c r="G637">
        <v>6</v>
      </c>
      <c r="H637">
        <v>41310</v>
      </c>
      <c r="I637">
        <v>193740</v>
      </c>
      <c r="J637" s="4">
        <f>SUMIFS(I:I,D:D,External_Data[[#This Row],[Brand]],F:F,External_Data[[#This Row],[Year]])</f>
        <v>10219544</v>
      </c>
      <c r="K6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8" spans="1:11" x14ac:dyDescent="0.25">
      <c r="A638" s="1" t="s">
        <v>9</v>
      </c>
      <c r="B638" s="1" t="s">
        <v>10</v>
      </c>
      <c r="C638" s="1" t="s">
        <v>20</v>
      </c>
      <c r="D638" s="1" t="s">
        <v>21</v>
      </c>
      <c r="E638" s="1" t="s">
        <v>14</v>
      </c>
      <c r="F638">
        <v>2018</v>
      </c>
      <c r="G638">
        <v>7</v>
      </c>
      <c r="H638">
        <v>34370</v>
      </c>
      <c r="I638">
        <v>161180</v>
      </c>
      <c r="J638" s="4">
        <f>SUMIFS(I:I,D:D,External_Data[[#This Row],[Brand]],F:F,External_Data[[#This Row],[Year]])</f>
        <v>10219544</v>
      </c>
      <c r="K6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39" spans="1:11" x14ac:dyDescent="0.25">
      <c r="A639" s="1" t="s">
        <v>9</v>
      </c>
      <c r="B639" s="1" t="s">
        <v>10</v>
      </c>
      <c r="C639" s="1" t="s">
        <v>20</v>
      </c>
      <c r="D639" s="1" t="s">
        <v>21</v>
      </c>
      <c r="E639" s="1" t="s">
        <v>14</v>
      </c>
      <c r="F639">
        <v>2018</v>
      </c>
      <c r="G639">
        <v>8</v>
      </c>
      <c r="H639">
        <v>36460</v>
      </c>
      <c r="I639">
        <v>170950</v>
      </c>
      <c r="J639" s="4">
        <f>SUMIFS(I:I,D:D,External_Data[[#This Row],[Brand]],F:F,External_Data[[#This Row],[Year]])</f>
        <v>10219544</v>
      </c>
      <c r="K6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40" spans="1:11" x14ac:dyDescent="0.25">
      <c r="A640" s="1" t="s">
        <v>9</v>
      </c>
      <c r="B640" s="1" t="s">
        <v>10</v>
      </c>
      <c r="C640" s="1" t="s">
        <v>20</v>
      </c>
      <c r="D640" s="1" t="s">
        <v>21</v>
      </c>
      <c r="E640" s="1" t="s">
        <v>14</v>
      </c>
      <c r="F640">
        <v>2018</v>
      </c>
      <c r="G640">
        <v>9</v>
      </c>
      <c r="H640">
        <v>32680</v>
      </c>
      <c r="I640">
        <v>153250</v>
      </c>
      <c r="J640" s="4">
        <f>SUMIFS(I:I,D:D,External_Data[[#This Row],[Brand]],F:F,External_Data[[#This Row],[Year]])</f>
        <v>10219544</v>
      </c>
      <c r="K6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41" spans="1:11" x14ac:dyDescent="0.25">
      <c r="A641" s="1" t="s">
        <v>9</v>
      </c>
      <c r="B641" s="1" t="s">
        <v>10</v>
      </c>
      <c r="C641" s="1" t="s">
        <v>20</v>
      </c>
      <c r="D641" s="1" t="s">
        <v>21</v>
      </c>
      <c r="E641" s="1" t="s">
        <v>14</v>
      </c>
      <c r="F641">
        <v>2018</v>
      </c>
      <c r="G641">
        <v>10</v>
      </c>
      <c r="H641">
        <v>37960</v>
      </c>
      <c r="I641">
        <v>178070</v>
      </c>
      <c r="J641" s="4">
        <f>SUMIFS(I:I,D:D,External_Data[[#This Row],[Brand]],F:F,External_Data[[#This Row],[Year]])</f>
        <v>10219544</v>
      </c>
      <c r="K6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42" spans="1:11" x14ac:dyDescent="0.25">
      <c r="A642" s="1" t="s">
        <v>9</v>
      </c>
      <c r="B642" s="1" t="s">
        <v>10</v>
      </c>
      <c r="C642" s="1" t="s">
        <v>20</v>
      </c>
      <c r="D642" s="1" t="s">
        <v>21</v>
      </c>
      <c r="E642" s="1" t="s">
        <v>14</v>
      </c>
      <c r="F642">
        <v>2018</v>
      </c>
      <c r="G642">
        <v>11</v>
      </c>
      <c r="H642">
        <v>37960</v>
      </c>
      <c r="I642">
        <v>178060</v>
      </c>
      <c r="J642" s="4">
        <f>SUMIFS(I:I,D:D,External_Data[[#This Row],[Brand]],F:F,External_Data[[#This Row],[Year]])</f>
        <v>10219544</v>
      </c>
      <c r="K6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43" spans="1:11" x14ac:dyDescent="0.25">
      <c r="A643" s="1" t="s">
        <v>9</v>
      </c>
      <c r="B643" s="1" t="s">
        <v>10</v>
      </c>
      <c r="C643" s="1" t="s">
        <v>20</v>
      </c>
      <c r="D643" s="1" t="s">
        <v>21</v>
      </c>
      <c r="E643" s="1" t="s">
        <v>14</v>
      </c>
      <c r="F643">
        <v>2018</v>
      </c>
      <c r="G643">
        <v>12</v>
      </c>
      <c r="H643">
        <v>35920</v>
      </c>
      <c r="I643">
        <v>168620</v>
      </c>
      <c r="J643" s="4">
        <f>SUMIFS(I:I,D:D,External_Data[[#This Row],[Brand]],F:F,External_Data[[#This Row],[Year]])</f>
        <v>10219544</v>
      </c>
      <c r="K6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44" spans="1:11" x14ac:dyDescent="0.25">
      <c r="A644" s="1" t="s">
        <v>9</v>
      </c>
      <c r="B644" s="1" t="s">
        <v>10</v>
      </c>
      <c r="C644" s="1" t="s">
        <v>20</v>
      </c>
      <c r="D644" s="1" t="s">
        <v>21</v>
      </c>
      <c r="E644" s="1" t="s">
        <v>14</v>
      </c>
      <c r="F644">
        <v>2019</v>
      </c>
      <c r="G644">
        <v>1</v>
      </c>
      <c r="H644">
        <v>37240</v>
      </c>
      <c r="I644">
        <v>174600</v>
      </c>
      <c r="J644" s="4">
        <f>SUMIFS(I:I,D:D,External_Data[[#This Row],[Brand]],F:F,External_Data[[#This Row],[Year]])</f>
        <v>10026886</v>
      </c>
      <c r="K6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10437526</v>
      </c>
    </row>
    <row r="645" spans="1:11" x14ac:dyDescent="0.25">
      <c r="A645" s="1" t="s">
        <v>9</v>
      </c>
      <c r="B645" s="1" t="s">
        <v>10</v>
      </c>
      <c r="C645" s="1" t="s">
        <v>20</v>
      </c>
      <c r="D645" s="1" t="s">
        <v>21</v>
      </c>
      <c r="E645" s="1" t="s">
        <v>14</v>
      </c>
      <c r="F645">
        <v>2019</v>
      </c>
      <c r="G645">
        <v>2</v>
      </c>
      <c r="H645">
        <v>34500</v>
      </c>
      <c r="I645">
        <v>161990</v>
      </c>
      <c r="J645" s="4">
        <f>SUMIFS(I:I,D:D,External_Data[[#This Row],[Brand]],F:F,External_Data[[#This Row],[Year]])</f>
        <v>10026886</v>
      </c>
      <c r="K6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10400756</v>
      </c>
    </row>
    <row r="646" spans="1:11" x14ac:dyDescent="0.25">
      <c r="A646" s="1" t="s">
        <v>9</v>
      </c>
      <c r="B646" s="1" t="s">
        <v>10</v>
      </c>
      <c r="C646" s="1" t="s">
        <v>20</v>
      </c>
      <c r="D646" s="1" t="s">
        <v>21</v>
      </c>
      <c r="E646" s="1" t="s">
        <v>14</v>
      </c>
      <c r="F646">
        <v>2019</v>
      </c>
      <c r="G646">
        <v>3</v>
      </c>
      <c r="H646">
        <v>36250</v>
      </c>
      <c r="I646">
        <v>170090</v>
      </c>
      <c r="J646" s="4">
        <f>SUMIFS(I:I,D:D,External_Data[[#This Row],[Brand]],F:F,External_Data[[#This Row],[Year]])</f>
        <v>10026886</v>
      </c>
      <c r="K6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10356736</v>
      </c>
    </row>
    <row r="647" spans="1:11" x14ac:dyDescent="0.25">
      <c r="A647" s="1" t="s">
        <v>9</v>
      </c>
      <c r="B647" s="1" t="s">
        <v>10</v>
      </c>
      <c r="C647" s="1" t="s">
        <v>20</v>
      </c>
      <c r="D647" s="1" t="s">
        <v>21</v>
      </c>
      <c r="E647" s="1" t="s">
        <v>14</v>
      </c>
      <c r="F647">
        <v>2019</v>
      </c>
      <c r="G647">
        <v>4</v>
      </c>
      <c r="H647">
        <v>34390</v>
      </c>
      <c r="I647">
        <v>161480</v>
      </c>
      <c r="J647" s="4">
        <f>SUMIFS(I:I,D:D,External_Data[[#This Row],[Brand]],F:F,External_Data[[#This Row],[Year]])</f>
        <v>10026886</v>
      </c>
      <c r="K6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10325706</v>
      </c>
    </row>
    <row r="648" spans="1:11" x14ac:dyDescent="0.25">
      <c r="A648" s="1" t="s">
        <v>9</v>
      </c>
      <c r="B648" s="1" t="s">
        <v>10</v>
      </c>
      <c r="C648" s="1" t="s">
        <v>20</v>
      </c>
      <c r="D648" s="1" t="s">
        <v>21</v>
      </c>
      <c r="E648" s="1" t="s">
        <v>14</v>
      </c>
      <c r="F648">
        <v>2019</v>
      </c>
      <c r="G648">
        <v>5</v>
      </c>
      <c r="H648">
        <v>36190</v>
      </c>
      <c r="I648">
        <v>170380</v>
      </c>
      <c r="J648" s="4">
        <f>SUMIFS(I:I,D:D,External_Data[[#This Row],[Brand]],F:F,External_Data[[#This Row],[Year]])</f>
        <v>10026886</v>
      </c>
      <c r="K6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10283546</v>
      </c>
    </row>
    <row r="649" spans="1:11" x14ac:dyDescent="0.25">
      <c r="A649" s="1" t="s">
        <v>9</v>
      </c>
      <c r="B649" s="1" t="s">
        <v>10</v>
      </c>
      <c r="C649" s="1" t="s">
        <v>20</v>
      </c>
      <c r="D649" s="1" t="s">
        <v>21</v>
      </c>
      <c r="E649" s="1" t="s">
        <v>14</v>
      </c>
      <c r="F649">
        <v>2019</v>
      </c>
      <c r="G649">
        <v>6</v>
      </c>
      <c r="H649">
        <v>43360</v>
      </c>
      <c r="I649">
        <v>204560</v>
      </c>
      <c r="J649" s="4">
        <f>SUMIFS(I:I,D:D,External_Data[[#This Row],[Brand]],F:F,External_Data[[#This Row],[Year]])</f>
        <v>10026886</v>
      </c>
      <c r="K6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10242236</v>
      </c>
    </row>
    <row r="650" spans="1:11" x14ac:dyDescent="0.25">
      <c r="A650" s="1" t="s">
        <v>9</v>
      </c>
      <c r="B650" s="1" t="s">
        <v>10</v>
      </c>
      <c r="C650" s="1" t="s">
        <v>20</v>
      </c>
      <c r="D650" s="1" t="s">
        <v>21</v>
      </c>
      <c r="E650" s="1" t="s">
        <v>14</v>
      </c>
      <c r="F650">
        <v>2019</v>
      </c>
      <c r="G650">
        <v>7</v>
      </c>
      <c r="H650">
        <v>49080</v>
      </c>
      <c r="I650">
        <v>232110</v>
      </c>
      <c r="J650" s="4">
        <f>SUMIFS(I:I,D:D,External_Data[[#This Row],[Brand]],F:F,External_Data[[#This Row],[Year]])</f>
        <v>10026886</v>
      </c>
      <c r="K6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10207866</v>
      </c>
    </row>
    <row r="651" spans="1:11" x14ac:dyDescent="0.25">
      <c r="A651" s="1" t="s">
        <v>9</v>
      </c>
      <c r="B651" s="1" t="s">
        <v>10</v>
      </c>
      <c r="C651" s="1" t="s">
        <v>20</v>
      </c>
      <c r="D651" s="1" t="s">
        <v>21</v>
      </c>
      <c r="E651" s="1" t="s">
        <v>14</v>
      </c>
      <c r="F651">
        <v>2019</v>
      </c>
      <c r="G651">
        <v>8</v>
      </c>
      <c r="H651">
        <v>42510</v>
      </c>
      <c r="I651">
        <v>201310</v>
      </c>
      <c r="J651" s="4">
        <f>SUMIFS(I:I,D:D,External_Data[[#This Row],[Brand]],F:F,External_Data[[#This Row],[Year]])</f>
        <v>10026886</v>
      </c>
      <c r="K6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10171406</v>
      </c>
    </row>
    <row r="652" spans="1:11" x14ac:dyDescent="0.25">
      <c r="A652" s="1" t="s">
        <v>9</v>
      </c>
      <c r="B652" s="1" t="s">
        <v>10</v>
      </c>
      <c r="C652" s="1" t="s">
        <v>20</v>
      </c>
      <c r="D652" s="1" t="s">
        <v>21</v>
      </c>
      <c r="E652" s="1" t="s">
        <v>14</v>
      </c>
      <c r="F652">
        <v>2019</v>
      </c>
      <c r="G652">
        <v>9</v>
      </c>
      <c r="H652">
        <v>45210</v>
      </c>
      <c r="I652">
        <v>214600</v>
      </c>
      <c r="J652" s="4">
        <f>SUMIFS(I:I,D:D,External_Data[[#This Row],[Brand]],F:F,External_Data[[#This Row],[Year]])</f>
        <v>10026886</v>
      </c>
      <c r="K6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10138726</v>
      </c>
    </row>
    <row r="653" spans="1:11" x14ac:dyDescent="0.25">
      <c r="A653" s="1" t="s">
        <v>9</v>
      </c>
      <c r="B653" s="1" t="s">
        <v>10</v>
      </c>
      <c r="C653" s="1" t="s">
        <v>20</v>
      </c>
      <c r="D653" s="1" t="s">
        <v>21</v>
      </c>
      <c r="E653" s="1" t="s">
        <v>14</v>
      </c>
      <c r="F653">
        <v>2019</v>
      </c>
      <c r="G653">
        <v>10</v>
      </c>
      <c r="H653">
        <v>52310</v>
      </c>
      <c r="I653">
        <v>248880</v>
      </c>
      <c r="J653" s="4">
        <f>SUMIFS(I:I,D:D,External_Data[[#This Row],[Brand]],F:F,External_Data[[#This Row],[Year]])</f>
        <v>10026886</v>
      </c>
      <c r="K6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10100766</v>
      </c>
    </row>
    <row r="654" spans="1:11" x14ac:dyDescent="0.25">
      <c r="A654" s="1" t="s">
        <v>9</v>
      </c>
      <c r="B654" s="1" t="s">
        <v>10</v>
      </c>
      <c r="C654" s="1" t="s">
        <v>20</v>
      </c>
      <c r="D654" s="1" t="s">
        <v>21</v>
      </c>
      <c r="E654" s="1" t="s">
        <v>14</v>
      </c>
      <c r="F654">
        <v>2019</v>
      </c>
      <c r="G654">
        <v>11</v>
      </c>
      <c r="H654">
        <v>49030</v>
      </c>
      <c r="I654">
        <v>233130</v>
      </c>
      <c r="J654" s="4">
        <f>SUMIFS(I:I,D:D,External_Data[[#This Row],[Brand]],F:F,External_Data[[#This Row],[Year]])</f>
        <v>10026886</v>
      </c>
      <c r="K6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10062806</v>
      </c>
    </row>
    <row r="655" spans="1:11" x14ac:dyDescent="0.25">
      <c r="A655" s="1" t="s">
        <v>9</v>
      </c>
      <c r="B655" s="1" t="s">
        <v>10</v>
      </c>
      <c r="C655" s="1" t="s">
        <v>20</v>
      </c>
      <c r="D655" s="1" t="s">
        <v>21</v>
      </c>
      <c r="E655" s="1" t="s">
        <v>14</v>
      </c>
      <c r="F655">
        <v>2019</v>
      </c>
      <c r="G655">
        <v>12</v>
      </c>
      <c r="H655">
        <v>49260</v>
      </c>
      <c r="I655">
        <v>234310</v>
      </c>
      <c r="J655" s="4">
        <f>SUMIFS(I:I,D:D,External_Data[[#This Row],[Brand]],F:F,External_Data[[#This Row],[Year]])</f>
        <v>10026886</v>
      </c>
      <c r="K6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10026886</v>
      </c>
    </row>
    <row r="656" spans="1:11" x14ac:dyDescent="0.25">
      <c r="A656" s="1" t="s">
        <v>9</v>
      </c>
      <c r="B656" s="1" t="s">
        <v>10</v>
      </c>
      <c r="C656" s="1" t="s">
        <v>20</v>
      </c>
      <c r="D656" s="1" t="s">
        <v>21</v>
      </c>
      <c r="E656" s="1" t="s">
        <v>14</v>
      </c>
      <c r="F656">
        <v>2020</v>
      </c>
      <c r="G656">
        <v>1</v>
      </c>
      <c r="H656">
        <v>48780</v>
      </c>
      <c r="I656">
        <v>231760</v>
      </c>
      <c r="J656" s="4">
        <f>SUMIFS(I:I,D:D,External_Data[[#This Row],[Brand]],F:F,External_Data[[#This Row],[Year]])</f>
        <v>10794936</v>
      </c>
      <c r="K6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11267026</v>
      </c>
    </row>
    <row r="657" spans="1:11" x14ac:dyDescent="0.25">
      <c r="A657" s="1" t="s">
        <v>9</v>
      </c>
      <c r="B657" s="1" t="s">
        <v>10</v>
      </c>
      <c r="C657" s="1" t="s">
        <v>20</v>
      </c>
      <c r="D657" s="1" t="s">
        <v>21</v>
      </c>
      <c r="E657" s="1" t="s">
        <v>14</v>
      </c>
      <c r="F657">
        <v>2020</v>
      </c>
      <c r="G657">
        <v>2</v>
      </c>
      <c r="H657">
        <v>48270</v>
      </c>
      <c r="I657">
        <v>229590</v>
      </c>
      <c r="J657" s="4">
        <f>SUMIFS(I:I,D:D,External_Data[[#This Row],[Brand]],F:F,External_Data[[#This Row],[Year]])</f>
        <v>10794936</v>
      </c>
      <c r="K6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11232526</v>
      </c>
    </row>
    <row r="658" spans="1:11" x14ac:dyDescent="0.25">
      <c r="A658" s="1" t="s">
        <v>9</v>
      </c>
      <c r="B658" s="1" t="s">
        <v>10</v>
      </c>
      <c r="C658" s="1" t="s">
        <v>20</v>
      </c>
      <c r="D658" s="1" t="s">
        <v>21</v>
      </c>
      <c r="E658" s="1" t="s">
        <v>14</v>
      </c>
      <c r="F658">
        <v>2020</v>
      </c>
      <c r="G658">
        <v>3</v>
      </c>
      <c r="H658">
        <v>59010</v>
      </c>
      <c r="I658">
        <v>280630</v>
      </c>
      <c r="J658" s="4">
        <f>SUMIFS(I:I,D:D,External_Data[[#This Row],[Brand]],F:F,External_Data[[#This Row],[Year]])</f>
        <v>10794936</v>
      </c>
      <c r="K6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11196276</v>
      </c>
    </row>
    <row r="659" spans="1:11" x14ac:dyDescent="0.25">
      <c r="A659" s="1" t="s">
        <v>9</v>
      </c>
      <c r="B659" s="1" t="s">
        <v>10</v>
      </c>
      <c r="C659" s="1" t="s">
        <v>20</v>
      </c>
      <c r="D659" s="1" t="s">
        <v>21</v>
      </c>
      <c r="E659" s="1" t="s">
        <v>14</v>
      </c>
      <c r="F659">
        <v>2020</v>
      </c>
      <c r="G659">
        <v>4</v>
      </c>
      <c r="H659">
        <v>49200</v>
      </c>
      <c r="I659">
        <v>233860</v>
      </c>
      <c r="J659" s="4">
        <f>SUMIFS(I:I,D:D,External_Data[[#This Row],[Brand]],F:F,External_Data[[#This Row],[Year]])</f>
        <v>10794936</v>
      </c>
      <c r="K6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11161886</v>
      </c>
    </row>
    <row r="660" spans="1:11" x14ac:dyDescent="0.25">
      <c r="A660" s="1" t="s">
        <v>9</v>
      </c>
      <c r="B660" s="1" t="s">
        <v>10</v>
      </c>
      <c r="C660" s="1" t="s">
        <v>20</v>
      </c>
      <c r="D660" s="1" t="s">
        <v>21</v>
      </c>
      <c r="E660" s="1" t="s">
        <v>14</v>
      </c>
      <c r="F660">
        <v>2020</v>
      </c>
      <c r="G660">
        <v>5</v>
      </c>
      <c r="H660">
        <v>44110</v>
      </c>
      <c r="I660">
        <v>209970</v>
      </c>
      <c r="J660" s="4">
        <f>SUMIFS(I:I,D:D,External_Data[[#This Row],[Brand]],F:F,External_Data[[#This Row],[Year]])</f>
        <v>10794936</v>
      </c>
      <c r="K6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11125696</v>
      </c>
    </row>
    <row r="661" spans="1:11" x14ac:dyDescent="0.25">
      <c r="A661" s="1" t="s">
        <v>9</v>
      </c>
      <c r="B661" s="1" t="s">
        <v>10</v>
      </c>
      <c r="C661" s="1" t="s">
        <v>20</v>
      </c>
      <c r="D661" s="1" t="s">
        <v>21</v>
      </c>
      <c r="E661" s="1" t="s">
        <v>14</v>
      </c>
      <c r="F661">
        <v>2020</v>
      </c>
      <c r="G661">
        <v>6</v>
      </c>
      <c r="H661">
        <v>46410</v>
      </c>
      <c r="I661">
        <v>220710</v>
      </c>
      <c r="J661" s="4">
        <f>SUMIFS(I:I,D:D,External_Data[[#This Row],[Brand]],F:F,External_Data[[#This Row],[Year]])</f>
        <v>10794936</v>
      </c>
      <c r="K6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11082336</v>
      </c>
    </row>
    <row r="662" spans="1:11" x14ac:dyDescent="0.25">
      <c r="A662" s="1" t="s">
        <v>9</v>
      </c>
      <c r="B662" s="1" t="s">
        <v>10</v>
      </c>
      <c r="C662" s="1" t="s">
        <v>20</v>
      </c>
      <c r="D662" s="1" t="s">
        <v>21</v>
      </c>
      <c r="E662" s="1" t="s">
        <v>14</v>
      </c>
      <c r="F662">
        <v>2020</v>
      </c>
      <c r="G662">
        <v>7</v>
      </c>
      <c r="H662">
        <v>47290</v>
      </c>
      <c r="I662">
        <v>231120</v>
      </c>
      <c r="J662" s="4">
        <f>SUMIFS(I:I,D:D,External_Data[[#This Row],[Brand]],F:F,External_Data[[#This Row],[Year]])</f>
        <v>10794936</v>
      </c>
      <c r="K6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11033256</v>
      </c>
    </row>
    <row r="663" spans="1:11" x14ac:dyDescent="0.25">
      <c r="A663" s="1" t="s">
        <v>9</v>
      </c>
      <c r="B663" s="1" t="s">
        <v>10</v>
      </c>
      <c r="C663" s="1" t="s">
        <v>20</v>
      </c>
      <c r="D663" s="1" t="s">
        <v>21</v>
      </c>
      <c r="E663" s="1" t="s">
        <v>14</v>
      </c>
      <c r="F663">
        <v>2020</v>
      </c>
      <c r="G663">
        <v>8</v>
      </c>
      <c r="H663">
        <v>42760</v>
      </c>
      <c r="I663">
        <v>210230</v>
      </c>
      <c r="J663" s="4">
        <f>SUMIFS(I:I,D:D,External_Data[[#This Row],[Brand]],F:F,External_Data[[#This Row],[Year]])</f>
        <v>10794936</v>
      </c>
      <c r="K6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10990746</v>
      </c>
    </row>
    <row r="664" spans="1:11" x14ac:dyDescent="0.25">
      <c r="A664" s="1" t="s">
        <v>9</v>
      </c>
      <c r="B664" s="1" t="s">
        <v>10</v>
      </c>
      <c r="C664" s="1" t="s">
        <v>20</v>
      </c>
      <c r="D664" s="1" t="s">
        <v>21</v>
      </c>
      <c r="E664" s="1" t="s">
        <v>14</v>
      </c>
      <c r="F664">
        <v>2020</v>
      </c>
      <c r="G664">
        <v>9</v>
      </c>
      <c r="H664">
        <v>48620</v>
      </c>
      <c r="I664">
        <v>240660</v>
      </c>
      <c r="J664" s="4">
        <f>SUMIFS(I:I,D:D,External_Data[[#This Row],[Brand]],F:F,External_Data[[#This Row],[Year]])</f>
        <v>10794936</v>
      </c>
      <c r="K6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10945536</v>
      </c>
    </row>
    <row r="665" spans="1:11" x14ac:dyDescent="0.25">
      <c r="A665" s="1" t="s">
        <v>9</v>
      </c>
      <c r="B665" s="1" t="s">
        <v>10</v>
      </c>
      <c r="C665" s="1" t="s">
        <v>20</v>
      </c>
      <c r="D665" s="1" t="s">
        <v>21</v>
      </c>
      <c r="E665" s="1" t="s">
        <v>14</v>
      </c>
      <c r="F665">
        <v>2020</v>
      </c>
      <c r="G665">
        <v>10</v>
      </c>
      <c r="H665">
        <v>52440</v>
      </c>
      <c r="I665">
        <v>260640</v>
      </c>
      <c r="J665" s="4">
        <f>SUMIFS(I:I,D:D,External_Data[[#This Row],[Brand]],F:F,External_Data[[#This Row],[Year]])</f>
        <v>10794936</v>
      </c>
      <c r="K6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10893226</v>
      </c>
    </row>
    <row r="666" spans="1:11" x14ac:dyDescent="0.25">
      <c r="A666" s="1" t="s">
        <v>9</v>
      </c>
      <c r="B666" s="1" t="s">
        <v>10</v>
      </c>
      <c r="C666" s="1" t="s">
        <v>20</v>
      </c>
      <c r="D666" s="1" t="s">
        <v>21</v>
      </c>
      <c r="E666" s="1" t="s">
        <v>14</v>
      </c>
      <c r="F666">
        <v>2020</v>
      </c>
      <c r="G666">
        <v>11</v>
      </c>
      <c r="H666">
        <v>43950</v>
      </c>
      <c r="I666">
        <v>219330</v>
      </c>
      <c r="J666" s="4">
        <f>SUMIFS(I:I,D:D,External_Data[[#This Row],[Brand]],F:F,External_Data[[#This Row],[Year]])</f>
        <v>10794936</v>
      </c>
      <c r="K6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10844196</v>
      </c>
    </row>
    <row r="667" spans="1:11" x14ac:dyDescent="0.25">
      <c r="A667" s="1" t="s">
        <v>9</v>
      </c>
      <c r="B667" s="1" t="s">
        <v>10</v>
      </c>
      <c r="C667" s="1" t="s">
        <v>20</v>
      </c>
      <c r="D667" s="1" t="s">
        <v>21</v>
      </c>
      <c r="E667" s="1" t="s">
        <v>14</v>
      </c>
      <c r="F667">
        <v>2020</v>
      </c>
      <c r="G667">
        <v>12</v>
      </c>
      <c r="H667">
        <v>47270</v>
      </c>
      <c r="I667">
        <v>237090</v>
      </c>
      <c r="J667" s="4">
        <f>SUMIFS(I:I,D:D,External_Data[[#This Row],[Brand]],F:F,External_Data[[#This Row],[Year]])</f>
        <v>10794936</v>
      </c>
      <c r="K6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10794936</v>
      </c>
    </row>
    <row r="668" spans="1:11" x14ac:dyDescent="0.25">
      <c r="A668" s="1" t="s">
        <v>9</v>
      </c>
      <c r="B668" s="1" t="s">
        <v>10</v>
      </c>
      <c r="C668" s="1" t="s">
        <v>20</v>
      </c>
      <c r="D668" s="1" t="s">
        <v>21</v>
      </c>
      <c r="E668" s="1" t="s">
        <v>14</v>
      </c>
      <c r="F668">
        <v>2021</v>
      </c>
      <c r="G668">
        <v>1</v>
      </c>
      <c r="H668">
        <v>48630</v>
      </c>
      <c r="I668">
        <v>245490</v>
      </c>
      <c r="J668" s="4">
        <f>SUMIFS(I:I,D:D,External_Data[[#This Row],[Brand]],F:F,External_Data[[#This Row],[Year]])</f>
        <v>10891598</v>
      </c>
      <c r="K6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11420928</v>
      </c>
    </row>
    <row r="669" spans="1:11" x14ac:dyDescent="0.25">
      <c r="A669" s="1" t="s">
        <v>9</v>
      </c>
      <c r="B669" s="1" t="s">
        <v>10</v>
      </c>
      <c r="C669" s="1" t="s">
        <v>20</v>
      </c>
      <c r="D669" s="1" t="s">
        <v>21</v>
      </c>
      <c r="E669" s="1" t="s">
        <v>14</v>
      </c>
      <c r="F669">
        <v>2021</v>
      </c>
      <c r="G669">
        <v>2</v>
      </c>
      <c r="H669">
        <v>45280</v>
      </c>
      <c r="I669">
        <v>228880</v>
      </c>
      <c r="J669" s="4">
        <f>SUMIFS(I:I,D:D,External_Data[[#This Row],[Brand]],F:F,External_Data[[#This Row],[Year]])</f>
        <v>10891598</v>
      </c>
      <c r="K6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11372658</v>
      </c>
    </row>
    <row r="670" spans="1:11" x14ac:dyDescent="0.25">
      <c r="A670" s="1" t="s">
        <v>9</v>
      </c>
      <c r="B670" s="1" t="s">
        <v>10</v>
      </c>
      <c r="C670" s="1" t="s">
        <v>20</v>
      </c>
      <c r="D670" s="1" t="s">
        <v>21</v>
      </c>
      <c r="E670" s="1" t="s">
        <v>14</v>
      </c>
      <c r="F670">
        <v>2021</v>
      </c>
      <c r="G670">
        <v>3</v>
      </c>
      <c r="H670">
        <v>52620</v>
      </c>
      <c r="I670">
        <v>267330</v>
      </c>
      <c r="J670" s="4">
        <f>SUMIFS(I:I,D:D,External_Data[[#This Row],[Brand]],F:F,External_Data[[#This Row],[Year]])</f>
        <v>10891598</v>
      </c>
      <c r="K6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11313648</v>
      </c>
    </row>
    <row r="671" spans="1:11" x14ac:dyDescent="0.25">
      <c r="A671" s="1" t="s">
        <v>9</v>
      </c>
      <c r="B671" s="1" t="s">
        <v>10</v>
      </c>
      <c r="C671" s="1" t="s">
        <v>20</v>
      </c>
      <c r="D671" s="1" t="s">
        <v>21</v>
      </c>
      <c r="E671" s="1" t="s">
        <v>14</v>
      </c>
      <c r="F671">
        <v>2021</v>
      </c>
      <c r="G671">
        <v>4</v>
      </c>
      <c r="H671">
        <v>50440</v>
      </c>
      <c r="I671">
        <v>255700</v>
      </c>
      <c r="J671" s="4">
        <f>SUMIFS(I:I,D:D,External_Data[[#This Row],[Brand]],F:F,External_Data[[#This Row],[Year]])</f>
        <v>10891598</v>
      </c>
      <c r="K6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11264448</v>
      </c>
    </row>
    <row r="672" spans="1:11" x14ac:dyDescent="0.25">
      <c r="A672" s="1" t="s">
        <v>9</v>
      </c>
      <c r="B672" s="1" t="s">
        <v>10</v>
      </c>
      <c r="C672" s="1" t="s">
        <v>20</v>
      </c>
      <c r="D672" s="1" t="s">
        <v>21</v>
      </c>
      <c r="E672" s="1" t="s">
        <v>14</v>
      </c>
      <c r="F672">
        <v>2021</v>
      </c>
      <c r="G672">
        <v>5</v>
      </c>
      <c r="H672">
        <v>47500</v>
      </c>
      <c r="I672">
        <v>241470</v>
      </c>
      <c r="J672" s="4">
        <f>SUMIFS(I:I,D:D,External_Data[[#This Row],[Brand]],F:F,External_Data[[#This Row],[Year]])</f>
        <v>10891598</v>
      </c>
      <c r="K6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11220338</v>
      </c>
    </row>
    <row r="673" spans="1:11" x14ac:dyDescent="0.25">
      <c r="A673" s="1" t="s">
        <v>9</v>
      </c>
      <c r="B673" s="1" t="s">
        <v>10</v>
      </c>
      <c r="C673" s="1" t="s">
        <v>20</v>
      </c>
      <c r="D673" s="1" t="s">
        <v>21</v>
      </c>
      <c r="E673" s="1" t="s">
        <v>14</v>
      </c>
      <c r="F673">
        <v>2021</v>
      </c>
      <c r="G673">
        <v>6</v>
      </c>
      <c r="H673">
        <v>47530</v>
      </c>
      <c r="I673">
        <v>241560</v>
      </c>
      <c r="J673" s="4">
        <f>SUMIFS(I:I,D:D,External_Data[[#This Row],[Brand]],F:F,External_Data[[#This Row],[Year]])</f>
        <v>10891598</v>
      </c>
      <c r="K6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11173928</v>
      </c>
    </row>
    <row r="674" spans="1:11" x14ac:dyDescent="0.25">
      <c r="A674" s="1" t="s">
        <v>9</v>
      </c>
      <c r="B674" s="1" t="s">
        <v>10</v>
      </c>
      <c r="C674" s="1" t="s">
        <v>20</v>
      </c>
      <c r="D674" s="1" t="s">
        <v>21</v>
      </c>
      <c r="E674" s="1" t="s">
        <v>14</v>
      </c>
      <c r="F674">
        <v>2021</v>
      </c>
      <c r="G674">
        <v>7</v>
      </c>
      <c r="H674">
        <v>49940</v>
      </c>
      <c r="I674">
        <v>253750</v>
      </c>
      <c r="J674" s="4">
        <f>SUMIFS(I:I,D:D,External_Data[[#This Row],[Brand]],F:F,External_Data[[#This Row],[Year]])</f>
        <v>10891598</v>
      </c>
      <c r="K6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11126638</v>
      </c>
    </row>
    <row r="675" spans="1:11" x14ac:dyDescent="0.25">
      <c r="A675" s="1" t="s">
        <v>9</v>
      </c>
      <c r="B675" s="1" t="s">
        <v>10</v>
      </c>
      <c r="C675" s="1" t="s">
        <v>20</v>
      </c>
      <c r="D675" s="1" t="s">
        <v>21</v>
      </c>
      <c r="E675" s="1" t="s">
        <v>14</v>
      </c>
      <c r="F675">
        <v>2021</v>
      </c>
      <c r="G675">
        <v>8</v>
      </c>
      <c r="H675">
        <v>43680</v>
      </c>
      <c r="I675">
        <v>222240</v>
      </c>
      <c r="J675" s="4">
        <f>SUMIFS(I:I,D:D,External_Data[[#This Row],[Brand]],F:F,External_Data[[#This Row],[Year]])</f>
        <v>10891598</v>
      </c>
      <c r="K6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11083878</v>
      </c>
    </row>
    <row r="676" spans="1:11" x14ac:dyDescent="0.25">
      <c r="A676" s="1" t="s">
        <v>9</v>
      </c>
      <c r="B676" s="1" t="s">
        <v>10</v>
      </c>
      <c r="C676" s="1" t="s">
        <v>20</v>
      </c>
      <c r="D676" s="1" t="s">
        <v>21</v>
      </c>
      <c r="E676" s="1" t="s">
        <v>14</v>
      </c>
      <c r="F676">
        <v>2021</v>
      </c>
      <c r="G676">
        <v>9</v>
      </c>
      <c r="H676">
        <v>51030</v>
      </c>
      <c r="I676">
        <v>259430</v>
      </c>
      <c r="J676" s="4">
        <f>SUMIFS(I:I,D:D,External_Data[[#This Row],[Brand]],F:F,External_Data[[#This Row],[Year]])</f>
        <v>10891598</v>
      </c>
      <c r="K6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11035258</v>
      </c>
    </row>
    <row r="677" spans="1:11" x14ac:dyDescent="0.25">
      <c r="A677" s="1" t="s">
        <v>9</v>
      </c>
      <c r="B677" s="1" t="s">
        <v>10</v>
      </c>
      <c r="C677" s="1" t="s">
        <v>20</v>
      </c>
      <c r="D677" s="1" t="s">
        <v>21</v>
      </c>
      <c r="E677" s="1" t="s">
        <v>14</v>
      </c>
      <c r="F677">
        <v>2021</v>
      </c>
      <c r="G677">
        <v>10</v>
      </c>
      <c r="H677">
        <v>57490</v>
      </c>
      <c r="I677">
        <v>292550</v>
      </c>
      <c r="J677" s="4">
        <f>SUMIFS(I:I,D:D,External_Data[[#This Row],[Brand]],F:F,External_Data[[#This Row],[Year]])</f>
        <v>10891598</v>
      </c>
      <c r="K6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10982818</v>
      </c>
    </row>
    <row r="678" spans="1:11" x14ac:dyDescent="0.25">
      <c r="A678" s="1" t="s">
        <v>9</v>
      </c>
      <c r="B678" s="1" t="s">
        <v>10</v>
      </c>
      <c r="C678" s="1" t="s">
        <v>20</v>
      </c>
      <c r="D678" s="1" t="s">
        <v>21</v>
      </c>
      <c r="E678" s="1" t="s">
        <v>14</v>
      </c>
      <c r="F678">
        <v>2021</v>
      </c>
      <c r="G678">
        <v>11</v>
      </c>
      <c r="H678">
        <v>52030</v>
      </c>
      <c r="I678">
        <v>265120</v>
      </c>
      <c r="J678" s="4">
        <f>SUMIFS(I:I,D:D,External_Data[[#This Row],[Brand]],F:F,External_Data[[#This Row],[Year]])</f>
        <v>10891598</v>
      </c>
      <c r="K6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10938868</v>
      </c>
    </row>
    <row r="679" spans="1:11" x14ac:dyDescent="0.25">
      <c r="A679" s="1" t="s">
        <v>9</v>
      </c>
      <c r="B679" s="1" t="s">
        <v>10</v>
      </c>
      <c r="C679" s="1" t="s">
        <v>20</v>
      </c>
      <c r="D679" s="1" t="s">
        <v>21</v>
      </c>
      <c r="E679" s="1" t="s">
        <v>14</v>
      </c>
      <c r="F679">
        <v>2021</v>
      </c>
      <c r="G679">
        <v>12</v>
      </c>
      <c r="H679">
        <v>55330</v>
      </c>
      <c r="I679">
        <v>281610</v>
      </c>
      <c r="J679" s="4">
        <f>SUMIFS(I:I,D:D,External_Data[[#This Row],[Brand]],F:F,External_Data[[#This Row],[Year]])</f>
        <v>10891598</v>
      </c>
      <c r="K6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10891598</v>
      </c>
    </row>
    <row r="680" spans="1:11" x14ac:dyDescent="0.25">
      <c r="A680" s="1" t="s">
        <v>9</v>
      </c>
      <c r="B680" s="1" t="s">
        <v>10</v>
      </c>
      <c r="C680" s="1" t="s">
        <v>20</v>
      </c>
      <c r="D680" s="1" t="s">
        <v>21</v>
      </c>
      <c r="E680" s="1" t="s">
        <v>14</v>
      </c>
      <c r="F680">
        <v>2022</v>
      </c>
      <c r="G680">
        <v>1</v>
      </c>
      <c r="H680">
        <v>50950</v>
      </c>
      <c r="I680">
        <v>259600</v>
      </c>
      <c r="J680" s="4">
        <f>SUMIFS(I:I,D:D,External_Data[[#This Row],[Brand]],F:F,External_Data[[#This Row],[Year]])</f>
        <v>18851771</v>
      </c>
      <c r="K6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19404641</v>
      </c>
    </row>
    <row r="681" spans="1:11" x14ac:dyDescent="0.25">
      <c r="A681" s="1" t="s">
        <v>9</v>
      </c>
      <c r="B681" s="1" t="s">
        <v>10</v>
      </c>
      <c r="C681" s="1" t="s">
        <v>20</v>
      </c>
      <c r="D681" s="1" t="s">
        <v>21</v>
      </c>
      <c r="E681" s="1" t="s">
        <v>14</v>
      </c>
      <c r="F681">
        <v>2022</v>
      </c>
      <c r="G681">
        <v>2</v>
      </c>
      <c r="H681">
        <v>51660</v>
      </c>
      <c r="I681">
        <v>263090</v>
      </c>
      <c r="J681" s="4">
        <f>SUMIFS(I:I,D:D,External_Data[[#This Row],[Brand]],F:F,External_Data[[#This Row],[Year]])</f>
        <v>18851771</v>
      </c>
      <c r="K6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19359361</v>
      </c>
    </row>
    <row r="682" spans="1:11" x14ac:dyDescent="0.25">
      <c r="A682" s="1" t="s">
        <v>9</v>
      </c>
      <c r="B682" s="1" t="s">
        <v>10</v>
      </c>
      <c r="C682" s="1" t="s">
        <v>20</v>
      </c>
      <c r="D682" s="1" t="s">
        <v>21</v>
      </c>
      <c r="E682" s="1" t="s">
        <v>14</v>
      </c>
      <c r="F682">
        <v>2022</v>
      </c>
      <c r="G682">
        <v>3</v>
      </c>
      <c r="H682">
        <v>49725</v>
      </c>
      <c r="I682">
        <v>253800</v>
      </c>
      <c r="J682" s="4">
        <f>SUMIFS(I:I,D:D,External_Data[[#This Row],[Brand]],F:F,External_Data[[#This Row],[Year]])</f>
        <v>18851771</v>
      </c>
      <c r="K6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19306741</v>
      </c>
    </row>
    <row r="683" spans="1:11" x14ac:dyDescent="0.25">
      <c r="A683" s="1" t="s">
        <v>9</v>
      </c>
      <c r="B683" s="1" t="s">
        <v>10</v>
      </c>
      <c r="C683" s="1" t="s">
        <v>20</v>
      </c>
      <c r="D683" s="1" t="s">
        <v>21</v>
      </c>
      <c r="E683" s="1" t="s">
        <v>14</v>
      </c>
      <c r="F683">
        <v>2022</v>
      </c>
      <c r="G683">
        <v>4</v>
      </c>
      <c r="H683">
        <v>90077</v>
      </c>
      <c r="I683">
        <v>4600687</v>
      </c>
      <c r="J683" s="4">
        <f>SUMIFS(I:I,D:D,External_Data[[#This Row],[Brand]],F:F,External_Data[[#This Row],[Year]])</f>
        <v>18851771</v>
      </c>
      <c r="K6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19256301</v>
      </c>
    </row>
    <row r="684" spans="1:11" x14ac:dyDescent="0.25">
      <c r="A684" s="1" t="s">
        <v>9</v>
      </c>
      <c r="B684" s="1" t="s">
        <v>10</v>
      </c>
      <c r="C684" s="1" t="s">
        <v>20</v>
      </c>
      <c r="D684" s="1" t="s">
        <v>21</v>
      </c>
      <c r="E684" s="1" t="s">
        <v>14</v>
      </c>
      <c r="F684">
        <v>2022</v>
      </c>
      <c r="G684">
        <v>5</v>
      </c>
      <c r="H684">
        <v>53838</v>
      </c>
      <c r="I684">
        <v>283113</v>
      </c>
      <c r="J684" s="4">
        <f>SUMIFS(I:I,D:D,External_Data[[#This Row],[Brand]],F:F,External_Data[[#This Row],[Year]])</f>
        <v>18851771</v>
      </c>
      <c r="K6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19208801</v>
      </c>
    </row>
    <row r="685" spans="1:11" x14ac:dyDescent="0.25">
      <c r="A685" s="1" t="s">
        <v>9</v>
      </c>
      <c r="B685" s="1" t="s">
        <v>10</v>
      </c>
      <c r="C685" s="1" t="s">
        <v>20</v>
      </c>
      <c r="D685" s="1" t="s">
        <v>21</v>
      </c>
      <c r="E685" s="1" t="s">
        <v>14</v>
      </c>
      <c r="F685">
        <v>2022</v>
      </c>
      <c r="G685">
        <v>6</v>
      </c>
      <c r="H685">
        <v>53010</v>
      </c>
      <c r="I685">
        <v>291672</v>
      </c>
      <c r="J685" s="4">
        <f>SUMIFS(I:I,D:D,External_Data[[#This Row],[Brand]],F:F,External_Data[[#This Row],[Year]])</f>
        <v>18851771</v>
      </c>
      <c r="K6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19161271</v>
      </c>
    </row>
    <row r="686" spans="1:11" x14ac:dyDescent="0.25">
      <c r="A686" s="1" t="s">
        <v>9</v>
      </c>
      <c r="B686" s="1" t="s">
        <v>10</v>
      </c>
      <c r="C686" s="1" t="s">
        <v>20</v>
      </c>
      <c r="D686" s="1" t="s">
        <v>21</v>
      </c>
      <c r="E686" s="1" t="s">
        <v>14</v>
      </c>
      <c r="F686">
        <v>2022</v>
      </c>
      <c r="G686">
        <v>7</v>
      </c>
      <c r="H686">
        <v>51813</v>
      </c>
      <c r="I686">
        <v>277209</v>
      </c>
      <c r="J686" s="4">
        <f>SUMIFS(I:I,D:D,External_Data[[#This Row],[Brand]],F:F,External_Data[[#This Row],[Year]])</f>
        <v>18851771</v>
      </c>
      <c r="K6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19111331</v>
      </c>
    </row>
    <row r="687" spans="1:11" x14ac:dyDescent="0.25">
      <c r="A687" s="1" t="s">
        <v>9</v>
      </c>
      <c r="B687" s="1" t="s">
        <v>10</v>
      </c>
      <c r="C687" s="1" t="s">
        <v>20</v>
      </c>
      <c r="D687" s="1" t="s">
        <v>21</v>
      </c>
      <c r="E687" s="1" t="s">
        <v>14</v>
      </c>
      <c r="F687">
        <v>2022</v>
      </c>
      <c r="G687">
        <v>8</v>
      </c>
      <c r="H687">
        <v>73794</v>
      </c>
      <c r="I687">
        <v>402430</v>
      </c>
      <c r="J687" s="4">
        <f>SUMIFS(I:I,D:D,External_Data[[#This Row],[Brand]],F:F,External_Data[[#This Row],[Year]])</f>
        <v>18851771</v>
      </c>
      <c r="K6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19067651</v>
      </c>
    </row>
    <row r="688" spans="1:11" x14ac:dyDescent="0.25">
      <c r="A688" s="1" t="s">
        <v>9</v>
      </c>
      <c r="B688" s="1" t="s">
        <v>10</v>
      </c>
      <c r="C688" s="1" t="s">
        <v>20</v>
      </c>
      <c r="D688" s="1" t="s">
        <v>21</v>
      </c>
      <c r="E688" s="1" t="s">
        <v>14</v>
      </c>
      <c r="F688">
        <v>2022</v>
      </c>
      <c r="G688">
        <v>9</v>
      </c>
      <c r="H688">
        <v>48798</v>
      </c>
      <c r="I688">
        <v>264258</v>
      </c>
      <c r="J688" s="4">
        <f>SUMIFS(I:I,D:D,External_Data[[#This Row],[Brand]],F:F,External_Data[[#This Row],[Year]])</f>
        <v>18851771</v>
      </c>
      <c r="K6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19016621</v>
      </c>
    </row>
    <row r="689" spans="1:11" x14ac:dyDescent="0.25">
      <c r="A689" s="1" t="s">
        <v>9</v>
      </c>
      <c r="B689" s="1" t="s">
        <v>10</v>
      </c>
      <c r="C689" s="1" t="s">
        <v>20</v>
      </c>
      <c r="D689" s="1" t="s">
        <v>21</v>
      </c>
      <c r="E689" s="1" t="s">
        <v>14</v>
      </c>
      <c r="F689">
        <v>2022</v>
      </c>
      <c r="G689">
        <v>10</v>
      </c>
      <c r="H689">
        <v>51520</v>
      </c>
      <c r="I689">
        <v>276872</v>
      </c>
      <c r="J689" s="4">
        <f>SUMIFS(I:I,D:D,External_Data[[#This Row],[Brand]],F:F,External_Data[[#This Row],[Year]])</f>
        <v>18851771</v>
      </c>
      <c r="K6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18959131</v>
      </c>
    </row>
    <row r="690" spans="1:11" x14ac:dyDescent="0.25">
      <c r="A690" s="1" t="s">
        <v>9</v>
      </c>
      <c r="B690" s="1" t="s">
        <v>10</v>
      </c>
      <c r="C690" s="1" t="s">
        <v>20</v>
      </c>
      <c r="D690" s="1" t="s">
        <v>21</v>
      </c>
      <c r="E690" s="1" t="s">
        <v>14</v>
      </c>
      <c r="F690">
        <v>2022</v>
      </c>
      <c r="G690">
        <v>11</v>
      </c>
      <c r="H690">
        <v>86697</v>
      </c>
      <c r="I690">
        <v>465660</v>
      </c>
      <c r="J690" s="4">
        <f>SUMIFS(I:I,D:D,External_Data[[#This Row],[Brand]],F:F,External_Data[[#This Row],[Year]])</f>
        <v>18851771</v>
      </c>
      <c r="K6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18907101</v>
      </c>
    </row>
    <row r="691" spans="1:11" x14ac:dyDescent="0.25">
      <c r="A691" s="1" t="s">
        <v>9</v>
      </c>
      <c r="B691" s="1" t="s">
        <v>10</v>
      </c>
      <c r="C691" s="1" t="s">
        <v>20</v>
      </c>
      <c r="D691" s="1" t="s">
        <v>21</v>
      </c>
      <c r="E691" s="1" t="s">
        <v>14</v>
      </c>
      <c r="F691">
        <v>2022</v>
      </c>
      <c r="G691">
        <v>12</v>
      </c>
      <c r="H691">
        <v>48587</v>
      </c>
      <c r="I691">
        <v>263522</v>
      </c>
      <c r="J691" s="4">
        <f>SUMIFS(I:I,D:D,External_Data[[#This Row],[Brand]],F:F,External_Data[[#This Row],[Year]])</f>
        <v>18851771</v>
      </c>
      <c r="K6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18851771</v>
      </c>
    </row>
    <row r="692" spans="1:11" x14ac:dyDescent="0.25">
      <c r="A692" s="1" t="s">
        <v>9</v>
      </c>
      <c r="B692" s="1" t="s">
        <v>10</v>
      </c>
      <c r="C692" s="1" t="s">
        <v>20</v>
      </c>
      <c r="D692" s="1" t="s">
        <v>21</v>
      </c>
      <c r="E692" s="1" t="s">
        <v>14</v>
      </c>
      <c r="F692">
        <v>2023</v>
      </c>
      <c r="G692">
        <v>1</v>
      </c>
      <c r="H692">
        <v>74570</v>
      </c>
      <c r="I692">
        <v>415180</v>
      </c>
      <c r="J692" s="4">
        <f>SUMIFS(I:I,D:D,External_Data[[#This Row],[Brand]],F:F,External_Data[[#This Row],[Year]])</f>
        <v>3892750</v>
      </c>
      <c r="K6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4552269</v>
      </c>
    </row>
    <row r="693" spans="1:11" x14ac:dyDescent="0.25">
      <c r="A693" s="1" t="s">
        <v>9</v>
      </c>
      <c r="B693" s="1" t="s">
        <v>10</v>
      </c>
      <c r="C693" s="1" t="s">
        <v>20</v>
      </c>
      <c r="D693" s="1" t="s">
        <v>21</v>
      </c>
      <c r="E693" s="1" t="s">
        <v>14</v>
      </c>
      <c r="F693">
        <v>2023</v>
      </c>
      <c r="G693">
        <v>2</v>
      </c>
      <c r="H693">
        <v>76120</v>
      </c>
      <c r="I693">
        <v>451760</v>
      </c>
      <c r="J693" s="4">
        <f>SUMIFS(I:I,D:D,External_Data[[#This Row],[Brand]],F:F,External_Data[[#This Row],[Year]])</f>
        <v>3892750</v>
      </c>
      <c r="K6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4500609</v>
      </c>
    </row>
    <row r="694" spans="1:11" x14ac:dyDescent="0.25">
      <c r="A694" s="1" t="s">
        <v>9</v>
      </c>
      <c r="B694" s="1" t="s">
        <v>10</v>
      </c>
      <c r="C694" s="1" t="s">
        <v>20</v>
      </c>
      <c r="D694" s="1" t="s">
        <v>21</v>
      </c>
      <c r="E694" s="1" t="s">
        <v>14</v>
      </c>
      <c r="F694">
        <v>2023</v>
      </c>
      <c r="G694">
        <v>3</v>
      </c>
      <c r="H694">
        <v>81950</v>
      </c>
      <c r="I694">
        <v>508000</v>
      </c>
      <c r="J694" s="4">
        <f>SUMIFS(I:I,D:D,External_Data[[#This Row],[Brand]],F:F,External_Data[[#This Row],[Year]])</f>
        <v>3892750</v>
      </c>
      <c r="K6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4450884</v>
      </c>
    </row>
    <row r="695" spans="1:11" x14ac:dyDescent="0.25">
      <c r="A695" s="1" t="s">
        <v>9</v>
      </c>
      <c r="B695" s="1" t="s">
        <v>10</v>
      </c>
      <c r="C695" s="1" t="s">
        <v>20</v>
      </c>
      <c r="D695" s="1" t="s">
        <v>21</v>
      </c>
      <c r="E695" s="1" t="s">
        <v>15</v>
      </c>
      <c r="F695">
        <v>2018</v>
      </c>
      <c r="G695">
        <v>1</v>
      </c>
      <c r="H695">
        <v>57036</v>
      </c>
      <c r="I695">
        <v>267540</v>
      </c>
      <c r="J695" s="4">
        <f>SUMIFS(I:I,D:D,External_Data[[#This Row],[Brand]],F:F,External_Data[[#This Row],[Year]])</f>
        <v>10219544</v>
      </c>
      <c r="K6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96" spans="1:11" x14ac:dyDescent="0.25">
      <c r="A696" s="1" t="s">
        <v>9</v>
      </c>
      <c r="B696" s="1" t="s">
        <v>10</v>
      </c>
      <c r="C696" s="1" t="s">
        <v>20</v>
      </c>
      <c r="D696" s="1" t="s">
        <v>21</v>
      </c>
      <c r="E696" s="1" t="s">
        <v>15</v>
      </c>
      <c r="F696">
        <v>2018</v>
      </c>
      <c r="G696">
        <v>2</v>
      </c>
      <c r="H696">
        <v>59850</v>
      </c>
      <c r="I696">
        <v>280644</v>
      </c>
      <c r="J696" s="4">
        <f>SUMIFS(I:I,D:D,External_Data[[#This Row],[Brand]],F:F,External_Data[[#This Row],[Year]])</f>
        <v>10219544</v>
      </c>
      <c r="K6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97" spans="1:11" x14ac:dyDescent="0.25">
      <c r="A697" s="1" t="s">
        <v>9</v>
      </c>
      <c r="B697" s="1" t="s">
        <v>10</v>
      </c>
      <c r="C697" s="1" t="s">
        <v>20</v>
      </c>
      <c r="D697" s="1" t="s">
        <v>21</v>
      </c>
      <c r="E697" s="1" t="s">
        <v>15</v>
      </c>
      <c r="F697">
        <v>2018</v>
      </c>
      <c r="G697">
        <v>3</v>
      </c>
      <c r="H697">
        <v>75208</v>
      </c>
      <c r="I697">
        <v>352716</v>
      </c>
      <c r="J697" s="4">
        <f>SUMIFS(I:I,D:D,External_Data[[#This Row],[Brand]],F:F,External_Data[[#This Row],[Year]])</f>
        <v>10219544</v>
      </c>
      <c r="K6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98" spans="1:11" x14ac:dyDescent="0.25">
      <c r="A698" s="1" t="s">
        <v>9</v>
      </c>
      <c r="B698" s="1" t="s">
        <v>10</v>
      </c>
      <c r="C698" s="1" t="s">
        <v>20</v>
      </c>
      <c r="D698" s="1" t="s">
        <v>21</v>
      </c>
      <c r="E698" s="1" t="s">
        <v>15</v>
      </c>
      <c r="F698">
        <v>2018</v>
      </c>
      <c r="G698">
        <v>4</v>
      </c>
      <c r="H698">
        <v>65982</v>
      </c>
      <c r="I698">
        <v>309386</v>
      </c>
      <c r="J698" s="4">
        <f>SUMIFS(I:I,D:D,External_Data[[#This Row],[Brand]],F:F,External_Data[[#This Row],[Year]])</f>
        <v>10219544</v>
      </c>
      <c r="K6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699" spans="1:11" x14ac:dyDescent="0.25">
      <c r="A699" s="1" t="s">
        <v>9</v>
      </c>
      <c r="B699" s="1" t="s">
        <v>10</v>
      </c>
      <c r="C699" s="1" t="s">
        <v>20</v>
      </c>
      <c r="D699" s="1" t="s">
        <v>21</v>
      </c>
      <c r="E699" s="1" t="s">
        <v>15</v>
      </c>
      <c r="F699">
        <v>2018</v>
      </c>
      <c r="G699">
        <v>5</v>
      </c>
      <c r="H699">
        <v>63252</v>
      </c>
      <c r="I699">
        <v>296632</v>
      </c>
      <c r="J699" s="4">
        <f>SUMIFS(I:I,D:D,External_Data[[#This Row],[Brand]],F:F,External_Data[[#This Row],[Year]])</f>
        <v>10219544</v>
      </c>
      <c r="K6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0" spans="1:11" x14ac:dyDescent="0.25">
      <c r="A700" s="1" t="s">
        <v>9</v>
      </c>
      <c r="B700" s="1" t="s">
        <v>10</v>
      </c>
      <c r="C700" s="1" t="s">
        <v>20</v>
      </c>
      <c r="D700" s="1" t="s">
        <v>21</v>
      </c>
      <c r="E700" s="1" t="s">
        <v>15</v>
      </c>
      <c r="F700">
        <v>2018</v>
      </c>
      <c r="G700">
        <v>6</v>
      </c>
      <c r="H700">
        <v>65716</v>
      </c>
      <c r="I700">
        <v>308000</v>
      </c>
      <c r="J700" s="4">
        <f>SUMIFS(I:I,D:D,External_Data[[#This Row],[Brand]],F:F,External_Data[[#This Row],[Year]])</f>
        <v>10219544</v>
      </c>
      <c r="K7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1" spans="1:11" x14ac:dyDescent="0.25">
      <c r="A701" s="1" t="s">
        <v>9</v>
      </c>
      <c r="B701" s="1" t="s">
        <v>10</v>
      </c>
      <c r="C701" s="1" t="s">
        <v>20</v>
      </c>
      <c r="D701" s="1" t="s">
        <v>21</v>
      </c>
      <c r="E701" s="1" t="s">
        <v>15</v>
      </c>
      <c r="F701">
        <v>2018</v>
      </c>
      <c r="G701">
        <v>7</v>
      </c>
      <c r="H701">
        <v>58548</v>
      </c>
      <c r="I701">
        <v>274680</v>
      </c>
      <c r="J701" s="4">
        <f>SUMIFS(I:I,D:D,External_Data[[#This Row],[Brand]],F:F,External_Data[[#This Row],[Year]])</f>
        <v>10219544</v>
      </c>
      <c r="K7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2" spans="1:11" x14ac:dyDescent="0.25">
      <c r="A702" s="1" t="s">
        <v>9</v>
      </c>
      <c r="B702" s="1" t="s">
        <v>10</v>
      </c>
      <c r="C702" s="1" t="s">
        <v>20</v>
      </c>
      <c r="D702" s="1" t="s">
        <v>21</v>
      </c>
      <c r="E702" s="1" t="s">
        <v>15</v>
      </c>
      <c r="F702">
        <v>2018</v>
      </c>
      <c r="G702">
        <v>8</v>
      </c>
      <c r="H702">
        <v>58688</v>
      </c>
      <c r="I702">
        <v>275226</v>
      </c>
      <c r="J702" s="4">
        <f>SUMIFS(I:I,D:D,External_Data[[#This Row],[Brand]],F:F,External_Data[[#This Row],[Year]])</f>
        <v>10219544</v>
      </c>
      <c r="K7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3" spans="1:11" x14ac:dyDescent="0.25">
      <c r="A703" s="1" t="s">
        <v>9</v>
      </c>
      <c r="B703" s="1" t="s">
        <v>10</v>
      </c>
      <c r="C703" s="1" t="s">
        <v>20</v>
      </c>
      <c r="D703" s="1" t="s">
        <v>21</v>
      </c>
      <c r="E703" s="1" t="s">
        <v>15</v>
      </c>
      <c r="F703">
        <v>2018</v>
      </c>
      <c r="G703">
        <v>9</v>
      </c>
      <c r="H703">
        <v>55272</v>
      </c>
      <c r="I703">
        <v>259252</v>
      </c>
      <c r="J703" s="4">
        <f>SUMIFS(I:I,D:D,External_Data[[#This Row],[Brand]],F:F,External_Data[[#This Row],[Year]])</f>
        <v>10219544</v>
      </c>
      <c r="K7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4" spans="1:11" x14ac:dyDescent="0.25">
      <c r="A704" s="1" t="s">
        <v>9</v>
      </c>
      <c r="B704" s="1" t="s">
        <v>10</v>
      </c>
      <c r="C704" s="1" t="s">
        <v>20</v>
      </c>
      <c r="D704" s="1" t="s">
        <v>21</v>
      </c>
      <c r="E704" s="1" t="s">
        <v>15</v>
      </c>
      <c r="F704">
        <v>2018</v>
      </c>
      <c r="G704">
        <v>10</v>
      </c>
      <c r="H704">
        <v>61698</v>
      </c>
      <c r="I704">
        <v>289380</v>
      </c>
      <c r="J704" s="4">
        <f>SUMIFS(I:I,D:D,External_Data[[#This Row],[Brand]],F:F,External_Data[[#This Row],[Year]])</f>
        <v>10219544</v>
      </c>
      <c r="K7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5" spans="1:11" x14ac:dyDescent="0.25">
      <c r="A705" s="1" t="s">
        <v>9</v>
      </c>
      <c r="B705" s="1" t="s">
        <v>10</v>
      </c>
      <c r="C705" s="1" t="s">
        <v>20</v>
      </c>
      <c r="D705" s="1" t="s">
        <v>21</v>
      </c>
      <c r="E705" s="1" t="s">
        <v>15</v>
      </c>
      <c r="F705">
        <v>2018</v>
      </c>
      <c r="G705">
        <v>11</v>
      </c>
      <c r="H705">
        <v>57554</v>
      </c>
      <c r="I705">
        <v>269976</v>
      </c>
      <c r="J705" s="4">
        <f>SUMIFS(I:I,D:D,External_Data[[#This Row],[Brand]],F:F,External_Data[[#This Row],[Year]])</f>
        <v>10219544</v>
      </c>
      <c r="K7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6" spans="1:11" x14ac:dyDescent="0.25">
      <c r="A706" s="1" t="s">
        <v>9</v>
      </c>
      <c r="B706" s="1" t="s">
        <v>10</v>
      </c>
      <c r="C706" s="1" t="s">
        <v>20</v>
      </c>
      <c r="D706" s="1" t="s">
        <v>21</v>
      </c>
      <c r="E706" s="1" t="s">
        <v>15</v>
      </c>
      <c r="F706">
        <v>2018</v>
      </c>
      <c r="G706">
        <v>12</v>
      </c>
      <c r="H706">
        <v>53256</v>
      </c>
      <c r="I706">
        <v>249802</v>
      </c>
      <c r="J706" s="4">
        <f>SUMIFS(I:I,D:D,External_Data[[#This Row],[Brand]],F:F,External_Data[[#This Row],[Year]])</f>
        <v>10219544</v>
      </c>
      <c r="K7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10219544</v>
      </c>
    </row>
    <row r="707" spans="1:11" x14ac:dyDescent="0.25">
      <c r="A707" s="1" t="s">
        <v>9</v>
      </c>
      <c r="B707" s="1" t="s">
        <v>10</v>
      </c>
      <c r="C707" s="1" t="s">
        <v>20</v>
      </c>
      <c r="D707" s="1" t="s">
        <v>21</v>
      </c>
      <c r="E707" s="1" t="s">
        <v>15</v>
      </c>
      <c r="F707">
        <v>2019</v>
      </c>
      <c r="G707">
        <v>1</v>
      </c>
      <c r="H707">
        <v>54082</v>
      </c>
      <c r="I707">
        <v>253736</v>
      </c>
      <c r="J707" s="4">
        <f>SUMIFS(I:I,D:D,External_Data[[#This Row],[Brand]],F:F,External_Data[[#This Row],[Year]])</f>
        <v>10026886</v>
      </c>
      <c r="K7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10701910</v>
      </c>
    </row>
    <row r="708" spans="1:11" x14ac:dyDescent="0.25">
      <c r="A708" s="1" t="s">
        <v>9</v>
      </c>
      <c r="B708" s="1" t="s">
        <v>10</v>
      </c>
      <c r="C708" s="1" t="s">
        <v>20</v>
      </c>
      <c r="D708" s="1" t="s">
        <v>21</v>
      </c>
      <c r="E708" s="1" t="s">
        <v>15</v>
      </c>
      <c r="F708">
        <v>2019</v>
      </c>
      <c r="G708">
        <v>2</v>
      </c>
      <c r="H708">
        <v>59248</v>
      </c>
      <c r="I708">
        <v>277746</v>
      </c>
      <c r="J708" s="4">
        <f>SUMIFS(I:I,D:D,External_Data[[#This Row],[Brand]],F:F,External_Data[[#This Row],[Year]])</f>
        <v>10026886</v>
      </c>
      <c r="K7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10642060</v>
      </c>
    </row>
    <row r="709" spans="1:11" x14ac:dyDescent="0.25">
      <c r="A709" s="1" t="s">
        <v>9</v>
      </c>
      <c r="B709" s="1" t="s">
        <v>10</v>
      </c>
      <c r="C709" s="1" t="s">
        <v>20</v>
      </c>
      <c r="D709" s="1" t="s">
        <v>21</v>
      </c>
      <c r="E709" s="1" t="s">
        <v>15</v>
      </c>
      <c r="F709">
        <v>2019</v>
      </c>
      <c r="G709">
        <v>3</v>
      </c>
      <c r="H709">
        <v>62426</v>
      </c>
      <c r="I709">
        <v>293160</v>
      </c>
      <c r="J709" s="4">
        <f>SUMIFS(I:I,D:D,External_Data[[#This Row],[Brand]],F:F,External_Data[[#This Row],[Year]])</f>
        <v>10026886</v>
      </c>
      <c r="K7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10566852</v>
      </c>
    </row>
    <row r="710" spans="1:11" x14ac:dyDescent="0.25">
      <c r="A710" s="1" t="s">
        <v>9</v>
      </c>
      <c r="B710" s="1" t="s">
        <v>10</v>
      </c>
      <c r="C710" s="1" t="s">
        <v>20</v>
      </c>
      <c r="D710" s="1" t="s">
        <v>21</v>
      </c>
      <c r="E710" s="1" t="s">
        <v>15</v>
      </c>
      <c r="F710">
        <v>2019</v>
      </c>
      <c r="G710">
        <v>4</v>
      </c>
      <c r="H710">
        <v>57904</v>
      </c>
      <c r="I710">
        <v>271768</v>
      </c>
      <c r="J710" s="4">
        <f>SUMIFS(I:I,D:D,External_Data[[#This Row],[Brand]],F:F,External_Data[[#This Row],[Year]])</f>
        <v>10026886</v>
      </c>
      <c r="K7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10500870</v>
      </c>
    </row>
    <row r="711" spans="1:11" x14ac:dyDescent="0.25">
      <c r="A711" s="1" t="s">
        <v>9</v>
      </c>
      <c r="B711" s="1" t="s">
        <v>10</v>
      </c>
      <c r="C711" s="1" t="s">
        <v>20</v>
      </c>
      <c r="D711" s="1" t="s">
        <v>21</v>
      </c>
      <c r="E711" s="1" t="s">
        <v>15</v>
      </c>
      <c r="F711">
        <v>2019</v>
      </c>
      <c r="G711">
        <v>5</v>
      </c>
      <c r="H711">
        <v>59962</v>
      </c>
      <c r="I711">
        <v>281834</v>
      </c>
      <c r="J711" s="4">
        <f>SUMIFS(I:I,D:D,External_Data[[#This Row],[Brand]],F:F,External_Data[[#This Row],[Year]])</f>
        <v>10026886</v>
      </c>
      <c r="K7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10437618</v>
      </c>
    </row>
    <row r="712" spans="1:11" x14ac:dyDescent="0.25">
      <c r="A712" s="1" t="s">
        <v>9</v>
      </c>
      <c r="B712" s="1" t="s">
        <v>10</v>
      </c>
      <c r="C712" s="1" t="s">
        <v>20</v>
      </c>
      <c r="D712" s="1" t="s">
        <v>21</v>
      </c>
      <c r="E712" s="1" t="s">
        <v>15</v>
      </c>
      <c r="F712">
        <v>2019</v>
      </c>
      <c r="G712">
        <v>6</v>
      </c>
      <c r="H712">
        <v>62762</v>
      </c>
      <c r="I712">
        <v>297752</v>
      </c>
      <c r="J712" s="4">
        <f>SUMIFS(I:I,D:D,External_Data[[#This Row],[Brand]],F:F,External_Data[[#This Row],[Year]])</f>
        <v>10026886</v>
      </c>
      <c r="K7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10371902</v>
      </c>
    </row>
    <row r="713" spans="1:11" x14ac:dyDescent="0.25">
      <c r="A713" s="1" t="s">
        <v>9</v>
      </c>
      <c r="B713" s="1" t="s">
        <v>10</v>
      </c>
      <c r="C713" s="1" t="s">
        <v>20</v>
      </c>
      <c r="D713" s="1" t="s">
        <v>21</v>
      </c>
      <c r="E713" s="1" t="s">
        <v>15</v>
      </c>
      <c r="F713">
        <v>2019</v>
      </c>
      <c r="G713">
        <v>7</v>
      </c>
      <c r="H713">
        <v>56112</v>
      </c>
      <c r="I713">
        <v>266350</v>
      </c>
      <c r="J713" s="4">
        <f>SUMIFS(I:I,D:D,External_Data[[#This Row],[Brand]],F:F,External_Data[[#This Row],[Year]])</f>
        <v>10026886</v>
      </c>
      <c r="K7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10313354</v>
      </c>
    </row>
    <row r="714" spans="1:11" x14ac:dyDescent="0.25">
      <c r="A714" s="1" t="s">
        <v>9</v>
      </c>
      <c r="B714" s="1" t="s">
        <v>10</v>
      </c>
      <c r="C714" s="1" t="s">
        <v>20</v>
      </c>
      <c r="D714" s="1" t="s">
        <v>21</v>
      </c>
      <c r="E714" s="1" t="s">
        <v>15</v>
      </c>
      <c r="F714">
        <v>2019</v>
      </c>
      <c r="G714">
        <v>8</v>
      </c>
      <c r="H714">
        <v>46564</v>
      </c>
      <c r="I714">
        <v>221046</v>
      </c>
      <c r="J714" s="4">
        <f>SUMIFS(I:I,D:D,External_Data[[#This Row],[Brand]],F:F,External_Data[[#This Row],[Year]])</f>
        <v>10026886</v>
      </c>
      <c r="K7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10254666</v>
      </c>
    </row>
    <row r="715" spans="1:11" x14ac:dyDescent="0.25">
      <c r="A715" s="1" t="s">
        <v>9</v>
      </c>
      <c r="B715" s="1" t="s">
        <v>10</v>
      </c>
      <c r="C715" s="1" t="s">
        <v>20</v>
      </c>
      <c r="D715" s="1" t="s">
        <v>21</v>
      </c>
      <c r="E715" s="1" t="s">
        <v>15</v>
      </c>
      <c r="F715">
        <v>2019</v>
      </c>
      <c r="G715">
        <v>9</v>
      </c>
      <c r="H715">
        <v>58940</v>
      </c>
      <c r="I715">
        <v>279790</v>
      </c>
      <c r="J715" s="4">
        <f>SUMIFS(I:I,D:D,External_Data[[#This Row],[Brand]],F:F,External_Data[[#This Row],[Year]])</f>
        <v>10026886</v>
      </c>
      <c r="K7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10199394</v>
      </c>
    </row>
    <row r="716" spans="1:11" x14ac:dyDescent="0.25">
      <c r="A716" s="1" t="s">
        <v>9</v>
      </c>
      <c r="B716" s="1" t="s">
        <v>10</v>
      </c>
      <c r="C716" s="1" t="s">
        <v>20</v>
      </c>
      <c r="D716" s="1" t="s">
        <v>21</v>
      </c>
      <c r="E716" s="1" t="s">
        <v>15</v>
      </c>
      <c r="F716">
        <v>2019</v>
      </c>
      <c r="G716">
        <v>10</v>
      </c>
      <c r="H716">
        <v>60074</v>
      </c>
      <c r="I716">
        <v>285698</v>
      </c>
      <c r="J716" s="4">
        <f>SUMIFS(I:I,D:D,External_Data[[#This Row],[Brand]],F:F,External_Data[[#This Row],[Year]])</f>
        <v>10026886</v>
      </c>
      <c r="K7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10137696</v>
      </c>
    </row>
    <row r="717" spans="1:11" x14ac:dyDescent="0.25">
      <c r="A717" s="1" t="s">
        <v>9</v>
      </c>
      <c r="B717" s="1" t="s">
        <v>10</v>
      </c>
      <c r="C717" s="1" t="s">
        <v>20</v>
      </c>
      <c r="D717" s="1" t="s">
        <v>21</v>
      </c>
      <c r="E717" s="1" t="s">
        <v>15</v>
      </c>
      <c r="F717">
        <v>2019</v>
      </c>
      <c r="G717">
        <v>11</v>
      </c>
      <c r="H717">
        <v>56448</v>
      </c>
      <c r="I717">
        <v>268058</v>
      </c>
      <c r="J717" s="4">
        <f>SUMIFS(I:I,D:D,External_Data[[#This Row],[Brand]],F:F,External_Data[[#This Row],[Year]])</f>
        <v>10026886</v>
      </c>
      <c r="K7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10080142</v>
      </c>
    </row>
    <row r="718" spans="1:11" x14ac:dyDescent="0.25">
      <c r="A718" s="1" t="s">
        <v>9</v>
      </c>
      <c r="B718" s="1" t="s">
        <v>10</v>
      </c>
      <c r="C718" s="1" t="s">
        <v>20</v>
      </c>
      <c r="D718" s="1" t="s">
        <v>21</v>
      </c>
      <c r="E718" s="1" t="s">
        <v>15</v>
      </c>
      <c r="F718">
        <v>2019</v>
      </c>
      <c r="G718">
        <v>12</v>
      </c>
      <c r="H718">
        <v>58800</v>
      </c>
      <c r="I718">
        <v>279118</v>
      </c>
      <c r="J718" s="4">
        <f>SUMIFS(I:I,D:D,External_Data[[#This Row],[Brand]],F:F,External_Data[[#This Row],[Year]])</f>
        <v>10026886</v>
      </c>
      <c r="K7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10026886</v>
      </c>
    </row>
    <row r="719" spans="1:11" x14ac:dyDescent="0.25">
      <c r="A719" s="1" t="s">
        <v>9</v>
      </c>
      <c r="B719" s="1" t="s">
        <v>10</v>
      </c>
      <c r="C719" s="1" t="s">
        <v>20</v>
      </c>
      <c r="D719" s="1" t="s">
        <v>21</v>
      </c>
      <c r="E719" s="1" t="s">
        <v>15</v>
      </c>
      <c r="F719">
        <v>2020</v>
      </c>
      <c r="G719">
        <v>1</v>
      </c>
      <c r="H719">
        <v>55916</v>
      </c>
      <c r="I719">
        <v>265454</v>
      </c>
      <c r="J719" s="4">
        <f>SUMIFS(I:I,D:D,External_Data[[#This Row],[Brand]],F:F,External_Data[[#This Row],[Year]])</f>
        <v>10794936</v>
      </c>
      <c r="K7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11434176</v>
      </c>
    </row>
    <row r="720" spans="1:11" x14ac:dyDescent="0.25">
      <c r="A720" s="1" t="s">
        <v>9</v>
      </c>
      <c r="B720" s="1" t="s">
        <v>10</v>
      </c>
      <c r="C720" s="1" t="s">
        <v>20</v>
      </c>
      <c r="D720" s="1" t="s">
        <v>21</v>
      </c>
      <c r="E720" s="1" t="s">
        <v>15</v>
      </c>
      <c r="F720">
        <v>2020</v>
      </c>
      <c r="G720">
        <v>2</v>
      </c>
      <c r="H720">
        <v>58366</v>
      </c>
      <c r="I720">
        <v>277018</v>
      </c>
      <c r="J720" s="4">
        <f>SUMIFS(I:I,D:D,External_Data[[#This Row],[Brand]],F:F,External_Data[[#This Row],[Year]])</f>
        <v>10794936</v>
      </c>
      <c r="K7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11374928</v>
      </c>
    </row>
    <row r="721" spans="1:11" x14ac:dyDescent="0.25">
      <c r="A721" s="1" t="s">
        <v>9</v>
      </c>
      <c r="B721" s="1" t="s">
        <v>10</v>
      </c>
      <c r="C721" s="1" t="s">
        <v>20</v>
      </c>
      <c r="D721" s="1" t="s">
        <v>21</v>
      </c>
      <c r="E721" s="1" t="s">
        <v>15</v>
      </c>
      <c r="F721">
        <v>2020</v>
      </c>
      <c r="G721">
        <v>3</v>
      </c>
      <c r="H721">
        <v>69776</v>
      </c>
      <c r="I721">
        <v>331408</v>
      </c>
      <c r="J721" s="4">
        <f>SUMIFS(I:I,D:D,External_Data[[#This Row],[Brand]],F:F,External_Data[[#This Row],[Year]])</f>
        <v>10794936</v>
      </c>
      <c r="K7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11312502</v>
      </c>
    </row>
    <row r="722" spans="1:11" x14ac:dyDescent="0.25">
      <c r="A722" s="1" t="s">
        <v>9</v>
      </c>
      <c r="B722" s="1" t="s">
        <v>10</v>
      </c>
      <c r="C722" s="1" t="s">
        <v>20</v>
      </c>
      <c r="D722" s="1" t="s">
        <v>21</v>
      </c>
      <c r="E722" s="1" t="s">
        <v>15</v>
      </c>
      <c r="F722">
        <v>2020</v>
      </c>
      <c r="G722">
        <v>4</v>
      </c>
      <c r="H722">
        <v>59920</v>
      </c>
      <c r="I722">
        <v>284690</v>
      </c>
      <c r="J722" s="4">
        <f>SUMIFS(I:I,D:D,External_Data[[#This Row],[Brand]],F:F,External_Data[[#This Row],[Year]])</f>
        <v>10794936</v>
      </c>
      <c r="K7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11254598</v>
      </c>
    </row>
    <row r="723" spans="1:11" x14ac:dyDescent="0.25">
      <c r="A723" s="1" t="s">
        <v>9</v>
      </c>
      <c r="B723" s="1" t="s">
        <v>10</v>
      </c>
      <c r="C723" s="1" t="s">
        <v>20</v>
      </c>
      <c r="D723" s="1" t="s">
        <v>21</v>
      </c>
      <c r="E723" s="1" t="s">
        <v>15</v>
      </c>
      <c r="F723">
        <v>2020</v>
      </c>
      <c r="G723">
        <v>5</v>
      </c>
      <c r="H723">
        <v>50302</v>
      </c>
      <c r="I723">
        <v>238798</v>
      </c>
      <c r="J723" s="4">
        <f>SUMIFS(I:I,D:D,External_Data[[#This Row],[Brand]],F:F,External_Data[[#This Row],[Year]])</f>
        <v>10794936</v>
      </c>
      <c r="K7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11194636</v>
      </c>
    </row>
    <row r="724" spans="1:11" x14ac:dyDescent="0.25">
      <c r="A724" s="1" t="s">
        <v>9</v>
      </c>
      <c r="B724" s="1" t="s">
        <v>10</v>
      </c>
      <c r="C724" s="1" t="s">
        <v>20</v>
      </c>
      <c r="D724" s="1" t="s">
        <v>21</v>
      </c>
      <c r="E724" s="1" t="s">
        <v>15</v>
      </c>
      <c r="F724">
        <v>2020</v>
      </c>
      <c r="G724">
        <v>6</v>
      </c>
      <c r="H724">
        <v>52052</v>
      </c>
      <c r="I724">
        <v>247758</v>
      </c>
      <c r="J724" s="4">
        <f>SUMIFS(I:I,D:D,External_Data[[#This Row],[Brand]],F:F,External_Data[[#This Row],[Year]])</f>
        <v>10794936</v>
      </c>
      <c r="K7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11131874</v>
      </c>
    </row>
    <row r="725" spans="1:11" x14ac:dyDescent="0.25">
      <c r="A725" s="1" t="s">
        <v>9</v>
      </c>
      <c r="B725" s="1" t="s">
        <v>10</v>
      </c>
      <c r="C725" s="1" t="s">
        <v>20</v>
      </c>
      <c r="D725" s="1" t="s">
        <v>21</v>
      </c>
      <c r="E725" s="1" t="s">
        <v>15</v>
      </c>
      <c r="F725">
        <v>2020</v>
      </c>
      <c r="G725">
        <v>7</v>
      </c>
      <c r="H725">
        <v>52850</v>
      </c>
      <c r="I725">
        <v>258076</v>
      </c>
      <c r="J725" s="4">
        <f>SUMIFS(I:I,D:D,External_Data[[#This Row],[Brand]],F:F,External_Data[[#This Row],[Year]])</f>
        <v>10794936</v>
      </c>
      <c r="K7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11075762</v>
      </c>
    </row>
    <row r="726" spans="1:11" x14ac:dyDescent="0.25">
      <c r="A726" s="1" t="s">
        <v>9</v>
      </c>
      <c r="B726" s="1" t="s">
        <v>10</v>
      </c>
      <c r="C726" s="1" t="s">
        <v>20</v>
      </c>
      <c r="D726" s="1" t="s">
        <v>21</v>
      </c>
      <c r="E726" s="1" t="s">
        <v>15</v>
      </c>
      <c r="F726">
        <v>2020</v>
      </c>
      <c r="G726">
        <v>8</v>
      </c>
      <c r="H726">
        <v>46200</v>
      </c>
      <c r="I726">
        <v>226716</v>
      </c>
      <c r="J726" s="4">
        <f>SUMIFS(I:I,D:D,External_Data[[#This Row],[Brand]],F:F,External_Data[[#This Row],[Year]])</f>
        <v>10794936</v>
      </c>
      <c r="K7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11029198</v>
      </c>
    </row>
    <row r="727" spans="1:11" x14ac:dyDescent="0.25">
      <c r="A727" s="1" t="s">
        <v>9</v>
      </c>
      <c r="B727" s="1" t="s">
        <v>10</v>
      </c>
      <c r="C727" s="1" t="s">
        <v>20</v>
      </c>
      <c r="D727" s="1" t="s">
        <v>21</v>
      </c>
      <c r="E727" s="1" t="s">
        <v>15</v>
      </c>
      <c r="F727">
        <v>2020</v>
      </c>
      <c r="G727">
        <v>9</v>
      </c>
      <c r="H727">
        <v>51450</v>
      </c>
      <c r="I727">
        <v>253064</v>
      </c>
      <c r="J727" s="4">
        <f>SUMIFS(I:I,D:D,External_Data[[#This Row],[Brand]],F:F,External_Data[[#This Row],[Year]])</f>
        <v>10794936</v>
      </c>
      <c r="K7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10970258</v>
      </c>
    </row>
    <row r="728" spans="1:11" x14ac:dyDescent="0.25">
      <c r="A728" s="1" t="s">
        <v>9</v>
      </c>
      <c r="B728" s="1" t="s">
        <v>10</v>
      </c>
      <c r="C728" s="1" t="s">
        <v>20</v>
      </c>
      <c r="D728" s="1" t="s">
        <v>21</v>
      </c>
      <c r="E728" s="1" t="s">
        <v>15</v>
      </c>
      <c r="F728">
        <v>2020</v>
      </c>
      <c r="G728">
        <v>10</v>
      </c>
      <c r="H728">
        <v>60760</v>
      </c>
      <c r="I728">
        <v>301952</v>
      </c>
      <c r="J728" s="4">
        <f>SUMIFS(I:I,D:D,External_Data[[#This Row],[Brand]],F:F,External_Data[[#This Row],[Year]])</f>
        <v>10794936</v>
      </c>
      <c r="K7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10910184</v>
      </c>
    </row>
    <row r="729" spans="1:11" x14ac:dyDescent="0.25">
      <c r="A729" s="1" t="s">
        <v>9</v>
      </c>
      <c r="B729" s="1" t="s">
        <v>10</v>
      </c>
      <c r="C729" s="1" t="s">
        <v>20</v>
      </c>
      <c r="D729" s="1" t="s">
        <v>21</v>
      </c>
      <c r="E729" s="1" t="s">
        <v>15</v>
      </c>
      <c r="F729">
        <v>2020</v>
      </c>
      <c r="G729">
        <v>11</v>
      </c>
      <c r="H729">
        <v>56448</v>
      </c>
      <c r="I729">
        <v>282702</v>
      </c>
      <c r="J729" s="4">
        <f>SUMIFS(I:I,D:D,External_Data[[#This Row],[Brand]],F:F,External_Data[[#This Row],[Year]])</f>
        <v>10794936</v>
      </c>
      <c r="K7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10853736</v>
      </c>
    </row>
    <row r="730" spans="1:11" x14ac:dyDescent="0.25">
      <c r="A730" s="1" t="s">
        <v>9</v>
      </c>
      <c r="B730" s="1" t="s">
        <v>10</v>
      </c>
      <c r="C730" s="1" t="s">
        <v>20</v>
      </c>
      <c r="D730" s="1" t="s">
        <v>21</v>
      </c>
      <c r="E730" s="1" t="s">
        <v>15</v>
      </c>
      <c r="F730">
        <v>2020</v>
      </c>
      <c r="G730">
        <v>12</v>
      </c>
      <c r="H730">
        <v>51758</v>
      </c>
      <c r="I730">
        <v>259490</v>
      </c>
      <c r="J730" s="4">
        <f>SUMIFS(I:I,D:D,External_Data[[#This Row],[Brand]],F:F,External_Data[[#This Row],[Year]])</f>
        <v>10794936</v>
      </c>
      <c r="K7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10794936</v>
      </c>
    </row>
    <row r="731" spans="1:11" x14ac:dyDescent="0.25">
      <c r="A731" s="1" t="s">
        <v>9</v>
      </c>
      <c r="B731" s="1" t="s">
        <v>10</v>
      </c>
      <c r="C731" s="1" t="s">
        <v>20</v>
      </c>
      <c r="D731" s="1" t="s">
        <v>21</v>
      </c>
      <c r="E731" s="1" t="s">
        <v>15</v>
      </c>
      <c r="F731">
        <v>2021</v>
      </c>
      <c r="G731">
        <v>1</v>
      </c>
      <c r="H731">
        <v>51002</v>
      </c>
      <c r="I731">
        <v>256844</v>
      </c>
      <c r="J731" s="4">
        <f>SUMIFS(I:I,D:D,External_Data[[#This Row],[Brand]],F:F,External_Data[[#This Row],[Year]])</f>
        <v>10891598</v>
      </c>
      <c r="K7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11501480</v>
      </c>
    </row>
    <row r="732" spans="1:11" x14ac:dyDescent="0.25">
      <c r="A732" s="1" t="s">
        <v>9</v>
      </c>
      <c r="B732" s="1" t="s">
        <v>10</v>
      </c>
      <c r="C732" s="1" t="s">
        <v>20</v>
      </c>
      <c r="D732" s="1" t="s">
        <v>21</v>
      </c>
      <c r="E732" s="1" t="s">
        <v>15</v>
      </c>
      <c r="F732">
        <v>2021</v>
      </c>
      <c r="G732">
        <v>2</v>
      </c>
      <c r="H732">
        <v>50274</v>
      </c>
      <c r="I732">
        <v>254142</v>
      </c>
      <c r="J732" s="4">
        <f>SUMIFS(I:I,D:D,External_Data[[#This Row],[Brand]],F:F,External_Data[[#This Row],[Year]])</f>
        <v>10891598</v>
      </c>
      <c r="K7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11443114</v>
      </c>
    </row>
    <row r="733" spans="1:11" x14ac:dyDescent="0.25">
      <c r="A733" s="1" t="s">
        <v>9</v>
      </c>
      <c r="B733" s="1" t="s">
        <v>10</v>
      </c>
      <c r="C733" s="1" t="s">
        <v>20</v>
      </c>
      <c r="D733" s="1" t="s">
        <v>21</v>
      </c>
      <c r="E733" s="1" t="s">
        <v>15</v>
      </c>
      <c r="F733">
        <v>2021</v>
      </c>
      <c r="G733">
        <v>3</v>
      </c>
      <c r="H733">
        <v>57386</v>
      </c>
      <c r="I733">
        <v>291144</v>
      </c>
      <c r="J733" s="4">
        <f>SUMIFS(I:I,D:D,External_Data[[#This Row],[Brand]],F:F,External_Data[[#This Row],[Year]])</f>
        <v>10891598</v>
      </c>
      <c r="K7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11373338</v>
      </c>
    </row>
    <row r="734" spans="1:11" x14ac:dyDescent="0.25">
      <c r="A734" s="1" t="s">
        <v>9</v>
      </c>
      <c r="B734" s="1" t="s">
        <v>10</v>
      </c>
      <c r="C734" s="1" t="s">
        <v>20</v>
      </c>
      <c r="D734" s="1" t="s">
        <v>21</v>
      </c>
      <c r="E734" s="1" t="s">
        <v>15</v>
      </c>
      <c r="F734">
        <v>2021</v>
      </c>
      <c r="G734">
        <v>4</v>
      </c>
      <c r="H734">
        <v>52892</v>
      </c>
      <c r="I734">
        <v>268156</v>
      </c>
      <c r="J734" s="4">
        <f>SUMIFS(I:I,D:D,External_Data[[#This Row],[Brand]],F:F,External_Data[[#This Row],[Year]])</f>
        <v>10891598</v>
      </c>
      <c r="K7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11313418</v>
      </c>
    </row>
    <row r="735" spans="1:11" x14ac:dyDescent="0.25">
      <c r="A735" s="1" t="s">
        <v>9</v>
      </c>
      <c r="B735" s="1" t="s">
        <v>10</v>
      </c>
      <c r="C735" s="1" t="s">
        <v>20</v>
      </c>
      <c r="D735" s="1" t="s">
        <v>21</v>
      </c>
      <c r="E735" s="1" t="s">
        <v>15</v>
      </c>
      <c r="F735">
        <v>2021</v>
      </c>
      <c r="G735">
        <v>5</v>
      </c>
      <c r="H735">
        <v>49378</v>
      </c>
      <c r="I735">
        <v>250614</v>
      </c>
      <c r="J735" s="4">
        <f>SUMIFS(I:I,D:D,External_Data[[#This Row],[Brand]],F:F,External_Data[[#This Row],[Year]])</f>
        <v>10891598</v>
      </c>
      <c r="K7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11263116</v>
      </c>
    </row>
    <row r="736" spans="1:11" x14ac:dyDescent="0.25">
      <c r="A736" s="1" t="s">
        <v>9</v>
      </c>
      <c r="B736" s="1" t="s">
        <v>10</v>
      </c>
      <c r="C736" s="1" t="s">
        <v>20</v>
      </c>
      <c r="D736" s="1" t="s">
        <v>21</v>
      </c>
      <c r="E736" s="1" t="s">
        <v>15</v>
      </c>
      <c r="F736">
        <v>2021</v>
      </c>
      <c r="G736">
        <v>6</v>
      </c>
      <c r="H736">
        <v>56098</v>
      </c>
      <c r="I736">
        <v>284802</v>
      </c>
      <c r="J736" s="4">
        <f>SUMIFS(I:I,D:D,External_Data[[#This Row],[Brand]],F:F,External_Data[[#This Row],[Year]])</f>
        <v>10891598</v>
      </c>
      <c r="K7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11211064</v>
      </c>
    </row>
    <row r="737" spans="1:11" x14ac:dyDescent="0.25">
      <c r="A737" s="1" t="s">
        <v>9</v>
      </c>
      <c r="B737" s="1" t="s">
        <v>10</v>
      </c>
      <c r="C737" s="1" t="s">
        <v>20</v>
      </c>
      <c r="D737" s="1" t="s">
        <v>21</v>
      </c>
      <c r="E737" s="1" t="s">
        <v>15</v>
      </c>
      <c r="F737">
        <v>2021</v>
      </c>
      <c r="G737">
        <v>7</v>
      </c>
      <c r="H737">
        <v>56868</v>
      </c>
      <c r="I737">
        <v>289492</v>
      </c>
      <c r="J737" s="4">
        <f>SUMIFS(I:I,D:D,External_Data[[#This Row],[Brand]],F:F,External_Data[[#This Row],[Year]])</f>
        <v>10891598</v>
      </c>
      <c r="K7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11158214</v>
      </c>
    </row>
    <row r="738" spans="1:11" x14ac:dyDescent="0.25">
      <c r="A738" s="1" t="s">
        <v>9</v>
      </c>
      <c r="B738" s="1" t="s">
        <v>10</v>
      </c>
      <c r="C738" s="1" t="s">
        <v>20</v>
      </c>
      <c r="D738" s="1" t="s">
        <v>21</v>
      </c>
      <c r="E738" s="1" t="s">
        <v>15</v>
      </c>
      <c r="F738">
        <v>2021</v>
      </c>
      <c r="G738">
        <v>8</v>
      </c>
      <c r="H738">
        <v>46466</v>
      </c>
      <c r="I738">
        <v>236586</v>
      </c>
      <c r="J738" s="4">
        <f>SUMIFS(I:I,D:D,External_Data[[#This Row],[Brand]],F:F,External_Data[[#This Row],[Year]])</f>
        <v>10891598</v>
      </c>
      <c r="K7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11112014</v>
      </c>
    </row>
    <row r="739" spans="1:11" x14ac:dyDescent="0.25">
      <c r="A739" s="1" t="s">
        <v>9</v>
      </c>
      <c r="B739" s="1" t="s">
        <v>10</v>
      </c>
      <c r="C739" s="1" t="s">
        <v>20</v>
      </c>
      <c r="D739" s="1" t="s">
        <v>21</v>
      </c>
      <c r="E739" s="1" t="s">
        <v>15</v>
      </c>
      <c r="F739">
        <v>2021</v>
      </c>
      <c r="G739">
        <v>9</v>
      </c>
      <c r="H739">
        <v>55314</v>
      </c>
      <c r="I739">
        <v>281484</v>
      </c>
      <c r="J739" s="4">
        <f>SUMIFS(I:I,D:D,External_Data[[#This Row],[Brand]],F:F,External_Data[[#This Row],[Year]])</f>
        <v>10891598</v>
      </c>
      <c r="K7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11060564</v>
      </c>
    </row>
    <row r="740" spans="1:11" x14ac:dyDescent="0.25">
      <c r="A740" s="1" t="s">
        <v>9</v>
      </c>
      <c r="B740" s="1" t="s">
        <v>10</v>
      </c>
      <c r="C740" s="1" t="s">
        <v>20</v>
      </c>
      <c r="D740" s="1" t="s">
        <v>21</v>
      </c>
      <c r="E740" s="1" t="s">
        <v>15</v>
      </c>
      <c r="F740">
        <v>2021</v>
      </c>
      <c r="G740">
        <v>10</v>
      </c>
      <c r="H740">
        <v>61474</v>
      </c>
      <c r="I740">
        <v>312984</v>
      </c>
      <c r="J740" s="4">
        <f>SUMIFS(I:I,D:D,External_Data[[#This Row],[Brand]],F:F,External_Data[[#This Row],[Year]])</f>
        <v>10891598</v>
      </c>
      <c r="K7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10999804</v>
      </c>
    </row>
    <row r="741" spans="1:11" x14ac:dyDescent="0.25">
      <c r="A741" s="1" t="s">
        <v>9</v>
      </c>
      <c r="B741" s="1" t="s">
        <v>10</v>
      </c>
      <c r="C741" s="1" t="s">
        <v>20</v>
      </c>
      <c r="D741" s="1" t="s">
        <v>21</v>
      </c>
      <c r="E741" s="1" t="s">
        <v>15</v>
      </c>
      <c r="F741">
        <v>2021</v>
      </c>
      <c r="G741">
        <v>11</v>
      </c>
      <c r="H741">
        <v>66850</v>
      </c>
      <c r="I741">
        <v>339976</v>
      </c>
      <c r="J741" s="4">
        <f>SUMIFS(I:I,D:D,External_Data[[#This Row],[Brand]],F:F,External_Data[[#This Row],[Year]])</f>
        <v>10891598</v>
      </c>
      <c r="K7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10943356</v>
      </c>
    </row>
    <row r="742" spans="1:11" x14ac:dyDescent="0.25">
      <c r="A742" s="1" t="s">
        <v>9</v>
      </c>
      <c r="B742" s="1" t="s">
        <v>10</v>
      </c>
      <c r="C742" s="1" t="s">
        <v>20</v>
      </c>
      <c r="D742" s="1" t="s">
        <v>21</v>
      </c>
      <c r="E742" s="1" t="s">
        <v>15</v>
      </c>
      <c r="F742">
        <v>2021</v>
      </c>
      <c r="G742">
        <v>12</v>
      </c>
      <c r="H742">
        <v>65128</v>
      </c>
      <c r="I742">
        <v>331254</v>
      </c>
      <c r="J742" s="4">
        <f>SUMIFS(I:I,D:D,External_Data[[#This Row],[Brand]],F:F,External_Data[[#This Row],[Year]])</f>
        <v>10891598</v>
      </c>
      <c r="K7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10891598</v>
      </c>
    </row>
    <row r="743" spans="1:11" x14ac:dyDescent="0.25">
      <c r="A743" s="1" t="s">
        <v>9</v>
      </c>
      <c r="B743" s="1" t="s">
        <v>10</v>
      </c>
      <c r="C743" s="1" t="s">
        <v>20</v>
      </c>
      <c r="D743" s="1" t="s">
        <v>21</v>
      </c>
      <c r="E743" s="1" t="s">
        <v>15</v>
      </c>
      <c r="F743">
        <v>2022</v>
      </c>
      <c r="G743">
        <v>1</v>
      </c>
      <c r="H743">
        <v>40560</v>
      </c>
      <c r="I743">
        <v>206130</v>
      </c>
      <c r="J743" s="4">
        <f>SUMIFS(I:I,D:D,External_Data[[#This Row],[Brand]],F:F,External_Data[[#This Row],[Year]])</f>
        <v>18851771</v>
      </c>
      <c r="K7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19469899</v>
      </c>
    </row>
    <row r="744" spans="1:11" x14ac:dyDescent="0.25">
      <c r="A744" s="1" t="s">
        <v>9</v>
      </c>
      <c r="B744" s="1" t="s">
        <v>10</v>
      </c>
      <c r="C744" s="1" t="s">
        <v>20</v>
      </c>
      <c r="D744" s="1" t="s">
        <v>21</v>
      </c>
      <c r="E744" s="1" t="s">
        <v>15</v>
      </c>
      <c r="F744">
        <v>2022</v>
      </c>
      <c r="G744">
        <v>2</v>
      </c>
      <c r="H744">
        <v>42700</v>
      </c>
      <c r="I744">
        <v>217250</v>
      </c>
      <c r="J744" s="4">
        <f>SUMIFS(I:I,D:D,External_Data[[#This Row],[Brand]],F:F,External_Data[[#This Row],[Year]])</f>
        <v>18851771</v>
      </c>
      <c r="K7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19419625</v>
      </c>
    </row>
    <row r="745" spans="1:11" x14ac:dyDescent="0.25">
      <c r="A745" s="1" t="s">
        <v>9</v>
      </c>
      <c r="B745" s="1" t="s">
        <v>10</v>
      </c>
      <c r="C745" s="1" t="s">
        <v>20</v>
      </c>
      <c r="D745" s="1" t="s">
        <v>21</v>
      </c>
      <c r="E745" s="1" t="s">
        <v>15</v>
      </c>
      <c r="F745">
        <v>2022</v>
      </c>
      <c r="G745">
        <v>3</v>
      </c>
      <c r="H745">
        <v>41841</v>
      </c>
      <c r="I745">
        <v>213345</v>
      </c>
      <c r="J745" s="4">
        <f>SUMIFS(I:I,D:D,External_Data[[#This Row],[Brand]],F:F,External_Data[[#This Row],[Year]])</f>
        <v>18851771</v>
      </c>
      <c r="K7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19362239</v>
      </c>
    </row>
    <row r="746" spans="1:11" x14ac:dyDescent="0.25">
      <c r="A746" s="1" t="s">
        <v>9</v>
      </c>
      <c r="B746" s="1" t="s">
        <v>10</v>
      </c>
      <c r="C746" s="1" t="s">
        <v>20</v>
      </c>
      <c r="D746" s="1" t="s">
        <v>21</v>
      </c>
      <c r="E746" s="1" t="s">
        <v>15</v>
      </c>
      <c r="F746">
        <v>2022</v>
      </c>
      <c r="G746">
        <v>4</v>
      </c>
      <c r="H746">
        <v>671437</v>
      </c>
      <c r="I746">
        <v>3428503</v>
      </c>
      <c r="J746" s="4">
        <f>SUMIFS(I:I,D:D,External_Data[[#This Row],[Brand]],F:F,External_Data[[#This Row],[Year]])</f>
        <v>18851771</v>
      </c>
      <c r="K7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19309347</v>
      </c>
    </row>
    <row r="747" spans="1:11" x14ac:dyDescent="0.25">
      <c r="A747" s="1" t="s">
        <v>9</v>
      </c>
      <c r="B747" s="1" t="s">
        <v>10</v>
      </c>
      <c r="C747" s="1" t="s">
        <v>20</v>
      </c>
      <c r="D747" s="1" t="s">
        <v>21</v>
      </c>
      <c r="E747" s="1" t="s">
        <v>15</v>
      </c>
      <c r="F747">
        <v>2022</v>
      </c>
      <c r="G747">
        <v>5</v>
      </c>
      <c r="H747">
        <v>44325</v>
      </c>
      <c r="I747">
        <v>233478</v>
      </c>
      <c r="J747" s="4">
        <f>SUMIFS(I:I,D:D,External_Data[[#This Row],[Brand]],F:F,External_Data[[#This Row],[Year]])</f>
        <v>18851771</v>
      </c>
      <c r="K7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19259969</v>
      </c>
    </row>
    <row r="748" spans="1:11" x14ac:dyDescent="0.25">
      <c r="A748" s="1" t="s">
        <v>9</v>
      </c>
      <c r="B748" s="1" t="s">
        <v>10</v>
      </c>
      <c r="C748" s="1" t="s">
        <v>20</v>
      </c>
      <c r="D748" s="1" t="s">
        <v>21</v>
      </c>
      <c r="E748" s="1" t="s">
        <v>15</v>
      </c>
      <c r="F748">
        <v>2022</v>
      </c>
      <c r="G748">
        <v>6</v>
      </c>
      <c r="H748">
        <v>42876</v>
      </c>
      <c r="I748">
        <v>232740</v>
      </c>
      <c r="J748" s="4">
        <f>SUMIFS(I:I,D:D,External_Data[[#This Row],[Brand]],F:F,External_Data[[#This Row],[Year]])</f>
        <v>18851771</v>
      </c>
      <c r="K7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19203871</v>
      </c>
    </row>
    <row r="749" spans="1:11" x14ac:dyDescent="0.25">
      <c r="A749" s="1" t="s">
        <v>9</v>
      </c>
      <c r="B749" s="1" t="s">
        <v>10</v>
      </c>
      <c r="C749" s="1" t="s">
        <v>20</v>
      </c>
      <c r="D749" s="1" t="s">
        <v>21</v>
      </c>
      <c r="E749" s="1" t="s">
        <v>15</v>
      </c>
      <c r="F749">
        <v>2022</v>
      </c>
      <c r="G749">
        <v>7</v>
      </c>
      <c r="H749">
        <v>37503</v>
      </c>
      <c r="I749">
        <v>202779</v>
      </c>
      <c r="J749" s="4">
        <f>SUMIFS(I:I,D:D,External_Data[[#This Row],[Brand]],F:F,External_Data[[#This Row],[Year]])</f>
        <v>18851771</v>
      </c>
      <c r="K7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19147003</v>
      </c>
    </row>
    <row r="750" spans="1:11" x14ac:dyDescent="0.25">
      <c r="A750" s="1" t="s">
        <v>9</v>
      </c>
      <c r="B750" s="1" t="s">
        <v>10</v>
      </c>
      <c r="C750" s="1" t="s">
        <v>20</v>
      </c>
      <c r="D750" s="1" t="s">
        <v>21</v>
      </c>
      <c r="E750" s="1" t="s">
        <v>15</v>
      </c>
      <c r="F750">
        <v>2022</v>
      </c>
      <c r="G750">
        <v>8</v>
      </c>
      <c r="H750">
        <v>48118</v>
      </c>
      <c r="I750">
        <v>262472</v>
      </c>
      <c r="J750" s="4">
        <f>SUMIFS(I:I,D:D,External_Data[[#This Row],[Brand]],F:F,External_Data[[#This Row],[Year]])</f>
        <v>18851771</v>
      </c>
      <c r="K7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19100537</v>
      </c>
    </row>
    <row r="751" spans="1:11" x14ac:dyDescent="0.25">
      <c r="A751" s="1" t="s">
        <v>9</v>
      </c>
      <c r="B751" s="1" t="s">
        <v>10</v>
      </c>
      <c r="C751" s="1" t="s">
        <v>20</v>
      </c>
      <c r="D751" s="1" t="s">
        <v>21</v>
      </c>
      <c r="E751" s="1" t="s">
        <v>15</v>
      </c>
      <c r="F751">
        <v>2022</v>
      </c>
      <c r="G751">
        <v>9</v>
      </c>
      <c r="H751">
        <v>40185</v>
      </c>
      <c r="I751">
        <v>227079</v>
      </c>
      <c r="J751" s="4">
        <f>SUMIFS(I:I,D:D,External_Data[[#This Row],[Brand]],F:F,External_Data[[#This Row],[Year]])</f>
        <v>18851771</v>
      </c>
      <c r="K7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19045223</v>
      </c>
    </row>
    <row r="752" spans="1:11" x14ac:dyDescent="0.25">
      <c r="A752" s="1" t="s">
        <v>9</v>
      </c>
      <c r="B752" s="1" t="s">
        <v>10</v>
      </c>
      <c r="C752" s="1" t="s">
        <v>20</v>
      </c>
      <c r="D752" s="1" t="s">
        <v>21</v>
      </c>
      <c r="E752" s="1" t="s">
        <v>15</v>
      </c>
      <c r="F752">
        <v>2022</v>
      </c>
      <c r="G752">
        <v>10</v>
      </c>
      <c r="H752">
        <v>38224</v>
      </c>
      <c r="I752">
        <v>213504</v>
      </c>
      <c r="J752" s="4">
        <f>SUMIFS(I:I,D:D,External_Data[[#This Row],[Brand]],F:F,External_Data[[#This Row],[Year]])</f>
        <v>18851771</v>
      </c>
      <c r="K7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18983749</v>
      </c>
    </row>
    <row r="753" spans="1:11" x14ac:dyDescent="0.25">
      <c r="A753" s="1" t="s">
        <v>9</v>
      </c>
      <c r="B753" s="1" t="s">
        <v>10</v>
      </c>
      <c r="C753" s="1" t="s">
        <v>20</v>
      </c>
      <c r="D753" s="1" t="s">
        <v>21</v>
      </c>
      <c r="E753" s="1" t="s">
        <v>15</v>
      </c>
      <c r="F753">
        <v>2022</v>
      </c>
      <c r="G753">
        <v>11</v>
      </c>
      <c r="H753">
        <v>67574</v>
      </c>
      <c r="I753">
        <v>377065</v>
      </c>
      <c r="J753" s="4">
        <f>SUMIFS(I:I,D:D,External_Data[[#This Row],[Brand]],F:F,External_Data[[#This Row],[Year]])</f>
        <v>18851771</v>
      </c>
      <c r="K7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18916899</v>
      </c>
    </row>
    <row r="754" spans="1:11" x14ac:dyDescent="0.25">
      <c r="A754" s="1" t="s">
        <v>9</v>
      </c>
      <c r="B754" s="1" t="s">
        <v>10</v>
      </c>
      <c r="C754" s="1" t="s">
        <v>20</v>
      </c>
      <c r="D754" s="1" t="s">
        <v>21</v>
      </c>
      <c r="E754" s="1" t="s">
        <v>15</v>
      </c>
      <c r="F754">
        <v>2022</v>
      </c>
      <c r="G754">
        <v>12</v>
      </c>
      <c r="H754">
        <v>39886</v>
      </c>
      <c r="I754">
        <v>218484</v>
      </c>
      <c r="J754" s="4">
        <f>SUMIFS(I:I,D:D,External_Data[[#This Row],[Brand]],F:F,External_Data[[#This Row],[Year]])</f>
        <v>18851771</v>
      </c>
      <c r="K7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18851771</v>
      </c>
    </row>
    <row r="755" spans="1:11" x14ac:dyDescent="0.25">
      <c r="A755" s="1" t="s">
        <v>9</v>
      </c>
      <c r="B755" s="1" t="s">
        <v>10</v>
      </c>
      <c r="C755" s="1" t="s">
        <v>20</v>
      </c>
      <c r="D755" s="1" t="s">
        <v>21</v>
      </c>
      <c r="E755" s="1" t="s">
        <v>15</v>
      </c>
      <c r="F755">
        <v>2023</v>
      </c>
      <c r="G755">
        <v>1</v>
      </c>
      <c r="H755">
        <v>57070</v>
      </c>
      <c r="I755">
        <v>319350</v>
      </c>
      <c r="J755" s="4">
        <f>SUMIFS(I:I,D:D,External_Data[[#This Row],[Brand]],F:F,External_Data[[#This Row],[Year]])</f>
        <v>3892750</v>
      </c>
      <c r="K7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5007419</v>
      </c>
    </row>
    <row r="756" spans="1:11" x14ac:dyDescent="0.25">
      <c r="A756" s="1" t="s">
        <v>9</v>
      </c>
      <c r="B756" s="1" t="s">
        <v>10</v>
      </c>
      <c r="C756" s="1" t="s">
        <v>20</v>
      </c>
      <c r="D756" s="1" t="s">
        <v>21</v>
      </c>
      <c r="E756" s="1" t="s">
        <v>15</v>
      </c>
      <c r="F756">
        <v>2023</v>
      </c>
      <c r="G756">
        <v>2</v>
      </c>
      <c r="H756">
        <v>57480</v>
      </c>
      <c r="I756">
        <v>345680</v>
      </c>
      <c r="J756" s="4">
        <f>SUMIFS(I:I,D:D,External_Data[[#This Row],[Brand]],F:F,External_Data[[#This Row],[Year]])</f>
        <v>3892750</v>
      </c>
      <c r="K7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4964719</v>
      </c>
    </row>
    <row r="757" spans="1:11" x14ac:dyDescent="0.25">
      <c r="A757" s="1" t="s">
        <v>9</v>
      </c>
      <c r="B757" s="1" t="s">
        <v>10</v>
      </c>
      <c r="C757" s="1" t="s">
        <v>20</v>
      </c>
      <c r="D757" s="1" t="s">
        <v>21</v>
      </c>
      <c r="E757" s="1" t="s">
        <v>15</v>
      </c>
      <c r="F757">
        <v>2023</v>
      </c>
      <c r="G757">
        <v>3</v>
      </c>
      <c r="H757">
        <v>65600</v>
      </c>
      <c r="I757">
        <v>406590</v>
      </c>
      <c r="J757" s="4">
        <f>SUMIFS(I:I,D:D,External_Data[[#This Row],[Brand]],F:F,External_Data[[#This Row],[Year]])</f>
        <v>3892750</v>
      </c>
      <c r="K7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4922878</v>
      </c>
    </row>
    <row r="758" spans="1:11" x14ac:dyDescent="0.25">
      <c r="A758" s="1" t="s">
        <v>9</v>
      </c>
      <c r="B758" s="1" t="s">
        <v>10</v>
      </c>
      <c r="C758" s="1" t="s">
        <v>22</v>
      </c>
      <c r="D758" s="1" t="s">
        <v>23</v>
      </c>
      <c r="E758" s="1" t="s">
        <v>13</v>
      </c>
      <c r="F758">
        <v>2018</v>
      </c>
      <c r="G758">
        <v>1</v>
      </c>
      <c r="H758">
        <v>12397</v>
      </c>
      <c r="I758">
        <v>62202</v>
      </c>
      <c r="J758" s="4">
        <f>SUMIFS(I:I,D:D,External_Data[[#This Row],[Brand]],F:F,External_Data[[#This Row],[Year]])</f>
        <v>1506204</v>
      </c>
      <c r="K7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59" spans="1:11" x14ac:dyDescent="0.25">
      <c r="A759" s="1" t="s">
        <v>9</v>
      </c>
      <c r="B759" s="1" t="s">
        <v>10</v>
      </c>
      <c r="C759" s="1" t="s">
        <v>22</v>
      </c>
      <c r="D759" s="1" t="s">
        <v>23</v>
      </c>
      <c r="E759" s="1" t="s">
        <v>13</v>
      </c>
      <c r="F759">
        <v>2018</v>
      </c>
      <c r="G759">
        <v>2</v>
      </c>
      <c r="H759">
        <v>9443</v>
      </c>
      <c r="I759">
        <v>47145</v>
      </c>
      <c r="J759" s="4">
        <f>SUMIFS(I:I,D:D,External_Data[[#This Row],[Brand]],F:F,External_Data[[#This Row],[Year]])</f>
        <v>1506204</v>
      </c>
      <c r="K7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0" spans="1:11" x14ac:dyDescent="0.25">
      <c r="A760" s="1" t="s">
        <v>9</v>
      </c>
      <c r="B760" s="1" t="s">
        <v>10</v>
      </c>
      <c r="C760" s="1" t="s">
        <v>22</v>
      </c>
      <c r="D760" s="1" t="s">
        <v>23</v>
      </c>
      <c r="E760" s="1" t="s">
        <v>13</v>
      </c>
      <c r="F760">
        <v>2018</v>
      </c>
      <c r="G760">
        <v>3</v>
      </c>
      <c r="H760">
        <v>11928</v>
      </c>
      <c r="I760">
        <v>59465</v>
      </c>
      <c r="J760" s="4">
        <f>SUMIFS(I:I,D:D,External_Data[[#This Row],[Brand]],F:F,External_Data[[#This Row],[Year]])</f>
        <v>1506204</v>
      </c>
      <c r="K7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1" spans="1:11" x14ac:dyDescent="0.25">
      <c r="A761" s="1" t="s">
        <v>9</v>
      </c>
      <c r="B761" s="1" t="s">
        <v>10</v>
      </c>
      <c r="C761" s="1" t="s">
        <v>22</v>
      </c>
      <c r="D761" s="1" t="s">
        <v>23</v>
      </c>
      <c r="E761" s="1" t="s">
        <v>13</v>
      </c>
      <c r="F761">
        <v>2018</v>
      </c>
      <c r="G761">
        <v>4</v>
      </c>
      <c r="H761">
        <v>11221</v>
      </c>
      <c r="I761">
        <v>56084</v>
      </c>
      <c r="J761" s="4">
        <f>SUMIFS(I:I,D:D,External_Data[[#This Row],[Brand]],F:F,External_Data[[#This Row],[Year]])</f>
        <v>1506204</v>
      </c>
      <c r="K7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2" spans="1:11" x14ac:dyDescent="0.25">
      <c r="A762" s="1" t="s">
        <v>9</v>
      </c>
      <c r="B762" s="1" t="s">
        <v>10</v>
      </c>
      <c r="C762" s="1" t="s">
        <v>22</v>
      </c>
      <c r="D762" s="1" t="s">
        <v>23</v>
      </c>
      <c r="E762" s="1" t="s">
        <v>13</v>
      </c>
      <c r="F762">
        <v>2018</v>
      </c>
      <c r="G762">
        <v>5</v>
      </c>
      <c r="H762">
        <v>12313</v>
      </c>
      <c r="I762">
        <v>61348</v>
      </c>
      <c r="J762" s="4">
        <f>SUMIFS(I:I,D:D,External_Data[[#This Row],[Brand]],F:F,External_Data[[#This Row],[Year]])</f>
        <v>1506204</v>
      </c>
      <c r="K7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3" spans="1:11" x14ac:dyDescent="0.25">
      <c r="A763" s="1" t="s">
        <v>9</v>
      </c>
      <c r="B763" s="1" t="s">
        <v>10</v>
      </c>
      <c r="C763" s="1" t="s">
        <v>22</v>
      </c>
      <c r="D763" s="1" t="s">
        <v>23</v>
      </c>
      <c r="E763" s="1" t="s">
        <v>13</v>
      </c>
      <c r="F763">
        <v>2018</v>
      </c>
      <c r="G763">
        <v>6</v>
      </c>
      <c r="H763">
        <v>12019</v>
      </c>
      <c r="I763">
        <v>59969</v>
      </c>
      <c r="J763" s="4">
        <f>SUMIFS(I:I,D:D,External_Data[[#This Row],[Brand]],F:F,External_Data[[#This Row],[Year]])</f>
        <v>1506204</v>
      </c>
      <c r="K7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4" spans="1:11" x14ac:dyDescent="0.25">
      <c r="A764" s="1" t="s">
        <v>9</v>
      </c>
      <c r="B764" s="1" t="s">
        <v>10</v>
      </c>
      <c r="C764" s="1" t="s">
        <v>22</v>
      </c>
      <c r="D764" s="1" t="s">
        <v>23</v>
      </c>
      <c r="E764" s="1" t="s">
        <v>13</v>
      </c>
      <c r="F764">
        <v>2018</v>
      </c>
      <c r="G764">
        <v>7</v>
      </c>
      <c r="H764">
        <v>12754</v>
      </c>
      <c r="I764">
        <v>63693</v>
      </c>
      <c r="J764" s="4">
        <f>SUMIFS(I:I,D:D,External_Data[[#This Row],[Brand]],F:F,External_Data[[#This Row],[Year]])</f>
        <v>1506204</v>
      </c>
      <c r="K7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5" spans="1:11" x14ac:dyDescent="0.25">
      <c r="A765" s="1" t="s">
        <v>9</v>
      </c>
      <c r="B765" s="1" t="s">
        <v>10</v>
      </c>
      <c r="C765" s="1" t="s">
        <v>22</v>
      </c>
      <c r="D765" s="1" t="s">
        <v>23</v>
      </c>
      <c r="E765" s="1" t="s">
        <v>13</v>
      </c>
      <c r="F765">
        <v>2018</v>
      </c>
      <c r="G765">
        <v>8</v>
      </c>
      <c r="H765">
        <v>11284</v>
      </c>
      <c r="I765">
        <v>56196</v>
      </c>
      <c r="J765" s="4">
        <f>SUMIFS(I:I,D:D,External_Data[[#This Row],[Brand]],F:F,External_Data[[#This Row],[Year]])</f>
        <v>1506204</v>
      </c>
      <c r="K7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6" spans="1:11" x14ac:dyDescent="0.25">
      <c r="A766" s="1" t="s">
        <v>9</v>
      </c>
      <c r="B766" s="1" t="s">
        <v>10</v>
      </c>
      <c r="C766" s="1" t="s">
        <v>22</v>
      </c>
      <c r="D766" s="1" t="s">
        <v>23</v>
      </c>
      <c r="E766" s="1" t="s">
        <v>13</v>
      </c>
      <c r="F766">
        <v>2018</v>
      </c>
      <c r="G766">
        <v>9</v>
      </c>
      <c r="H766">
        <v>10346</v>
      </c>
      <c r="I766">
        <v>51534</v>
      </c>
      <c r="J766" s="4">
        <f>SUMIFS(I:I,D:D,External_Data[[#This Row],[Brand]],F:F,External_Data[[#This Row],[Year]])</f>
        <v>1506204</v>
      </c>
      <c r="K7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7" spans="1:11" x14ac:dyDescent="0.25">
      <c r="A767" s="1" t="s">
        <v>9</v>
      </c>
      <c r="B767" s="1" t="s">
        <v>10</v>
      </c>
      <c r="C767" s="1" t="s">
        <v>22</v>
      </c>
      <c r="D767" s="1" t="s">
        <v>23</v>
      </c>
      <c r="E767" s="1" t="s">
        <v>13</v>
      </c>
      <c r="F767">
        <v>2018</v>
      </c>
      <c r="G767">
        <v>10</v>
      </c>
      <c r="H767">
        <v>13391</v>
      </c>
      <c r="I767">
        <v>67039</v>
      </c>
      <c r="J767" s="4">
        <f>SUMIFS(I:I,D:D,External_Data[[#This Row],[Brand]],F:F,External_Data[[#This Row],[Year]])</f>
        <v>1506204</v>
      </c>
      <c r="K7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8" spans="1:11" x14ac:dyDescent="0.25">
      <c r="A768" s="1" t="s">
        <v>9</v>
      </c>
      <c r="B768" s="1" t="s">
        <v>10</v>
      </c>
      <c r="C768" s="1" t="s">
        <v>22</v>
      </c>
      <c r="D768" s="1" t="s">
        <v>23</v>
      </c>
      <c r="E768" s="1" t="s">
        <v>13</v>
      </c>
      <c r="F768">
        <v>2018</v>
      </c>
      <c r="G768">
        <v>11</v>
      </c>
      <c r="H768">
        <v>11844</v>
      </c>
      <c r="I768">
        <v>59031</v>
      </c>
      <c r="J768" s="4">
        <f>SUMIFS(I:I,D:D,External_Data[[#This Row],[Brand]],F:F,External_Data[[#This Row],[Year]])</f>
        <v>1506204</v>
      </c>
      <c r="K7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69" spans="1:11" x14ac:dyDescent="0.25">
      <c r="A769" s="1" t="s">
        <v>9</v>
      </c>
      <c r="B769" s="1" t="s">
        <v>10</v>
      </c>
      <c r="C769" s="1" t="s">
        <v>22</v>
      </c>
      <c r="D769" s="1" t="s">
        <v>23</v>
      </c>
      <c r="E769" s="1" t="s">
        <v>13</v>
      </c>
      <c r="F769">
        <v>2018</v>
      </c>
      <c r="G769">
        <v>12</v>
      </c>
      <c r="H769">
        <v>14091</v>
      </c>
      <c r="I769">
        <v>70560</v>
      </c>
      <c r="J769" s="4">
        <f>SUMIFS(I:I,D:D,External_Data[[#This Row],[Brand]],F:F,External_Data[[#This Row],[Year]])</f>
        <v>1506204</v>
      </c>
      <c r="K7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770" spans="1:11" x14ac:dyDescent="0.25">
      <c r="A770" s="1" t="s">
        <v>9</v>
      </c>
      <c r="B770" s="1" t="s">
        <v>10</v>
      </c>
      <c r="C770" s="1" t="s">
        <v>22</v>
      </c>
      <c r="D770" s="1" t="s">
        <v>23</v>
      </c>
      <c r="E770" s="1" t="s">
        <v>13</v>
      </c>
      <c r="F770">
        <v>2019</v>
      </c>
      <c r="G770">
        <v>1</v>
      </c>
      <c r="H770">
        <v>11648</v>
      </c>
      <c r="I770">
        <v>58093</v>
      </c>
      <c r="J770" s="4">
        <f>SUMIFS(I:I,D:D,External_Data[[#This Row],[Brand]],F:F,External_Data[[#This Row],[Year]])</f>
        <v>1672251</v>
      </c>
      <c r="K7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1802885</v>
      </c>
    </row>
    <row r="771" spans="1:11" x14ac:dyDescent="0.25">
      <c r="A771" s="1" t="s">
        <v>9</v>
      </c>
      <c r="B771" s="1" t="s">
        <v>10</v>
      </c>
      <c r="C771" s="1" t="s">
        <v>22</v>
      </c>
      <c r="D771" s="1" t="s">
        <v>23</v>
      </c>
      <c r="E771" s="1" t="s">
        <v>13</v>
      </c>
      <c r="F771">
        <v>2019</v>
      </c>
      <c r="G771">
        <v>2</v>
      </c>
      <c r="H771">
        <v>10920</v>
      </c>
      <c r="I771">
        <v>54474</v>
      </c>
      <c r="J771" s="4">
        <f>SUMIFS(I:I,D:D,External_Data[[#This Row],[Brand]],F:F,External_Data[[#This Row],[Year]])</f>
        <v>1672251</v>
      </c>
      <c r="K7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1793442</v>
      </c>
    </row>
    <row r="772" spans="1:11" x14ac:dyDescent="0.25">
      <c r="A772" s="1" t="s">
        <v>9</v>
      </c>
      <c r="B772" s="1" t="s">
        <v>10</v>
      </c>
      <c r="C772" s="1" t="s">
        <v>22</v>
      </c>
      <c r="D772" s="1" t="s">
        <v>23</v>
      </c>
      <c r="E772" s="1" t="s">
        <v>13</v>
      </c>
      <c r="F772">
        <v>2019</v>
      </c>
      <c r="G772">
        <v>3</v>
      </c>
      <c r="H772">
        <v>11018</v>
      </c>
      <c r="I772">
        <v>54964</v>
      </c>
      <c r="J772" s="4">
        <f>SUMIFS(I:I,D:D,External_Data[[#This Row],[Brand]],F:F,External_Data[[#This Row],[Year]])</f>
        <v>1672251</v>
      </c>
      <c r="K7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1781514</v>
      </c>
    </row>
    <row r="773" spans="1:11" x14ac:dyDescent="0.25">
      <c r="A773" s="1" t="s">
        <v>9</v>
      </c>
      <c r="B773" s="1" t="s">
        <v>10</v>
      </c>
      <c r="C773" s="1" t="s">
        <v>22</v>
      </c>
      <c r="D773" s="1" t="s">
        <v>23</v>
      </c>
      <c r="E773" s="1" t="s">
        <v>13</v>
      </c>
      <c r="F773">
        <v>2019</v>
      </c>
      <c r="G773">
        <v>4</v>
      </c>
      <c r="H773">
        <v>11081</v>
      </c>
      <c r="I773">
        <v>55321</v>
      </c>
      <c r="J773" s="4">
        <f>SUMIFS(I:I,D:D,External_Data[[#This Row],[Brand]],F:F,External_Data[[#This Row],[Year]])</f>
        <v>1672251</v>
      </c>
      <c r="K7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1770293</v>
      </c>
    </row>
    <row r="774" spans="1:11" x14ac:dyDescent="0.25">
      <c r="A774" s="1" t="s">
        <v>9</v>
      </c>
      <c r="B774" s="1" t="s">
        <v>10</v>
      </c>
      <c r="C774" s="1" t="s">
        <v>22</v>
      </c>
      <c r="D774" s="1" t="s">
        <v>23</v>
      </c>
      <c r="E774" s="1" t="s">
        <v>13</v>
      </c>
      <c r="F774">
        <v>2019</v>
      </c>
      <c r="G774">
        <v>5</v>
      </c>
      <c r="H774">
        <v>13685</v>
      </c>
      <c r="I774">
        <v>68320</v>
      </c>
      <c r="J774" s="4">
        <f>SUMIFS(I:I,D:D,External_Data[[#This Row],[Brand]],F:F,External_Data[[#This Row],[Year]])</f>
        <v>1672251</v>
      </c>
      <c r="K7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1757980</v>
      </c>
    </row>
    <row r="775" spans="1:11" x14ac:dyDescent="0.25">
      <c r="A775" s="1" t="s">
        <v>9</v>
      </c>
      <c r="B775" s="1" t="s">
        <v>10</v>
      </c>
      <c r="C775" s="1" t="s">
        <v>22</v>
      </c>
      <c r="D775" s="1" t="s">
        <v>23</v>
      </c>
      <c r="E775" s="1" t="s">
        <v>13</v>
      </c>
      <c r="F775">
        <v>2019</v>
      </c>
      <c r="G775">
        <v>6</v>
      </c>
      <c r="H775">
        <v>12033</v>
      </c>
      <c r="I775">
        <v>59927</v>
      </c>
      <c r="J775" s="4">
        <f>SUMIFS(I:I,D:D,External_Data[[#This Row],[Brand]],F:F,External_Data[[#This Row],[Year]])</f>
        <v>1672251</v>
      </c>
      <c r="K7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1745961</v>
      </c>
    </row>
    <row r="776" spans="1:11" x14ac:dyDescent="0.25">
      <c r="A776" s="1" t="s">
        <v>9</v>
      </c>
      <c r="B776" s="1" t="s">
        <v>10</v>
      </c>
      <c r="C776" s="1" t="s">
        <v>22</v>
      </c>
      <c r="D776" s="1" t="s">
        <v>23</v>
      </c>
      <c r="E776" s="1" t="s">
        <v>13</v>
      </c>
      <c r="F776">
        <v>2019</v>
      </c>
      <c r="G776">
        <v>7</v>
      </c>
      <c r="H776">
        <v>12390</v>
      </c>
      <c r="I776">
        <v>61831</v>
      </c>
      <c r="J776" s="4">
        <f>SUMIFS(I:I,D:D,External_Data[[#This Row],[Brand]],F:F,External_Data[[#This Row],[Year]])</f>
        <v>1672251</v>
      </c>
      <c r="K7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1733207</v>
      </c>
    </row>
    <row r="777" spans="1:11" x14ac:dyDescent="0.25">
      <c r="A777" s="1" t="s">
        <v>9</v>
      </c>
      <c r="B777" s="1" t="s">
        <v>10</v>
      </c>
      <c r="C777" s="1" t="s">
        <v>22</v>
      </c>
      <c r="D777" s="1" t="s">
        <v>23</v>
      </c>
      <c r="E777" s="1" t="s">
        <v>13</v>
      </c>
      <c r="F777">
        <v>2019</v>
      </c>
      <c r="G777">
        <v>8</v>
      </c>
      <c r="H777">
        <v>10360</v>
      </c>
      <c r="I777">
        <v>51709</v>
      </c>
      <c r="J777" s="4">
        <f>SUMIFS(I:I,D:D,External_Data[[#This Row],[Brand]],F:F,External_Data[[#This Row],[Year]])</f>
        <v>1672251</v>
      </c>
      <c r="K7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1721923</v>
      </c>
    </row>
    <row r="778" spans="1:11" x14ac:dyDescent="0.25">
      <c r="A778" s="1" t="s">
        <v>9</v>
      </c>
      <c r="B778" s="1" t="s">
        <v>10</v>
      </c>
      <c r="C778" s="1" t="s">
        <v>22</v>
      </c>
      <c r="D778" s="1" t="s">
        <v>23</v>
      </c>
      <c r="E778" s="1" t="s">
        <v>13</v>
      </c>
      <c r="F778">
        <v>2019</v>
      </c>
      <c r="G778">
        <v>9</v>
      </c>
      <c r="H778">
        <v>10703</v>
      </c>
      <c r="I778">
        <v>53508</v>
      </c>
      <c r="J778" s="4">
        <f>SUMIFS(I:I,D:D,External_Data[[#This Row],[Brand]],F:F,External_Data[[#This Row],[Year]])</f>
        <v>1672251</v>
      </c>
      <c r="K7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1711577</v>
      </c>
    </row>
    <row r="779" spans="1:11" x14ac:dyDescent="0.25">
      <c r="A779" s="1" t="s">
        <v>9</v>
      </c>
      <c r="B779" s="1" t="s">
        <v>10</v>
      </c>
      <c r="C779" s="1" t="s">
        <v>22</v>
      </c>
      <c r="D779" s="1" t="s">
        <v>23</v>
      </c>
      <c r="E779" s="1" t="s">
        <v>13</v>
      </c>
      <c r="F779">
        <v>2019</v>
      </c>
      <c r="G779">
        <v>10</v>
      </c>
      <c r="H779">
        <v>9814</v>
      </c>
      <c r="I779">
        <v>49042</v>
      </c>
      <c r="J779" s="4">
        <f>SUMIFS(I:I,D:D,External_Data[[#This Row],[Brand]],F:F,External_Data[[#This Row],[Year]])</f>
        <v>1672251</v>
      </c>
      <c r="K7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1698186</v>
      </c>
    </row>
    <row r="780" spans="1:11" x14ac:dyDescent="0.25">
      <c r="A780" s="1" t="s">
        <v>9</v>
      </c>
      <c r="B780" s="1" t="s">
        <v>10</v>
      </c>
      <c r="C780" s="1" t="s">
        <v>22</v>
      </c>
      <c r="D780" s="1" t="s">
        <v>23</v>
      </c>
      <c r="E780" s="1" t="s">
        <v>13</v>
      </c>
      <c r="F780">
        <v>2019</v>
      </c>
      <c r="G780">
        <v>11</v>
      </c>
      <c r="H780">
        <v>9863</v>
      </c>
      <c r="I780">
        <v>49189</v>
      </c>
      <c r="J780" s="4">
        <f>SUMIFS(I:I,D:D,External_Data[[#This Row],[Brand]],F:F,External_Data[[#This Row],[Year]])</f>
        <v>1672251</v>
      </c>
      <c r="K7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1686342</v>
      </c>
    </row>
    <row r="781" spans="1:11" x14ac:dyDescent="0.25">
      <c r="A781" s="1" t="s">
        <v>9</v>
      </c>
      <c r="B781" s="1" t="s">
        <v>10</v>
      </c>
      <c r="C781" s="1" t="s">
        <v>22</v>
      </c>
      <c r="D781" s="1" t="s">
        <v>23</v>
      </c>
      <c r="E781" s="1" t="s">
        <v>13</v>
      </c>
      <c r="F781">
        <v>2019</v>
      </c>
      <c r="G781">
        <v>12</v>
      </c>
      <c r="H781">
        <v>9331</v>
      </c>
      <c r="I781">
        <v>46606</v>
      </c>
      <c r="J781" s="4">
        <f>SUMIFS(I:I,D:D,External_Data[[#This Row],[Brand]],F:F,External_Data[[#This Row],[Year]])</f>
        <v>1672251</v>
      </c>
      <c r="K7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1672251</v>
      </c>
    </row>
    <row r="782" spans="1:11" x14ac:dyDescent="0.25">
      <c r="A782" s="1" t="s">
        <v>9</v>
      </c>
      <c r="B782" s="1" t="s">
        <v>10</v>
      </c>
      <c r="C782" s="1" t="s">
        <v>22</v>
      </c>
      <c r="D782" s="1" t="s">
        <v>23</v>
      </c>
      <c r="E782" s="1" t="s">
        <v>13</v>
      </c>
      <c r="F782">
        <v>2020</v>
      </c>
      <c r="G782">
        <v>1</v>
      </c>
      <c r="H782">
        <v>10346</v>
      </c>
      <c r="I782">
        <v>51835</v>
      </c>
      <c r="J782" s="4">
        <f>SUMIFS(I:I,D:D,External_Data[[#This Row],[Brand]],F:F,External_Data[[#This Row],[Year]])</f>
        <v>1500429</v>
      </c>
      <c r="K7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1621627</v>
      </c>
    </row>
    <row r="783" spans="1:11" x14ac:dyDescent="0.25">
      <c r="A783" s="1" t="s">
        <v>9</v>
      </c>
      <c r="B783" s="1" t="s">
        <v>10</v>
      </c>
      <c r="C783" s="1" t="s">
        <v>22</v>
      </c>
      <c r="D783" s="1" t="s">
        <v>23</v>
      </c>
      <c r="E783" s="1" t="s">
        <v>13</v>
      </c>
      <c r="F783">
        <v>2020</v>
      </c>
      <c r="G783">
        <v>2</v>
      </c>
      <c r="H783">
        <v>10360</v>
      </c>
      <c r="I783">
        <v>51772</v>
      </c>
      <c r="J783" s="4">
        <f>SUMIFS(I:I,D:D,External_Data[[#This Row],[Brand]],F:F,External_Data[[#This Row],[Year]])</f>
        <v>1500429</v>
      </c>
      <c r="K7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1610707</v>
      </c>
    </row>
    <row r="784" spans="1:11" x14ac:dyDescent="0.25">
      <c r="A784" s="1" t="s">
        <v>9</v>
      </c>
      <c r="B784" s="1" t="s">
        <v>10</v>
      </c>
      <c r="C784" s="1" t="s">
        <v>22</v>
      </c>
      <c r="D784" s="1" t="s">
        <v>23</v>
      </c>
      <c r="E784" s="1" t="s">
        <v>13</v>
      </c>
      <c r="F784">
        <v>2020</v>
      </c>
      <c r="G784">
        <v>3</v>
      </c>
      <c r="H784">
        <v>11130</v>
      </c>
      <c r="I784">
        <v>55685</v>
      </c>
      <c r="J784" s="4">
        <f>SUMIFS(I:I,D:D,External_Data[[#This Row],[Brand]],F:F,External_Data[[#This Row],[Year]])</f>
        <v>1500429</v>
      </c>
      <c r="K7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1599689</v>
      </c>
    </row>
    <row r="785" spans="1:11" x14ac:dyDescent="0.25">
      <c r="A785" s="1" t="s">
        <v>9</v>
      </c>
      <c r="B785" s="1" t="s">
        <v>10</v>
      </c>
      <c r="C785" s="1" t="s">
        <v>22</v>
      </c>
      <c r="D785" s="1" t="s">
        <v>23</v>
      </c>
      <c r="E785" s="1" t="s">
        <v>13</v>
      </c>
      <c r="F785">
        <v>2020</v>
      </c>
      <c r="G785">
        <v>4</v>
      </c>
      <c r="H785">
        <v>12257</v>
      </c>
      <c r="I785">
        <v>61250</v>
      </c>
      <c r="J785" s="4">
        <f>SUMIFS(I:I,D:D,External_Data[[#This Row],[Brand]],F:F,External_Data[[#This Row],[Year]])</f>
        <v>1500429</v>
      </c>
      <c r="K7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1588608</v>
      </c>
    </row>
    <row r="786" spans="1:11" x14ac:dyDescent="0.25">
      <c r="A786" s="1" t="s">
        <v>9</v>
      </c>
      <c r="B786" s="1" t="s">
        <v>10</v>
      </c>
      <c r="C786" s="1" t="s">
        <v>22</v>
      </c>
      <c r="D786" s="1" t="s">
        <v>23</v>
      </c>
      <c r="E786" s="1" t="s">
        <v>13</v>
      </c>
      <c r="F786">
        <v>2020</v>
      </c>
      <c r="G786">
        <v>5</v>
      </c>
      <c r="H786">
        <v>8820</v>
      </c>
      <c r="I786">
        <v>44079</v>
      </c>
      <c r="J786" s="4">
        <f>SUMIFS(I:I,D:D,External_Data[[#This Row],[Brand]],F:F,External_Data[[#This Row],[Year]])</f>
        <v>1500429</v>
      </c>
      <c r="K7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1574923</v>
      </c>
    </row>
    <row r="787" spans="1:11" x14ac:dyDescent="0.25">
      <c r="A787" s="1" t="s">
        <v>9</v>
      </c>
      <c r="B787" s="1" t="s">
        <v>10</v>
      </c>
      <c r="C787" s="1" t="s">
        <v>22</v>
      </c>
      <c r="D787" s="1" t="s">
        <v>23</v>
      </c>
      <c r="E787" s="1" t="s">
        <v>13</v>
      </c>
      <c r="F787">
        <v>2020</v>
      </c>
      <c r="G787">
        <v>6</v>
      </c>
      <c r="H787">
        <v>9324</v>
      </c>
      <c r="I787">
        <v>46690</v>
      </c>
      <c r="J787" s="4">
        <f>SUMIFS(I:I,D:D,External_Data[[#This Row],[Brand]],F:F,External_Data[[#This Row],[Year]])</f>
        <v>1500429</v>
      </c>
      <c r="K7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1562890</v>
      </c>
    </row>
    <row r="788" spans="1:11" x14ac:dyDescent="0.25">
      <c r="A788" s="1" t="s">
        <v>9</v>
      </c>
      <c r="B788" s="1" t="s">
        <v>10</v>
      </c>
      <c r="C788" s="1" t="s">
        <v>22</v>
      </c>
      <c r="D788" s="1" t="s">
        <v>23</v>
      </c>
      <c r="E788" s="1" t="s">
        <v>13</v>
      </c>
      <c r="F788">
        <v>2020</v>
      </c>
      <c r="G788">
        <v>7</v>
      </c>
      <c r="H788">
        <v>10493</v>
      </c>
      <c r="I788">
        <v>52507</v>
      </c>
      <c r="J788" s="4">
        <f>SUMIFS(I:I,D:D,External_Data[[#This Row],[Brand]],F:F,External_Data[[#This Row],[Year]])</f>
        <v>1500429</v>
      </c>
      <c r="K7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1550500</v>
      </c>
    </row>
    <row r="789" spans="1:11" x14ac:dyDescent="0.25">
      <c r="A789" s="1" t="s">
        <v>9</v>
      </c>
      <c r="B789" s="1" t="s">
        <v>10</v>
      </c>
      <c r="C789" s="1" t="s">
        <v>22</v>
      </c>
      <c r="D789" s="1" t="s">
        <v>23</v>
      </c>
      <c r="E789" s="1" t="s">
        <v>13</v>
      </c>
      <c r="F789">
        <v>2020</v>
      </c>
      <c r="G789">
        <v>8</v>
      </c>
      <c r="H789">
        <v>10360</v>
      </c>
      <c r="I789">
        <v>51863</v>
      </c>
      <c r="J789" s="4">
        <f>SUMIFS(I:I,D:D,External_Data[[#This Row],[Brand]],F:F,External_Data[[#This Row],[Year]])</f>
        <v>1500429</v>
      </c>
      <c r="K7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1540140</v>
      </c>
    </row>
    <row r="790" spans="1:11" x14ac:dyDescent="0.25">
      <c r="A790" s="1" t="s">
        <v>9</v>
      </c>
      <c r="B790" s="1" t="s">
        <v>10</v>
      </c>
      <c r="C790" s="1" t="s">
        <v>22</v>
      </c>
      <c r="D790" s="1" t="s">
        <v>23</v>
      </c>
      <c r="E790" s="1" t="s">
        <v>13</v>
      </c>
      <c r="F790">
        <v>2020</v>
      </c>
      <c r="G790">
        <v>9</v>
      </c>
      <c r="H790">
        <v>9961</v>
      </c>
      <c r="I790">
        <v>49812</v>
      </c>
      <c r="J790" s="4">
        <f>SUMIFS(I:I,D:D,External_Data[[#This Row],[Brand]],F:F,External_Data[[#This Row],[Year]])</f>
        <v>1500429</v>
      </c>
      <c r="K7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1529437</v>
      </c>
    </row>
    <row r="791" spans="1:11" x14ac:dyDescent="0.25">
      <c r="A791" s="1" t="s">
        <v>9</v>
      </c>
      <c r="B791" s="1" t="s">
        <v>10</v>
      </c>
      <c r="C791" s="1" t="s">
        <v>22</v>
      </c>
      <c r="D791" s="1" t="s">
        <v>23</v>
      </c>
      <c r="E791" s="1" t="s">
        <v>13</v>
      </c>
      <c r="F791">
        <v>2020</v>
      </c>
      <c r="G791">
        <v>10</v>
      </c>
      <c r="H791">
        <v>8645</v>
      </c>
      <c r="I791">
        <v>43204</v>
      </c>
      <c r="J791" s="4">
        <f>SUMIFS(I:I,D:D,External_Data[[#This Row],[Brand]],F:F,External_Data[[#This Row],[Year]])</f>
        <v>1500429</v>
      </c>
      <c r="K7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1519623</v>
      </c>
    </row>
    <row r="792" spans="1:11" x14ac:dyDescent="0.25">
      <c r="A792" s="1" t="s">
        <v>9</v>
      </c>
      <c r="B792" s="1" t="s">
        <v>10</v>
      </c>
      <c r="C792" s="1" t="s">
        <v>22</v>
      </c>
      <c r="D792" s="1" t="s">
        <v>23</v>
      </c>
      <c r="E792" s="1" t="s">
        <v>13</v>
      </c>
      <c r="F792">
        <v>2020</v>
      </c>
      <c r="G792">
        <v>11</v>
      </c>
      <c r="H792">
        <v>7987</v>
      </c>
      <c r="I792">
        <v>40061</v>
      </c>
      <c r="J792" s="4">
        <f>SUMIFS(I:I,D:D,External_Data[[#This Row],[Brand]],F:F,External_Data[[#This Row],[Year]])</f>
        <v>1500429</v>
      </c>
      <c r="K7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1509760</v>
      </c>
    </row>
    <row r="793" spans="1:11" x14ac:dyDescent="0.25">
      <c r="A793" s="1" t="s">
        <v>9</v>
      </c>
      <c r="B793" s="1" t="s">
        <v>10</v>
      </c>
      <c r="C793" s="1" t="s">
        <v>22</v>
      </c>
      <c r="D793" s="1" t="s">
        <v>23</v>
      </c>
      <c r="E793" s="1" t="s">
        <v>13</v>
      </c>
      <c r="F793">
        <v>2020</v>
      </c>
      <c r="G793">
        <v>12</v>
      </c>
      <c r="H793">
        <v>9345</v>
      </c>
      <c r="I793">
        <v>47166</v>
      </c>
      <c r="J793" s="4">
        <f>SUMIFS(I:I,D:D,External_Data[[#This Row],[Brand]],F:F,External_Data[[#This Row],[Year]])</f>
        <v>1500429</v>
      </c>
      <c r="K7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1500429</v>
      </c>
    </row>
    <row r="794" spans="1:11" x14ac:dyDescent="0.25">
      <c r="A794" s="1" t="s">
        <v>9</v>
      </c>
      <c r="B794" s="1" t="s">
        <v>10</v>
      </c>
      <c r="C794" s="1" t="s">
        <v>22</v>
      </c>
      <c r="D794" s="1" t="s">
        <v>23</v>
      </c>
      <c r="E794" s="1" t="s">
        <v>13</v>
      </c>
      <c r="F794">
        <v>2021</v>
      </c>
      <c r="G794">
        <v>1</v>
      </c>
      <c r="H794">
        <v>8778</v>
      </c>
      <c r="I794">
        <v>44758</v>
      </c>
      <c r="J794" s="4">
        <f>SUMIFS(I:I,D:D,External_Data[[#This Row],[Brand]],F:F,External_Data[[#This Row],[Year]])</f>
        <v>1470280</v>
      </c>
      <c r="K7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1578962</v>
      </c>
    </row>
    <row r="795" spans="1:11" x14ac:dyDescent="0.25">
      <c r="A795" s="1" t="s">
        <v>9</v>
      </c>
      <c r="B795" s="1" t="s">
        <v>10</v>
      </c>
      <c r="C795" s="1" t="s">
        <v>22</v>
      </c>
      <c r="D795" s="1" t="s">
        <v>23</v>
      </c>
      <c r="E795" s="1" t="s">
        <v>13</v>
      </c>
      <c r="F795">
        <v>2021</v>
      </c>
      <c r="G795">
        <v>2</v>
      </c>
      <c r="H795">
        <v>9618</v>
      </c>
      <c r="I795">
        <v>49056</v>
      </c>
      <c r="J795" s="4">
        <f>SUMIFS(I:I,D:D,External_Data[[#This Row],[Brand]],F:F,External_Data[[#This Row],[Year]])</f>
        <v>1470280</v>
      </c>
      <c r="K7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1568602</v>
      </c>
    </row>
    <row r="796" spans="1:11" x14ac:dyDescent="0.25">
      <c r="A796" s="1" t="s">
        <v>9</v>
      </c>
      <c r="B796" s="1" t="s">
        <v>10</v>
      </c>
      <c r="C796" s="1" t="s">
        <v>22</v>
      </c>
      <c r="D796" s="1" t="s">
        <v>23</v>
      </c>
      <c r="E796" s="1" t="s">
        <v>13</v>
      </c>
      <c r="F796">
        <v>2021</v>
      </c>
      <c r="G796">
        <v>3</v>
      </c>
      <c r="H796">
        <v>11074</v>
      </c>
      <c r="I796">
        <v>56091</v>
      </c>
      <c r="J796" s="4">
        <f>SUMIFS(I:I,D:D,External_Data[[#This Row],[Brand]],F:F,External_Data[[#This Row],[Year]])</f>
        <v>1470280</v>
      </c>
      <c r="K7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1557472</v>
      </c>
    </row>
    <row r="797" spans="1:11" x14ac:dyDescent="0.25">
      <c r="A797" s="1" t="s">
        <v>9</v>
      </c>
      <c r="B797" s="1" t="s">
        <v>10</v>
      </c>
      <c r="C797" s="1" t="s">
        <v>22</v>
      </c>
      <c r="D797" s="1" t="s">
        <v>23</v>
      </c>
      <c r="E797" s="1" t="s">
        <v>13</v>
      </c>
      <c r="F797">
        <v>2021</v>
      </c>
      <c r="G797">
        <v>4</v>
      </c>
      <c r="H797">
        <v>10150</v>
      </c>
      <c r="I797">
        <v>51569</v>
      </c>
      <c r="J797" s="4">
        <f>SUMIFS(I:I,D:D,External_Data[[#This Row],[Brand]],F:F,External_Data[[#This Row],[Year]])</f>
        <v>1470280</v>
      </c>
      <c r="K7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1545215</v>
      </c>
    </row>
    <row r="798" spans="1:11" x14ac:dyDescent="0.25">
      <c r="A798" s="1" t="s">
        <v>9</v>
      </c>
      <c r="B798" s="1" t="s">
        <v>10</v>
      </c>
      <c r="C798" s="1" t="s">
        <v>22</v>
      </c>
      <c r="D798" s="1" t="s">
        <v>23</v>
      </c>
      <c r="E798" s="1" t="s">
        <v>13</v>
      </c>
      <c r="F798">
        <v>2021</v>
      </c>
      <c r="G798">
        <v>5</v>
      </c>
      <c r="H798">
        <v>10045</v>
      </c>
      <c r="I798">
        <v>51023</v>
      </c>
      <c r="J798" s="4">
        <f>SUMIFS(I:I,D:D,External_Data[[#This Row],[Brand]],F:F,External_Data[[#This Row],[Year]])</f>
        <v>1470280</v>
      </c>
      <c r="K7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1536395</v>
      </c>
    </row>
    <row r="799" spans="1:11" x14ac:dyDescent="0.25">
      <c r="A799" s="1" t="s">
        <v>9</v>
      </c>
      <c r="B799" s="1" t="s">
        <v>10</v>
      </c>
      <c r="C799" s="1" t="s">
        <v>22</v>
      </c>
      <c r="D799" s="1" t="s">
        <v>23</v>
      </c>
      <c r="E799" s="1" t="s">
        <v>13</v>
      </c>
      <c r="F799">
        <v>2021</v>
      </c>
      <c r="G799">
        <v>6</v>
      </c>
      <c r="H799">
        <v>11151</v>
      </c>
      <c r="I799">
        <v>56735</v>
      </c>
      <c r="J799" s="4">
        <f>SUMIFS(I:I,D:D,External_Data[[#This Row],[Brand]],F:F,External_Data[[#This Row],[Year]])</f>
        <v>1470280</v>
      </c>
      <c r="K7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1527071</v>
      </c>
    </row>
    <row r="800" spans="1:11" x14ac:dyDescent="0.25">
      <c r="A800" s="1" t="s">
        <v>9</v>
      </c>
      <c r="B800" s="1" t="s">
        <v>10</v>
      </c>
      <c r="C800" s="1" t="s">
        <v>22</v>
      </c>
      <c r="D800" s="1" t="s">
        <v>23</v>
      </c>
      <c r="E800" s="1" t="s">
        <v>13</v>
      </c>
      <c r="F800">
        <v>2021</v>
      </c>
      <c r="G800">
        <v>7</v>
      </c>
      <c r="H800">
        <v>11137</v>
      </c>
      <c r="I800">
        <v>56574</v>
      </c>
      <c r="J800" s="4">
        <f>SUMIFS(I:I,D:D,External_Data[[#This Row],[Brand]],F:F,External_Data[[#This Row],[Year]])</f>
        <v>1470280</v>
      </c>
      <c r="K8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1516578</v>
      </c>
    </row>
    <row r="801" spans="1:11" x14ac:dyDescent="0.25">
      <c r="A801" s="1" t="s">
        <v>9</v>
      </c>
      <c r="B801" s="1" t="s">
        <v>10</v>
      </c>
      <c r="C801" s="1" t="s">
        <v>22</v>
      </c>
      <c r="D801" s="1" t="s">
        <v>23</v>
      </c>
      <c r="E801" s="1" t="s">
        <v>13</v>
      </c>
      <c r="F801">
        <v>2021</v>
      </c>
      <c r="G801">
        <v>8</v>
      </c>
      <c r="H801">
        <v>9660</v>
      </c>
      <c r="I801">
        <v>49028</v>
      </c>
      <c r="J801" s="4">
        <f>SUMIFS(I:I,D:D,External_Data[[#This Row],[Brand]],F:F,External_Data[[#This Row],[Year]])</f>
        <v>1470280</v>
      </c>
      <c r="K8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1506218</v>
      </c>
    </row>
    <row r="802" spans="1:11" x14ac:dyDescent="0.25">
      <c r="A802" s="1" t="s">
        <v>9</v>
      </c>
      <c r="B802" s="1" t="s">
        <v>10</v>
      </c>
      <c r="C802" s="1" t="s">
        <v>22</v>
      </c>
      <c r="D802" s="1" t="s">
        <v>23</v>
      </c>
      <c r="E802" s="1" t="s">
        <v>13</v>
      </c>
      <c r="F802">
        <v>2021</v>
      </c>
      <c r="G802">
        <v>9</v>
      </c>
      <c r="H802">
        <v>10738</v>
      </c>
      <c r="I802">
        <v>54740</v>
      </c>
      <c r="J802" s="4">
        <f>SUMIFS(I:I,D:D,External_Data[[#This Row],[Brand]],F:F,External_Data[[#This Row],[Year]])</f>
        <v>1470280</v>
      </c>
      <c r="K8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1496257</v>
      </c>
    </row>
    <row r="803" spans="1:11" x14ac:dyDescent="0.25">
      <c r="A803" s="1" t="s">
        <v>9</v>
      </c>
      <c r="B803" s="1" t="s">
        <v>10</v>
      </c>
      <c r="C803" s="1" t="s">
        <v>22</v>
      </c>
      <c r="D803" s="1" t="s">
        <v>23</v>
      </c>
      <c r="E803" s="1" t="s">
        <v>13</v>
      </c>
      <c r="F803">
        <v>2021</v>
      </c>
      <c r="G803">
        <v>10</v>
      </c>
      <c r="H803">
        <v>10283</v>
      </c>
      <c r="I803">
        <v>52108</v>
      </c>
      <c r="J803" s="4">
        <f>SUMIFS(I:I,D:D,External_Data[[#This Row],[Brand]],F:F,External_Data[[#This Row],[Year]])</f>
        <v>1470280</v>
      </c>
      <c r="K8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1487612</v>
      </c>
    </row>
    <row r="804" spans="1:11" x14ac:dyDescent="0.25">
      <c r="A804" s="1" t="s">
        <v>9</v>
      </c>
      <c r="B804" s="1" t="s">
        <v>10</v>
      </c>
      <c r="C804" s="1" t="s">
        <v>22</v>
      </c>
      <c r="D804" s="1" t="s">
        <v>23</v>
      </c>
      <c r="E804" s="1" t="s">
        <v>13</v>
      </c>
      <c r="F804">
        <v>2021</v>
      </c>
      <c r="G804">
        <v>11</v>
      </c>
      <c r="H804">
        <v>9779</v>
      </c>
      <c r="I804">
        <v>49497</v>
      </c>
      <c r="J804" s="4">
        <f>SUMIFS(I:I,D:D,External_Data[[#This Row],[Brand]],F:F,External_Data[[#This Row],[Year]])</f>
        <v>1470280</v>
      </c>
      <c r="K8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1479625</v>
      </c>
    </row>
    <row r="805" spans="1:11" x14ac:dyDescent="0.25">
      <c r="A805" s="1" t="s">
        <v>9</v>
      </c>
      <c r="B805" s="1" t="s">
        <v>10</v>
      </c>
      <c r="C805" s="1" t="s">
        <v>22</v>
      </c>
      <c r="D805" s="1" t="s">
        <v>23</v>
      </c>
      <c r="E805" s="1" t="s">
        <v>13</v>
      </c>
      <c r="F805">
        <v>2021</v>
      </c>
      <c r="G805">
        <v>12</v>
      </c>
      <c r="H805">
        <v>10507</v>
      </c>
      <c r="I805">
        <v>53445</v>
      </c>
      <c r="J805" s="4">
        <f>SUMIFS(I:I,D:D,External_Data[[#This Row],[Brand]],F:F,External_Data[[#This Row],[Year]])</f>
        <v>1470280</v>
      </c>
      <c r="K8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1470280</v>
      </c>
    </row>
    <row r="806" spans="1:11" x14ac:dyDescent="0.25">
      <c r="A806" s="1" t="s">
        <v>9</v>
      </c>
      <c r="B806" s="1" t="s">
        <v>10</v>
      </c>
      <c r="C806" s="1" t="s">
        <v>22</v>
      </c>
      <c r="D806" s="1" t="s">
        <v>23</v>
      </c>
      <c r="E806" s="1" t="s">
        <v>13</v>
      </c>
      <c r="F806">
        <v>2022</v>
      </c>
      <c r="G806">
        <v>1</v>
      </c>
      <c r="H806">
        <v>10388</v>
      </c>
      <c r="I806">
        <v>52724</v>
      </c>
      <c r="J806" s="4">
        <f>SUMIFS(I:I,D:D,External_Data[[#This Row],[Brand]],F:F,External_Data[[#This Row],[Year]])</f>
        <v>1271305</v>
      </c>
      <c r="K8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1385447</v>
      </c>
    </row>
    <row r="807" spans="1:11" x14ac:dyDescent="0.25">
      <c r="A807" s="1" t="s">
        <v>9</v>
      </c>
      <c r="B807" s="1" t="s">
        <v>10</v>
      </c>
      <c r="C807" s="1" t="s">
        <v>22</v>
      </c>
      <c r="D807" s="1" t="s">
        <v>23</v>
      </c>
      <c r="E807" s="1" t="s">
        <v>13</v>
      </c>
      <c r="F807">
        <v>2022</v>
      </c>
      <c r="G807">
        <v>2</v>
      </c>
      <c r="H807">
        <v>8638</v>
      </c>
      <c r="I807">
        <v>43771</v>
      </c>
      <c r="J807" s="4">
        <f>SUMIFS(I:I,D:D,External_Data[[#This Row],[Brand]],F:F,External_Data[[#This Row],[Year]])</f>
        <v>1271305</v>
      </c>
      <c r="K8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1375829</v>
      </c>
    </row>
    <row r="808" spans="1:11" x14ac:dyDescent="0.25">
      <c r="A808" s="1" t="s">
        <v>9</v>
      </c>
      <c r="B808" s="1" t="s">
        <v>10</v>
      </c>
      <c r="C808" s="1" t="s">
        <v>22</v>
      </c>
      <c r="D808" s="1" t="s">
        <v>23</v>
      </c>
      <c r="E808" s="1" t="s">
        <v>13</v>
      </c>
      <c r="F808">
        <v>2022</v>
      </c>
      <c r="G808">
        <v>3</v>
      </c>
      <c r="H808">
        <v>9933</v>
      </c>
      <c r="I808">
        <v>50435</v>
      </c>
      <c r="J808" s="4">
        <f>SUMIFS(I:I,D:D,External_Data[[#This Row],[Brand]],F:F,External_Data[[#This Row],[Year]])</f>
        <v>1271305</v>
      </c>
      <c r="K8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1364755</v>
      </c>
    </row>
    <row r="809" spans="1:11" x14ac:dyDescent="0.25">
      <c r="A809" s="1" t="s">
        <v>9</v>
      </c>
      <c r="B809" s="1" t="s">
        <v>10</v>
      </c>
      <c r="C809" s="1" t="s">
        <v>22</v>
      </c>
      <c r="D809" s="1" t="s">
        <v>23</v>
      </c>
      <c r="E809" s="1" t="s">
        <v>13</v>
      </c>
      <c r="F809">
        <v>2022</v>
      </c>
      <c r="G809">
        <v>4</v>
      </c>
      <c r="H809">
        <v>8106</v>
      </c>
      <c r="I809">
        <v>40915</v>
      </c>
      <c r="J809" s="4">
        <f>SUMIFS(I:I,D:D,External_Data[[#This Row],[Brand]],F:F,External_Data[[#This Row],[Year]])</f>
        <v>1271305</v>
      </c>
      <c r="K8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1354605</v>
      </c>
    </row>
    <row r="810" spans="1:11" x14ac:dyDescent="0.25">
      <c r="A810" s="1" t="s">
        <v>9</v>
      </c>
      <c r="B810" s="1" t="s">
        <v>10</v>
      </c>
      <c r="C810" s="1" t="s">
        <v>22</v>
      </c>
      <c r="D810" s="1" t="s">
        <v>23</v>
      </c>
      <c r="E810" s="1" t="s">
        <v>13</v>
      </c>
      <c r="F810">
        <v>2022</v>
      </c>
      <c r="G810">
        <v>5</v>
      </c>
      <c r="H810">
        <v>10129</v>
      </c>
      <c r="I810">
        <v>50953</v>
      </c>
      <c r="J810" s="4">
        <f>SUMIFS(I:I,D:D,External_Data[[#This Row],[Brand]],F:F,External_Data[[#This Row],[Year]])</f>
        <v>1271305</v>
      </c>
      <c r="K8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1344560</v>
      </c>
    </row>
    <row r="811" spans="1:11" x14ac:dyDescent="0.25">
      <c r="A811" s="1" t="s">
        <v>9</v>
      </c>
      <c r="B811" s="1" t="s">
        <v>10</v>
      </c>
      <c r="C811" s="1" t="s">
        <v>22</v>
      </c>
      <c r="D811" s="1" t="s">
        <v>23</v>
      </c>
      <c r="E811" s="1" t="s">
        <v>13</v>
      </c>
      <c r="F811">
        <v>2022</v>
      </c>
      <c r="G811">
        <v>6</v>
      </c>
      <c r="H811">
        <v>8015</v>
      </c>
      <c r="I811">
        <v>40271</v>
      </c>
      <c r="J811" s="4">
        <f>SUMIFS(I:I,D:D,External_Data[[#This Row],[Brand]],F:F,External_Data[[#This Row],[Year]])</f>
        <v>1271305</v>
      </c>
      <c r="K8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1333409</v>
      </c>
    </row>
    <row r="812" spans="1:11" x14ac:dyDescent="0.25">
      <c r="A812" s="1" t="s">
        <v>9</v>
      </c>
      <c r="B812" s="1" t="s">
        <v>10</v>
      </c>
      <c r="C812" s="1" t="s">
        <v>22</v>
      </c>
      <c r="D812" s="1" t="s">
        <v>23</v>
      </c>
      <c r="E812" s="1" t="s">
        <v>13</v>
      </c>
      <c r="F812">
        <v>2022</v>
      </c>
      <c r="G812">
        <v>7</v>
      </c>
      <c r="H812">
        <v>8554</v>
      </c>
      <c r="I812">
        <v>43036</v>
      </c>
      <c r="J812" s="4">
        <f>SUMIFS(I:I,D:D,External_Data[[#This Row],[Brand]],F:F,External_Data[[#This Row],[Year]])</f>
        <v>1271305</v>
      </c>
      <c r="K8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1322272</v>
      </c>
    </row>
    <row r="813" spans="1:11" x14ac:dyDescent="0.25">
      <c r="A813" s="1" t="s">
        <v>9</v>
      </c>
      <c r="B813" s="1" t="s">
        <v>10</v>
      </c>
      <c r="C813" s="1" t="s">
        <v>22</v>
      </c>
      <c r="D813" s="1" t="s">
        <v>23</v>
      </c>
      <c r="E813" s="1" t="s">
        <v>13</v>
      </c>
      <c r="F813">
        <v>2022</v>
      </c>
      <c r="G813">
        <v>8</v>
      </c>
      <c r="H813">
        <v>8995</v>
      </c>
      <c r="I813">
        <v>45206</v>
      </c>
      <c r="J813" s="4">
        <f>SUMIFS(I:I,D:D,External_Data[[#This Row],[Brand]],F:F,External_Data[[#This Row],[Year]])</f>
        <v>1271305</v>
      </c>
      <c r="K8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1312612</v>
      </c>
    </row>
    <row r="814" spans="1:11" x14ac:dyDescent="0.25">
      <c r="A814" s="1" t="s">
        <v>9</v>
      </c>
      <c r="B814" s="1" t="s">
        <v>10</v>
      </c>
      <c r="C814" s="1" t="s">
        <v>22</v>
      </c>
      <c r="D814" s="1" t="s">
        <v>23</v>
      </c>
      <c r="E814" s="1" t="s">
        <v>13</v>
      </c>
      <c r="F814">
        <v>2022</v>
      </c>
      <c r="G814">
        <v>9</v>
      </c>
      <c r="H814">
        <v>9261</v>
      </c>
      <c r="I814">
        <v>46648</v>
      </c>
      <c r="J814" s="4">
        <f>SUMIFS(I:I,D:D,External_Data[[#This Row],[Brand]],F:F,External_Data[[#This Row],[Year]])</f>
        <v>1271305</v>
      </c>
      <c r="K8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1301874</v>
      </c>
    </row>
    <row r="815" spans="1:11" x14ac:dyDescent="0.25">
      <c r="A815" s="1" t="s">
        <v>9</v>
      </c>
      <c r="B815" s="1" t="s">
        <v>10</v>
      </c>
      <c r="C815" s="1" t="s">
        <v>22</v>
      </c>
      <c r="D815" s="1" t="s">
        <v>23</v>
      </c>
      <c r="E815" s="1" t="s">
        <v>13</v>
      </c>
      <c r="F815">
        <v>2022</v>
      </c>
      <c r="G815">
        <v>10</v>
      </c>
      <c r="H815">
        <v>8449</v>
      </c>
      <c r="I815">
        <v>42455</v>
      </c>
      <c r="J815" s="4">
        <f>SUMIFS(I:I,D:D,External_Data[[#This Row],[Brand]],F:F,External_Data[[#This Row],[Year]])</f>
        <v>1271305</v>
      </c>
      <c r="K8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1291591</v>
      </c>
    </row>
    <row r="816" spans="1:11" x14ac:dyDescent="0.25">
      <c r="A816" s="1" t="s">
        <v>9</v>
      </c>
      <c r="B816" s="1" t="s">
        <v>10</v>
      </c>
      <c r="C816" s="1" t="s">
        <v>22</v>
      </c>
      <c r="D816" s="1" t="s">
        <v>23</v>
      </c>
      <c r="E816" s="1" t="s">
        <v>13</v>
      </c>
      <c r="F816">
        <v>2022</v>
      </c>
      <c r="G816">
        <v>11</v>
      </c>
      <c r="H816">
        <v>8246</v>
      </c>
      <c r="I816">
        <v>41601</v>
      </c>
      <c r="J816" s="4">
        <f>SUMIFS(I:I,D:D,External_Data[[#This Row],[Brand]],F:F,External_Data[[#This Row],[Year]])</f>
        <v>1271305</v>
      </c>
      <c r="K8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1281812</v>
      </c>
    </row>
    <row r="817" spans="1:11" x14ac:dyDescent="0.25">
      <c r="A817" s="1" t="s">
        <v>9</v>
      </c>
      <c r="B817" s="1" t="s">
        <v>10</v>
      </c>
      <c r="C817" s="1" t="s">
        <v>22</v>
      </c>
      <c r="D817" s="1" t="s">
        <v>23</v>
      </c>
      <c r="E817" s="1" t="s">
        <v>13</v>
      </c>
      <c r="F817">
        <v>2022</v>
      </c>
      <c r="G817">
        <v>12</v>
      </c>
      <c r="H817">
        <v>8260</v>
      </c>
      <c r="I817">
        <v>44772</v>
      </c>
      <c r="J817" s="4">
        <f>SUMIFS(I:I,D:D,External_Data[[#This Row],[Brand]],F:F,External_Data[[#This Row],[Year]])</f>
        <v>1271305</v>
      </c>
      <c r="K8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1271305</v>
      </c>
    </row>
    <row r="818" spans="1:11" x14ac:dyDescent="0.25">
      <c r="A818" s="1" t="s">
        <v>9</v>
      </c>
      <c r="B818" s="1" t="s">
        <v>10</v>
      </c>
      <c r="C818" s="1" t="s">
        <v>22</v>
      </c>
      <c r="D818" s="1" t="s">
        <v>23</v>
      </c>
      <c r="E818" s="1" t="s">
        <v>13</v>
      </c>
      <c r="F818">
        <v>2023</v>
      </c>
      <c r="G818">
        <v>1</v>
      </c>
      <c r="H818">
        <v>8134</v>
      </c>
      <c r="I818">
        <v>48580</v>
      </c>
      <c r="J818" s="4">
        <f>SUMIFS(I:I,D:D,External_Data[[#This Row],[Brand]],F:F,External_Data[[#This Row],[Year]])</f>
        <v>336749</v>
      </c>
      <c r="K8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433335</v>
      </c>
    </row>
    <row r="819" spans="1:11" x14ac:dyDescent="0.25">
      <c r="A819" s="1" t="s">
        <v>9</v>
      </c>
      <c r="B819" s="1" t="s">
        <v>10</v>
      </c>
      <c r="C819" s="1" t="s">
        <v>22</v>
      </c>
      <c r="D819" s="1" t="s">
        <v>23</v>
      </c>
      <c r="E819" s="1" t="s">
        <v>13</v>
      </c>
      <c r="F819">
        <v>2023</v>
      </c>
      <c r="G819">
        <v>2</v>
      </c>
      <c r="H819">
        <v>7112</v>
      </c>
      <c r="I819">
        <v>42644</v>
      </c>
      <c r="J819" s="4">
        <f>SUMIFS(I:I,D:D,External_Data[[#This Row],[Brand]],F:F,External_Data[[#This Row],[Year]])</f>
        <v>336749</v>
      </c>
      <c r="K8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424697</v>
      </c>
    </row>
    <row r="820" spans="1:11" x14ac:dyDescent="0.25">
      <c r="A820" s="1" t="s">
        <v>9</v>
      </c>
      <c r="B820" s="1" t="s">
        <v>10</v>
      </c>
      <c r="C820" s="1" t="s">
        <v>22</v>
      </c>
      <c r="D820" s="1" t="s">
        <v>23</v>
      </c>
      <c r="E820" s="1" t="s">
        <v>13</v>
      </c>
      <c r="F820">
        <v>2023</v>
      </c>
      <c r="G820">
        <v>3</v>
      </c>
      <c r="H820">
        <v>7189</v>
      </c>
      <c r="I820">
        <v>43120</v>
      </c>
      <c r="J820" s="4">
        <f>SUMIFS(I:I,D:D,External_Data[[#This Row],[Brand]],F:F,External_Data[[#This Row],[Year]])</f>
        <v>336749</v>
      </c>
      <c r="K8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414764</v>
      </c>
    </row>
    <row r="821" spans="1:11" x14ac:dyDescent="0.25">
      <c r="A821" s="1" t="s">
        <v>9</v>
      </c>
      <c r="B821" s="1" t="s">
        <v>10</v>
      </c>
      <c r="C821" s="1" t="s">
        <v>22</v>
      </c>
      <c r="D821" s="1" t="s">
        <v>23</v>
      </c>
      <c r="E821" s="1" t="s">
        <v>14</v>
      </c>
      <c r="F821">
        <v>2018</v>
      </c>
      <c r="G821">
        <v>1</v>
      </c>
      <c r="H821">
        <v>7588</v>
      </c>
      <c r="I821">
        <v>38150</v>
      </c>
      <c r="J821" s="4">
        <f>SUMIFS(I:I,D:D,External_Data[[#This Row],[Brand]],F:F,External_Data[[#This Row],[Year]])</f>
        <v>1506204</v>
      </c>
      <c r="K8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2" spans="1:11" x14ac:dyDescent="0.25">
      <c r="A822" s="1" t="s">
        <v>9</v>
      </c>
      <c r="B822" s="1" t="s">
        <v>10</v>
      </c>
      <c r="C822" s="1" t="s">
        <v>22</v>
      </c>
      <c r="D822" s="1" t="s">
        <v>23</v>
      </c>
      <c r="E822" s="1" t="s">
        <v>14</v>
      </c>
      <c r="F822">
        <v>2018</v>
      </c>
      <c r="G822">
        <v>2</v>
      </c>
      <c r="H822">
        <v>7798</v>
      </c>
      <c r="I822">
        <v>39256</v>
      </c>
      <c r="J822" s="4">
        <f>SUMIFS(I:I,D:D,External_Data[[#This Row],[Brand]],F:F,External_Data[[#This Row],[Year]])</f>
        <v>1506204</v>
      </c>
      <c r="K8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3" spans="1:11" x14ac:dyDescent="0.25">
      <c r="A823" s="1" t="s">
        <v>9</v>
      </c>
      <c r="B823" s="1" t="s">
        <v>10</v>
      </c>
      <c r="C823" s="1" t="s">
        <v>22</v>
      </c>
      <c r="D823" s="1" t="s">
        <v>23</v>
      </c>
      <c r="E823" s="1" t="s">
        <v>14</v>
      </c>
      <c r="F823">
        <v>2018</v>
      </c>
      <c r="G823">
        <v>3</v>
      </c>
      <c r="H823">
        <v>7994</v>
      </c>
      <c r="I823">
        <v>40607</v>
      </c>
      <c r="J823" s="4">
        <f>SUMIFS(I:I,D:D,External_Data[[#This Row],[Brand]],F:F,External_Data[[#This Row],[Year]])</f>
        <v>1506204</v>
      </c>
      <c r="K8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4" spans="1:11" x14ac:dyDescent="0.25">
      <c r="A824" s="1" t="s">
        <v>9</v>
      </c>
      <c r="B824" s="1" t="s">
        <v>10</v>
      </c>
      <c r="C824" s="1" t="s">
        <v>22</v>
      </c>
      <c r="D824" s="1" t="s">
        <v>23</v>
      </c>
      <c r="E824" s="1" t="s">
        <v>14</v>
      </c>
      <c r="F824">
        <v>2018</v>
      </c>
      <c r="G824">
        <v>4</v>
      </c>
      <c r="H824">
        <v>6839</v>
      </c>
      <c r="I824">
        <v>34489</v>
      </c>
      <c r="J824" s="4">
        <f>SUMIFS(I:I,D:D,External_Data[[#This Row],[Brand]],F:F,External_Data[[#This Row],[Year]])</f>
        <v>1506204</v>
      </c>
      <c r="K8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5" spans="1:11" x14ac:dyDescent="0.25">
      <c r="A825" s="1" t="s">
        <v>9</v>
      </c>
      <c r="B825" s="1" t="s">
        <v>10</v>
      </c>
      <c r="C825" s="1" t="s">
        <v>22</v>
      </c>
      <c r="D825" s="1" t="s">
        <v>23</v>
      </c>
      <c r="E825" s="1" t="s">
        <v>14</v>
      </c>
      <c r="F825">
        <v>2018</v>
      </c>
      <c r="G825">
        <v>5</v>
      </c>
      <c r="H825">
        <v>9016</v>
      </c>
      <c r="I825">
        <v>45507</v>
      </c>
      <c r="J825" s="4">
        <f>SUMIFS(I:I,D:D,External_Data[[#This Row],[Brand]],F:F,External_Data[[#This Row],[Year]])</f>
        <v>1506204</v>
      </c>
      <c r="K8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6" spans="1:11" x14ac:dyDescent="0.25">
      <c r="A826" s="1" t="s">
        <v>9</v>
      </c>
      <c r="B826" s="1" t="s">
        <v>10</v>
      </c>
      <c r="C826" s="1" t="s">
        <v>22</v>
      </c>
      <c r="D826" s="1" t="s">
        <v>23</v>
      </c>
      <c r="E826" s="1" t="s">
        <v>14</v>
      </c>
      <c r="F826">
        <v>2018</v>
      </c>
      <c r="G826">
        <v>6</v>
      </c>
      <c r="H826">
        <v>7826</v>
      </c>
      <c r="I826">
        <v>39746</v>
      </c>
      <c r="J826" s="4">
        <f>SUMIFS(I:I,D:D,External_Data[[#This Row],[Brand]],F:F,External_Data[[#This Row],[Year]])</f>
        <v>1506204</v>
      </c>
      <c r="K8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7" spans="1:11" x14ac:dyDescent="0.25">
      <c r="A827" s="1" t="s">
        <v>9</v>
      </c>
      <c r="B827" s="1" t="s">
        <v>10</v>
      </c>
      <c r="C827" s="1" t="s">
        <v>22</v>
      </c>
      <c r="D827" s="1" t="s">
        <v>23</v>
      </c>
      <c r="E827" s="1" t="s">
        <v>14</v>
      </c>
      <c r="F827">
        <v>2018</v>
      </c>
      <c r="G827">
        <v>7</v>
      </c>
      <c r="H827">
        <v>7364</v>
      </c>
      <c r="I827">
        <v>37275</v>
      </c>
      <c r="J827" s="4">
        <f>SUMIFS(I:I,D:D,External_Data[[#This Row],[Brand]],F:F,External_Data[[#This Row],[Year]])</f>
        <v>1506204</v>
      </c>
      <c r="K8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8" spans="1:11" x14ac:dyDescent="0.25">
      <c r="A828" s="1" t="s">
        <v>9</v>
      </c>
      <c r="B828" s="1" t="s">
        <v>10</v>
      </c>
      <c r="C828" s="1" t="s">
        <v>22</v>
      </c>
      <c r="D828" s="1" t="s">
        <v>23</v>
      </c>
      <c r="E828" s="1" t="s">
        <v>14</v>
      </c>
      <c r="F828">
        <v>2018</v>
      </c>
      <c r="G828">
        <v>8</v>
      </c>
      <c r="H828">
        <v>8687</v>
      </c>
      <c r="I828">
        <v>43694</v>
      </c>
      <c r="J828" s="4">
        <f>SUMIFS(I:I,D:D,External_Data[[#This Row],[Brand]],F:F,External_Data[[#This Row],[Year]])</f>
        <v>1506204</v>
      </c>
      <c r="K8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29" spans="1:11" x14ac:dyDescent="0.25">
      <c r="A829" s="1" t="s">
        <v>9</v>
      </c>
      <c r="B829" s="1" t="s">
        <v>10</v>
      </c>
      <c r="C829" s="1" t="s">
        <v>22</v>
      </c>
      <c r="D829" s="1" t="s">
        <v>23</v>
      </c>
      <c r="E829" s="1" t="s">
        <v>14</v>
      </c>
      <c r="F829">
        <v>2018</v>
      </c>
      <c r="G829">
        <v>9</v>
      </c>
      <c r="H829">
        <v>7931</v>
      </c>
      <c r="I829">
        <v>40047</v>
      </c>
      <c r="J829" s="4">
        <f>SUMIFS(I:I,D:D,External_Data[[#This Row],[Brand]],F:F,External_Data[[#This Row],[Year]])</f>
        <v>1506204</v>
      </c>
      <c r="K8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30" spans="1:11" x14ac:dyDescent="0.25">
      <c r="A830" s="1" t="s">
        <v>9</v>
      </c>
      <c r="B830" s="1" t="s">
        <v>10</v>
      </c>
      <c r="C830" s="1" t="s">
        <v>22</v>
      </c>
      <c r="D830" s="1" t="s">
        <v>23</v>
      </c>
      <c r="E830" s="1" t="s">
        <v>14</v>
      </c>
      <c r="F830">
        <v>2018</v>
      </c>
      <c r="G830">
        <v>10</v>
      </c>
      <c r="H830">
        <v>7644</v>
      </c>
      <c r="I830">
        <v>38612</v>
      </c>
      <c r="J830" s="4">
        <f>SUMIFS(I:I,D:D,External_Data[[#This Row],[Brand]],F:F,External_Data[[#This Row],[Year]])</f>
        <v>1506204</v>
      </c>
      <c r="K8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31" spans="1:11" x14ac:dyDescent="0.25">
      <c r="A831" s="1" t="s">
        <v>9</v>
      </c>
      <c r="B831" s="1" t="s">
        <v>10</v>
      </c>
      <c r="C831" s="1" t="s">
        <v>22</v>
      </c>
      <c r="D831" s="1" t="s">
        <v>23</v>
      </c>
      <c r="E831" s="1" t="s">
        <v>14</v>
      </c>
      <c r="F831">
        <v>2018</v>
      </c>
      <c r="G831">
        <v>11</v>
      </c>
      <c r="H831">
        <v>6930</v>
      </c>
      <c r="I831">
        <v>34902</v>
      </c>
      <c r="J831" s="4">
        <f>SUMIFS(I:I,D:D,External_Data[[#This Row],[Brand]],F:F,External_Data[[#This Row],[Year]])</f>
        <v>1506204</v>
      </c>
      <c r="K8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32" spans="1:11" x14ac:dyDescent="0.25">
      <c r="A832" s="1" t="s">
        <v>9</v>
      </c>
      <c r="B832" s="1" t="s">
        <v>10</v>
      </c>
      <c r="C832" s="1" t="s">
        <v>22</v>
      </c>
      <c r="D832" s="1" t="s">
        <v>23</v>
      </c>
      <c r="E832" s="1" t="s">
        <v>14</v>
      </c>
      <c r="F832">
        <v>2018</v>
      </c>
      <c r="G832">
        <v>12</v>
      </c>
      <c r="H832">
        <v>8232</v>
      </c>
      <c r="I832">
        <v>41524</v>
      </c>
      <c r="J832" s="4">
        <f>SUMIFS(I:I,D:D,External_Data[[#This Row],[Brand]],F:F,External_Data[[#This Row],[Year]])</f>
        <v>1506204</v>
      </c>
      <c r="K8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33" spans="1:11" x14ac:dyDescent="0.25">
      <c r="A833" s="1" t="s">
        <v>9</v>
      </c>
      <c r="B833" s="1" t="s">
        <v>10</v>
      </c>
      <c r="C833" s="1" t="s">
        <v>22</v>
      </c>
      <c r="D833" s="1" t="s">
        <v>23</v>
      </c>
      <c r="E833" s="1" t="s">
        <v>14</v>
      </c>
      <c r="F833">
        <v>2019</v>
      </c>
      <c r="G833">
        <v>1</v>
      </c>
      <c r="H833">
        <v>7931</v>
      </c>
      <c r="I833">
        <v>40082</v>
      </c>
      <c r="J833" s="4">
        <f>SUMIFS(I:I,D:D,External_Data[[#This Row],[Brand]],F:F,External_Data[[#This Row],[Year]])</f>
        <v>1672251</v>
      </c>
      <c r="K8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1758512</v>
      </c>
    </row>
    <row r="834" spans="1:11" x14ac:dyDescent="0.25">
      <c r="A834" s="1" t="s">
        <v>9</v>
      </c>
      <c r="B834" s="1" t="s">
        <v>10</v>
      </c>
      <c r="C834" s="1" t="s">
        <v>22</v>
      </c>
      <c r="D834" s="1" t="s">
        <v>23</v>
      </c>
      <c r="E834" s="1" t="s">
        <v>14</v>
      </c>
      <c r="F834">
        <v>2019</v>
      </c>
      <c r="G834">
        <v>2</v>
      </c>
      <c r="H834">
        <v>6881</v>
      </c>
      <c r="I834">
        <v>34510</v>
      </c>
      <c r="J834" s="4">
        <f>SUMIFS(I:I,D:D,External_Data[[#This Row],[Brand]],F:F,External_Data[[#This Row],[Year]])</f>
        <v>1672251</v>
      </c>
      <c r="K8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1750714</v>
      </c>
    </row>
    <row r="835" spans="1:11" x14ac:dyDescent="0.25">
      <c r="A835" s="1" t="s">
        <v>9</v>
      </c>
      <c r="B835" s="1" t="s">
        <v>10</v>
      </c>
      <c r="C835" s="1" t="s">
        <v>22</v>
      </c>
      <c r="D835" s="1" t="s">
        <v>23</v>
      </c>
      <c r="E835" s="1" t="s">
        <v>14</v>
      </c>
      <c r="F835">
        <v>2019</v>
      </c>
      <c r="G835">
        <v>3</v>
      </c>
      <c r="H835">
        <v>8652</v>
      </c>
      <c r="I835">
        <v>43757</v>
      </c>
      <c r="J835" s="4">
        <f>SUMIFS(I:I,D:D,External_Data[[#This Row],[Brand]],F:F,External_Data[[#This Row],[Year]])</f>
        <v>1672251</v>
      </c>
      <c r="K8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1742720</v>
      </c>
    </row>
    <row r="836" spans="1:11" x14ac:dyDescent="0.25">
      <c r="A836" s="1" t="s">
        <v>9</v>
      </c>
      <c r="B836" s="1" t="s">
        <v>10</v>
      </c>
      <c r="C836" s="1" t="s">
        <v>22</v>
      </c>
      <c r="D836" s="1" t="s">
        <v>23</v>
      </c>
      <c r="E836" s="1" t="s">
        <v>14</v>
      </c>
      <c r="F836">
        <v>2019</v>
      </c>
      <c r="G836">
        <v>4</v>
      </c>
      <c r="H836">
        <v>6979</v>
      </c>
      <c r="I836">
        <v>35497</v>
      </c>
      <c r="J836" s="4">
        <f>SUMIFS(I:I,D:D,External_Data[[#This Row],[Brand]],F:F,External_Data[[#This Row],[Year]])</f>
        <v>1672251</v>
      </c>
      <c r="K8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1735881</v>
      </c>
    </row>
    <row r="837" spans="1:11" x14ac:dyDescent="0.25">
      <c r="A837" s="1" t="s">
        <v>9</v>
      </c>
      <c r="B837" s="1" t="s">
        <v>10</v>
      </c>
      <c r="C837" s="1" t="s">
        <v>22</v>
      </c>
      <c r="D837" s="1" t="s">
        <v>23</v>
      </c>
      <c r="E837" s="1" t="s">
        <v>14</v>
      </c>
      <c r="F837">
        <v>2019</v>
      </c>
      <c r="G837">
        <v>5</v>
      </c>
      <c r="H837">
        <v>13937</v>
      </c>
      <c r="I837">
        <v>69888</v>
      </c>
      <c r="J837" s="4">
        <f>SUMIFS(I:I,D:D,External_Data[[#This Row],[Brand]],F:F,External_Data[[#This Row],[Year]])</f>
        <v>1672251</v>
      </c>
      <c r="K8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1726865</v>
      </c>
    </row>
    <row r="838" spans="1:11" x14ac:dyDescent="0.25">
      <c r="A838" s="1" t="s">
        <v>9</v>
      </c>
      <c r="B838" s="1" t="s">
        <v>10</v>
      </c>
      <c r="C838" s="1" t="s">
        <v>22</v>
      </c>
      <c r="D838" s="1" t="s">
        <v>23</v>
      </c>
      <c r="E838" s="1" t="s">
        <v>14</v>
      </c>
      <c r="F838">
        <v>2019</v>
      </c>
      <c r="G838">
        <v>6</v>
      </c>
      <c r="H838">
        <v>15183</v>
      </c>
      <c r="I838">
        <v>75838</v>
      </c>
      <c r="J838" s="4">
        <f>SUMIFS(I:I,D:D,External_Data[[#This Row],[Brand]],F:F,External_Data[[#This Row],[Year]])</f>
        <v>1672251</v>
      </c>
      <c r="K8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1719039</v>
      </c>
    </row>
    <row r="839" spans="1:11" x14ac:dyDescent="0.25">
      <c r="A839" s="1" t="s">
        <v>9</v>
      </c>
      <c r="B839" s="1" t="s">
        <v>10</v>
      </c>
      <c r="C839" s="1" t="s">
        <v>22</v>
      </c>
      <c r="D839" s="1" t="s">
        <v>23</v>
      </c>
      <c r="E839" s="1" t="s">
        <v>14</v>
      </c>
      <c r="F839">
        <v>2019</v>
      </c>
      <c r="G839">
        <v>7</v>
      </c>
      <c r="H839">
        <v>9618</v>
      </c>
      <c r="I839">
        <v>48524</v>
      </c>
      <c r="J839" s="4">
        <f>SUMIFS(I:I,D:D,External_Data[[#This Row],[Brand]],F:F,External_Data[[#This Row],[Year]])</f>
        <v>1672251</v>
      </c>
      <c r="K8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1711675</v>
      </c>
    </row>
    <row r="840" spans="1:11" x14ac:dyDescent="0.25">
      <c r="A840" s="1" t="s">
        <v>9</v>
      </c>
      <c r="B840" s="1" t="s">
        <v>10</v>
      </c>
      <c r="C840" s="1" t="s">
        <v>22</v>
      </c>
      <c r="D840" s="1" t="s">
        <v>23</v>
      </c>
      <c r="E840" s="1" t="s">
        <v>14</v>
      </c>
      <c r="F840">
        <v>2019</v>
      </c>
      <c r="G840">
        <v>8</v>
      </c>
      <c r="H840">
        <v>13342</v>
      </c>
      <c r="I840">
        <v>67886</v>
      </c>
      <c r="J840" s="4">
        <f>SUMIFS(I:I,D:D,External_Data[[#This Row],[Brand]],F:F,External_Data[[#This Row],[Year]])</f>
        <v>1672251</v>
      </c>
      <c r="K8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1702988</v>
      </c>
    </row>
    <row r="841" spans="1:11" x14ac:dyDescent="0.25">
      <c r="A841" s="1" t="s">
        <v>9</v>
      </c>
      <c r="B841" s="1" t="s">
        <v>10</v>
      </c>
      <c r="C841" s="1" t="s">
        <v>22</v>
      </c>
      <c r="D841" s="1" t="s">
        <v>23</v>
      </c>
      <c r="E841" s="1" t="s">
        <v>14</v>
      </c>
      <c r="F841">
        <v>2019</v>
      </c>
      <c r="G841">
        <v>9</v>
      </c>
      <c r="H841">
        <v>9604</v>
      </c>
      <c r="I841">
        <v>48804</v>
      </c>
      <c r="J841" s="4">
        <f>SUMIFS(I:I,D:D,External_Data[[#This Row],[Brand]],F:F,External_Data[[#This Row],[Year]])</f>
        <v>1672251</v>
      </c>
      <c r="K8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1695057</v>
      </c>
    </row>
    <row r="842" spans="1:11" x14ac:dyDescent="0.25">
      <c r="A842" s="1" t="s">
        <v>9</v>
      </c>
      <c r="B842" s="1" t="s">
        <v>10</v>
      </c>
      <c r="C842" s="1" t="s">
        <v>22</v>
      </c>
      <c r="D842" s="1" t="s">
        <v>23</v>
      </c>
      <c r="E842" s="1" t="s">
        <v>14</v>
      </c>
      <c r="F842">
        <v>2019</v>
      </c>
      <c r="G842">
        <v>10</v>
      </c>
      <c r="H842">
        <v>7805</v>
      </c>
      <c r="I842">
        <v>39655</v>
      </c>
      <c r="J842" s="4">
        <f>SUMIFS(I:I,D:D,External_Data[[#This Row],[Brand]],F:F,External_Data[[#This Row],[Year]])</f>
        <v>1672251</v>
      </c>
      <c r="K8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1687413</v>
      </c>
    </row>
    <row r="843" spans="1:11" x14ac:dyDescent="0.25">
      <c r="A843" s="1" t="s">
        <v>9</v>
      </c>
      <c r="B843" s="1" t="s">
        <v>10</v>
      </c>
      <c r="C843" s="1" t="s">
        <v>22</v>
      </c>
      <c r="D843" s="1" t="s">
        <v>23</v>
      </c>
      <c r="E843" s="1" t="s">
        <v>14</v>
      </c>
      <c r="F843">
        <v>2019</v>
      </c>
      <c r="G843">
        <v>11</v>
      </c>
      <c r="H843">
        <v>6615</v>
      </c>
      <c r="I843">
        <v>33390</v>
      </c>
      <c r="J843" s="4">
        <f>SUMIFS(I:I,D:D,External_Data[[#This Row],[Brand]],F:F,External_Data[[#This Row],[Year]])</f>
        <v>1672251</v>
      </c>
      <c r="K8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1680483</v>
      </c>
    </row>
    <row r="844" spans="1:11" x14ac:dyDescent="0.25">
      <c r="A844" s="1" t="s">
        <v>9</v>
      </c>
      <c r="B844" s="1" t="s">
        <v>10</v>
      </c>
      <c r="C844" s="1" t="s">
        <v>22</v>
      </c>
      <c r="D844" s="1" t="s">
        <v>23</v>
      </c>
      <c r="E844" s="1" t="s">
        <v>14</v>
      </c>
      <c r="F844">
        <v>2019</v>
      </c>
      <c r="G844">
        <v>12</v>
      </c>
      <c r="H844">
        <v>13741</v>
      </c>
      <c r="I844">
        <v>69013</v>
      </c>
      <c r="J844" s="4">
        <f>SUMIFS(I:I,D:D,External_Data[[#This Row],[Brand]],F:F,External_Data[[#This Row],[Year]])</f>
        <v>1672251</v>
      </c>
      <c r="K8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1672251</v>
      </c>
    </row>
    <row r="845" spans="1:11" x14ac:dyDescent="0.25">
      <c r="A845" s="1" t="s">
        <v>9</v>
      </c>
      <c r="B845" s="1" t="s">
        <v>10</v>
      </c>
      <c r="C845" s="1" t="s">
        <v>22</v>
      </c>
      <c r="D845" s="1" t="s">
        <v>23</v>
      </c>
      <c r="E845" s="1" t="s">
        <v>14</v>
      </c>
      <c r="F845">
        <v>2020</v>
      </c>
      <c r="G845">
        <v>1</v>
      </c>
      <c r="H845">
        <v>11473</v>
      </c>
      <c r="I845">
        <v>57827</v>
      </c>
      <c r="J845" s="4">
        <f>SUMIFS(I:I,D:D,External_Data[[#This Row],[Brand]],F:F,External_Data[[#This Row],[Year]])</f>
        <v>1500429</v>
      </c>
      <c r="K8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1612786</v>
      </c>
    </row>
    <row r="846" spans="1:11" x14ac:dyDescent="0.25">
      <c r="A846" s="1" t="s">
        <v>9</v>
      </c>
      <c r="B846" s="1" t="s">
        <v>10</v>
      </c>
      <c r="C846" s="1" t="s">
        <v>22</v>
      </c>
      <c r="D846" s="1" t="s">
        <v>23</v>
      </c>
      <c r="E846" s="1" t="s">
        <v>14</v>
      </c>
      <c r="F846">
        <v>2020</v>
      </c>
      <c r="G846">
        <v>2</v>
      </c>
      <c r="H846">
        <v>12250</v>
      </c>
      <c r="I846">
        <v>61754</v>
      </c>
      <c r="J846" s="4">
        <f>SUMIFS(I:I,D:D,External_Data[[#This Row],[Brand]],F:F,External_Data[[#This Row],[Year]])</f>
        <v>1500429</v>
      </c>
      <c r="K8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1605905</v>
      </c>
    </row>
    <row r="847" spans="1:11" x14ac:dyDescent="0.25">
      <c r="A847" s="1" t="s">
        <v>9</v>
      </c>
      <c r="B847" s="1" t="s">
        <v>10</v>
      </c>
      <c r="C847" s="1" t="s">
        <v>22</v>
      </c>
      <c r="D847" s="1" t="s">
        <v>23</v>
      </c>
      <c r="E847" s="1" t="s">
        <v>14</v>
      </c>
      <c r="F847">
        <v>2020</v>
      </c>
      <c r="G847">
        <v>3</v>
      </c>
      <c r="H847">
        <v>8596</v>
      </c>
      <c r="I847">
        <v>43582</v>
      </c>
      <c r="J847" s="4">
        <f>SUMIFS(I:I,D:D,External_Data[[#This Row],[Brand]],F:F,External_Data[[#This Row],[Year]])</f>
        <v>1500429</v>
      </c>
      <c r="K8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1597253</v>
      </c>
    </row>
    <row r="848" spans="1:11" x14ac:dyDescent="0.25">
      <c r="A848" s="1" t="s">
        <v>9</v>
      </c>
      <c r="B848" s="1" t="s">
        <v>10</v>
      </c>
      <c r="C848" s="1" t="s">
        <v>22</v>
      </c>
      <c r="D848" s="1" t="s">
        <v>23</v>
      </c>
      <c r="E848" s="1" t="s">
        <v>14</v>
      </c>
      <c r="F848">
        <v>2020</v>
      </c>
      <c r="G848">
        <v>4</v>
      </c>
      <c r="H848">
        <v>7917</v>
      </c>
      <c r="I848">
        <v>40257</v>
      </c>
      <c r="J848" s="4">
        <f>SUMIFS(I:I,D:D,External_Data[[#This Row],[Brand]],F:F,External_Data[[#This Row],[Year]])</f>
        <v>1500429</v>
      </c>
      <c r="K8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1590274</v>
      </c>
    </row>
    <row r="849" spans="1:11" x14ac:dyDescent="0.25">
      <c r="A849" s="1" t="s">
        <v>9</v>
      </c>
      <c r="B849" s="1" t="s">
        <v>10</v>
      </c>
      <c r="C849" s="1" t="s">
        <v>22</v>
      </c>
      <c r="D849" s="1" t="s">
        <v>23</v>
      </c>
      <c r="E849" s="1" t="s">
        <v>14</v>
      </c>
      <c r="F849">
        <v>2020</v>
      </c>
      <c r="G849">
        <v>5</v>
      </c>
      <c r="H849">
        <v>7063</v>
      </c>
      <c r="I849">
        <v>35714</v>
      </c>
      <c r="J849" s="4">
        <f>SUMIFS(I:I,D:D,External_Data[[#This Row],[Brand]],F:F,External_Data[[#This Row],[Year]])</f>
        <v>1500429</v>
      </c>
      <c r="K8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1576337</v>
      </c>
    </row>
    <row r="850" spans="1:11" x14ac:dyDescent="0.25">
      <c r="A850" s="1" t="s">
        <v>9</v>
      </c>
      <c r="B850" s="1" t="s">
        <v>10</v>
      </c>
      <c r="C850" s="1" t="s">
        <v>22</v>
      </c>
      <c r="D850" s="1" t="s">
        <v>23</v>
      </c>
      <c r="E850" s="1" t="s">
        <v>14</v>
      </c>
      <c r="F850">
        <v>2020</v>
      </c>
      <c r="G850">
        <v>6</v>
      </c>
      <c r="H850">
        <v>11739</v>
      </c>
      <c r="I850">
        <v>59031</v>
      </c>
      <c r="J850" s="4">
        <f>SUMIFS(I:I,D:D,External_Data[[#This Row],[Brand]],F:F,External_Data[[#This Row],[Year]])</f>
        <v>1500429</v>
      </c>
      <c r="K8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1561154</v>
      </c>
    </row>
    <row r="851" spans="1:11" x14ac:dyDescent="0.25">
      <c r="A851" s="1" t="s">
        <v>9</v>
      </c>
      <c r="B851" s="1" t="s">
        <v>10</v>
      </c>
      <c r="C851" s="1" t="s">
        <v>22</v>
      </c>
      <c r="D851" s="1" t="s">
        <v>23</v>
      </c>
      <c r="E851" s="1" t="s">
        <v>14</v>
      </c>
      <c r="F851">
        <v>2020</v>
      </c>
      <c r="G851">
        <v>7</v>
      </c>
      <c r="H851">
        <v>11837</v>
      </c>
      <c r="I851">
        <v>59493</v>
      </c>
      <c r="J851" s="4">
        <f>SUMIFS(I:I,D:D,External_Data[[#This Row],[Brand]],F:F,External_Data[[#This Row],[Year]])</f>
        <v>1500429</v>
      </c>
      <c r="K8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1551536</v>
      </c>
    </row>
    <row r="852" spans="1:11" x14ac:dyDescent="0.25">
      <c r="A852" s="1" t="s">
        <v>9</v>
      </c>
      <c r="B852" s="1" t="s">
        <v>10</v>
      </c>
      <c r="C852" s="1" t="s">
        <v>22</v>
      </c>
      <c r="D852" s="1" t="s">
        <v>23</v>
      </c>
      <c r="E852" s="1" t="s">
        <v>14</v>
      </c>
      <c r="F852">
        <v>2020</v>
      </c>
      <c r="G852">
        <v>8</v>
      </c>
      <c r="H852">
        <v>6440</v>
      </c>
      <c r="I852">
        <v>32585</v>
      </c>
      <c r="J852" s="4">
        <f>SUMIFS(I:I,D:D,External_Data[[#This Row],[Brand]],F:F,External_Data[[#This Row],[Year]])</f>
        <v>1500429</v>
      </c>
      <c r="K8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1538194</v>
      </c>
    </row>
    <row r="853" spans="1:11" x14ac:dyDescent="0.25">
      <c r="A853" s="1" t="s">
        <v>9</v>
      </c>
      <c r="B853" s="1" t="s">
        <v>10</v>
      </c>
      <c r="C853" s="1" t="s">
        <v>22</v>
      </c>
      <c r="D853" s="1" t="s">
        <v>23</v>
      </c>
      <c r="E853" s="1" t="s">
        <v>14</v>
      </c>
      <c r="F853">
        <v>2020</v>
      </c>
      <c r="G853">
        <v>9</v>
      </c>
      <c r="H853">
        <v>7665</v>
      </c>
      <c r="I853">
        <v>38689</v>
      </c>
      <c r="J853" s="4">
        <f>SUMIFS(I:I,D:D,External_Data[[#This Row],[Brand]],F:F,External_Data[[#This Row],[Year]])</f>
        <v>1500429</v>
      </c>
      <c r="K8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1528590</v>
      </c>
    </row>
    <row r="854" spans="1:11" x14ac:dyDescent="0.25">
      <c r="A854" s="1" t="s">
        <v>9</v>
      </c>
      <c r="B854" s="1" t="s">
        <v>10</v>
      </c>
      <c r="C854" s="1" t="s">
        <v>22</v>
      </c>
      <c r="D854" s="1" t="s">
        <v>23</v>
      </c>
      <c r="E854" s="1" t="s">
        <v>14</v>
      </c>
      <c r="F854">
        <v>2020</v>
      </c>
      <c r="G854">
        <v>10</v>
      </c>
      <c r="H854">
        <v>9954</v>
      </c>
      <c r="I854">
        <v>50442</v>
      </c>
      <c r="J854" s="4">
        <f>SUMIFS(I:I,D:D,External_Data[[#This Row],[Brand]],F:F,External_Data[[#This Row],[Year]])</f>
        <v>1500429</v>
      </c>
      <c r="K8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1520785</v>
      </c>
    </row>
    <row r="855" spans="1:11" x14ac:dyDescent="0.25">
      <c r="A855" s="1" t="s">
        <v>9</v>
      </c>
      <c r="B855" s="1" t="s">
        <v>10</v>
      </c>
      <c r="C855" s="1" t="s">
        <v>22</v>
      </c>
      <c r="D855" s="1" t="s">
        <v>23</v>
      </c>
      <c r="E855" s="1" t="s">
        <v>14</v>
      </c>
      <c r="F855">
        <v>2020</v>
      </c>
      <c r="G855">
        <v>11</v>
      </c>
      <c r="H855">
        <v>7763</v>
      </c>
      <c r="I855">
        <v>39354</v>
      </c>
      <c r="J855" s="4">
        <f>SUMIFS(I:I,D:D,External_Data[[#This Row],[Brand]],F:F,External_Data[[#This Row],[Year]])</f>
        <v>1500429</v>
      </c>
      <c r="K8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1514170</v>
      </c>
    </row>
    <row r="856" spans="1:11" x14ac:dyDescent="0.25">
      <c r="A856" s="1" t="s">
        <v>9</v>
      </c>
      <c r="B856" s="1" t="s">
        <v>10</v>
      </c>
      <c r="C856" s="1" t="s">
        <v>22</v>
      </c>
      <c r="D856" s="1" t="s">
        <v>23</v>
      </c>
      <c r="E856" s="1" t="s">
        <v>14</v>
      </c>
      <c r="F856">
        <v>2020</v>
      </c>
      <c r="G856">
        <v>12</v>
      </c>
      <c r="H856">
        <v>8505</v>
      </c>
      <c r="I856">
        <v>43344</v>
      </c>
      <c r="J856" s="4">
        <f>SUMIFS(I:I,D:D,External_Data[[#This Row],[Brand]],F:F,External_Data[[#This Row],[Year]])</f>
        <v>1500429</v>
      </c>
      <c r="K8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1500429</v>
      </c>
    </row>
    <row r="857" spans="1:11" x14ac:dyDescent="0.25">
      <c r="A857" s="1" t="s">
        <v>9</v>
      </c>
      <c r="B857" s="1" t="s">
        <v>10</v>
      </c>
      <c r="C857" s="1" t="s">
        <v>22</v>
      </c>
      <c r="D857" s="1" t="s">
        <v>23</v>
      </c>
      <c r="E857" s="1" t="s">
        <v>14</v>
      </c>
      <c r="F857">
        <v>2021</v>
      </c>
      <c r="G857">
        <v>1</v>
      </c>
      <c r="H857">
        <v>7210</v>
      </c>
      <c r="I857">
        <v>37429</v>
      </c>
      <c r="J857" s="4">
        <f>SUMIFS(I:I,D:D,External_Data[[#This Row],[Brand]],F:F,External_Data[[#This Row],[Year]])</f>
        <v>1470280</v>
      </c>
      <c r="K8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1570009</v>
      </c>
    </row>
    <row r="858" spans="1:11" x14ac:dyDescent="0.25">
      <c r="A858" s="1" t="s">
        <v>9</v>
      </c>
      <c r="B858" s="1" t="s">
        <v>10</v>
      </c>
      <c r="C858" s="1" t="s">
        <v>22</v>
      </c>
      <c r="D858" s="1" t="s">
        <v>23</v>
      </c>
      <c r="E858" s="1" t="s">
        <v>14</v>
      </c>
      <c r="F858">
        <v>2021</v>
      </c>
      <c r="G858">
        <v>2</v>
      </c>
      <c r="H858">
        <v>7063</v>
      </c>
      <c r="I858">
        <v>36645</v>
      </c>
      <c r="J858" s="4">
        <f>SUMIFS(I:I,D:D,External_Data[[#This Row],[Brand]],F:F,External_Data[[#This Row],[Year]])</f>
        <v>1470280</v>
      </c>
      <c r="K8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1557759</v>
      </c>
    </row>
    <row r="859" spans="1:11" x14ac:dyDescent="0.25">
      <c r="A859" s="1" t="s">
        <v>9</v>
      </c>
      <c r="B859" s="1" t="s">
        <v>10</v>
      </c>
      <c r="C859" s="1" t="s">
        <v>22</v>
      </c>
      <c r="D859" s="1" t="s">
        <v>23</v>
      </c>
      <c r="E859" s="1" t="s">
        <v>14</v>
      </c>
      <c r="F859">
        <v>2021</v>
      </c>
      <c r="G859">
        <v>3</v>
      </c>
      <c r="H859">
        <v>7273</v>
      </c>
      <c r="I859">
        <v>37786</v>
      </c>
      <c r="J859" s="4">
        <f>SUMIFS(I:I,D:D,External_Data[[#This Row],[Brand]],F:F,External_Data[[#This Row],[Year]])</f>
        <v>1470280</v>
      </c>
      <c r="K8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1549163</v>
      </c>
    </row>
    <row r="860" spans="1:11" x14ac:dyDescent="0.25">
      <c r="A860" s="1" t="s">
        <v>9</v>
      </c>
      <c r="B860" s="1" t="s">
        <v>10</v>
      </c>
      <c r="C860" s="1" t="s">
        <v>22</v>
      </c>
      <c r="D860" s="1" t="s">
        <v>23</v>
      </c>
      <c r="E860" s="1" t="s">
        <v>14</v>
      </c>
      <c r="F860">
        <v>2021</v>
      </c>
      <c r="G860">
        <v>4</v>
      </c>
      <c r="H860">
        <v>8953</v>
      </c>
      <c r="I860">
        <v>46354</v>
      </c>
      <c r="J860" s="4">
        <f>SUMIFS(I:I,D:D,External_Data[[#This Row],[Brand]],F:F,External_Data[[#This Row],[Year]])</f>
        <v>1470280</v>
      </c>
      <c r="K8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1541246</v>
      </c>
    </row>
    <row r="861" spans="1:11" x14ac:dyDescent="0.25">
      <c r="A861" s="1" t="s">
        <v>9</v>
      </c>
      <c r="B861" s="1" t="s">
        <v>10</v>
      </c>
      <c r="C861" s="1" t="s">
        <v>22</v>
      </c>
      <c r="D861" s="1" t="s">
        <v>23</v>
      </c>
      <c r="E861" s="1" t="s">
        <v>14</v>
      </c>
      <c r="F861">
        <v>2021</v>
      </c>
      <c r="G861">
        <v>5</v>
      </c>
      <c r="H861">
        <v>9590</v>
      </c>
      <c r="I861">
        <v>49791</v>
      </c>
      <c r="J861" s="4">
        <f>SUMIFS(I:I,D:D,External_Data[[#This Row],[Brand]],F:F,External_Data[[#This Row],[Year]])</f>
        <v>1470280</v>
      </c>
      <c r="K8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1534183</v>
      </c>
    </row>
    <row r="862" spans="1:11" x14ac:dyDescent="0.25">
      <c r="A862" s="1" t="s">
        <v>9</v>
      </c>
      <c r="B862" s="1" t="s">
        <v>10</v>
      </c>
      <c r="C862" s="1" t="s">
        <v>22</v>
      </c>
      <c r="D862" s="1" t="s">
        <v>23</v>
      </c>
      <c r="E862" s="1" t="s">
        <v>14</v>
      </c>
      <c r="F862">
        <v>2021</v>
      </c>
      <c r="G862">
        <v>6</v>
      </c>
      <c r="H862">
        <v>8799</v>
      </c>
      <c r="I862">
        <v>45612</v>
      </c>
      <c r="J862" s="4">
        <f>SUMIFS(I:I,D:D,External_Data[[#This Row],[Brand]],F:F,External_Data[[#This Row],[Year]])</f>
        <v>1470280</v>
      </c>
      <c r="K8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1522444</v>
      </c>
    </row>
    <row r="863" spans="1:11" x14ac:dyDescent="0.25">
      <c r="A863" s="1" t="s">
        <v>9</v>
      </c>
      <c r="B863" s="1" t="s">
        <v>10</v>
      </c>
      <c r="C863" s="1" t="s">
        <v>22</v>
      </c>
      <c r="D863" s="1" t="s">
        <v>23</v>
      </c>
      <c r="E863" s="1" t="s">
        <v>14</v>
      </c>
      <c r="F863">
        <v>2021</v>
      </c>
      <c r="G863">
        <v>7</v>
      </c>
      <c r="H863">
        <v>8897</v>
      </c>
      <c r="I863">
        <v>45906</v>
      </c>
      <c r="J863" s="4">
        <f>SUMIFS(I:I,D:D,External_Data[[#This Row],[Brand]],F:F,External_Data[[#This Row],[Year]])</f>
        <v>1470280</v>
      </c>
      <c r="K8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1510607</v>
      </c>
    </row>
    <row r="864" spans="1:11" x14ac:dyDescent="0.25">
      <c r="A864" s="1" t="s">
        <v>9</v>
      </c>
      <c r="B864" s="1" t="s">
        <v>10</v>
      </c>
      <c r="C864" s="1" t="s">
        <v>22</v>
      </c>
      <c r="D864" s="1" t="s">
        <v>23</v>
      </c>
      <c r="E864" s="1" t="s">
        <v>14</v>
      </c>
      <c r="F864">
        <v>2021</v>
      </c>
      <c r="G864">
        <v>8</v>
      </c>
      <c r="H864">
        <v>7707</v>
      </c>
      <c r="I864">
        <v>39886</v>
      </c>
      <c r="J864" s="4">
        <f>SUMIFS(I:I,D:D,External_Data[[#This Row],[Brand]],F:F,External_Data[[#This Row],[Year]])</f>
        <v>1470280</v>
      </c>
      <c r="K8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1504167</v>
      </c>
    </row>
    <row r="865" spans="1:11" x14ac:dyDescent="0.25">
      <c r="A865" s="1" t="s">
        <v>9</v>
      </c>
      <c r="B865" s="1" t="s">
        <v>10</v>
      </c>
      <c r="C865" s="1" t="s">
        <v>22</v>
      </c>
      <c r="D865" s="1" t="s">
        <v>23</v>
      </c>
      <c r="E865" s="1" t="s">
        <v>14</v>
      </c>
      <c r="F865">
        <v>2021</v>
      </c>
      <c r="G865">
        <v>9</v>
      </c>
      <c r="H865">
        <v>8274</v>
      </c>
      <c r="I865">
        <v>42868</v>
      </c>
      <c r="J865" s="4">
        <f>SUMIFS(I:I,D:D,External_Data[[#This Row],[Brand]],F:F,External_Data[[#This Row],[Year]])</f>
        <v>1470280</v>
      </c>
      <c r="K8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1496502</v>
      </c>
    </row>
    <row r="866" spans="1:11" x14ac:dyDescent="0.25">
      <c r="A866" s="1" t="s">
        <v>9</v>
      </c>
      <c r="B866" s="1" t="s">
        <v>10</v>
      </c>
      <c r="C866" s="1" t="s">
        <v>22</v>
      </c>
      <c r="D866" s="1" t="s">
        <v>23</v>
      </c>
      <c r="E866" s="1" t="s">
        <v>14</v>
      </c>
      <c r="F866">
        <v>2021</v>
      </c>
      <c r="G866">
        <v>10</v>
      </c>
      <c r="H866">
        <v>9296</v>
      </c>
      <c r="I866">
        <v>48041</v>
      </c>
      <c r="J866" s="4">
        <f>SUMIFS(I:I,D:D,External_Data[[#This Row],[Brand]],F:F,External_Data[[#This Row],[Year]])</f>
        <v>1470280</v>
      </c>
      <c r="K8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1486548</v>
      </c>
    </row>
    <row r="867" spans="1:11" x14ac:dyDescent="0.25">
      <c r="A867" s="1" t="s">
        <v>9</v>
      </c>
      <c r="B867" s="1" t="s">
        <v>10</v>
      </c>
      <c r="C867" s="1" t="s">
        <v>22</v>
      </c>
      <c r="D867" s="1" t="s">
        <v>23</v>
      </c>
      <c r="E867" s="1" t="s">
        <v>14</v>
      </c>
      <c r="F867">
        <v>2021</v>
      </c>
      <c r="G867">
        <v>11</v>
      </c>
      <c r="H867">
        <v>7336</v>
      </c>
      <c r="I867">
        <v>37933</v>
      </c>
      <c r="J867" s="4">
        <f>SUMIFS(I:I,D:D,External_Data[[#This Row],[Brand]],F:F,External_Data[[#This Row],[Year]])</f>
        <v>1470280</v>
      </c>
      <c r="K8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1478785</v>
      </c>
    </row>
    <row r="868" spans="1:11" x14ac:dyDescent="0.25">
      <c r="A868" s="1" t="s">
        <v>9</v>
      </c>
      <c r="B868" s="1" t="s">
        <v>10</v>
      </c>
      <c r="C868" s="1" t="s">
        <v>22</v>
      </c>
      <c r="D868" s="1" t="s">
        <v>23</v>
      </c>
      <c r="E868" s="1" t="s">
        <v>14</v>
      </c>
      <c r="F868">
        <v>2021</v>
      </c>
      <c r="G868">
        <v>12</v>
      </c>
      <c r="H868">
        <v>9296</v>
      </c>
      <c r="I868">
        <v>48265</v>
      </c>
      <c r="J868" s="4">
        <f>SUMIFS(I:I,D:D,External_Data[[#This Row],[Brand]],F:F,External_Data[[#This Row],[Year]])</f>
        <v>1470280</v>
      </c>
      <c r="K8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1470280</v>
      </c>
    </row>
    <row r="869" spans="1:11" x14ac:dyDescent="0.25">
      <c r="A869" s="1" t="s">
        <v>9</v>
      </c>
      <c r="B869" s="1" t="s">
        <v>10</v>
      </c>
      <c r="C869" s="1" t="s">
        <v>22</v>
      </c>
      <c r="D869" s="1" t="s">
        <v>23</v>
      </c>
      <c r="E869" s="1" t="s">
        <v>14</v>
      </c>
      <c r="F869">
        <v>2022</v>
      </c>
      <c r="G869">
        <v>1</v>
      </c>
      <c r="H869">
        <v>7854</v>
      </c>
      <c r="I869">
        <v>40705</v>
      </c>
      <c r="J869" s="4">
        <f>SUMIFS(I:I,D:D,External_Data[[#This Row],[Brand]],F:F,External_Data[[#This Row],[Year]])</f>
        <v>1271305</v>
      </c>
      <c r="K8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1363789</v>
      </c>
    </row>
    <row r="870" spans="1:11" x14ac:dyDescent="0.25">
      <c r="A870" s="1" t="s">
        <v>9</v>
      </c>
      <c r="B870" s="1" t="s">
        <v>10</v>
      </c>
      <c r="C870" s="1" t="s">
        <v>22</v>
      </c>
      <c r="D870" s="1" t="s">
        <v>23</v>
      </c>
      <c r="E870" s="1" t="s">
        <v>14</v>
      </c>
      <c r="F870">
        <v>2022</v>
      </c>
      <c r="G870">
        <v>2</v>
      </c>
      <c r="H870">
        <v>7224</v>
      </c>
      <c r="I870">
        <v>37282</v>
      </c>
      <c r="J870" s="4">
        <f>SUMIFS(I:I,D:D,External_Data[[#This Row],[Brand]],F:F,External_Data[[#This Row],[Year]])</f>
        <v>1271305</v>
      </c>
      <c r="K8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1356726</v>
      </c>
    </row>
    <row r="871" spans="1:11" x14ac:dyDescent="0.25">
      <c r="A871" s="1" t="s">
        <v>9</v>
      </c>
      <c r="B871" s="1" t="s">
        <v>10</v>
      </c>
      <c r="C871" s="1" t="s">
        <v>22</v>
      </c>
      <c r="D871" s="1" t="s">
        <v>23</v>
      </c>
      <c r="E871" s="1" t="s">
        <v>14</v>
      </c>
      <c r="F871">
        <v>2022</v>
      </c>
      <c r="G871">
        <v>3</v>
      </c>
      <c r="H871">
        <v>8120</v>
      </c>
      <c r="I871">
        <v>42021</v>
      </c>
      <c r="J871" s="4">
        <f>SUMIFS(I:I,D:D,External_Data[[#This Row],[Brand]],F:F,External_Data[[#This Row],[Year]])</f>
        <v>1271305</v>
      </c>
      <c r="K8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1349453</v>
      </c>
    </row>
    <row r="872" spans="1:11" x14ac:dyDescent="0.25">
      <c r="A872" s="1" t="s">
        <v>9</v>
      </c>
      <c r="B872" s="1" t="s">
        <v>10</v>
      </c>
      <c r="C872" s="1" t="s">
        <v>22</v>
      </c>
      <c r="D872" s="1" t="s">
        <v>23</v>
      </c>
      <c r="E872" s="1" t="s">
        <v>14</v>
      </c>
      <c r="F872">
        <v>2022</v>
      </c>
      <c r="G872">
        <v>4</v>
      </c>
      <c r="H872">
        <v>6090</v>
      </c>
      <c r="I872">
        <v>31430</v>
      </c>
      <c r="J872" s="4">
        <f>SUMIFS(I:I,D:D,External_Data[[#This Row],[Brand]],F:F,External_Data[[#This Row],[Year]])</f>
        <v>1271305</v>
      </c>
      <c r="K8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1340500</v>
      </c>
    </row>
    <row r="873" spans="1:11" x14ac:dyDescent="0.25">
      <c r="A873" s="1" t="s">
        <v>9</v>
      </c>
      <c r="B873" s="1" t="s">
        <v>10</v>
      </c>
      <c r="C873" s="1" t="s">
        <v>22</v>
      </c>
      <c r="D873" s="1" t="s">
        <v>23</v>
      </c>
      <c r="E873" s="1" t="s">
        <v>14</v>
      </c>
      <c r="F873">
        <v>2022</v>
      </c>
      <c r="G873">
        <v>5</v>
      </c>
      <c r="H873">
        <v>6671</v>
      </c>
      <c r="I873">
        <v>34433</v>
      </c>
      <c r="J873" s="4">
        <f>SUMIFS(I:I,D:D,External_Data[[#This Row],[Brand]],F:F,External_Data[[#This Row],[Year]])</f>
        <v>1271305</v>
      </c>
      <c r="K8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1330910</v>
      </c>
    </row>
    <row r="874" spans="1:11" x14ac:dyDescent="0.25">
      <c r="A874" s="1" t="s">
        <v>9</v>
      </c>
      <c r="B874" s="1" t="s">
        <v>10</v>
      </c>
      <c r="C874" s="1" t="s">
        <v>22</v>
      </c>
      <c r="D874" s="1" t="s">
        <v>23</v>
      </c>
      <c r="E874" s="1" t="s">
        <v>14</v>
      </c>
      <c r="F874">
        <v>2022</v>
      </c>
      <c r="G874">
        <v>6</v>
      </c>
      <c r="H874">
        <v>6664</v>
      </c>
      <c r="I874">
        <v>34244</v>
      </c>
      <c r="J874" s="4">
        <f>SUMIFS(I:I,D:D,External_Data[[#This Row],[Brand]],F:F,External_Data[[#This Row],[Year]])</f>
        <v>1271305</v>
      </c>
      <c r="K8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1322111</v>
      </c>
    </row>
    <row r="875" spans="1:11" x14ac:dyDescent="0.25">
      <c r="A875" s="1" t="s">
        <v>9</v>
      </c>
      <c r="B875" s="1" t="s">
        <v>10</v>
      </c>
      <c r="C875" s="1" t="s">
        <v>22</v>
      </c>
      <c r="D875" s="1" t="s">
        <v>23</v>
      </c>
      <c r="E875" s="1" t="s">
        <v>14</v>
      </c>
      <c r="F875">
        <v>2022</v>
      </c>
      <c r="G875">
        <v>7</v>
      </c>
      <c r="H875">
        <v>7308</v>
      </c>
      <c r="I875">
        <v>37422</v>
      </c>
      <c r="J875" s="4">
        <f>SUMIFS(I:I,D:D,External_Data[[#This Row],[Brand]],F:F,External_Data[[#This Row],[Year]])</f>
        <v>1271305</v>
      </c>
      <c r="K8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1313214</v>
      </c>
    </row>
    <row r="876" spans="1:11" x14ac:dyDescent="0.25">
      <c r="A876" s="1" t="s">
        <v>9</v>
      </c>
      <c r="B876" s="1" t="s">
        <v>10</v>
      </c>
      <c r="C876" s="1" t="s">
        <v>22</v>
      </c>
      <c r="D876" s="1" t="s">
        <v>23</v>
      </c>
      <c r="E876" s="1" t="s">
        <v>14</v>
      </c>
      <c r="F876">
        <v>2022</v>
      </c>
      <c r="G876">
        <v>8</v>
      </c>
      <c r="H876">
        <v>7343</v>
      </c>
      <c r="I876">
        <v>37541</v>
      </c>
      <c r="J876" s="4">
        <f>SUMIFS(I:I,D:D,External_Data[[#This Row],[Brand]],F:F,External_Data[[#This Row],[Year]])</f>
        <v>1271305</v>
      </c>
      <c r="K8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1305507</v>
      </c>
    </row>
    <row r="877" spans="1:11" x14ac:dyDescent="0.25">
      <c r="A877" s="1" t="s">
        <v>9</v>
      </c>
      <c r="B877" s="1" t="s">
        <v>10</v>
      </c>
      <c r="C877" s="1" t="s">
        <v>22</v>
      </c>
      <c r="D877" s="1" t="s">
        <v>23</v>
      </c>
      <c r="E877" s="1" t="s">
        <v>14</v>
      </c>
      <c r="F877">
        <v>2022</v>
      </c>
      <c r="G877">
        <v>9</v>
      </c>
      <c r="H877">
        <v>5957</v>
      </c>
      <c r="I877">
        <v>30604</v>
      </c>
      <c r="J877" s="4">
        <f>SUMIFS(I:I,D:D,External_Data[[#This Row],[Brand]],F:F,External_Data[[#This Row],[Year]])</f>
        <v>1271305</v>
      </c>
      <c r="K8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1297233</v>
      </c>
    </row>
    <row r="878" spans="1:11" x14ac:dyDescent="0.25">
      <c r="A878" s="1" t="s">
        <v>9</v>
      </c>
      <c r="B878" s="1" t="s">
        <v>10</v>
      </c>
      <c r="C878" s="1" t="s">
        <v>22</v>
      </c>
      <c r="D878" s="1" t="s">
        <v>23</v>
      </c>
      <c r="E878" s="1" t="s">
        <v>14</v>
      </c>
      <c r="F878">
        <v>2022</v>
      </c>
      <c r="G878">
        <v>10</v>
      </c>
      <c r="H878">
        <v>7119</v>
      </c>
      <c r="I878">
        <v>36631</v>
      </c>
      <c r="J878" s="4">
        <f>SUMIFS(I:I,D:D,External_Data[[#This Row],[Brand]],F:F,External_Data[[#This Row],[Year]])</f>
        <v>1271305</v>
      </c>
      <c r="K8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1287937</v>
      </c>
    </row>
    <row r="879" spans="1:11" x14ac:dyDescent="0.25">
      <c r="A879" s="1" t="s">
        <v>9</v>
      </c>
      <c r="B879" s="1" t="s">
        <v>10</v>
      </c>
      <c r="C879" s="1" t="s">
        <v>22</v>
      </c>
      <c r="D879" s="1" t="s">
        <v>23</v>
      </c>
      <c r="E879" s="1" t="s">
        <v>14</v>
      </c>
      <c r="F879">
        <v>2022</v>
      </c>
      <c r="G879">
        <v>11</v>
      </c>
      <c r="H879">
        <v>7364</v>
      </c>
      <c r="I879">
        <v>37513</v>
      </c>
      <c r="J879" s="4">
        <f>SUMIFS(I:I,D:D,External_Data[[#This Row],[Brand]],F:F,External_Data[[#This Row],[Year]])</f>
        <v>1271305</v>
      </c>
      <c r="K8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1280601</v>
      </c>
    </row>
    <row r="880" spans="1:11" x14ac:dyDescent="0.25">
      <c r="A880" s="1" t="s">
        <v>9</v>
      </c>
      <c r="B880" s="1" t="s">
        <v>10</v>
      </c>
      <c r="C880" s="1" t="s">
        <v>22</v>
      </c>
      <c r="D880" s="1" t="s">
        <v>23</v>
      </c>
      <c r="E880" s="1" t="s">
        <v>14</v>
      </c>
      <c r="F880">
        <v>2022</v>
      </c>
      <c r="G880">
        <v>12</v>
      </c>
      <c r="H880">
        <v>6629</v>
      </c>
      <c r="I880">
        <v>36239</v>
      </c>
      <c r="J880" s="4">
        <f>SUMIFS(I:I,D:D,External_Data[[#This Row],[Brand]],F:F,External_Data[[#This Row],[Year]])</f>
        <v>1271305</v>
      </c>
      <c r="K8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1271305</v>
      </c>
    </row>
    <row r="881" spans="1:11" x14ac:dyDescent="0.25">
      <c r="A881" s="1" t="s">
        <v>9</v>
      </c>
      <c r="B881" s="1" t="s">
        <v>10</v>
      </c>
      <c r="C881" s="1" t="s">
        <v>22</v>
      </c>
      <c r="D881" s="1" t="s">
        <v>23</v>
      </c>
      <c r="E881" s="1" t="s">
        <v>14</v>
      </c>
      <c r="F881">
        <v>2023</v>
      </c>
      <c r="G881">
        <v>1</v>
      </c>
      <c r="H881">
        <v>6111</v>
      </c>
      <c r="I881">
        <v>36456</v>
      </c>
      <c r="J881" s="4">
        <f>SUMIFS(I:I,D:D,External_Data[[#This Row],[Brand]],F:F,External_Data[[#This Row],[Year]])</f>
        <v>336749</v>
      </c>
      <c r="K8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413238</v>
      </c>
    </row>
    <row r="882" spans="1:11" x14ac:dyDescent="0.25">
      <c r="A882" s="1" t="s">
        <v>9</v>
      </c>
      <c r="B882" s="1" t="s">
        <v>10</v>
      </c>
      <c r="C882" s="1" t="s">
        <v>22</v>
      </c>
      <c r="D882" s="1" t="s">
        <v>23</v>
      </c>
      <c r="E882" s="1" t="s">
        <v>14</v>
      </c>
      <c r="F882">
        <v>2023</v>
      </c>
      <c r="G882">
        <v>2</v>
      </c>
      <c r="H882">
        <v>6685</v>
      </c>
      <c r="I882">
        <v>40012</v>
      </c>
      <c r="J882" s="4">
        <f>SUMIFS(I:I,D:D,External_Data[[#This Row],[Brand]],F:F,External_Data[[#This Row],[Year]])</f>
        <v>336749</v>
      </c>
      <c r="K8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406014</v>
      </c>
    </row>
    <row r="883" spans="1:11" x14ac:dyDescent="0.25">
      <c r="A883" s="1" t="s">
        <v>9</v>
      </c>
      <c r="B883" s="1" t="s">
        <v>10</v>
      </c>
      <c r="C883" s="1" t="s">
        <v>22</v>
      </c>
      <c r="D883" s="1" t="s">
        <v>23</v>
      </c>
      <c r="E883" s="1" t="s">
        <v>14</v>
      </c>
      <c r="F883">
        <v>2023</v>
      </c>
      <c r="G883">
        <v>3</v>
      </c>
      <c r="H883">
        <v>6937</v>
      </c>
      <c r="I883">
        <v>41531</v>
      </c>
      <c r="J883" s="4">
        <f>SUMIFS(I:I,D:D,External_Data[[#This Row],[Brand]],F:F,External_Data[[#This Row],[Year]])</f>
        <v>336749</v>
      </c>
      <c r="K8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397894</v>
      </c>
    </row>
    <row r="884" spans="1:11" x14ac:dyDescent="0.25">
      <c r="A884" s="1" t="s">
        <v>9</v>
      </c>
      <c r="B884" s="1" t="s">
        <v>10</v>
      </c>
      <c r="C884" s="1" t="s">
        <v>22</v>
      </c>
      <c r="D884" s="1" t="s">
        <v>23</v>
      </c>
      <c r="E884" s="1" t="s">
        <v>15</v>
      </c>
      <c r="F884">
        <v>2018</v>
      </c>
      <c r="G884">
        <v>1</v>
      </c>
      <c r="H884">
        <v>4893</v>
      </c>
      <c r="I884">
        <v>25025</v>
      </c>
      <c r="J884" s="4">
        <f>SUMIFS(I:I,D:D,External_Data[[#This Row],[Brand]],F:F,External_Data[[#This Row],[Year]])</f>
        <v>1506204</v>
      </c>
      <c r="K8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85" spans="1:11" x14ac:dyDescent="0.25">
      <c r="A885" s="1" t="s">
        <v>9</v>
      </c>
      <c r="B885" s="1" t="s">
        <v>10</v>
      </c>
      <c r="C885" s="1" t="s">
        <v>22</v>
      </c>
      <c r="D885" s="1" t="s">
        <v>23</v>
      </c>
      <c r="E885" s="1" t="s">
        <v>15</v>
      </c>
      <c r="F885">
        <v>2018</v>
      </c>
      <c r="G885">
        <v>2</v>
      </c>
      <c r="H885">
        <v>4585</v>
      </c>
      <c r="I885">
        <v>23541</v>
      </c>
      <c r="J885" s="4">
        <f>SUMIFS(I:I,D:D,External_Data[[#This Row],[Brand]],F:F,External_Data[[#This Row],[Year]])</f>
        <v>1506204</v>
      </c>
      <c r="K8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86" spans="1:11" x14ac:dyDescent="0.25">
      <c r="A886" s="1" t="s">
        <v>9</v>
      </c>
      <c r="B886" s="1" t="s">
        <v>10</v>
      </c>
      <c r="C886" s="1" t="s">
        <v>22</v>
      </c>
      <c r="D886" s="1" t="s">
        <v>23</v>
      </c>
      <c r="E886" s="1" t="s">
        <v>15</v>
      </c>
      <c r="F886">
        <v>2018</v>
      </c>
      <c r="G886">
        <v>3</v>
      </c>
      <c r="H886">
        <v>6685</v>
      </c>
      <c r="I886">
        <v>34139</v>
      </c>
      <c r="J886" s="4">
        <f>SUMIFS(I:I,D:D,External_Data[[#This Row],[Brand]],F:F,External_Data[[#This Row],[Year]])</f>
        <v>1506204</v>
      </c>
      <c r="K8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87" spans="1:11" x14ac:dyDescent="0.25">
      <c r="A887" s="1" t="s">
        <v>9</v>
      </c>
      <c r="B887" s="1" t="s">
        <v>10</v>
      </c>
      <c r="C887" s="1" t="s">
        <v>22</v>
      </c>
      <c r="D887" s="1" t="s">
        <v>23</v>
      </c>
      <c r="E887" s="1" t="s">
        <v>15</v>
      </c>
      <c r="F887">
        <v>2018</v>
      </c>
      <c r="G887">
        <v>4</v>
      </c>
      <c r="H887">
        <v>5705</v>
      </c>
      <c r="I887">
        <v>28959</v>
      </c>
      <c r="J887" s="4">
        <f>SUMIFS(I:I,D:D,External_Data[[#This Row],[Brand]],F:F,External_Data[[#This Row],[Year]])</f>
        <v>1506204</v>
      </c>
      <c r="K8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88" spans="1:11" x14ac:dyDescent="0.25">
      <c r="A888" s="1" t="s">
        <v>9</v>
      </c>
      <c r="B888" s="1" t="s">
        <v>10</v>
      </c>
      <c r="C888" s="1" t="s">
        <v>22</v>
      </c>
      <c r="D888" s="1" t="s">
        <v>23</v>
      </c>
      <c r="E888" s="1" t="s">
        <v>15</v>
      </c>
      <c r="F888">
        <v>2018</v>
      </c>
      <c r="G888">
        <v>5</v>
      </c>
      <c r="H888">
        <v>5418</v>
      </c>
      <c r="I888">
        <v>27405</v>
      </c>
      <c r="J888" s="4">
        <f>SUMIFS(I:I,D:D,External_Data[[#This Row],[Brand]],F:F,External_Data[[#This Row],[Year]])</f>
        <v>1506204</v>
      </c>
      <c r="K8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89" spans="1:11" x14ac:dyDescent="0.25">
      <c r="A889" s="1" t="s">
        <v>9</v>
      </c>
      <c r="B889" s="1" t="s">
        <v>10</v>
      </c>
      <c r="C889" s="1" t="s">
        <v>22</v>
      </c>
      <c r="D889" s="1" t="s">
        <v>23</v>
      </c>
      <c r="E889" s="1" t="s">
        <v>15</v>
      </c>
      <c r="F889">
        <v>2018</v>
      </c>
      <c r="G889">
        <v>6</v>
      </c>
      <c r="H889">
        <v>4795</v>
      </c>
      <c r="I889">
        <v>24150</v>
      </c>
      <c r="J889" s="4">
        <f>SUMIFS(I:I,D:D,External_Data[[#This Row],[Brand]],F:F,External_Data[[#This Row],[Year]])</f>
        <v>1506204</v>
      </c>
      <c r="K8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0" spans="1:11" x14ac:dyDescent="0.25">
      <c r="A890" s="1" t="s">
        <v>9</v>
      </c>
      <c r="B890" s="1" t="s">
        <v>10</v>
      </c>
      <c r="C890" s="1" t="s">
        <v>22</v>
      </c>
      <c r="D890" s="1" t="s">
        <v>23</v>
      </c>
      <c r="E890" s="1" t="s">
        <v>15</v>
      </c>
      <c r="F890">
        <v>2018</v>
      </c>
      <c r="G890">
        <v>7</v>
      </c>
      <c r="H890">
        <v>5019</v>
      </c>
      <c r="I890">
        <v>25207</v>
      </c>
      <c r="J890" s="4">
        <f>SUMIFS(I:I,D:D,External_Data[[#This Row],[Brand]],F:F,External_Data[[#This Row],[Year]])</f>
        <v>1506204</v>
      </c>
      <c r="K8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1" spans="1:11" x14ac:dyDescent="0.25">
      <c r="A891" s="1" t="s">
        <v>9</v>
      </c>
      <c r="B891" s="1" t="s">
        <v>10</v>
      </c>
      <c r="C891" s="1" t="s">
        <v>22</v>
      </c>
      <c r="D891" s="1" t="s">
        <v>23</v>
      </c>
      <c r="E891" s="1" t="s">
        <v>15</v>
      </c>
      <c r="F891">
        <v>2018</v>
      </c>
      <c r="G891">
        <v>8</v>
      </c>
      <c r="H891">
        <v>4067</v>
      </c>
      <c r="I891">
        <v>20552</v>
      </c>
      <c r="J891" s="4">
        <f>SUMIFS(I:I,D:D,External_Data[[#This Row],[Brand]],F:F,External_Data[[#This Row],[Year]])</f>
        <v>1506204</v>
      </c>
      <c r="K8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2" spans="1:11" x14ac:dyDescent="0.25">
      <c r="A892" s="1" t="s">
        <v>9</v>
      </c>
      <c r="B892" s="1" t="s">
        <v>10</v>
      </c>
      <c r="C892" s="1" t="s">
        <v>22</v>
      </c>
      <c r="D892" s="1" t="s">
        <v>23</v>
      </c>
      <c r="E892" s="1" t="s">
        <v>15</v>
      </c>
      <c r="F892">
        <v>2018</v>
      </c>
      <c r="G892">
        <v>9</v>
      </c>
      <c r="H892">
        <v>5810</v>
      </c>
      <c r="I892">
        <v>29680</v>
      </c>
      <c r="J892" s="4">
        <f>SUMIFS(I:I,D:D,External_Data[[#This Row],[Brand]],F:F,External_Data[[#This Row],[Year]])</f>
        <v>1506204</v>
      </c>
      <c r="K8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3" spans="1:11" x14ac:dyDescent="0.25">
      <c r="A893" s="1" t="s">
        <v>9</v>
      </c>
      <c r="B893" s="1" t="s">
        <v>10</v>
      </c>
      <c r="C893" s="1" t="s">
        <v>22</v>
      </c>
      <c r="D893" s="1" t="s">
        <v>23</v>
      </c>
      <c r="E893" s="1" t="s">
        <v>15</v>
      </c>
      <c r="F893">
        <v>2018</v>
      </c>
      <c r="G893">
        <v>10</v>
      </c>
      <c r="H893">
        <v>6258</v>
      </c>
      <c r="I893">
        <v>31675</v>
      </c>
      <c r="J893" s="4">
        <f>SUMIFS(I:I,D:D,External_Data[[#This Row],[Brand]],F:F,External_Data[[#This Row],[Year]])</f>
        <v>1506204</v>
      </c>
      <c r="K8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4" spans="1:11" x14ac:dyDescent="0.25">
      <c r="A894" s="1" t="s">
        <v>9</v>
      </c>
      <c r="B894" s="1" t="s">
        <v>10</v>
      </c>
      <c r="C894" s="1" t="s">
        <v>22</v>
      </c>
      <c r="D894" s="1" t="s">
        <v>23</v>
      </c>
      <c r="E894" s="1" t="s">
        <v>15</v>
      </c>
      <c r="F894">
        <v>2018</v>
      </c>
      <c r="G894">
        <v>11</v>
      </c>
      <c r="H894">
        <v>4515</v>
      </c>
      <c r="I894">
        <v>23114</v>
      </c>
      <c r="J894" s="4">
        <f>SUMIFS(I:I,D:D,External_Data[[#This Row],[Brand]],F:F,External_Data[[#This Row],[Year]])</f>
        <v>1506204</v>
      </c>
      <c r="K8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5" spans="1:11" x14ac:dyDescent="0.25">
      <c r="A895" s="1" t="s">
        <v>9</v>
      </c>
      <c r="B895" s="1" t="s">
        <v>10</v>
      </c>
      <c r="C895" s="1" t="s">
        <v>22</v>
      </c>
      <c r="D895" s="1" t="s">
        <v>23</v>
      </c>
      <c r="E895" s="1" t="s">
        <v>15</v>
      </c>
      <c r="F895">
        <v>2018</v>
      </c>
      <c r="G895">
        <v>12</v>
      </c>
      <c r="H895">
        <v>4851</v>
      </c>
      <c r="I895">
        <v>24682</v>
      </c>
      <c r="J895" s="4">
        <f>SUMIFS(I:I,D:D,External_Data[[#This Row],[Brand]],F:F,External_Data[[#This Row],[Year]])</f>
        <v>1506204</v>
      </c>
      <c r="K8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1506204</v>
      </c>
    </row>
    <row r="896" spans="1:11" x14ac:dyDescent="0.25">
      <c r="A896" s="1" t="s">
        <v>9</v>
      </c>
      <c r="B896" s="1" t="s">
        <v>10</v>
      </c>
      <c r="C896" s="1" t="s">
        <v>22</v>
      </c>
      <c r="D896" s="1" t="s">
        <v>23</v>
      </c>
      <c r="E896" s="1" t="s">
        <v>15</v>
      </c>
      <c r="F896">
        <v>2019</v>
      </c>
      <c r="G896">
        <v>1</v>
      </c>
      <c r="H896">
        <v>5957</v>
      </c>
      <c r="I896">
        <v>30289</v>
      </c>
      <c r="J896" s="4">
        <f>SUMIFS(I:I,D:D,External_Data[[#This Row],[Brand]],F:F,External_Data[[#This Row],[Year]])</f>
        <v>1672251</v>
      </c>
      <c r="K8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1729959</v>
      </c>
    </row>
    <row r="897" spans="1:11" x14ac:dyDescent="0.25">
      <c r="A897" s="1" t="s">
        <v>9</v>
      </c>
      <c r="B897" s="1" t="s">
        <v>10</v>
      </c>
      <c r="C897" s="1" t="s">
        <v>22</v>
      </c>
      <c r="D897" s="1" t="s">
        <v>23</v>
      </c>
      <c r="E897" s="1" t="s">
        <v>15</v>
      </c>
      <c r="F897">
        <v>2019</v>
      </c>
      <c r="G897">
        <v>2</v>
      </c>
      <c r="H897">
        <v>7084</v>
      </c>
      <c r="I897">
        <v>36274</v>
      </c>
      <c r="J897" s="4">
        <f>SUMIFS(I:I,D:D,External_Data[[#This Row],[Brand]],F:F,External_Data[[#This Row],[Year]])</f>
        <v>1672251</v>
      </c>
      <c r="K8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1725374</v>
      </c>
    </row>
    <row r="898" spans="1:11" x14ac:dyDescent="0.25">
      <c r="A898" s="1" t="s">
        <v>9</v>
      </c>
      <c r="B898" s="1" t="s">
        <v>10</v>
      </c>
      <c r="C898" s="1" t="s">
        <v>22</v>
      </c>
      <c r="D898" s="1" t="s">
        <v>23</v>
      </c>
      <c r="E898" s="1" t="s">
        <v>15</v>
      </c>
      <c r="F898">
        <v>2019</v>
      </c>
      <c r="G898">
        <v>3</v>
      </c>
      <c r="H898">
        <v>7126</v>
      </c>
      <c r="I898">
        <v>36120</v>
      </c>
      <c r="J898" s="4">
        <f>SUMIFS(I:I,D:D,External_Data[[#This Row],[Brand]],F:F,External_Data[[#This Row],[Year]])</f>
        <v>1672251</v>
      </c>
      <c r="K8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1718689</v>
      </c>
    </row>
    <row r="899" spans="1:11" x14ac:dyDescent="0.25">
      <c r="A899" s="1" t="s">
        <v>9</v>
      </c>
      <c r="B899" s="1" t="s">
        <v>10</v>
      </c>
      <c r="C899" s="1" t="s">
        <v>22</v>
      </c>
      <c r="D899" s="1" t="s">
        <v>23</v>
      </c>
      <c r="E899" s="1" t="s">
        <v>15</v>
      </c>
      <c r="F899">
        <v>2019</v>
      </c>
      <c r="G899">
        <v>4</v>
      </c>
      <c r="H899">
        <v>5656</v>
      </c>
      <c r="I899">
        <v>28756</v>
      </c>
      <c r="J899" s="4">
        <f>SUMIFS(I:I,D:D,External_Data[[#This Row],[Brand]],F:F,External_Data[[#This Row],[Year]])</f>
        <v>1672251</v>
      </c>
      <c r="K8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1712984</v>
      </c>
    </row>
    <row r="900" spans="1:11" x14ac:dyDescent="0.25">
      <c r="A900" s="1" t="s">
        <v>9</v>
      </c>
      <c r="B900" s="1" t="s">
        <v>10</v>
      </c>
      <c r="C900" s="1" t="s">
        <v>22</v>
      </c>
      <c r="D900" s="1" t="s">
        <v>23</v>
      </c>
      <c r="E900" s="1" t="s">
        <v>15</v>
      </c>
      <c r="F900">
        <v>2019</v>
      </c>
      <c r="G900">
        <v>5</v>
      </c>
      <c r="H900">
        <v>9373</v>
      </c>
      <c r="I900">
        <v>47341</v>
      </c>
      <c r="J900" s="4">
        <f>SUMIFS(I:I,D:D,External_Data[[#This Row],[Brand]],F:F,External_Data[[#This Row],[Year]])</f>
        <v>1672251</v>
      </c>
      <c r="K9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1707566</v>
      </c>
    </row>
    <row r="901" spans="1:11" x14ac:dyDescent="0.25">
      <c r="A901" s="1" t="s">
        <v>9</v>
      </c>
      <c r="B901" s="1" t="s">
        <v>10</v>
      </c>
      <c r="C901" s="1" t="s">
        <v>22</v>
      </c>
      <c r="D901" s="1" t="s">
        <v>23</v>
      </c>
      <c r="E901" s="1" t="s">
        <v>15</v>
      </c>
      <c r="F901">
        <v>2019</v>
      </c>
      <c r="G901">
        <v>6</v>
      </c>
      <c r="H901">
        <v>6825</v>
      </c>
      <c r="I901">
        <v>34314</v>
      </c>
      <c r="J901" s="4">
        <f>SUMIFS(I:I,D:D,External_Data[[#This Row],[Brand]],F:F,External_Data[[#This Row],[Year]])</f>
        <v>1672251</v>
      </c>
      <c r="K9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1702771</v>
      </c>
    </row>
    <row r="902" spans="1:11" x14ac:dyDescent="0.25">
      <c r="A902" s="1" t="s">
        <v>9</v>
      </c>
      <c r="B902" s="1" t="s">
        <v>10</v>
      </c>
      <c r="C902" s="1" t="s">
        <v>22</v>
      </c>
      <c r="D902" s="1" t="s">
        <v>23</v>
      </c>
      <c r="E902" s="1" t="s">
        <v>15</v>
      </c>
      <c r="F902">
        <v>2019</v>
      </c>
      <c r="G902">
        <v>7</v>
      </c>
      <c r="H902">
        <v>5957</v>
      </c>
      <c r="I902">
        <v>30121</v>
      </c>
      <c r="J902" s="4">
        <f>SUMIFS(I:I,D:D,External_Data[[#This Row],[Brand]],F:F,External_Data[[#This Row],[Year]])</f>
        <v>1672251</v>
      </c>
      <c r="K9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1697752</v>
      </c>
    </row>
    <row r="903" spans="1:11" x14ac:dyDescent="0.25">
      <c r="A903" s="1" t="s">
        <v>9</v>
      </c>
      <c r="B903" s="1" t="s">
        <v>10</v>
      </c>
      <c r="C903" s="1" t="s">
        <v>22</v>
      </c>
      <c r="D903" s="1" t="s">
        <v>23</v>
      </c>
      <c r="E903" s="1" t="s">
        <v>15</v>
      </c>
      <c r="F903">
        <v>2019</v>
      </c>
      <c r="G903">
        <v>8</v>
      </c>
      <c r="H903">
        <v>5460</v>
      </c>
      <c r="I903">
        <v>27762</v>
      </c>
      <c r="J903" s="4">
        <f>SUMIFS(I:I,D:D,External_Data[[#This Row],[Brand]],F:F,External_Data[[#This Row],[Year]])</f>
        <v>1672251</v>
      </c>
      <c r="K9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1693685</v>
      </c>
    </row>
    <row r="904" spans="1:11" x14ac:dyDescent="0.25">
      <c r="A904" s="1" t="s">
        <v>9</v>
      </c>
      <c r="B904" s="1" t="s">
        <v>10</v>
      </c>
      <c r="C904" s="1" t="s">
        <v>22</v>
      </c>
      <c r="D904" s="1" t="s">
        <v>23</v>
      </c>
      <c r="E904" s="1" t="s">
        <v>15</v>
      </c>
      <c r="F904">
        <v>2019</v>
      </c>
      <c r="G904">
        <v>9</v>
      </c>
      <c r="H904">
        <v>5026</v>
      </c>
      <c r="I904">
        <v>25683</v>
      </c>
      <c r="J904" s="4">
        <f>SUMIFS(I:I,D:D,External_Data[[#This Row],[Brand]],F:F,External_Data[[#This Row],[Year]])</f>
        <v>1672251</v>
      </c>
      <c r="K9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1687875</v>
      </c>
    </row>
    <row r="905" spans="1:11" x14ac:dyDescent="0.25">
      <c r="A905" s="1" t="s">
        <v>9</v>
      </c>
      <c r="B905" s="1" t="s">
        <v>10</v>
      </c>
      <c r="C905" s="1" t="s">
        <v>22</v>
      </c>
      <c r="D905" s="1" t="s">
        <v>23</v>
      </c>
      <c r="E905" s="1" t="s">
        <v>15</v>
      </c>
      <c r="F905">
        <v>2019</v>
      </c>
      <c r="G905">
        <v>10</v>
      </c>
      <c r="H905">
        <v>7581</v>
      </c>
      <c r="I905">
        <v>38647</v>
      </c>
      <c r="J905" s="4">
        <f>SUMIFS(I:I,D:D,External_Data[[#This Row],[Brand]],F:F,External_Data[[#This Row],[Year]])</f>
        <v>1672251</v>
      </c>
      <c r="K9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1681617</v>
      </c>
    </row>
    <row r="906" spans="1:11" x14ac:dyDescent="0.25">
      <c r="A906" s="1" t="s">
        <v>9</v>
      </c>
      <c r="B906" s="1" t="s">
        <v>10</v>
      </c>
      <c r="C906" s="1" t="s">
        <v>22</v>
      </c>
      <c r="D906" s="1" t="s">
        <v>23</v>
      </c>
      <c r="E906" s="1" t="s">
        <v>15</v>
      </c>
      <c r="F906">
        <v>2019</v>
      </c>
      <c r="G906">
        <v>11</v>
      </c>
      <c r="H906">
        <v>7021</v>
      </c>
      <c r="I906">
        <v>36043</v>
      </c>
      <c r="J906" s="4">
        <f>SUMIFS(I:I,D:D,External_Data[[#This Row],[Brand]],F:F,External_Data[[#This Row],[Year]])</f>
        <v>1672251</v>
      </c>
      <c r="K9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1677102</v>
      </c>
    </row>
    <row r="907" spans="1:11" x14ac:dyDescent="0.25">
      <c r="A907" s="1" t="s">
        <v>9</v>
      </c>
      <c r="B907" s="1" t="s">
        <v>10</v>
      </c>
      <c r="C907" s="1" t="s">
        <v>22</v>
      </c>
      <c r="D907" s="1" t="s">
        <v>23</v>
      </c>
      <c r="E907" s="1" t="s">
        <v>15</v>
      </c>
      <c r="F907">
        <v>2019</v>
      </c>
      <c r="G907">
        <v>12</v>
      </c>
      <c r="H907">
        <v>6097</v>
      </c>
      <c r="I907">
        <v>31073</v>
      </c>
      <c r="J907" s="4">
        <f>SUMIFS(I:I,D:D,External_Data[[#This Row],[Brand]],F:F,External_Data[[#This Row],[Year]])</f>
        <v>1672251</v>
      </c>
      <c r="K9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1672251</v>
      </c>
    </row>
    <row r="908" spans="1:11" x14ac:dyDescent="0.25">
      <c r="A908" s="1" t="s">
        <v>9</v>
      </c>
      <c r="B908" s="1" t="s">
        <v>10</v>
      </c>
      <c r="C908" s="1" t="s">
        <v>22</v>
      </c>
      <c r="D908" s="1" t="s">
        <v>23</v>
      </c>
      <c r="E908" s="1" t="s">
        <v>15</v>
      </c>
      <c r="F908">
        <v>2020</v>
      </c>
      <c r="G908">
        <v>1</v>
      </c>
      <c r="H908">
        <v>6321</v>
      </c>
      <c r="I908">
        <v>32186</v>
      </c>
      <c r="J908" s="4">
        <f>SUMIFS(I:I,D:D,External_Data[[#This Row],[Brand]],F:F,External_Data[[#This Row],[Year]])</f>
        <v>1500429</v>
      </c>
      <c r="K9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1573635</v>
      </c>
    </row>
    <row r="909" spans="1:11" x14ac:dyDescent="0.25">
      <c r="A909" s="1" t="s">
        <v>9</v>
      </c>
      <c r="B909" s="1" t="s">
        <v>10</v>
      </c>
      <c r="C909" s="1" t="s">
        <v>22</v>
      </c>
      <c r="D909" s="1" t="s">
        <v>23</v>
      </c>
      <c r="E909" s="1" t="s">
        <v>15</v>
      </c>
      <c r="F909">
        <v>2020</v>
      </c>
      <c r="G909">
        <v>2</v>
      </c>
      <c r="H909">
        <v>5600</v>
      </c>
      <c r="I909">
        <v>28665</v>
      </c>
      <c r="J909" s="4">
        <f>SUMIFS(I:I,D:D,External_Data[[#This Row],[Brand]],F:F,External_Data[[#This Row],[Year]])</f>
        <v>1500429</v>
      </c>
      <c r="K9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1566551</v>
      </c>
    </row>
    <row r="910" spans="1:11" x14ac:dyDescent="0.25">
      <c r="A910" s="1" t="s">
        <v>9</v>
      </c>
      <c r="B910" s="1" t="s">
        <v>10</v>
      </c>
      <c r="C910" s="1" t="s">
        <v>22</v>
      </c>
      <c r="D910" s="1" t="s">
        <v>23</v>
      </c>
      <c r="E910" s="1" t="s">
        <v>15</v>
      </c>
      <c r="F910">
        <v>2020</v>
      </c>
      <c r="G910">
        <v>3</v>
      </c>
      <c r="H910">
        <v>8673</v>
      </c>
      <c r="I910">
        <v>43771</v>
      </c>
      <c r="J910" s="4">
        <f>SUMIFS(I:I,D:D,External_Data[[#This Row],[Brand]],F:F,External_Data[[#This Row],[Year]])</f>
        <v>1500429</v>
      </c>
      <c r="K9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1559425</v>
      </c>
    </row>
    <row r="911" spans="1:11" x14ac:dyDescent="0.25">
      <c r="A911" s="1" t="s">
        <v>9</v>
      </c>
      <c r="B911" s="1" t="s">
        <v>10</v>
      </c>
      <c r="C911" s="1" t="s">
        <v>22</v>
      </c>
      <c r="D911" s="1" t="s">
        <v>23</v>
      </c>
      <c r="E911" s="1" t="s">
        <v>15</v>
      </c>
      <c r="F911">
        <v>2020</v>
      </c>
      <c r="G911">
        <v>4</v>
      </c>
      <c r="H911">
        <v>5635</v>
      </c>
      <c r="I911">
        <v>28707</v>
      </c>
      <c r="J911" s="4">
        <f>SUMIFS(I:I,D:D,External_Data[[#This Row],[Brand]],F:F,External_Data[[#This Row],[Year]])</f>
        <v>1500429</v>
      </c>
      <c r="K9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1553769</v>
      </c>
    </row>
    <row r="912" spans="1:11" x14ac:dyDescent="0.25">
      <c r="A912" s="1" t="s">
        <v>9</v>
      </c>
      <c r="B912" s="1" t="s">
        <v>10</v>
      </c>
      <c r="C912" s="1" t="s">
        <v>22</v>
      </c>
      <c r="D912" s="1" t="s">
        <v>23</v>
      </c>
      <c r="E912" s="1" t="s">
        <v>15</v>
      </c>
      <c r="F912">
        <v>2020</v>
      </c>
      <c r="G912">
        <v>5</v>
      </c>
      <c r="H912">
        <v>4865</v>
      </c>
      <c r="I912">
        <v>24633</v>
      </c>
      <c r="J912" s="4">
        <f>SUMIFS(I:I,D:D,External_Data[[#This Row],[Brand]],F:F,External_Data[[#This Row],[Year]])</f>
        <v>1500429</v>
      </c>
      <c r="K9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1544396</v>
      </c>
    </row>
    <row r="913" spans="1:11" x14ac:dyDescent="0.25">
      <c r="A913" s="1" t="s">
        <v>9</v>
      </c>
      <c r="B913" s="1" t="s">
        <v>10</v>
      </c>
      <c r="C913" s="1" t="s">
        <v>22</v>
      </c>
      <c r="D913" s="1" t="s">
        <v>23</v>
      </c>
      <c r="E913" s="1" t="s">
        <v>15</v>
      </c>
      <c r="F913">
        <v>2020</v>
      </c>
      <c r="G913">
        <v>6</v>
      </c>
      <c r="H913">
        <v>5313</v>
      </c>
      <c r="I913">
        <v>26901</v>
      </c>
      <c r="J913" s="4">
        <f>SUMIFS(I:I,D:D,External_Data[[#This Row],[Brand]],F:F,External_Data[[#This Row],[Year]])</f>
        <v>1500429</v>
      </c>
      <c r="K9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1537571</v>
      </c>
    </row>
    <row r="914" spans="1:11" x14ac:dyDescent="0.25">
      <c r="A914" s="1" t="s">
        <v>9</v>
      </c>
      <c r="B914" s="1" t="s">
        <v>10</v>
      </c>
      <c r="C914" s="1" t="s">
        <v>22</v>
      </c>
      <c r="D914" s="1" t="s">
        <v>23</v>
      </c>
      <c r="E914" s="1" t="s">
        <v>15</v>
      </c>
      <c r="F914">
        <v>2020</v>
      </c>
      <c r="G914">
        <v>7</v>
      </c>
      <c r="H914">
        <v>4809</v>
      </c>
      <c r="I914">
        <v>24234</v>
      </c>
      <c r="J914" s="4">
        <f>SUMIFS(I:I,D:D,External_Data[[#This Row],[Brand]],F:F,External_Data[[#This Row],[Year]])</f>
        <v>1500429</v>
      </c>
      <c r="K9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1531614</v>
      </c>
    </row>
    <row r="915" spans="1:11" x14ac:dyDescent="0.25">
      <c r="A915" s="1" t="s">
        <v>9</v>
      </c>
      <c r="B915" s="1" t="s">
        <v>10</v>
      </c>
      <c r="C915" s="1" t="s">
        <v>22</v>
      </c>
      <c r="D915" s="1" t="s">
        <v>23</v>
      </c>
      <c r="E915" s="1" t="s">
        <v>15</v>
      </c>
      <c r="F915">
        <v>2020</v>
      </c>
      <c r="G915">
        <v>8</v>
      </c>
      <c r="H915">
        <v>4403</v>
      </c>
      <c r="I915">
        <v>22302</v>
      </c>
      <c r="J915" s="4">
        <f>SUMIFS(I:I,D:D,External_Data[[#This Row],[Brand]],F:F,External_Data[[#This Row],[Year]])</f>
        <v>1500429</v>
      </c>
      <c r="K9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1526154</v>
      </c>
    </row>
    <row r="916" spans="1:11" x14ac:dyDescent="0.25">
      <c r="A916" s="1" t="s">
        <v>9</v>
      </c>
      <c r="B916" s="1" t="s">
        <v>10</v>
      </c>
      <c r="C916" s="1" t="s">
        <v>22</v>
      </c>
      <c r="D916" s="1" t="s">
        <v>23</v>
      </c>
      <c r="E916" s="1" t="s">
        <v>15</v>
      </c>
      <c r="F916">
        <v>2020</v>
      </c>
      <c r="G916">
        <v>9</v>
      </c>
      <c r="H916">
        <v>5537</v>
      </c>
      <c r="I916">
        <v>28098</v>
      </c>
      <c r="J916" s="4">
        <f>SUMIFS(I:I,D:D,External_Data[[#This Row],[Brand]],F:F,External_Data[[#This Row],[Year]])</f>
        <v>1500429</v>
      </c>
      <c r="K9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1521128</v>
      </c>
    </row>
    <row r="917" spans="1:11" x14ac:dyDescent="0.25">
      <c r="A917" s="1" t="s">
        <v>9</v>
      </c>
      <c r="B917" s="1" t="s">
        <v>10</v>
      </c>
      <c r="C917" s="1" t="s">
        <v>22</v>
      </c>
      <c r="D917" s="1" t="s">
        <v>23</v>
      </c>
      <c r="E917" s="1" t="s">
        <v>15</v>
      </c>
      <c r="F917">
        <v>2020</v>
      </c>
      <c r="G917">
        <v>10</v>
      </c>
      <c r="H917">
        <v>6125</v>
      </c>
      <c r="I917">
        <v>31122</v>
      </c>
      <c r="J917" s="4">
        <f>SUMIFS(I:I,D:D,External_Data[[#This Row],[Brand]],F:F,External_Data[[#This Row],[Year]])</f>
        <v>1500429</v>
      </c>
      <c r="K9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1513547</v>
      </c>
    </row>
    <row r="918" spans="1:11" x14ac:dyDescent="0.25">
      <c r="A918" s="1" t="s">
        <v>9</v>
      </c>
      <c r="B918" s="1" t="s">
        <v>10</v>
      </c>
      <c r="C918" s="1" t="s">
        <v>22</v>
      </c>
      <c r="D918" s="1" t="s">
        <v>23</v>
      </c>
      <c r="E918" s="1" t="s">
        <v>15</v>
      </c>
      <c r="F918">
        <v>2020</v>
      </c>
      <c r="G918">
        <v>11</v>
      </c>
      <c r="H918">
        <v>4914</v>
      </c>
      <c r="I918">
        <v>24850</v>
      </c>
      <c r="J918" s="4">
        <f>SUMIFS(I:I,D:D,External_Data[[#This Row],[Brand]],F:F,External_Data[[#This Row],[Year]])</f>
        <v>1500429</v>
      </c>
      <c r="K9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1506526</v>
      </c>
    </row>
    <row r="919" spans="1:11" x14ac:dyDescent="0.25">
      <c r="A919" s="1" t="s">
        <v>9</v>
      </c>
      <c r="B919" s="1" t="s">
        <v>10</v>
      </c>
      <c r="C919" s="1" t="s">
        <v>22</v>
      </c>
      <c r="D919" s="1" t="s">
        <v>23</v>
      </c>
      <c r="E919" s="1" t="s">
        <v>15</v>
      </c>
      <c r="F919">
        <v>2020</v>
      </c>
      <c r="G919">
        <v>12</v>
      </c>
      <c r="H919">
        <v>5236</v>
      </c>
      <c r="I919">
        <v>26964</v>
      </c>
      <c r="J919" s="4">
        <f>SUMIFS(I:I,D:D,External_Data[[#This Row],[Brand]],F:F,External_Data[[#This Row],[Year]])</f>
        <v>1500429</v>
      </c>
      <c r="K9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1500429</v>
      </c>
    </row>
    <row r="920" spans="1:11" x14ac:dyDescent="0.25">
      <c r="A920" s="1" t="s">
        <v>9</v>
      </c>
      <c r="B920" s="1" t="s">
        <v>10</v>
      </c>
      <c r="C920" s="1" t="s">
        <v>22</v>
      </c>
      <c r="D920" s="1" t="s">
        <v>23</v>
      </c>
      <c r="E920" s="1" t="s">
        <v>15</v>
      </c>
      <c r="F920">
        <v>2021</v>
      </c>
      <c r="G920">
        <v>1</v>
      </c>
      <c r="H920">
        <v>6447</v>
      </c>
      <c r="I920">
        <v>34048</v>
      </c>
      <c r="J920" s="4">
        <f>SUMIFS(I:I,D:D,External_Data[[#This Row],[Brand]],F:F,External_Data[[#This Row],[Year]])</f>
        <v>1470280</v>
      </c>
      <c r="K9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1531390</v>
      </c>
    </row>
    <row r="921" spans="1:11" x14ac:dyDescent="0.25">
      <c r="A921" s="1" t="s">
        <v>9</v>
      </c>
      <c r="B921" s="1" t="s">
        <v>10</v>
      </c>
      <c r="C921" s="1" t="s">
        <v>22</v>
      </c>
      <c r="D921" s="1" t="s">
        <v>23</v>
      </c>
      <c r="E921" s="1" t="s">
        <v>15</v>
      </c>
      <c r="F921">
        <v>2021</v>
      </c>
      <c r="G921">
        <v>2</v>
      </c>
      <c r="H921">
        <v>4578</v>
      </c>
      <c r="I921">
        <v>24269</v>
      </c>
      <c r="J921" s="4">
        <f>SUMIFS(I:I,D:D,External_Data[[#This Row],[Brand]],F:F,External_Data[[#This Row],[Year]])</f>
        <v>1470280</v>
      </c>
      <c r="K9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1525790</v>
      </c>
    </row>
    <row r="922" spans="1:11" x14ac:dyDescent="0.25">
      <c r="A922" s="1" t="s">
        <v>9</v>
      </c>
      <c r="B922" s="1" t="s">
        <v>10</v>
      </c>
      <c r="C922" s="1" t="s">
        <v>22</v>
      </c>
      <c r="D922" s="1" t="s">
        <v>23</v>
      </c>
      <c r="E922" s="1" t="s">
        <v>15</v>
      </c>
      <c r="F922">
        <v>2021</v>
      </c>
      <c r="G922">
        <v>3</v>
      </c>
      <c r="H922">
        <v>5474</v>
      </c>
      <c r="I922">
        <v>28875</v>
      </c>
      <c r="J922" s="4">
        <f>SUMIFS(I:I,D:D,External_Data[[#This Row],[Brand]],F:F,External_Data[[#This Row],[Year]])</f>
        <v>1470280</v>
      </c>
      <c r="K9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1517117</v>
      </c>
    </row>
    <row r="923" spans="1:11" x14ac:dyDescent="0.25">
      <c r="A923" s="1" t="s">
        <v>9</v>
      </c>
      <c r="B923" s="1" t="s">
        <v>10</v>
      </c>
      <c r="C923" s="1" t="s">
        <v>22</v>
      </c>
      <c r="D923" s="1" t="s">
        <v>23</v>
      </c>
      <c r="E923" s="1" t="s">
        <v>15</v>
      </c>
      <c r="F923">
        <v>2021</v>
      </c>
      <c r="G923">
        <v>4</v>
      </c>
      <c r="H923">
        <v>5320</v>
      </c>
      <c r="I923">
        <v>27923</v>
      </c>
      <c r="J923" s="4">
        <f>SUMIFS(I:I,D:D,External_Data[[#This Row],[Brand]],F:F,External_Data[[#This Row],[Year]])</f>
        <v>1470280</v>
      </c>
      <c r="K9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1511482</v>
      </c>
    </row>
    <row r="924" spans="1:11" x14ac:dyDescent="0.25">
      <c r="A924" s="1" t="s">
        <v>9</v>
      </c>
      <c r="B924" s="1" t="s">
        <v>10</v>
      </c>
      <c r="C924" s="1" t="s">
        <v>22</v>
      </c>
      <c r="D924" s="1" t="s">
        <v>23</v>
      </c>
      <c r="E924" s="1" t="s">
        <v>15</v>
      </c>
      <c r="F924">
        <v>2021</v>
      </c>
      <c r="G924">
        <v>5</v>
      </c>
      <c r="H924">
        <v>4445</v>
      </c>
      <c r="I924">
        <v>23436</v>
      </c>
      <c r="J924" s="4">
        <f>SUMIFS(I:I,D:D,External_Data[[#This Row],[Brand]],F:F,External_Data[[#This Row],[Year]])</f>
        <v>1470280</v>
      </c>
      <c r="K9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1506617</v>
      </c>
    </row>
    <row r="925" spans="1:11" x14ac:dyDescent="0.25">
      <c r="A925" s="1" t="s">
        <v>9</v>
      </c>
      <c r="B925" s="1" t="s">
        <v>10</v>
      </c>
      <c r="C925" s="1" t="s">
        <v>22</v>
      </c>
      <c r="D925" s="1" t="s">
        <v>23</v>
      </c>
      <c r="E925" s="1" t="s">
        <v>15</v>
      </c>
      <c r="F925">
        <v>2021</v>
      </c>
      <c r="G925">
        <v>6</v>
      </c>
      <c r="H925">
        <v>5901</v>
      </c>
      <c r="I925">
        <v>31234</v>
      </c>
      <c r="J925" s="4">
        <f>SUMIFS(I:I,D:D,External_Data[[#This Row],[Brand]],F:F,External_Data[[#This Row],[Year]])</f>
        <v>1470280</v>
      </c>
      <c r="K9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1501304</v>
      </c>
    </row>
    <row r="926" spans="1:11" x14ac:dyDescent="0.25">
      <c r="A926" s="1" t="s">
        <v>9</v>
      </c>
      <c r="B926" s="1" t="s">
        <v>10</v>
      </c>
      <c r="C926" s="1" t="s">
        <v>22</v>
      </c>
      <c r="D926" s="1" t="s">
        <v>23</v>
      </c>
      <c r="E926" s="1" t="s">
        <v>15</v>
      </c>
      <c r="F926">
        <v>2021</v>
      </c>
      <c r="G926">
        <v>7</v>
      </c>
      <c r="H926">
        <v>5404</v>
      </c>
      <c r="I926">
        <v>28406</v>
      </c>
      <c r="J926" s="4">
        <f>SUMIFS(I:I,D:D,External_Data[[#This Row],[Brand]],F:F,External_Data[[#This Row],[Year]])</f>
        <v>1470280</v>
      </c>
      <c r="K9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1496495</v>
      </c>
    </row>
    <row r="927" spans="1:11" x14ac:dyDescent="0.25">
      <c r="A927" s="1" t="s">
        <v>9</v>
      </c>
      <c r="B927" s="1" t="s">
        <v>10</v>
      </c>
      <c r="C927" s="1" t="s">
        <v>22</v>
      </c>
      <c r="D927" s="1" t="s">
        <v>23</v>
      </c>
      <c r="E927" s="1" t="s">
        <v>15</v>
      </c>
      <c r="F927">
        <v>2021</v>
      </c>
      <c r="G927">
        <v>8</v>
      </c>
      <c r="H927">
        <v>3262</v>
      </c>
      <c r="I927">
        <v>17171</v>
      </c>
      <c r="J927" s="4">
        <f>SUMIFS(I:I,D:D,External_Data[[#This Row],[Brand]],F:F,External_Data[[#This Row],[Year]])</f>
        <v>1470280</v>
      </c>
      <c r="K9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1492092</v>
      </c>
    </row>
    <row r="928" spans="1:11" x14ac:dyDescent="0.25">
      <c r="A928" s="1" t="s">
        <v>9</v>
      </c>
      <c r="B928" s="1" t="s">
        <v>10</v>
      </c>
      <c r="C928" s="1" t="s">
        <v>22</v>
      </c>
      <c r="D928" s="1" t="s">
        <v>23</v>
      </c>
      <c r="E928" s="1" t="s">
        <v>15</v>
      </c>
      <c r="F928">
        <v>2021</v>
      </c>
      <c r="G928">
        <v>9</v>
      </c>
      <c r="H928">
        <v>4522</v>
      </c>
      <c r="I928">
        <v>23856</v>
      </c>
      <c r="J928" s="4">
        <f>SUMIFS(I:I,D:D,External_Data[[#This Row],[Brand]],F:F,External_Data[[#This Row],[Year]])</f>
        <v>1470280</v>
      </c>
      <c r="K9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1486555</v>
      </c>
    </row>
    <row r="929" spans="1:11" x14ac:dyDescent="0.25">
      <c r="A929" s="1" t="s">
        <v>9</v>
      </c>
      <c r="B929" s="1" t="s">
        <v>10</v>
      </c>
      <c r="C929" s="1" t="s">
        <v>22</v>
      </c>
      <c r="D929" s="1" t="s">
        <v>23</v>
      </c>
      <c r="E929" s="1" t="s">
        <v>15</v>
      </c>
      <c r="F929">
        <v>2021</v>
      </c>
      <c r="G929">
        <v>10</v>
      </c>
      <c r="H929">
        <v>6006</v>
      </c>
      <c r="I929">
        <v>31528</v>
      </c>
      <c r="J929" s="4">
        <f>SUMIFS(I:I,D:D,External_Data[[#This Row],[Brand]],F:F,External_Data[[#This Row],[Year]])</f>
        <v>1470280</v>
      </c>
      <c r="K9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1480430</v>
      </c>
    </row>
    <row r="930" spans="1:11" x14ac:dyDescent="0.25">
      <c r="A930" s="1" t="s">
        <v>9</v>
      </c>
      <c r="B930" s="1" t="s">
        <v>10</v>
      </c>
      <c r="C930" s="1" t="s">
        <v>22</v>
      </c>
      <c r="D930" s="1" t="s">
        <v>23</v>
      </c>
      <c r="E930" s="1" t="s">
        <v>15</v>
      </c>
      <c r="F930">
        <v>2021</v>
      </c>
      <c r="G930">
        <v>11</v>
      </c>
      <c r="H930">
        <v>5677</v>
      </c>
      <c r="I930">
        <v>29806</v>
      </c>
      <c r="J930" s="4">
        <f>SUMIFS(I:I,D:D,External_Data[[#This Row],[Brand]],F:F,External_Data[[#This Row],[Year]])</f>
        <v>1470280</v>
      </c>
      <c r="K9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1475516</v>
      </c>
    </row>
    <row r="931" spans="1:11" x14ac:dyDescent="0.25">
      <c r="A931" s="1" t="s">
        <v>9</v>
      </c>
      <c r="B931" s="1" t="s">
        <v>10</v>
      </c>
      <c r="C931" s="1" t="s">
        <v>22</v>
      </c>
      <c r="D931" s="1" t="s">
        <v>23</v>
      </c>
      <c r="E931" s="1" t="s">
        <v>15</v>
      </c>
      <c r="F931">
        <v>2021</v>
      </c>
      <c r="G931">
        <v>12</v>
      </c>
      <c r="H931">
        <v>5439</v>
      </c>
      <c r="I931">
        <v>28588</v>
      </c>
      <c r="J931" s="4">
        <f>SUMIFS(I:I,D:D,External_Data[[#This Row],[Brand]],F:F,External_Data[[#This Row],[Year]])</f>
        <v>1470280</v>
      </c>
      <c r="K9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1470280</v>
      </c>
    </row>
    <row r="932" spans="1:11" x14ac:dyDescent="0.25">
      <c r="A932" s="1" t="s">
        <v>9</v>
      </c>
      <c r="B932" s="1" t="s">
        <v>10</v>
      </c>
      <c r="C932" s="1" t="s">
        <v>22</v>
      </c>
      <c r="D932" s="1" t="s">
        <v>23</v>
      </c>
      <c r="E932" s="1" t="s">
        <v>15</v>
      </c>
      <c r="F932">
        <v>2022</v>
      </c>
      <c r="G932">
        <v>1</v>
      </c>
      <c r="H932">
        <v>5691</v>
      </c>
      <c r="I932">
        <v>30058</v>
      </c>
      <c r="J932" s="4">
        <f>SUMIFS(I:I,D:D,External_Data[[#This Row],[Brand]],F:F,External_Data[[#This Row],[Year]])</f>
        <v>1271305</v>
      </c>
      <c r="K9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1327333</v>
      </c>
    </row>
    <row r="933" spans="1:11" x14ac:dyDescent="0.25">
      <c r="A933" s="1" t="s">
        <v>9</v>
      </c>
      <c r="B933" s="1" t="s">
        <v>10</v>
      </c>
      <c r="C933" s="1" t="s">
        <v>22</v>
      </c>
      <c r="D933" s="1" t="s">
        <v>23</v>
      </c>
      <c r="E933" s="1" t="s">
        <v>15</v>
      </c>
      <c r="F933">
        <v>2022</v>
      </c>
      <c r="G933">
        <v>2</v>
      </c>
      <c r="H933">
        <v>4956</v>
      </c>
      <c r="I933">
        <v>25900</v>
      </c>
      <c r="J933" s="4">
        <f>SUMIFS(I:I,D:D,External_Data[[#This Row],[Brand]],F:F,External_Data[[#This Row],[Year]])</f>
        <v>1271305</v>
      </c>
      <c r="K9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1322755</v>
      </c>
    </row>
    <row r="934" spans="1:11" x14ac:dyDescent="0.25">
      <c r="A934" s="1" t="s">
        <v>9</v>
      </c>
      <c r="B934" s="1" t="s">
        <v>10</v>
      </c>
      <c r="C934" s="1" t="s">
        <v>22</v>
      </c>
      <c r="D934" s="1" t="s">
        <v>23</v>
      </c>
      <c r="E934" s="1" t="s">
        <v>15</v>
      </c>
      <c r="F934">
        <v>2022</v>
      </c>
      <c r="G934">
        <v>3</v>
      </c>
      <c r="H934">
        <v>5614</v>
      </c>
      <c r="I934">
        <v>29449</v>
      </c>
      <c r="J934" s="4">
        <f>SUMIFS(I:I,D:D,External_Data[[#This Row],[Brand]],F:F,External_Data[[#This Row],[Year]])</f>
        <v>1271305</v>
      </c>
      <c r="K9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1317281</v>
      </c>
    </row>
    <row r="935" spans="1:11" x14ac:dyDescent="0.25">
      <c r="A935" s="1" t="s">
        <v>9</v>
      </c>
      <c r="B935" s="1" t="s">
        <v>10</v>
      </c>
      <c r="C935" s="1" t="s">
        <v>22</v>
      </c>
      <c r="D935" s="1" t="s">
        <v>23</v>
      </c>
      <c r="E935" s="1" t="s">
        <v>15</v>
      </c>
      <c r="F935">
        <v>2022</v>
      </c>
      <c r="G935">
        <v>4</v>
      </c>
      <c r="H935">
        <v>3962</v>
      </c>
      <c r="I935">
        <v>20755</v>
      </c>
      <c r="J935" s="4">
        <f>SUMIFS(I:I,D:D,External_Data[[#This Row],[Brand]],F:F,External_Data[[#This Row],[Year]])</f>
        <v>1271305</v>
      </c>
      <c r="K9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1311961</v>
      </c>
    </row>
    <row r="936" spans="1:11" x14ac:dyDescent="0.25">
      <c r="A936" s="1" t="s">
        <v>9</v>
      </c>
      <c r="B936" s="1" t="s">
        <v>10</v>
      </c>
      <c r="C936" s="1" t="s">
        <v>22</v>
      </c>
      <c r="D936" s="1" t="s">
        <v>23</v>
      </c>
      <c r="E936" s="1" t="s">
        <v>15</v>
      </c>
      <c r="F936">
        <v>2022</v>
      </c>
      <c r="G936">
        <v>5</v>
      </c>
      <c r="H936">
        <v>4865</v>
      </c>
      <c r="I936">
        <v>25438</v>
      </c>
      <c r="J936" s="4">
        <f>SUMIFS(I:I,D:D,External_Data[[#This Row],[Brand]],F:F,External_Data[[#This Row],[Year]])</f>
        <v>1271305</v>
      </c>
      <c r="K9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1307516</v>
      </c>
    </row>
    <row r="937" spans="1:11" x14ac:dyDescent="0.25">
      <c r="A937" s="1" t="s">
        <v>9</v>
      </c>
      <c r="B937" s="1" t="s">
        <v>10</v>
      </c>
      <c r="C937" s="1" t="s">
        <v>22</v>
      </c>
      <c r="D937" s="1" t="s">
        <v>23</v>
      </c>
      <c r="E937" s="1" t="s">
        <v>15</v>
      </c>
      <c r="F937">
        <v>2022</v>
      </c>
      <c r="G937">
        <v>6</v>
      </c>
      <c r="H937">
        <v>4354</v>
      </c>
      <c r="I937">
        <v>22701</v>
      </c>
      <c r="J937" s="4">
        <f>SUMIFS(I:I,D:D,External_Data[[#This Row],[Brand]],F:F,External_Data[[#This Row],[Year]])</f>
        <v>1271305</v>
      </c>
      <c r="K9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1301615</v>
      </c>
    </row>
    <row r="938" spans="1:11" x14ac:dyDescent="0.25">
      <c r="A938" s="1" t="s">
        <v>9</v>
      </c>
      <c r="B938" s="1" t="s">
        <v>10</v>
      </c>
      <c r="C938" s="1" t="s">
        <v>22</v>
      </c>
      <c r="D938" s="1" t="s">
        <v>23</v>
      </c>
      <c r="E938" s="1" t="s">
        <v>15</v>
      </c>
      <c r="F938">
        <v>2022</v>
      </c>
      <c r="G938">
        <v>7</v>
      </c>
      <c r="H938">
        <v>4963</v>
      </c>
      <c r="I938">
        <v>25837</v>
      </c>
      <c r="J938" s="4">
        <f>SUMIFS(I:I,D:D,External_Data[[#This Row],[Brand]],F:F,External_Data[[#This Row],[Year]])</f>
        <v>1271305</v>
      </c>
      <c r="K9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1296211</v>
      </c>
    </row>
    <row r="939" spans="1:11" x14ac:dyDescent="0.25">
      <c r="A939" s="1" t="s">
        <v>9</v>
      </c>
      <c r="B939" s="1" t="s">
        <v>10</v>
      </c>
      <c r="C939" s="1" t="s">
        <v>22</v>
      </c>
      <c r="D939" s="1" t="s">
        <v>23</v>
      </c>
      <c r="E939" s="1" t="s">
        <v>15</v>
      </c>
      <c r="F939">
        <v>2022</v>
      </c>
      <c r="G939">
        <v>8</v>
      </c>
      <c r="H939">
        <v>3255</v>
      </c>
      <c r="I939">
        <v>16842</v>
      </c>
      <c r="J939" s="4">
        <f>SUMIFS(I:I,D:D,External_Data[[#This Row],[Brand]],F:F,External_Data[[#This Row],[Year]])</f>
        <v>1271305</v>
      </c>
      <c r="K9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1292949</v>
      </c>
    </row>
    <row r="940" spans="1:11" x14ac:dyDescent="0.25">
      <c r="A940" s="1" t="s">
        <v>9</v>
      </c>
      <c r="B940" s="1" t="s">
        <v>10</v>
      </c>
      <c r="C940" s="1" t="s">
        <v>22</v>
      </c>
      <c r="D940" s="1" t="s">
        <v>23</v>
      </c>
      <c r="E940" s="1" t="s">
        <v>15</v>
      </c>
      <c r="F940">
        <v>2022</v>
      </c>
      <c r="G940">
        <v>9</v>
      </c>
      <c r="H940">
        <v>4347</v>
      </c>
      <c r="I940">
        <v>22631</v>
      </c>
      <c r="J940" s="4">
        <f>SUMIFS(I:I,D:D,External_Data[[#This Row],[Brand]],F:F,External_Data[[#This Row],[Year]])</f>
        <v>1271305</v>
      </c>
      <c r="K9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1288427</v>
      </c>
    </row>
    <row r="941" spans="1:11" x14ac:dyDescent="0.25">
      <c r="A941" s="1" t="s">
        <v>9</v>
      </c>
      <c r="B941" s="1" t="s">
        <v>10</v>
      </c>
      <c r="C941" s="1" t="s">
        <v>22</v>
      </c>
      <c r="D941" s="1" t="s">
        <v>23</v>
      </c>
      <c r="E941" s="1" t="s">
        <v>15</v>
      </c>
      <c r="F941">
        <v>2022</v>
      </c>
      <c r="G941">
        <v>10</v>
      </c>
      <c r="H941">
        <v>4312</v>
      </c>
      <c r="I941">
        <v>22260</v>
      </c>
      <c r="J941" s="4">
        <f>SUMIFS(I:I,D:D,External_Data[[#This Row],[Brand]],F:F,External_Data[[#This Row],[Year]])</f>
        <v>1271305</v>
      </c>
      <c r="K9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1282421</v>
      </c>
    </row>
    <row r="942" spans="1:11" x14ac:dyDescent="0.25">
      <c r="A942" s="1" t="s">
        <v>9</v>
      </c>
      <c r="B942" s="1" t="s">
        <v>10</v>
      </c>
      <c r="C942" s="1" t="s">
        <v>22</v>
      </c>
      <c r="D942" s="1" t="s">
        <v>23</v>
      </c>
      <c r="E942" s="1" t="s">
        <v>15</v>
      </c>
      <c r="F942">
        <v>2022</v>
      </c>
      <c r="G942">
        <v>11</v>
      </c>
      <c r="H942">
        <v>4634</v>
      </c>
      <c r="I942">
        <v>24129</v>
      </c>
      <c r="J942" s="4">
        <f>SUMIFS(I:I,D:D,External_Data[[#This Row],[Brand]],F:F,External_Data[[#This Row],[Year]])</f>
        <v>1271305</v>
      </c>
      <c r="K9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1276744</v>
      </c>
    </row>
    <row r="943" spans="1:11" x14ac:dyDescent="0.25">
      <c r="A943" s="1" t="s">
        <v>9</v>
      </c>
      <c r="B943" s="1" t="s">
        <v>10</v>
      </c>
      <c r="C943" s="1" t="s">
        <v>22</v>
      </c>
      <c r="D943" s="1" t="s">
        <v>23</v>
      </c>
      <c r="E943" s="1" t="s">
        <v>15</v>
      </c>
      <c r="F943">
        <v>2022</v>
      </c>
      <c r="G943">
        <v>12</v>
      </c>
      <c r="H943">
        <v>4823</v>
      </c>
      <c r="I943">
        <v>26453</v>
      </c>
      <c r="J943" s="4">
        <f>SUMIFS(I:I,D:D,External_Data[[#This Row],[Brand]],F:F,External_Data[[#This Row],[Year]])</f>
        <v>1271305</v>
      </c>
      <c r="K9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1271305</v>
      </c>
    </row>
    <row r="944" spans="1:11" x14ac:dyDescent="0.25">
      <c r="A944" s="1" t="s">
        <v>9</v>
      </c>
      <c r="B944" s="1" t="s">
        <v>10</v>
      </c>
      <c r="C944" s="1" t="s">
        <v>22</v>
      </c>
      <c r="D944" s="1" t="s">
        <v>23</v>
      </c>
      <c r="E944" s="1" t="s">
        <v>15</v>
      </c>
      <c r="F944">
        <v>2023</v>
      </c>
      <c r="G944">
        <v>1</v>
      </c>
      <c r="H944">
        <v>4655</v>
      </c>
      <c r="I944">
        <v>27867</v>
      </c>
      <c r="J944" s="4">
        <f>SUMIFS(I:I,D:D,External_Data[[#This Row],[Brand]],F:F,External_Data[[#This Row],[Year]])</f>
        <v>336749</v>
      </c>
      <c r="K9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386834</v>
      </c>
    </row>
    <row r="945" spans="1:11" x14ac:dyDescent="0.25">
      <c r="A945" s="1" t="s">
        <v>9</v>
      </c>
      <c r="B945" s="1" t="s">
        <v>10</v>
      </c>
      <c r="C945" s="1" t="s">
        <v>22</v>
      </c>
      <c r="D945" s="1" t="s">
        <v>23</v>
      </c>
      <c r="E945" s="1" t="s">
        <v>15</v>
      </c>
      <c r="F945">
        <v>2023</v>
      </c>
      <c r="G945">
        <v>2</v>
      </c>
      <c r="H945">
        <v>4543</v>
      </c>
      <c r="I945">
        <v>27181</v>
      </c>
      <c r="J945" s="4">
        <f>SUMIFS(I:I,D:D,External_Data[[#This Row],[Brand]],F:F,External_Data[[#This Row],[Year]])</f>
        <v>336749</v>
      </c>
      <c r="K9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381878</v>
      </c>
    </row>
    <row r="946" spans="1:11" x14ac:dyDescent="0.25">
      <c r="A946" s="1" t="s">
        <v>9</v>
      </c>
      <c r="B946" s="1" t="s">
        <v>10</v>
      </c>
      <c r="C946" s="1" t="s">
        <v>22</v>
      </c>
      <c r="D946" s="1" t="s">
        <v>23</v>
      </c>
      <c r="E946" s="1" t="s">
        <v>15</v>
      </c>
      <c r="F946">
        <v>2023</v>
      </c>
      <c r="G946">
        <v>3</v>
      </c>
      <c r="H946">
        <v>4893</v>
      </c>
      <c r="I946">
        <v>29358</v>
      </c>
      <c r="J946" s="4">
        <f>SUMIFS(I:I,D:D,External_Data[[#This Row],[Brand]],F:F,External_Data[[#This Row],[Year]])</f>
        <v>336749</v>
      </c>
      <c r="K9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376264</v>
      </c>
    </row>
    <row r="947" spans="1:11" x14ac:dyDescent="0.25">
      <c r="A947" s="1" t="s">
        <v>9</v>
      </c>
      <c r="B947" s="1" t="s">
        <v>24</v>
      </c>
      <c r="C947" s="1" t="s">
        <v>11</v>
      </c>
      <c r="D947" s="1" t="s">
        <v>25</v>
      </c>
      <c r="E947" s="1" t="s">
        <v>13</v>
      </c>
      <c r="F947">
        <v>2018</v>
      </c>
      <c r="G947">
        <v>1</v>
      </c>
      <c r="H947">
        <v>32739</v>
      </c>
      <c r="I947">
        <v>132146</v>
      </c>
      <c r="J947" s="4">
        <f>SUMIFS(I:I,D:D,External_Data[[#This Row],[Brand]],F:F,External_Data[[#This Row],[Year]])</f>
        <v>3994746</v>
      </c>
      <c r="K9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48" spans="1:11" x14ac:dyDescent="0.25">
      <c r="A948" s="1" t="s">
        <v>9</v>
      </c>
      <c r="B948" s="1" t="s">
        <v>24</v>
      </c>
      <c r="C948" s="1" t="s">
        <v>11</v>
      </c>
      <c r="D948" s="1" t="s">
        <v>25</v>
      </c>
      <c r="E948" s="1" t="s">
        <v>13</v>
      </c>
      <c r="F948">
        <v>2018</v>
      </c>
      <c r="G948">
        <v>2</v>
      </c>
      <c r="H948">
        <v>25830</v>
      </c>
      <c r="I948">
        <v>107646</v>
      </c>
      <c r="J948" s="4">
        <f>SUMIFS(I:I,D:D,External_Data[[#This Row],[Brand]],F:F,External_Data[[#This Row],[Year]])</f>
        <v>3994746</v>
      </c>
      <c r="K9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49" spans="1:11" x14ac:dyDescent="0.25">
      <c r="A949" s="1" t="s">
        <v>9</v>
      </c>
      <c r="B949" s="1" t="s">
        <v>24</v>
      </c>
      <c r="C949" s="1" t="s">
        <v>11</v>
      </c>
      <c r="D949" s="1" t="s">
        <v>25</v>
      </c>
      <c r="E949" s="1" t="s">
        <v>13</v>
      </c>
      <c r="F949">
        <v>2018</v>
      </c>
      <c r="G949">
        <v>3</v>
      </c>
      <c r="H949">
        <v>34951</v>
      </c>
      <c r="I949">
        <v>147623</v>
      </c>
      <c r="J949" s="4">
        <f>SUMIFS(I:I,D:D,External_Data[[#This Row],[Brand]],F:F,External_Data[[#This Row],[Year]])</f>
        <v>3994746</v>
      </c>
      <c r="K9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0" spans="1:11" x14ac:dyDescent="0.25">
      <c r="A950" s="1" t="s">
        <v>9</v>
      </c>
      <c r="B950" s="1" t="s">
        <v>24</v>
      </c>
      <c r="C950" s="1" t="s">
        <v>11</v>
      </c>
      <c r="D950" s="1" t="s">
        <v>25</v>
      </c>
      <c r="E950" s="1" t="s">
        <v>13</v>
      </c>
      <c r="F950">
        <v>2018</v>
      </c>
      <c r="G950">
        <v>4</v>
      </c>
      <c r="H950">
        <v>30387</v>
      </c>
      <c r="I950">
        <v>129605</v>
      </c>
      <c r="J950" s="4">
        <f>SUMIFS(I:I,D:D,External_Data[[#This Row],[Brand]],F:F,External_Data[[#This Row],[Year]])</f>
        <v>3994746</v>
      </c>
      <c r="K9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1" spans="1:11" x14ac:dyDescent="0.25">
      <c r="A951" s="1" t="s">
        <v>9</v>
      </c>
      <c r="B951" s="1" t="s">
        <v>24</v>
      </c>
      <c r="C951" s="1" t="s">
        <v>11</v>
      </c>
      <c r="D951" s="1" t="s">
        <v>25</v>
      </c>
      <c r="E951" s="1" t="s">
        <v>13</v>
      </c>
      <c r="F951">
        <v>2018</v>
      </c>
      <c r="G951">
        <v>5</v>
      </c>
      <c r="H951">
        <v>37856</v>
      </c>
      <c r="I951">
        <v>162505</v>
      </c>
      <c r="J951" s="4">
        <f>SUMIFS(I:I,D:D,External_Data[[#This Row],[Brand]],F:F,External_Data[[#This Row],[Year]])</f>
        <v>3994746</v>
      </c>
      <c r="K9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2" spans="1:11" x14ac:dyDescent="0.25">
      <c r="A952" s="1" t="s">
        <v>9</v>
      </c>
      <c r="B952" s="1" t="s">
        <v>24</v>
      </c>
      <c r="C952" s="1" t="s">
        <v>11</v>
      </c>
      <c r="D952" s="1" t="s">
        <v>25</v>
      </c>
      <c r="E952" s="1" t="s">
        <v>13</v>
      </c>
      <c r="F952">
        <v>2018</v>
      </c>
      <c r="G952">
        <v>6</v>
      </c>
      <c r="H952">
        <v>37716</v>
      </c>
      <c r="I952">
        <v>166747</v>
      </c>
      <c r="J952" s="4">
        <f>SUMIFS(I:I,D:D,External_Data[[#This Row],[Brand]],F:F,External_Data[[#This Row],[Year]])</f>
        <v>3994746</v>
      </c>
      <c r="K9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3" spans="1:11" x14ac:dyDescent="0.25">
      <c r="A953" s="1" t="s">
        <v>9</v>
      </c>
      <c r="B953" s="1" t="s">
        <v>24</v>
      </c>
      <c r="C953" s="1" t="s">
        <v>11</v>
      </c>
      <c r="D953" s="1" t="s">
        <v>25</v>
      </c>
      <c r="E953" s="1" t="s">
        <v>13</v>
      </c>
      <c r="F953">
        <v>2018</v>
      </c>
      <c r="G953">
        <v>7</v>
      </c>
      <c r="H953">
        <v>39816</v>
      </c>
      <c r="I953">
        <v>171220</v>
      </c>
      <c r="J953" s="4">
        <f>SUMIFS(I:I,D:D,External_Data[[#This Row],[Brand]],F:F,External_Data[[#This Row],[Year]])</f>
        <v>3994746</v>
      </c>
      <c r="K9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4" spans="1:11" x14ac:dyDescent="0.25">
      <c r="A954" s="1" t="s">
        <v>9</v>
      </c>
      <c r="B954" s="1" t="s">
        <v>24</v>
      </c>
      <c r="C954" s="1" t="s">
        <v>11</v>
      </c>
      <c r="D954" s="1" t="s">
        <v>25</v>
      </c>
      <c r="E954" s="1" t="s">
        <v>13</v>
      </c>
      <c r="F954">
        <v>2018</v>
      </c>
      <c r="G954">
        <v>8</v>
      </c>
      <c r="H954">
        <v>29974</v>
      </c>
      <c r="I954">
        <v>131005</v>
      </c>
      <c r="J954" s="4">
        <f>SUMIFS(I:I,D:D,External_Data[[#This Row],[Brand]],F:F,External_Data[[#This Row],[Year]])</f>
        <v>3994746</v>
      </c>
      <c r="K9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5" spans="1:11" x14ac:dyDescent="0.25">
      <c r="A955" s="1" t="s">
        <v>9</v>
      </c>
      <c r="B955" s="1" t="s">
        <v>24</v>
      </c>
      <c r="C955" s="1" t="s">
        <v>11</v>
      </c>
      <c r="D955" s="1" t="s">
        <v>25</v>
      </c>
      <c r="E955" s="1" t="s">
        <v>13</v>
      </c>
      <c r="F955">
        <v>2018</v>
      </c>
      <c r="G955">
        <v>9</v>
      </c>
      <c r="H955">
        <v>22701</v>
      </c>
      <c r="I955">
        <v>110222</v>
      </c>
      <c r="J955" s="4">
        <f>SUMIFS(I:I,D:D,External_Data[[#This Row],[Brand]],F:F,External_Data[[#This Row],[Year]])</f>
        <v>3994746</v>
      </c>
      <c r="K9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6" spans="1:11" x14ac:dyDescent="0.25">
      <c r="A956" s="1" t="s">
        <v>9</v>
      </c>
      <c r="B956" s="1" t="s">
        <v>24</v>
      </c>
      <c r="C956" s="1" t="s">
        <v>11</v>
      </c>
      <c r="D956" s="1" t="s">
        <v>25</v>
      </c>
      <c r="E956" s="1" t="s">
        <v>13</v>
      </c>
      <c r="F956">
        <v>2018</v>
      </c>
      <c r="G956">
        <v>10</v>
      </c>
      <c r="H956">
        <v>23226</v>
      </c>
      <c r="I956">
        <v>122332</v>
      </c>
      <c r="J956" s="4">
        <f>SUMIFS(I:I,D:D,External_Data[[#This Row],[Brand]],F:F,External_Data[[#This Row],[Year]])</f>
        <v>3994746</v>
      </c>
      <c r="K9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7" spans="1:11" x14ac:dyDescent="0.25">
      <c r="A957" s="1" t="s">
        <v>9</v>
      </c>
      <c r="B957" s="1" t="s">
        <v>24</v>
      </c>
      <c r="C957" s="1" t="s">
        <v>11</v>
      </c>
      <c r="D957" s="1" t="s">
        <v>25</v>
      </c>
      <c r="E957" s="1" t="s">
        <v>13</v>
      </c>
      <c r="F957">
        <v>2018</v>
      </c>
      <c r="G957">
        <v>11</v>
      </c>
      <c r="H957">
        <v>21217</v>
      </c>
      <c r="I957">
        <v>120351</v>
      </c>
      <c r="J957" s="4">
        <f>SUMIFS(I:I,D:D,External_Data[[#This Row],[Brand]],F:F,External_Data[[#This Row],[Year]])</f>
        <v>3994746</v>
      </c>
      <c r="K9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8" spans="1:11" x14ac:dyDescent="0.25">
      <c r="A958" s="1" t="s">
        <v>9</v>
      </c>
      <c r="B958" s="1" t="s">
        <v>24</v>
      </c>
      <c r="C958" s="1" t="s">
        <v>11</v>
      </c>
      <c r="D958" s="1" t="s">
        <v>25</v>
      </c>
      <c r="E958" s="1" t="s">
        <v>13</v>
      </c>
      <c r="F958">
        <v>2018</v>
      </c>
      <c r="G958">
        <v>12</v>
      </c>
      <c r="H958">
        <v>17227</v>
      </c>
      <c r="I958">
        <v>98686</v>
      </c>
      <c r="J958" s="4">
        <f>SUMIFS(I:I,D:D,External_Data[[#This Row],[Brand]],F:F,External_Data[[#This Row],[Year]])</f>
        <v>3994746</v>
      </c>
      <c r="K9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959" spans="1:11" x14ac:dyDescent="0.25">
      <c r="A959" s="1" t="s">
        <v>9</v>
      </c>
      <c r="B959" s="1" t="s">
        <v>24</v>
      </c>
      <c r="C959" s="1" t="s">
        <v>11</v>
      </c>
      <c r="D959" s="1" t="s">
        <v>25</v>
      </c>
      <c r="E959" s="1" t="s">
        <v>13</v>
      </c>
      <c r="F959">
        <v>2019</v>
      </c>
      <c r="G959">
        <v>1</v>
      </c>
      <c r="H959">
        <v>21042</v>
      </c>
      <c r="I959">
        <v>125307</v>
      </c>
      <c r="J959" s="4">
        <f>SUMIFS(I:I,D:D,External_Data[[#This Row],[Brand]],F:F,External_Data[[#This Row],[Year]])</f>
        <v>3333589</v>
      </c>
      <c r="K9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3654490</v>
      </c>
    </row>
    <row r="960" spans="1:11" x14ac:dyDescent="0.25">
      <c r="A960" s="1" t="s">
        <v>9</v>
      </c>
      <c r="B960" s="1" t="s">
        <v>24</v>
      </c>
      <c r="C960" s="1" t="s">
        <v>11</v>
      </c>
      <c r="D960" s="1" t="s">
        <v>25</v>
      </c>
      <c r="E960" s="1" t="s">
        <v>13</v>
      </c>
      <c r="F960">
        <v>2019</v>
      </c>
      <c r="G960">
        <v>2</v>
      </c>
      <c r="H960">
        <v>17297</v>
      </c>
      <c r="I960">
        <v>105574</v>
      </c>
      <c r="J960" s="4">
        <f>SUMIFS(I:I,D:D,External_Data[[#This Row],[Brand]],F:F,External_Data[[#This Row],[Year]])</f>
        <v>3333589</v>
      </c>
      <c r="K9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3628660</v>
      </c>
    </row>
    <row r="961" spans="1:11" x14ac:dyDescent="0.25">
      <c r="A961" s="1" t="s">
        <v>9</v>
      </c>
      <c r="B961" s="1" t="s">
        <v>24</v>
      </c>
      <c r="C961" s="1" t="s">
        <v>11</v>
      </c>
      <c r="D961" s="1" t="s">
        <v>25</v>
      </c>
      <c r="E961" s="1" t="s">
        <v>13</v>
      </c>
      <c r="F961">
        <v>2019</v>
      </c>
      <c r="G961">
        <v>3</v>
      </c>
      <c r="H961">
        <v>19243</v>
      </c>
      <c r="I961">
        <v>119000</v>
      </c>
      <c r="J961" s="4">
        <f>SUMIFS(I:I,D:D,External_Data[[#This Row],[Brand]],F:F,External_Data[[#This Row],[Year]])</f>
        <v>3333589</v>
      </c>
      <c r="K9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3593709</v>
      </c>
    </row>
    <row r="962" spans="1:11" x14ac:dyDescent="0.25">
      <c r="A962" s="1" t="s">
        <v>9</v>
      </c>
      <c r="B962" s="1" t="s">
        <v>24</v>
      </c>
      <c r="C962" s="1" t="s">
        <v>11</v>
      </c>
      <c r="D962" s="1" t="s">
        <v>25</v>
      </c>
      <c r="E962" s="1" t="s">
        <v>13</v>
      </c>
      <c r="F962">
        <v>2019</v>
      </c>
      <c r="G962">
        <v>4</v>
      </c>
      <c r="H962">
        <v>14826</v>
      </c>
      <c r="I962">
        <v>91959</v>
      </c>
      <c r="J962" s="4">
        <f>SUMIFS(I:I,D:D,External_Data[[#This Row],[Brand]],F:F,External_Data[[#This Row],[Year]])</f>
        <v>3333589</v>
      </c>
      <c r="K9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3563322</v>
      </c>
    </row>
    <row r="963" spans="1:11" x14ac:dyDescent="0.25">
      <c r="A963" s="1" t="s">
        <v>9</v>
      </c>
      <c r="B963" s="1" t="s">
        <v>24</v>
      </c>
      <c r="C963" s="1" t="s">
        <v>11</v>
      </c>
      <c r="D963" s="1" t="s">
        <v>25</v>
      </c>
      <c r="E963" s="1" t="s">
        <v>13</v>
      </c>
      <c r="F963">
        <v>2019</v>
      </c>
      <c r="G963">
        <v>5</v>
      </c>
      <c r="H963">
        <v>16695</v>
      </c>
      <c r="I963">
        <v>103173</v>
      </c>
      <c r="J963" s="4">
        <f>SUMIFS(I:I,D:D,External_Data[[#This Row],[Brand]],F:F,External_Data[[#This Row],[Year]])</f>
        <v>3333589</v>
      </c>
      <c r="K9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3525466</v>
      </c>
    </row>
    <row r="964" spans="1:11" x14ac:dyDescent="0.25">
      <c r="A964" s="1" t="s">
        <v>9</v>
      </c>
      <c r="B964" s="1" t="s">
        <v>24</v>
      </c>
      <c r="C964" s="1" t="s">
        <v>11</v>
      </c>
      <c r="D964" s="1" t="s">
        <v>25</v>
      </c>
      <c r="E964" s="1" t="s">
        <v>13</v>
      </c>
      <c r="F964">
        <v>2019</v>
      </c>
      <c r="G964">
        <v>6</v>
      </c>
      <c r="H964">
        <v>14770</v>
      </c>
      <c r="I964">
        <v>91490</v>
      </c>
      <c r="J964" s="4">
        <f>SUMIFS(I:I,D:D,External_Data[[#This Row],[Brand]],F:F,External_Data[[#This Row],[Year]])</f>
        <v>3333589</v>
      </c>
      <c r="K9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3487750</v>
      </c>
    </row>
    <row r="965" spans="1:11" x14ac:dyDescent="0.25">
      <c r="A965" s="1" t="s">
        <v>9</v>
      </c>
      <c r="B965" s="1" t="s">
        <v>24</v>
      </c>
      <c r="C965" s="1" t="s">
        <v>11</v>
      </c>
      <c r="D965" s="1" t="s">
        <v>25</v>
      </c>
      <c r="E965" s="1" t="s">
        <v>13</v>
      </c>
      <c r="F965">
        <v>2019</v>
      </c>
      <c r="G965">
        <v>7</v>
      </c>
      <c r="H965">
        <v>14651</v>
      </c>
      <c r="I965">
        <v>91882</v>
      </c>
      <c r="J965" s="4">
        <f>SUMIFS(I:I,D:D,External_Data[[#This Row],[Brand]],F:F,External_Data[[#This Row],[Year]])</f>
        <v>3333589</v>
      </c>
      <c r="K9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3447934</v>
      </c>
    </row>
    <row r="966" spans="1:11" x14ac:dyDescent="0.25">
      <c r="A966" s="1" t="s">
        <v>9</v>
      </c>
      <c r="B966" s="1" t="s">
        <v>24</v>
      </c>
      <c r="C966" s="1" t="s">
        <v>11</v>
      </c>
      <c r="D966" s="1" t="s">
        <v>25</v>
      </c>
      <c r="E966" s="1" t="s">
        <v>13</v>
      </c>
      <c r="F966">
        <v>2019</v>
      </c>
      <c r="G966">
        <v>8</v>
      </c>
      <c r="H966">
        <v>16541</v>
      </c>
      <c r="I966">
        <v>100436</v>
      </c>
      <c r="J966" s="4">
        <f>SUMIFS(I:I,D:D,External_Data[[#This Row],[Brand]],F:F,External_Data[[#This Row],[Year]])</f>
        <v>3333589</v>
      </c>
      <c r="K9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3417960</v>
      </c>
    </row>
    <row r="967" spans="1:11" x14ac:dyDescent="0.25">
      <c r="A967" s="1" t="s">
        <v>9</v>
      </c>
      <c r="B967" s="1" t="s">
        <v>24</v>
      </c>
      <c r="C967" s="1" t="s">
        <v>11</v>
      </c>
      <c r="D967" s="1" t="s">
        <v>25</v>
      </c>
      <c r="E967" s="1" t="s">
        <v>13</v>
      </c>
      <c r="F967">
        <v>2019</v>
      </c>
      <c r="G967">
        <v>9</v>
      </c>
      <c r="H967">
        <v>17318</v>
      </c>
      <c r="I967">
        <v>107422</v>
      </c>
      <c r="J967" s="4">
        <f>SUMIFS(I:I,D:D,External_Data[[#This Row],[Brand]],F:F,External_Data[[#This Row],[Year]])</f>
        <v>3333589</v>
      </c>
      <c r="K9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3395259</v>
      </c>
    </row>
    <row r="968" spans="1:11" x14ac:dyDescent="0.25">
      <c r="A968" s="1" t="s">
        <v>9</v>
      </c>
      <c r="B968" s="1" t="s">
        <v>24</v>
      </c>
      <c r="C968" s="1" t="s">
        <v>11</v>
      </c>
      <c r="D968" s="1" t="s">
        <v>25</v>
      </c>
      <c r="E968" s="1" t="s">
        <v>13</v>
      </c>
      <c r="F968">
        <v>2019</v>
      </c>
      <c r="G968">
        <v>10</v>
      </c>
      <c r="H968">
        <v>17990</v>
      </c>
      <c r="I968">
        <v>110894</v>
      </c>
      <c r="J968" s="4">
        <f>SUMIFS(I:I,D:D,External_Data[[#This Row],[Brand]],F:F,External_Data[[#This Row],[Year]])</f>
        <v>3333589</v>
      </c>
      <c r="K9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3372033</v>
      </c>
    </row>
    <row r="969" spans="1:11" x14ac:dyDescent="0.25">
      <c r="A969" s="1" t="s">
        <v>9</v>
      </c>
      <c r="B969" s="1" t="s">
        <v>24</v>
      </c>
      <c r="C969" s="1" t="s">
        <v>11</v>
      </c>
      <c r="D969" s="1" t="s">
        <v>25</v>
      </c>
      <c r="E969" s="1" t="s">
        <v>13</v>
      </c>
      <c r="F969">
        <v>2019</v>
      </c>
      <c r="G969">
        <v>11</v>
      </c>
      <c r="H969">
        <v>17192</v>
      </c>
      <c r="I969">
        <v>108661</v>
      </c>
      <c r="J969" s="4">
        <f>SUMIFS(I:I,D:D,External_Data[[#This Row],[Brand]],F:F,External_Data[[#This Row],[Year]])</f>
        <v>3333589</v>
      </c>
      <c r="K9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3350816</v>
      </c>
    </row>
    <row r="970" spans="1:11" x14ac:dyDescent="0.25">
      <c r="A970" s="1" t="s">
        <v>9</v>
      </c>
      <c r="B970" s="1" t="s">
        <v>24</v>
      </c>
      <c r="C970" s="1" t="s">
        <v>11</v>
      </c>
      <c r="D970" s="1" t="s">
        <v>25</v>
      </c>
      <c r="E970" s="1" t="s">
        <v>13</v>
      </c>
      <c r="F970">
        <v>2019</v>
      </c>
      <c r="G970">
        <v>12</v>
      </c>
      <c r="H970">
        <v>16058</v>
      </c>
      <c r="I970">
        <v>101759</v>
      </c>
      <c r="J970" s="4">
        <f>SUMIFS(I:I,D:D,External_Data[[#This Row],[Brand]],F:F,External_Data[[#This Row],[Year]])</f>
        <v>3333589</v>
      </c>
      <c r="K9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3333589</v>
      </c>
    </row>
    <row r="971" spans="1:11" x14ac:dyDescent="0.25">
      <c r="A971" s="1" t="s">
        <v>9</v>
      </c>
      <c r="B971" s="1" t="s">
        <v>24</v>
      </c>
      <c r="C971" s="1" t="s">
        <v>11</v>
      </c>
      <c r="D971" s="1" t="s">
        <v>25</v>
      </c>
      <c r="E971" s="1" t="s">
        <v>13</v>
      </c>
      <c r="F971">
        <v>2020</v>
      </c>
      <c r="G971">
        <v>1</v>
      </c>
      <c r="H971">
        <v>19250</v>
      </c>
      <c r="I971">
        <v>120232</v>
      </c>
      <c r="J971" s="4">
        <f>SUMIFS(I:I,D:D,External_Data[[#This Row],[Brand]],F:F,External_Data[[#This Row],[Year]])</f>
        <v>3670492</v>
      </c>
      <c r="K9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3853073</v>
      </c>
    </row>
    <row r="972" spans="1:11" x14ac:dyDescent="0.25">
      <c r="A972" s="1" t="s">
        <v>9</v>
      </c>
      <c r="B972" s="1" t="s">
        <v>24</v>
      </c>
      <c r="C972" s="1" t="s">
        <v>11</v>
      </c>
      <c r="D972" s="1" t="s">
        <v>25</v>
      </c>
      <c r="E972" s="1" t="s">
        <v>13</v>
      </c>
      <c r="F972">
        <v>2020</v>
      </c>
      <c r="G972">
        <v>2</v>
      </c>
      <c r="H972">
        <v>15883</v>
      </c>
      <c r="I972">
        <v>98266</v>
      </c>
      <c r="J972" s="4">
        <f>SUMIFS(I:I,D:D,External_Data[[#This Row],[Brand]],F:F,External_Data[[#This Row],[Year]])</f>
        <v>3670492</v>
      </c>
      <c r="K9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3835776</v>
      </c>
    </row>
    <row r="973" spans="1:11" x14ac:dyDescent="0.25">
      <c r="A973" s="1" t="s">
        <v>9</v>
      </c>
      <c r="B973" s="1" t="s">
        <v>24</v>
      </c>
      <c r="C973" s="1" t="s">
        <v>11</v>
      </c>
      <c r="D973" s="1" t="s">
        <v>25</v>
      </c>
      <c r="E973" s="1" t="s">
        <v>13</v>
      </c>
      <c r="F973">
        <v>2020</v>
      </c>
      <c r="G973">
        <v>3</v>
      </c>
      <c r="H973">
        <v>20909</v>
      </c>
      <c r="I973">
        <v>130711</v>
      </c>
      <c r="J973" s="4">
        <f>SUMIFS(I:I,D:D,External_Data[[#This Row],[Brand]],F:F,External_Data[[#This Row],[Year]])</f>
        <v>3670492</v>
      </c>
      <c r="K9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3816533</v>
      </c>
    </row>
    <row r="974" spans="1:11" x14ac:dyDescent="0.25">
      <c r="A974" s="1" t="s">
        <v>9</v>
      </c>
      <c r="B974" s="1" t="s">
        <v>24</v>
      </c>
      <c r="C974" s="1" t="s">
        <v>11</v>
      </c>
      <c r="D974" s="1" t="s">
        <v>25</v>
      </c>
      <c r="E974" s="1" t="s">
        <v>13</v>
      </c>
      <c r="F974">
        <v>2020</v>
      </c>
      <c r="G974">
        <v>4</v>
      </c>
      <c r="H974">
        <v>23352</v>
      </c>
      <c r="I974">
        <v>144109</v>
      </c>
      <c r="J974" s="4">
        <f>SUMIFS(I:I,D:D,External_Data[[#This Row],[Brand]],F:F,External_Data[[#This Row],[Year]])</f>
        <v>3670492</v>
      </c>
      <c r="K9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3801707</v>
      </c>
    </row>
    <row r="975" spans="1:11" x14ac:dyDescent="0.25">
      <c r="A975" s="1" t="s">
        <v>9</v>
      </c>
      <c r="B975" s="1" t="s">
        <v>24</v>
      </c>
      <c r="C975" s="1" t="s">
        <v>11</v>
      </c>
      <c r="D975" s="1" t="s">
        <v>25</v>
      </c>
      <c r="E975" s="1" t="s">
        <v>13</v>
      </c>
      <c r="F975">
        <v>2020</v>
      </c>
      <c r="G975">
        <v>5</v>
      </c>
      <c r="H975">
        <v>16212</v>
      </c>
      <c r="I975">
        <v>102200</v>
      </c>
      <c r="J975" s="4">
        <f>SUMIFS(I:I,D:D,External_Data[[#This Row],[Brand]],F:F,External_Data[[#This Row],[Year]])</f>
        <v>3670492</v>
      </c>
      <c r="K9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3785012</v>
      </c>
    </row>
    <row r="976" spans="1:11" x14ac:dyDescent="0.25">
      <c r="A976" s="1" t="s">
        <v>9</v>
      </c>
      <c r="B976" s="1" t="s">
        <v>24</v>
      </c>
      <c r="C976" s="1" t="s">
        <v>11</v>
      </c>
      <c r="D976" s="1" t="s">
        <v>25</v>
      </c>
      <c r="E976" s="1" t="s">
        <v>13</v>
      </c>
      <c r="F976">
        <v>2020</v>
      </c>
      <c r="G976">
        <v>6</v>
      </c>
      <c r="H976">
        <v>17745</v>
      </c>
      <c r="I976">
        <v>109088</v>
      </c>
      <c r="J976" s="4">
        <f>SUMIFS(I:I,D:D,External_Data[[#This Row],[Brand]],F:F,External_Data[[#This Row],[Year]])</f>
        <v>3670492</v>
      </c>
      <c r="K9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3770242</v>
      </c>
    </row>
    <row r="977" spans="1:11" x14ac:dyDescent="0.25">
      <c r="A977" s="1" t="s">
        <v>9</v>
      </c>
      <c r="B977" s="1" t="s">
        <v>24</v>
      </c>
      <c r="C977" s="1" t="s">
        <v>11</v>
      </c>
      <c r="D977" s="1" t="s">
        <v>25</v>
      </c>
      <c r="E977" s="1" t="s">
        <v>13</v>
      </c>
      <c r="F977">
        <v>2020</v>
      </c>
      <c r="G977">
        <v>7</v>
      </c>
      <c r="H977">
        <v>20454</v>
      </c>
      <c r="I977">
        <v>124418</v>
      </c>
      <c r="J977" s="4">
        <f>SUMIFS(I:I,D:D,External_Data[[#This Row],[Brand]],F:F,External_Data[[#This Row],[Year]])</f>
        <v>3670492</v>
      </c>
      <c r="K9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3755591</v>
      </c>
    </row>
    <row r="978" spans="1:11" x14ac:dyDescent="0.25">
      <c r="A978" s="1" t="s">
        <v>9</v>
      </c>
      <c r="B978" s="1" t="s">
        <v>24</v>
      </c>
      <c r="C978" s="1" t="s">
        <v>11</v>
      </c>
      <c r="D978" s="1" t="s">
        <v>25</v>
      </c>
      <c r="E978" s="1" t="s">
        <v>13</v>
      </c>
      <c r="F978">
        <v>2020</v>
      </c>
      <c r="G978">
        <v>8</v>
      </c>
      <c r="H978">
        <v>16828</v>
      </c>
      <c r="I978">
        <v>101906</v>
      </c>
      <c r="J978" s="4">
        <f>SUMIFS(I:I,D:D,External_Data[[#This Row],[Brand]],F:F,External_Data[[#This Row],[Year]])</f>
        <v>3670492</v>
      </c>
      <c r="K9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3739050</v>
      </c>
    </row>
    <row r="979" spans="1:11" x14ac:dyDescent="0.25">
      <c r="A979" s="1" t="s">
        <v>9</v>
      </c>
      <c r="B979" s="1" t="s">
        <v>24</v>
      </c>
      <c r="C979" s="1" t="s">
        <v>11</v>
      </c>
      <c r="D979" s="1" t="s">
        <v>25</v>
      </c>
      <c r="E979" s="1" t="s">
        <v>13</v>
      </c>
      <c r="F979">
        <v>2020</v>
      </c>
      <c r="G979">
        <v>9</v>
      </c>
      <c r="H979">
        <v>19971</v>
      </c>
      <c r="I979">
        <v>120757</v>
      </c>
      <c r="J979" s="4">
        <f>SUMIFS(I:I,D:D,External_Data[[#This Row],[Brand]],F:F,External_Data[[#This Row],[Year]])</f>
        <v>3670492</v>
      </c>
      <c r="K9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3721732</v>
      </c>
    </row>
    <row r="980" spans="1:11" x14ac:dyDescent="0.25">
      <c r="A980" s="1" t="s">
        <v>9</v>
      </c>
      <c r="B980" s="1" t="s">
        <v>24</v>
      </c>
      <c r="C980" s="1" t="s">
        <v>11</v>
      </c>
      <c r="D980" s="1" t="s">
        <v>25</v>
      </c>
      <c r="E980" s="1" t="s">
        <v>13</v>
      </c>
      <c r="F980">
        <v>2020</v>
      </c>
      <c r="G980">
        <v>10</v>
      </c>
      <c r="H980">
        <v>18438</v>
      </c>
      <c r="I980">
        <v>110628</v>
      </c>
      <c r="J980" s="4">
        <f>SUMIFS(I:I,D:D,External_Data[[#This Row],[Brand]],F:F,External_Data[[#This Row],[Year]])</f>
        <v>3670492</v>
      </c>
      <c r="K9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3703742</v>
      </c>
    </row>
    <row r="981" spans="1:11" x14ac:dyDescent="0.25">
      <c r="A981" s="1" t="s">
        <v>9</v>
      </c>
      <c r="B981" s="1" t="s">
        <v>24</v>
      </c>
      <c r="C981" s="1" t="s">
        <v>11</v>
      </c>
      <c r="D981" s="1" t="s">
        <v>25</v>
      </c>
      <c r="E981" s="1" t="s">
        <v>13</v>
      </c>
      <c r="F981">
        <v>2020</v>
      </c>
      <c r="G981">
        <v>11</v>
      </c>
      <c r="H981">
        <v>15358</v>
      </c>
      <c r="I981">
        <v>91777</v>
      </c>
      <c r="J981" s="4">
        <f>SUMIFS(I:I,D:D,External_Data[[#This Row],[Brand]],F:F,External_Data[[#This Row],[Year]])</f>
        <v>3670492</v>
      </c>
      <c r="K9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3686550</v>
      </c>
    </row>
    <row r="982" spans="1:11" x14ac:dyDescent="0.25">
      <c r="A982" s="1" t="s">
        <v>9</v>
      </c>
      <c r="B982" s="1" t="s">
        <v>24</v>
      </c>
      <c r="C982" s="1" t="s">
        <v>11</v>
      </c>
      <c r="D982" s="1" t="s">
        <v>25</v>
      </c>
      <c r="E982" s="1" t="s">
        <v>13</v>
      </c>
      <c r="F982">
        <v>2020</v>
      </c>
      <c r="G982">
        <v>12</v>
      </c>
      <c r="H982">
        <v>17388</v>
      </c>
      <c r="I982">
        <v>104188</v>
      </c>
      <c r="J982" s="4">
        <f>SUMIFS(I:I,D:D,External_Data[[#This Row],[Brand]],F:F,External_Data[[#This Row],[Year]])</f>
        <v>3670492</v>
      </c>
      <c r="K9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3670492</v>
      </c>
    </row>
    <row r="983" spans="1:11" x14ac:dyDescent="0.25">
      <c r="A983" s="1" t="s">
        <v>9</v>
      </c>
      <c r="B983" s="1" t="s">
        <v>24</v>
      </c>
      <c r="C983" s="1" t="s">
        <v>11</v>
      </c>
      <c r="D983" s="1" t="s">
        <v>25</v>
      </c>
      <c r="E983" s="1" t="s">
        <v>13</v>
      </c>
      <c r="F983">
        <v>2021</v>
      </c>
      <c r="G983">
        <v>1</v>
      </c>
      <c r="H983">
        <v>17752</v>
      </c>
      <c r="I983">
        <v>106281</v>
      </c>
      <c r="J983" s="4">
        <f>SUMIFS(I:I,D:D,External_Data[[#This Row],[Brand]],F:F,External_Data[[#This Row],[Year]])</f>
        <v>2628500</v>
      </c>
      <c r="K9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2831038</v>
      </c>
    </row>
    <row r="984" spans="1:11" x14ac:dyDescent="0.25">
      <c r="A984" s="1" t="s">
        <v>9</v>
      </c>
      <c r="B984" s="1" t="s">
        <v>24</v>
      </c>
      <c r="C984" s="1" t="s">
        <v>11</v>
      </c>
      <c r="D984" s="1" t="s">
        <v>25</v>
      </c>
      <c r="E984" s="1" t="s">
        <v>13</v>
      </c>
      <c r="F984">
        <v>2021</v>
      </c>
      <c r="G984">
        <v>2</v>
      </c>
      <c r="H984">
        <v>15624</v>
      </c>
      <c r="I984">
        <v>93240</v>
      </c>
      <c r="J984" s="4">
        <f>SUMIFS(I:I,D:D,External_Data[[#This Row],[Brand]],F:F,External_Data[[#This Row],[Year]])</f>
        <v>2628500</v>
      </c>
      <c r="K9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2815155</v>
      </c>
    </row>
    <row r="985" spans="1:11" x14ac:dyDescent="0.25">
      <c r="A985" s="1" t="s">
        <v>9</v>
      </c>
      <c r="B985" s="1" t="s">
        <v>24</v>
      </c>
      <c r="C985" s="1" t="s">
        <v>11</v>
      </c>
      <c r="D985" s="1" t="s">
        <v>25</v>
      </c>
      <c r="E985" s="1" t="s">
        <v>13</v>
      </c>
      <c r="F985">
        <v>2021</v>
      </c>
      <c r="G985">
        <v>3</v>
      </c>
      <c r="H985">
        <v>16961</v>
      </c>
      <c r="I985">
        <v>101675</v>
      </c>
      <c r="J985" s="4">
        <f>SUMIFS(I:I,D:D,External_Data[[#This Row],[Brand]],F:F,External_Data[[#This Row],[Year]])</f>
        <v>2628500</v>
      </c>
      <c r="K9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2794246</v>
      </c>
    </row>
    <row r="986" spans="1:11" x14ac:dyDescent="0.25">
      <c r="A986" s="1" t="s">
        <v>9</v>
      </c>
      <c r="B986" s="1" t="s">
        <v>24</v>
      </c>
      <c r="C986" s="1" t="s">
        <v>11</v>
      </c>
      <c r="D986" s="1" t="s">
        <v>25</v>
      </c>
      <c r="E986" s="1" t="s">
        <v>13</v>
      </c>
      <c r="F986">
        <v>2021</v>
      </c>
      <c r="G986">
        <v>4</v>
      </c>
      <c r="H986">
        <v>16401</v>
      </c>
      <c r="I986">
        <v>97713</v>
      </c>
      <c r="J986" s="4">
        <f>SUMIFS(I:I,D:D,External_Data[[#This Row],[Brand]],F:F,External_Data[[#This Row],[Year]])</f>
        <v>2628500</v>
      </c>
      <c r="K9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2770894</v>
      </c>
    </row>
    <row r="987" spans="1:11" x14ac:dyDescent="0.25">
      <c r="A987" s="1" t="s">
        <v>9</v>
      </c>
      <c r="B987" s="1" t="s">
        <v>24</v>
      </c>
      <c r="C987" s="1" t="s">
        <v>11</v>
      </c>
      <c r="D987" s="1" t="s">
        <v>25</v>
      </c>
      <c r="E987" s="1" t="s">
        <v>13</v>
      </c>
      <c r="F987">
        <v>2021</v>
      </c>
      <c r="G987">
        <v>5</v>
      </c>
      <c r="H987">
        <v>14917</v>
      </c>
      <c r="I987">
        <v>88739</v>
      </c>
      <c r="J987" s="4">
        <f>SUMIFS(I:I,D:D,External_Data[[#This Row],[Brand]],F:F,External_Data[[#This Row],[Year]])</f>
        <v>2628500</v>
      </c>
      <c r="K9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2754682</v>
      </c>
    </row>
    <row r="988" spans="1:11" x14ac:dyDescent="0.25">
      <c r="A988" s="1" t="s">
        <v>9</v>
      </c>
      <c r="B988" s="1" t="s">
        <v>24</v>
      </c>
      <c r="C988" s="1" t="s">
        <v>11</v>
      </c>
      <c r="D988" s="1" t="s">
        <v>25</v>
      </c>
      <c r="E988" s="1" t="s">
        <v>13</v>
      </c>
      <c r="F988">
        <v>2021</v>
      </c>
      <c r="G988">
        <v>6</v>
      </c>
      <c r="H988">
        <v>16856</v>
      </c>
      <c r="I988">
        <v>100457</v>
      </c>
      <c r="J988" s="4">
        <f>SUMIFS(I:I,D:D,External_Data[[#This Row],[Brand]],F:F,External_Data[[#This Row],[Year]])</f>
        <v>2628500</v>
      </c>
      <c r="K9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2736937</v>
      </c>
    </row>
    <row r="989" spans="1:11" x14ac:dyDescent="0.25">
      <c r="A989" s="1" t="s">
        <v>9</v>
      </c>
      <c r="B989" s="1" t="s">
        <v>24</v>
      </c>
      <c r="C989" s="1" t="s">
        <v>11</v>
      </c>
      <c r="D989" s="1" t="s">
        <v>25</v>
      </c>
      <c r="E989" s="1" t="s">
        <v>13</v>
      </c>
      <c r="F989">
        <v>2021</v>
      </c>
      <c r="G989">
        <v>7</v>
      </c>
      <c r="H989">
        <v>16688</v>
      </c>
      <c r="I989">
        <v>99407</v>
      </c>
      <c r="J989" s="4">
        <f>SUMIFS(I:I,D:D,External_Data[[#This Row],[Brand]],F:F,External_Data[[#This Row],[Year]])</f>
        <v>2628500</v>
      </c>
      <c r="K9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2716483</v>
      </c>
    </row>
    <row r="990" spans="1:11" x14ac:dyDescent="0.25">
      <c r="A990" s="1" t="s">
        <v>9</v>
      </c>
      <c r="B990" s="1" t="s">
        <v>24</v>
      </c>
      <c r="C990" s="1" t="s">
        <v>11</v>
      </c>
      <c r="D990" s="1" t="s">
        <v>25</v>
      </c>
      <c r="E990" s="1" t="s">
        <v>13</v>
      </c>
      <c r="F990">
        <v>2021</v>
      </c>
      <c r="G990">
        <v>8</v>
      </c>
      <c r="H990">
        <v>12971</v>
      </c>
      <c r="I990">
        <v>77196</v>
      </c>
      <c r="J990" s="4">
        <f>SUMIFS(I:I,D:D,External_Data[[#This Row],[Brand]],F:F,External_Data[[#This Row],[Year]])</f>
        <v>2628500</v>
      </c>
      <c r="K9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2699655</v>
      </c>
    </row>
    <row r="991" spans="1:11" x14ac:dyDescent="0.25">
      <c r="A991" s="1" t="s">
        <v>9</v>
      </c>
      <c r="B991" s="1" t="s">
        <v>24</v>
      </c>
      <c r="C991" s="1" t="s">
        <v>11</v>
      </c>
      <c r="D991" s="1" t="s">
        <v>25</v>
      </c>
      <c r="E991" s="1" t="s">
        <v>13</v>
      </c>
      <c r="F991">
        <v>2021</v>
      </c>
      <c r="G991">
        <v>9</v>
      </c>
      <c r="H991">
        <v>13713</v>
      </c>
      <c r="I991">
        <v>81634</v>
      </c>
      <c r="J991" s="4">
        <f>SUMIFS(I:I,D:D,External_Data[[#This Row],[Brand]],F:F,External_Data[[#This Row],[Year]])</f>
        <v>2628500</v>
      </c>
      <c r="K9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2679684</v>
      </c>
    </row>
    <row r="992" spans="1:11" x14ac:dyDescent="0.25">
      <c r="A992" s="1" t="s">
        <v>9</v>
      </c>
      <c r="B992" s="1" t="s">
        <v>24</v>
      </c>
      <c r="C992" s="1" t="s">
        <v>11</v>
      </c>
      <c r="D992" s="1" t="s">
        <v>25</v>
      </c>
      <c r="E992" s="1" t="s">
        <v>13</v>
      </c>
      <c r="F992">
        <v>2021</v>
      </c>
      <c r="G992">
        <v>10</v>
      </c>
      <c r="H992">
        <v>12201</v>
      </c>
      <c r="I992">
        <v>72590</v>
      </c>
      <c r="J992" s="4">
        <f>SUMIFS(I:I,D:D,External_Data[[#This Row],[Brand]],F:F,External_Data[[#This Row],[Year]])</f>
        <v>2628500</v>
      </c>
      <c r="K9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2661246</v>
      </c>
    </row>
    <row r="993" spans="1:11" x14ac:dyDescent="0.25">
      <c r="A993" s="1" t="s">
        <v>9</v>
      </c>
      <c r="B993" s="1" t="s">
        <v>24</v>
      </c>
      <c r="C993" s="1" t="s">
        <v>11</v>
      </c>
      <c r="D993" s="1" t="s">
        <v>25</v>
      </c>
      <c r="E993" s="1" t="s">
        <v>13</v>
      </c>
      <c r="F993">
        <v>2021</v>
      </c>
      <c r="G993">
        <v>11</v>
      </c>
      <c r="H993">
        <v>10976</v>
      </c>
      <c r="I993">
        <v>65331</v>
      </c>
      <c r="J993" s="4">
        <f>SUMIFS(I:I,D:D,External_Data[[#This Row],[Brand]],F:F,External_Data[[#This Row],[Year]])</f>
        <v>2628500</v>
      </c>
      <c r="K9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2645888</v>
      </c>
    </row>
    <row r="994" spans="1:11" x14ac:dyDescent="0.25">
      <c r="A994" s="1" t="s">
        <v>9</v>
      </c>
      <c r="B994" s="1" t="s">
        <v>24</v>
      </c>
      <c r="C994" s="1" t="s">
        <v>11</v>
      </c>
      <c r="D994" s="1" t="s">
        <v>25</v>
      </c>
      <c r="E994" s="1" t="s">
        <v>13</v>
      </c>
      <c r="F994">
        <v>2021</v>
      </c>
      <c r="G994">
        <v>12</v>
      </c>
      <c r="H994">
        <v>11837</v>
      </c>
      <c r="I994">
        <v>71036</v>
      </c>
      <c r="J994" s="4">
        <f>SUMIFS(I:I,D:D,External_Data[[#This Row],[Brand]],F:F,External_Data[[#This Row],[Year]])</f>
        <v>2628500</v>
      </c>
      <c r="K9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2628500</v>
      </c>
    </row>
    <row r="995" spans="1:11" x14ac:dyDescent="0.25">
      <c r="A995" s="1" t="s">
        <v>9</v>
      </c>
      <c r="B995" s="1" t="s">
        <v>24</v>
      </c>
      <c r="C995" s="1" t="s">
        <v>11</v>
      </c>
      <c r="D995" s="1" t="s">
        <v>25</v>
      </c>
      <c r="E995" s="1" t="s">
        <v>13</v>
      </c>
      <c r="F995">
        <v>2022</v>
      </c>
      <c r="G995">
        <v>1</v>
      </c>
      <c r="H995">
        <v>10150</v>
      </c>
      <c r="I995">
        <v>61754</v>
      </c>
      <c r="J995" s="4">
        <f>SUMIFS(I:I,D:D,External_Data[[#This Row],[Brand]],F:F,External_Data[[#This Row],[Year]])</f>
        <v>1992550</v>
      </c>
      <c r="K9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2151695</v>
      </c>
    </row>
    <row r="996" spans="1:11" x14ac:dyDescent="0.25">
      <c r="A996" s="1" t="s">
        <v>9</v>
      </c>
      <c r="B996" s="1" t="s">
        <v>24</v>
      </c>
      <c r="C996" s="1" t="s">
        <v>11</v>
      </c>
      <c r="D996" s="1" t="s">
        <v>25</v>
      </c>
      <c r="E996" s="1" t="s">
        <v>13</v>
      </c>
      <c r="F996">
        <v>2022</v>
      </c>
      <c r="G996">
        <v>2</v>
      </c>
      <c r="H996">
        <v>9982</v>
      </c>
      <c r="I996">
        <v>60711</v>
      </c>
      <c r="J996" s="4">
        <f>SUMIFS(I:I,D:D,External_Data[[#This Row],[Brand]],F:F,External_Data[[#This Row],[Year]])</f>
        <v>1992550</v>
      </c>
      <c r="K9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2136071</v>
      </c>
    </row>
    <row r="997" spans="1:11" x14ac:dyDescent="0.25">
      <c r="A997" s="1" t="s">
        <v>9</v>
      </c>
      <c r="B997" s="1" t="s">
        <v>24</v>
      </c>
      <c r="C997" s="1" t="s">
        <v>11</v>
      </c>
      <c r="D997" s="1" t="s">
        <v>25</v>
      </c>
      <c r="E997" s="1" t="s">
        <v>13</v>
      </c>
      <c r="F997">
        <v>2022</v>
      </c>
      <c r="G997">
        <v>3</v>
      </c>
      <c r="H997">
        <v>9800</v>
      </c>
      <c r="I997">
        <v>59696</v>
      </c>
      <c r="J997" s="4">
        <f>SUMIFS(I:I,D:D,External_Data[[#This Row],[Brand]],F:F,External_Data[[#This Row],[Year]])</f>
        <v>1992550</v>
      </c>
      <c r="K9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2119110</v>
      </c>
    </row>
    <row r="998" spans="1:11" x14ac:dyDescent="0.25">
      <c r="A998" s="1" t="s">
        <v>9</v>
      </c>
      <c r="B998" s="1" t="s">
        <v>24</v>
      </c>
      <c r="C998" s="1" t="s">
        <v>11</v>
      </c>
      <c r="D998" s="1" t="s">
        <v>25</v>
      </c>
      <c r="E998" s="1" t="s">
        <v>13</v>
      </c>
      <c r="F998">
        <v>2022</v>
      </c>
      <c r="G998">
        <v>4</v>
      </c>
      <c r="H998">
        <v>10164</v>
      </c>
      <c r="I998">
        <v>61901</v>
      </c>
      <c r="J998" s="4">
        <f>SUMIFS(I:I,D:D,External_Data[[#This Row],[Brand]],F:F,External_Data[[#This Row],[Year]])</f>
        <v>1992550</v>
      </c>
      <c r="K9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2102709</v>
      </c>
    </row>
    <row r="999" spans="1:11" x14ac:dyDescent="0.25">
      <c r="A999" s="1" t="s">
        <v>9</v>
      </c>
      <c r="B999" s="1" t="s">
        <v>24</v>
      </c>
      <c r="C999" s="1" t="s">
        <v>11</v>
      </c>
      <c r="D999" s="1" t="s">
        <v>25</v>
      </c>
      <c r="E999" s="1" t="s">
        <v>13</v>
      </c>
      <c r="F999">
        <v>2022</v>
      </c>
      <c r="G999">
        <v>5</v>
      </c>
      <c r="H999">
        <v>10479</v>
      </c>
      <c r="I999">
        <v>63812</v>
      </c>
      <c r="J999" s="4">
        <f>SUMIFS(I:I,D:D,External_Data[[#This Row],[Brand]],F:F,External_Data[[#This Row],[Year]])</f>
        <v>1992550</v>
      </c>
      <c r="K9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2087792</v>
      </c>
    </row>
    <row r="1000" spans="1:11" x14ac:dyDescent="0.25">
      <c r="A1000" s="1" t="s">
        <v>9</v>
      </c>
      <c r="B1000" s="1" t="s">
        <v>24</v>
      </c>
      <c r="C1000" s="1" t="s">
        <v>11</v>
      </c>
      <c r="D1000" s="1" t="s">
        <v>25</v>
      </c>
      <c r="E1000" s="1" t="s">
        <v>13</v>
      </c>
      <c r="F1000">
        <v>2022</v>
      </c>
      <c r="G1000">
        <v>6</v>
      </c>
      <c r="H1000">
        <v>9128</v>
      </c>
      <c r="I1000">
        <v>55566</v>
      </c>
      <c r="J1000" s="4">
        <f>SUMIFS(I:I,D:D,External_Data[[#This Row],[Brand]],F:F,External_Data[[#This Row],[Year]])</f>
        <v>1992550</v>
      </c>
      <c r="K10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2070936</v>
      </c>
    </row>
    <row r="1001" spans="1:11" x14ac:dyDescent="0.25">
      <c r="A1001" s="1" t="s">
        <v>9</v>
      </c>
      <c r="B1001" s="1" t="s">
        <v>24</v>
      </c>
      <c r="C1001" s="1" t="s">
        <v>11</v>
      </c>
      <c r="D1001" s="1" t="s">
        <v>25</v>
      </c>
      <c r="E1001" s="1" t="s">
        <v>13</v>
      </c>
      <c r="F1001">
        <v>2022</v>
      </c>
      <c r="G1001">
        <v>7</v>
      </c>
      <c r="H1001">
        <v>9506</v>
      </c>
      <c r="I1001">
        <v>57904</v>
      </c>
      <c r="J1001" s="4">
        <f>SUMIFS(I:I,D:D,External_Data[[#This Row],[Brand]],F:F,External_Data[[#This Row],[Year]])</f>
        <v>1992550</v>
      </c>
      <c r="K10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2054248</v>
      </c>
    </row>
    <row r="1002" spans="1:11" x14ac:dyDescent="0.25">
      <c r="A1002" s="1" t="s">
        <v>9</v>
      </c>
      <c r="B1002" s="1" t="s">
        <v>24</v>
      </c>
      <c r="C1002" s="1" t="s">
        <v>11</v>
      </c>
      <c r="D1002" s="1" t="s">
        <v>25</v>
      </c>
      <c r="E1002" s="1" t="s">
        <v>13</v>
      </c>
      <c r="F1002">
        <v>2022</v>
      </c>
      <c r="G1002">
        <v>8</v>
      </c>
      <c r="H1002">
        <v>9884</v>
      </c>
      <c r="I1002">
        <v>60235</v>
      </c>
      <c r="J1002" s="4">
        <f>SUMIFS(I:I,D:D,External_Data[[#This Row],[Brand]],F:F,External_Data[[#This Row],[Year]])</f>
        <v>1992550</v>
      </c>
      <c r="K10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2041277</v>
      </c>
    </row>
    <row r="1003" spans="1:11" x14ac:dyDescent="0.25">
      <c r="A1003" s="1" t="s">
        <v>9</v>
      </c>
      <c r="B1003" s="1" t="s">
        <v>24</v>
      </c>
      <c r="C1003" s="1" t="s">
        <v>11</v>
      </c>
      <c r="D1003" s="1" t="s">
        <v>25</v>
      </c>
      <c r="E1003" s="1" t="s">
        <v>13</v>
      </c>
      <c r="F1003">
        <v>2022</v>
      </c>
      <c r="G1003">
        <v>9</v>
      </c>
      <c r="H1003">
        <v>9975</v>
      </c>
      <c r="I1003">
        <v>60781</v>
      </c>
      <c r="J1003" s="4">
        <f>SUMIFS(I:I,D:D,External_Data[[#This Row],[Brand]],F:F,External_Data[[#This Row],[Year]])</f>
        <v>1992550</v>
      </c>
      <c r="K10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2027564</v>
      </c>
    </row>
    <row r="1004" spans="1:11" x14ac:dyDescent="0.25">
      <c r="A1004" s="1" t="s">
        <v>9</v>
      </c>
      <c r="B1004" s="1" t="s">
        <v>24</v>
      </c>
      <c r="C1004" s="1" t="s">
        <v>11</v>
      </c>
      <c r="D1004" s="1" t="s">
        <v>25</v>
      </c>
      <c r="E1004" s="1" t="s">
        <v>13</v>
      </c>
      <c r="F1004">
        <v>2022</v>
      </c>
      <c r="G1004">
        <v>10</v>
      </c>
      <c r="H1004">
        <v>11452</v>
      </c>
      <c r="I1004">
        <v>75495</v>
      </c>
      <c r="J1004" s="4">
        <f>SUMIFS(I:I,D:D,External_Data[[#This Row],[Brand]],F:F,External_Data[[#This Row],[Year]])</f>
        <v>1992550</v>
      </c>
      <c r="K10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2015363</v>
      </c>
    </row>
    <row r="1005" spans="1:11" x14ac:dyDescent="0.25">
      <c r="A1005" s="1" t="s">
        <v>9</v>
      </c>
      <c r="B1005" s="1" t="s">
        <v>24</v>
      </c>
      <c r="C1005" s="1" t="s">
        <v>11</v>
      </c>
      <c r="D1005" s="1" t="s">
        <v>25</v>
      </c>
      <c r="E1005" s="1" t="s">
        <v>13</v>
      </c>
      <c r="F1005">
        <v>2022</v>
      </c>
      <c r="G1005">
        <v>11</v>
      </c>
      <c r="H1005">
        <v>9100</v>
      </c>
      <c r="I1005">
        <v>61439</v>
      </c>
      <c r="J1005" s="4">
        <f>SUMIFS(I:I,D:D,External_Data[[#This Row],[Brand]],F:F,External_Data[[#This Row],[Year]])</f>
        <v>1992550</v>
      </c>
      <c r="K10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2004387</v>
      </c>
    </row>
    <row r="1006" spans="1:11" x14ac:dyDescent="0.25">
      <c r="A1006" s="1" t="s">
        <v>9</v>
      </c>
      <c r="B1006" s="1" t="s">
        <v>24</v>
      </c>
      <c r="C1006" s="1" t="s">
        <v>11</v>
      </c>
      <c r="D1006" s="1" t="s">
        <v>25</v>
      </c>
      <c r="E1006" s="1" t="s">
        <v>13</v>
      </c>
      <c r="F1006">
        <v>2022</v>
      </c>
      <c r="G1006">
        <v>12</v>
      </c>
      <c r="H1006">
        <v>9548</v>
      </c>
      <c r="I1006">
        <v>67039</v>
      </c>
      <c r="J1006" s="4">
        <f>SUMIFS(I:I,D:D,External_Data[[#This Row],[Brand]],F:F,External_Data[[#This Row],[Year]])</f>
        <v>1992550</v>
      </c>
      <c r="K10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1992550</v>
      </c>
    </row>
    <row r="1007" spans="1:11" x14ac:dyDescent="0.25">
      <c r="A1007" s="1" t="s">
        <v>9</v>
      </c>
      <c r="B1007" s="1" t="s">
        <v>24</v>
      </c>
      <c r="C1007" s="1" t="s">
        <v>11</v>
      </c>
      <c r="D1007" s="1" t="s">
        <v>25</v>
      </c>
      <c r="E1007" s="1" t="s">
        <v>13</v>
      </c>
      <c r="F1007">
        <v>2023</v>
      </c>
      <c r="G1007">
        <v>1</v>
      </c>
      <c r="H1007">
        <v>8953</v>
      </c>
      <c r="I1007">
        <v>66997</v>
      </c>
      <c r="J1007" s="4">
        <f>SUMIFS(I:I,D:D,External_Data[[#This Row],[Brand]],F:F,External_Data[[#This Row],[Year]])</f>
        <v>542878</v>
      </c>
      <c r="K10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651896</v>
      </c>
    </row>
    <row r="1008" spans="1:11" x14ac:dyDescent="0.25">
      <c r="A1008" s="1" t="s">
        <v>9</v>
      </c>
      <c r="B1008" s="1" t="s">
        <v>24</v>
      </c>
      <c r="C1008" s="1" t="s">
        <v>11</v>
      </c>
      <c r="D1008" s="1" t="s">
        <v>25</v>
      </c>
      <c r="E1008" s="1" t="s">
        <v>13</v>
      </c>
      <c r="F1008">
        <v>2023</v>
      </c>
      <c r="G1008">
        <v>2</v>
      </c>
      <c r="H1008">
        <v>8659</v>
      </c>
      <c r="I1008">
        <v>64883</v>
      </c>
      <c r="J1008" s="4">
        <f>SUMIFS(I:I,D:D,External_Data[[#This Row],[Brand]],F:F,External_Data[[#This Row],[Year]])</f>
        <v>542878</v>
      </c>
      <c r="K10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641914</v>
      </c>
    </row>
    <row r="1009" spans="1:11" x14ac:dyDescent="0.25">
      <c r="A1009" s="1" t="s">
        <v>9</v>
      </c>
      <c r="B1009" s="1" t="s">
        <v>24</v>
      </c>
      <c r="C1009" s="1" t="s">
        <v>11</v>
      </c>
      <c r="D1009" s="1" t="s">
        <v>25</v>
      </c>
      <c r="E1009" s="1" t="s">
        <v>13</v>
      </c>
      <c r="F1009">
        <v>2023</v>
      </c>
      <c r="G1009">
        <v>3</v>
      </c>
      <c r="H1009">
        <v>8393</v>
      </c>
      <c r="I1009">
        <v>62888</v>
      </c>
      <c r="J1009" s="4">
        <f>SUMIFS(I:I,D:D,External_Data[[#This Row],[Brand]],F:F,External_Data[[#This Row],[Year]])</f>
        <v>542878</v>
      </c>
      <c r="K10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632114</v>
      </c>
    </row>
    <row r="1010" spans="1:11" x14ac:dyDescent="0.25">
      <c r="A1010" s="1" t="s">
        <v>9</v>
      </c>
      <c r="B1010" s="1" t="s">
        <v>24</v>
      </c>
      <c r="C1010" s="1" t="s">
        <v>11</v>
      </c>
      <c r="D1010" s="1" t="s">
        <v>25</v>
      </c>
      <c r="E1010" s="1" t="s">
        <v>14</v>
      </c>
      <c r="F1010">
        <v>2018</v>
      </c>
      <c r="G1010">
        <v>1</v>
      </c>
      <c r="H1010">
        <v>19789</v>
      </c>
      <c r="I1010">
        <v>82110</v>
      </c>
      <c r="J1010" s="4">
        <f>SUMIFS(I:I,D:D,External_Data[[#This Row],[Brand]],F:F,External_Data[[#This Row],[Year]])</f>
        <v>3994746</v>
      </c>
      <c r="K10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1" spans="1:11" x14ac:dyDescent="0.25">
      <c r="A1011" s="1" t="s">
        <v>9</v>
      </c>
      <c r="B1011" s="1" t="s">
        <v>24</v>
      </c>
      <c r="C1011" s="1" t="s">
        <v>11</v>
      </c>
      <c r="D1011" s="1" t="s">
        <v>25</v>
      </c>
      <c r="E1011" s="1" t="s">
        <v>14</v>
      </c>
      <c r="F1011">
        <v>2018</v>
      </c>
      <c r="G1011">
        <v>2</v>
      </c>
      <c r="H1011">
        <v>19992</v>
      </c>
      <c r="I1011">
        <v>81501</v>
      </c>
      <c r="J1011" s="4">
        <f>SUMIFS(I:I,D:D,External_Data[[#This Row],[Brand]],F:F,External_Data[[#This Row],[Year]])</f>
        <v>3994746</v>
      </c>
      <c r="K10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2" spans="1:11" x14ac:dyDescent="0.25">
      <c r="A1012" s="1" t="s">
        <v>9</v>
      </c>
      <c r="B1012" s="1" t="s">
        <v>24</v>
      </c>
      <c r="C1012" s="1" t="s">
        <v>11</v>
      </c>
      <c r="D1012" s="1" t="s">
        <v>25</v>
      </c>
      <c r="E1012" s="1" t="s">
        <v>14</v>
      </c>
      <c r="F1012">
        <v>2018</v>
      </c>
      <c r="G1012">
        <v>3</v>
      </c>
      <c r="H1012">
        <v>23387</v>
      </c>
      <c r="I1012">
        <v>99239</v>
      </c>
      <c r="J1012" s="4">
        <f>SUMIFS(I:I,D:D,External_Data[[#This Row],[Brand]],F:F,External_Data[[#This Row],[Year]])</f>
        <v>3994746</v>
      </c>
      <c r="K10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3" spans="1:11" x14ac:dyDescent="0.25">
      <c r="A1013" s="1" t="s">
        <v>9</v>
      </c>
      <c r="B1013" s="1" t="s">
        <v>24</v>
      </c>
      <c r="C1013" s="1" t="s">
        <v>11</v>
      </c>
      <c r="D1013" s="1" t="s">
        <v>25</v>
      </c>
      <c r="E1013" s="1" t="s">
        <v>14</v>
      </c>
      <c r="F1013">
        <v>2018</v>
      </c>
      <c r="G1013">
        <v>4</v>
      </c>
      <c r="H1013">
        <v>22253</v>
      </c>
      <c r="I1013">
        <v>97461</v>
      </c>
      <c r="J1013" s="4">
        <f>SUMIFS(I:I,D:D,External_Data[[#This Row],[Brand]],F:F,External_Data[[#This Row],[Year]])</f>
        <v>3994746</v>
      </c>
      <c r="K10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4" spans="1:11" x14ac:dyDescent="0.25">
      <c r="A1014" s="1" t="s">
        <v>9</v>
      </c>
      <c r="B1014" s="1" t="s">
        <v>24</v>
      </c>
      <c r="C1014" s="1" t="s">
        <v>11</v>
      </c>
      <c r="D1014" s="1" t="s">
        <v>25</v>
      </c>
      <c r="E1014" s="1" t="s">
        <v>14</v>
      </c>
      <c r="F1014">
        <v>2018</v>
      </c>
      <c r="G1014">
        <v>5</v>
      </c>
      <c r="H1014">
        <v>24927</v>
      </c>
      <c r="I1014">
        <v>108304</v>
      </c>
      <c r="J1014" s="4">
        <f>SUMIFS(I:I,D:D,External_Data[[#This Row],[Brand]],F:F,External_Data[[#This Row],[Year]])</f>
        <v>3994746</v>
      </c>
      <c r="K10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5" spans="1:11" x14ac:dyDescent="0.25">
      <c r="A1015" s="1" t="s">
        <v>9</v>
      </c>
      <c r="B1015" s="1" t="s">
        <v>24</v>
      </c>
      <c r="C1015" s="1" t="s">
        <v>11</v>
      </c>
      <c r="D1015" s="1" t="s">
        <v>25</v>
      </c>
      <c r="E1015" s="1" t="s">
        <v>14</v>
      </c>
      <c r="F1015">
        <v>2018</v>
      </c>
      <c r="G1015">
        <v>6</v>
      </c>
      <c r="H1015">
        <v>27132</v>
      </c>
      <c r="I1015">
        <v>119245</v>
      </c>
      <c r="J1015" s="4">
        <f>SUMIFS(I:I,D:D,External_Data[[#This Row],[Brand]],F:F,External_Data[[#This Row],[Year]])</f>
        <v>3994746</v>
      </c>
      <c r="K10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6" spans="1:11" x14ac:dyDescent="0.25">
      <c r="A1016" s="1" t="s">
        <v>9</v>
      </c>
      <c r="B1016" s="1" t="s">
        <v>24</v>
      </c>
      <c r="C1016" s="1" t="s">
        <v>11</v>
      </c>
      <c r="D1016" s="1" t="s">
        <v>25</v>
      </c>
      <c r="E1016" s="1" t="s">
        <v>14</v>
      </c>
      <c r="F1016">
        <v>2018</v>
      </c>
      <c r="G1016">
        <v>7</v>
      </c>
      <c r="H1016">
        <v>25697</v>
      </c>
      <c r="I1016">
        <v>112000</v>
      </c>
      <c r="J1016" s="4">
        <f>SUMIFS(I:I,D:D,External_Data[[#This Row],[Brand]],F:F,External_Data[[#This Row],[Year]])</f>
        <v>3994746</v>
      </c>
      <c r="K10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7" spans="1:11" x14ac:dyDescent="0.25">
      <c r="A1017" s="1" t="s">
        <v>9</v>
      </c>
      <c r="B1017" s="1" t="s">
        <v>24</v>
      </c>
      <c r="C1017" s="1" t="s">
        <v>11</v>
      </c>
      <c r="D1017" s="1" t="s">
        <v>25</v>
      </c>
      <c r="E1017" s="1" t="s">
        <v>14</v>
      </c>
      <c r="F1017">
        <v>2018</v>
      </c>
      <c r="G1017">
        <v>8</v>
      </c>
      <c r="H1017">
        <v>23639</v>
      </c>
      <c r="I1017">
        <v>106498</v>
      </c>
      <c r="J1017" s="4">
        <f>SUMIFS(I:I,D:D,External_Data[[#This Row],[Brand]],F:F,External_Data[[#This Row],[Year]])</f>
        <v>3994746</v>
      </c>
      <c r="K10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8" spans="1:11" x14ac:dyDescent="0.25">
      <c r="A1018" s="1" t="s">
        <v>9</v>
      </c>
      <c r="B1018" s="1" t="s">
        <v>24</v>
      </c>
      <c r="C1018" s="1" t="s">
        <v>11</v>
      </c>
      <c r="D1018" s="1" t="s">
        <v>25</v>
      </c>
      <c r="E1018" s="1" t="s">
        <v>14</v>
      </c>
      <c r="F1018">
        <v>2018</v>
      </c>
      <c r="G1018">
        <v>9</v>
      </c>
      <c r="H1018">
        <v>18494</v>
      </c>
      <c r="I1018">
        <v>94934</v>
      </c>
      <c r="J1018" s="4">
        <f>SUMIFS(I:I,D:D,External_Data[[#This Row],[Brand]],F:F,External_Data[[#This Row],[Year]])</f>
        <v>3994746</v>
      </c>
      <c r="K10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19" spans="1:11" x14ac:dyDescent="0.25">
      <c r="A1019" s="1" t="s">
        <v>9</v>
      </c>
      <c r="B1019" s="1" t="s">
        <v>24</v>
      </c>
      <c r="C1019" s="1" t="s">
        <v>11</v>
      </c>
      <c r="D1019" s="1" t="s">
        <v>25</v>
      </c>
      <c r="E1019" s="1" t="s">
        <v>14</v>
      </c>
      <c r="F1019">
        <v>2018</v>
      </c>
      <c r="G1019">
        <v>10</v>
      </c>
      <c r="H1019">
        <v>23212</v>
      </c>
      <c r="I1019">
        <v>130767</v>
      </c>
      <c r="J1019" s="4">
        <f>SUMIFS(I:I,D:D,External_Data[[#This Row],[Brand]],F:F,External_Data[[#This Row],[Year]])</f>
        <v>3994746</v>
      </c>
      <c r="K10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20" spans="1:11" x14ac:dyDescent="0.25">
      <c r="A1020" s="1" t="s">
        <v>9</v>
      </c>
      <c r="B1020" s="1" t="s">
        <v>24</v>
      </c>
      <c r="C1020" s="1" t="s">
        <v>11</v>
      </c>
      <c r="D1020" s="1" t="s">
        <v>25</v>
      </c>
      <c r="E1020" s="1" t="s">
        <v>14</v>
      </c>
      <c r="F1020">
        <v>2018</v>
      </c>
      <c r="G1020">
        <v>11</v>
      </c>
      <c r="H1020">
        <v>16107</v>
      </c>
      <c r="I1020">
        <v>91609</v>
      </c>
      <c r="J1020" s="4">
        <f>SUMIFS(I:I,D:D,External_Data[[#This Row],[Brand]],F:F,External_Data[[#This Row],[Year]])</f>
        <v>3994746</v>
      </c>
      <c r="K10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21" spans="1:11" x14ac:dyDescent="0.25">
      <c r="A1021" s="1" t="s">
        <v>9</v>
      </c>
      <c r="B1021" s="1" t="s">
        <v>24</v>
      </c>
      <c r="C1021" s="1" t="s">
        <v>11</v>
      </c>
      <c r="D1021" s="1" t="s">
        <v>25</v>
      </c>
      <c r="E1021" s="1" t="s">
        <v>14</v>
      </c>
      <c r="F1021">
        <v>2018</v>
      </c>
      <c r="G1021">
        <v>12</v>
      </c>
      <c r="H1021">
        <v>13944</v>
      </c>
      <c r="I1021">
        <v>81018</v>
      </c>
      <c r="J1021" s="4">
        <f>SUMIFS(I:I,D:D,External_Data[[#This Row],[Brand]],F:F,External_Data[[#This Row],[Year]])</f>
        <v>3994746</v>
      </c>
      <c r="K10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22" spans="1:11" x14ac:dyDescent="0.25">
      <c r="A1022" s="1" t="s">
        <v>9</v>
      </c>
      <c r="B1022" s="1" t="s">
        <v>24</v>
      </c>
      <c r="C1022" s="1" t="s">
        <v>11</v>
      </c>
      <c r="D1022" s="1" t="s">
        <v>25</v>
      </c>
      <c r="E1022" s="1" t="s">
        <v>14</v>
      </c>
      <c r="F1022">
        <v>2019</v>
      </c>
      <c r="G1022">
        <v>1</v>
      </c>
      <c r="H1022">
        <v>12670</v>
      </c>
      <c r="I1022">
        <v>76909</v>
      </c>
      <c r="J1022" s="4">
        <f>SUMIFS(I:I,D:D,External_Data[[#This Row],[Brand]],F:F,External_Data[[#This Row],[Year]])</f>
        <v>3333589</v>
      </c>
      <c r="K10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3572373</v>
      </c>
    </row>
    <row r="1023" spans="1:11" x14ac:dyDescent="0.25">
      <c r="A1023" s="1" t="s">
        <v>9</v>
      </c>
      <c r="B1023" s="1" t="s">
        <v>24</v>
      </c>
      <c r="C1023" s="1" t="s">
        <v>11</v>
      </c>
      <c r="D1023" s="1" t="s">
        <v>25</v>
      </c>
      <c r="E1023" s="1" t="s">
        <v>14</v>
      </c>
      <c r="F1023">
        <v>2019</v>
      </c>
      <c r="G1023">
        <v>2</v>
      </c>
      <c r="H1023">
        <v>12278</v>
      </c>
      <c r="I1023">
        <v>73906</v>
      </c>
      <c r="J1023" s="4">
        <f>SUMIFS(I:I,D:D,External_Data[[#This Row],[Brand]],F:F,External_Data[[#This Row],[Year]])</f>
        <v>3333589</v>
      </c>
      <c r="K10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3552381</v>
      </c>
    </row>
    <row r="1024" spans="1:11" x14ac:dyDescent="0.25">
      <c r="A1024" s="1" t="s">
        <v>9</v>
      </c>
      <c r="B1024" s="1" t="s">
        <v>24</v>
      </c>
      <c r="C1024" s="1" t="s">
        <v>11</v>
      </c>
      <c r="D1024" s="1" t="s">
        <v>25</v>
      </c>
      <c r="E1024" s="1" t="s">
        <v>14</v>
      </c>
      <c r="F1024">
        <v>2019</v>
      </c>
      <c r="G1024">
        <v>3</v>
      </c>
      <c r="H1024">
        <v>13076</v>
      </c>
      <c r="I1024">
        <v>80353</v>
      </c>
      <c r="J1024" s="4">
        <f>SUMIFS(I:I,D:D,External_Data[[#This Row],[Brand]],F:F,External_Data[[#This Row],[Year]])</f>
        <v>3333589</v>
      </c>
      <c r="K10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3528994</v>
      </c>
    </row>
    <row r="1025" spans="1:11" x14ac:dyDescent="0.25">
      <c r="A1025" s="1" t="s">
        <v>9</v>
      </c>
      <c r="B1025" s="1" t="s">
        <v>24</v>
      </c>
      <c r="C1025" s="1" t="s">
        <v>11</v>
      </c>
      <c r="D1025" s="1" t="s">
        <v>25</v>
      </c>
      <c r="E1025" s="1" t="s">
        <v>14</v>
      </c>
      <c r="F1025">
        <v>2019</v>
      </c>
      <c r="G1025">
        <v>4</v>
      </c>
      <c r="H1025">
        <v>12222</v>
      </c>
      <c r="I1025">
        <v>75824</v>
      </c>
      <c r="J1025" s="4">
        <f>SUMIFS(I:I,D:D,External_Data[[#This Row],[Brand]],F:F,External_Data[[#This Row],[Year]])</f>
        <v>3333589</v>
      </c>
      <c r="K10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3506741</v>
      </c>
    </row>
    <row r="1026" spans="1:11" x14ac:dyDescent="0.25">
      <c r="A1026" s="1" t="s">
        <v>9</v>
      </c>
      <c r="B1026" s="1" t="s">
        <v>24</v>
      </c>
      <c r="C1026" s="1" t="s">
        <v>11</v>
      </c>
      <c r="D1026" s="1" t="s">
        <v>25</v>
      </c>
      <c r="E1026" s="1" t="s">
        <v>14</v>
      </c>
      <c r="F1026">
        <v>2019</v>
      </c>
      <c r="G1026">
        <v>5</v>
      </c>
      <c r="H1026">
        <v>15554</v>
      </c>
      <c r="I1026">
        <v>99260</v>
      </c>
      <c r="J1026" s="4">
        <f>SUMIFS(I:I,D:D,External_Data[[#This Row],[Brand]],F:F,External_Data[[#This Row],[Year]])</f>
        <v>3333589</v>
      </c>
      <c r="K10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3481814</v>
      </c>
    </row>
    <row r="1027" spans="1:11" x14ac:dyDescent="0.25">
      <c r="A1027" s="1" t="s">
        <v>9</v>
      </c>
      <c r="B1027" s="1" t="s">
        <v>24</v>
      </c>
      <c r="C1027" s="1" t="s">
        <v>11</v>
      </c>
      <c r="D1027" s="1" t="s">
        <v>25</v>
      </c>
      <c r="E1027" s="1" t="s">
        <v>14</v>
      </c>
      <c r="F1027">
        <v>2019</v>
      </c>
      <c r="G1027">
        <v>6</v>
      </c>
      <c r="H1027">
        <v>12558</v>
      </c>
      <c r="I1027">
        <v>79499</v>
      </c>
      <c r="J1027" s="4">
        <f>SUMIFS(I:I,D:D,External_Data[[#This Row],[Brand]],F:F,External_Data[[#This Row],[Year]])</f>
        <v>3333589</v>
      </c>
      <c r="K10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3454682</v>
      </c>
    </row>
    <row r="1028" spans="1:11" x14ac:dyDescent="0.25">
      <c r="A1028" s="1" t="s">
        <v>9</v>
      </c>
      <c r="B1028" s="1" t="s">
        <v>24</v>
      </c>
      <c r="C1028" s="1" t="s">
        <v>11</v>
      </c>
      <c r="D1028" s="1" t="s">
        <v>25</v>
      </c>
      <c r="E1028" s="1" t="s">
        <v>14</v>
      </c>
      <c r="F1028">
        <v>2019</v>
      </c>
      <c r="G1028">
        <v>7</v>
      </c>
      <c r="H1028">
        <v>16667</v>
      </c>
      <c r="I1028">
        <v>101514</v>
      </c>
      <c r="J1028" s="4">
        <f>SUMIFS(I:I,D:D,External_Data[[#This Row],[Brand]],F:F,External_Data[[#This Row],[Year]])</f>
        <v>3333589</v>
      </c>
      <c r="K10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3428985</v>
      </c>
    </row>
    <row r="1029" spans="1:11" x14ac:dyDescent="0.25">
      <c r="A1029" s="1" t="s">
        <v>9</v>
      </c>
      <c r="B1029" s="1" t="s">
        <v>24</v>
      </c>
      <c r="C1029" s="1" t="s">
        <v>11</v>
      </c>
      <c r="D1029" s="1" t="s">
        <v>25</v>
      </c>
      <c r="E1029" s="1" t="s">
        <v>14</v>
      </c>
      <c r="F1029">
        <v>2019</v>
      </c>
      <c r="G1029">
        <v>8</v>
      </c>
      <c r="H1029">
        <v>16191</v>
      </c>
      <c r="I1029">
        <v>97818</v>
      </c>
      <c r="J1029" s="4">
        <f>SUMIFS(I:I,D:D,External_Data[[#This Row],[Brand]],F:F,External_Data[[#This Row],[Year]])</f>
        <v>3333589</v>
      </c>
      <c r="K10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3405346</v>
      </c>
    </row>
    <row r="1030" spans="1:11" x14ac:dyDescent="0.25">
      <c r="A1030" s="1" t="s">
        <v>9</v>
      </c>
      <c r="B1030" s="1" t="s">
        <v>24</v>
      </c>
      <c r="C1030" s="1" t="s">
        <v>11</v>
      </c>
      <c r="D1030" s="1" t="s">
        <v>25</v>
      </c>
      <c r="E1030" s="1" t="s">
        <v>14</v>
      </c>
      <c r="F1030">
        <v>2019</v>
      </c>
      <c r="G1030">
        <v>9</v>
      </c>
      <c r="H1030">
        <v>17108</v>
      </c>
      <c r="I1030">
        <v>105140</v>
      </c>
      <c r="J1030" s="4">
        <f>SUMIFS(I:I,D:D,External_Data[[#This Row],[Brand]],F:F,External_Data[[#This Row],[Year]])</f>
        <v>3333589</v>
      </c>
      <c r="K10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3386852</v>
      </c>
    </row>
    <row r="1031" spans="1:11" x14ac:dyDescent="0.25">
      <c r="A1031" s="1" t="s">
        <v>9</v>
      </c>
      <c r="B1031" s="1" t="s">
        <v>24</v>
      </c>
      <c r="C1031" s="1" t="s">
        <v>11</v>
      </c>
      <c r="D1031" s="1" t="s">
        <v>25</v>
      </c>
      <c r="E1031" s="1" t="s">
        <v>14</v>
      </c>
      <c r="F1031">
        <v>2019</v>
      </c>
      <c r="G1031">
        <v>10</v>
      </c>
      <c r="H1031">
        <v>16401</v>
      </c>
      <c r="I1031">
        <v>101990</v>
      </c>
      <c r="J1031" s="4">
        <f>SUMIFS(I:I,D:D,External_Data[[#This Row],[Brand]],F:F,External_Data[[#This Row],[Year]])</f>
        <v>3333589</v>
      </c>
      <c r="K10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3363640</v>
      </c>
    </row>
    <row r="1032" spans="1:11" x14ac:dyDescent="0.25">
      <c r="A1032" s="1" t="s">
        <v>9</v>
      </c>
      <c r="B1032" s="1" t="s">
        <v>24</v>
      </c>
      <c r="C1032" s="1" t="s">
        <v>11</v>
      </c>
      <c r="D1032" s="1" t="s">
        <v>25</v>
      </c>
      <c r="E1032" s="1" t="s">
        <v>14</v>
      </c>
      <c r="F1032">
        <v>2019</v>
      </c>
      <c r="G1032">
        <v>11</v>
      </c>
      <c r="H1032">
        <v>16653</v>
      </c>
      <c r="I1032">
        <v>103075</v>
      </c>
      <c r="J1032" s="4">
        <f>SUMIFS(I:I,D:D,External_Data[[#This Row],[Brand]],F:F,External_Data[[#This Row],[Year]])</f>
        <v>3333589</v>
      </c>
      <c r="K10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3347533</v>
      </c>
    </row>
    <row r="1033" spans="1:11" x14ac:dyDescent="0.25">
      <c r="A1033" s="1" t="s">
        <v>9</v>
      </c>
      <c r="B1033" s="1" t="s">
        <v>24</v>
      </c>
      <c r="C1033" s="1" t="s">
        <v>11</v>
      </c>
      <c r="D1033" s="1" t="s">
        <v>25</v>
      </c>
      <c r="E1033" s="1" t="s">
        <v>14</v>
      </c>
      <c r="F1033">
        <v>2019</v>
      </c>
      <c r="G1033">
        <v>12</v>
      </c>
      <c r="H1033">
        <v>16198</v>
      </c>
      <c r="I1033">
        <v>100772</v>
      </c>
      <c r="J1033" s="4">
        <f>SUMIFS(I:I,D:D,External_Data[[#This Row],[Brand]],F:F,External_Data[[#This Row],[Year]])</f>
        <v>3333589</v>
      </c>
      <c r="K10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3333589</v>
      </c>
    </row>
    <row r="1034" spans="1:11" x14ac:dyDescent="0.25">
      <c r="A1034" s="1" t="s">
        <v>9</v>
      </c>
      <c r="B1034" s="1" t="s">
        <v>24</v>
      </c>
      <c r="C1034" s="1" t="s">
        <v>11</v>
      </c>
      <c r="D1034" s="1" t="s">
        <v>25</v>
      </c>
      <c r="E1034" s="1" t="s">
        <v>14</v>
      </c>
      <c r="F1034">
        <v>2020</v>
      </c>
      <c r="G1034">
        <v>1</v>
      </c>
      <c r="H1034">
        <v>18158</v>
      </c>
      <c r="I1034">
        <v>113344</v>
      </c>
      <c r="J1034" s="4">
        <f>SUMIFS(I:I,D:D,External_Data[[#This Row],[Brand]],F:F,External_Data[[#This Row],[Year]])</f>
        <v>3670492</v>
      </c>
      <c r="K10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3835398</v>
      </c>
    </row>
    <row r="1035" spans="1:11" x14ac:dyDescent="0.25">
      <c r="A1035" s="1" t="s">
        <v>9</v>
      </c>
      <c r="B1035" s="1" t="s">
        <v>24</v>
      </c>
      <c r="C1035" s="1" t="s">
        <v>11</v>
      </c>
      <c r="D1035" s="1" t="s">
        <v>25</v>
      </c>
      <c r="E1035" s="1" t="s">
        <v>14</v>
      </c>
      <c r="F1035">
        <v>2020</v>
      </c>
      <c r="G1035">
        <v>2</v>
      </c>
      <c r="H1035">
        <v>16303</v>
      </c>
      <c r="I1035">
        <v>101101</v>
      </c>
      <c r="J1035" s="4">
        <f>SUMIFS(I:I,D:D,External_Data[[#This Row],[Brand]],F:F,External_Data[[#This Row],[Year]])</f>
        <v>3670492</v>
      </c>
      <c r="K10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3823120</v>
      </c>
    </row>
    <row r="1036" spans="1:11" x14ac:dyDescent="0.25">
      <c r="A1036" s="1" t="s">
        <v>9</v>
      </c>
      <c r="B1036" s="1" t="s">
        <v>24</v>
      </c>
      <c r="C1036" s="1" t="s">
        <v>11</v>
      </c>
      <c r="D1036" s="1" t="s">
        <v>25</v>
      </c>
      <c r="E1036" s="1" t="s">
        <v>14</v>
      </c>
      <c r="F1036">
        <v>2020</v>
      </c>
      <c r="G1036">
        <v>3</v>
      </c>
      <c r="H1036">
        <v>21525</v>
      </c>
      <c r="I1036">
        <v>133007</v>
      </c>
      <c r="J1036" s="4">
        <f>SUMIFS(I:I,D:D,External_Data[[#This Row],[Brand]],F:F,External_Data[[#This Row],[Year]])</f>
        <v>3670492</v>
      </c>
      <c r="K10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3810044</v>
      </c>
    </row>
    <row r="1037" spans="1:11" x14ac:dyDescent="0.25">
      <c r="A1037" s="1" t="s">
        <v>9</v>
      </c>
      <c r="B1037" s="1" t="s">
        <v>24</v>
      </c>
      <c r="C1037" s="1" t="s">
        <v>11</v>
      </c>
      <c r="D1037" s="1" t="s">
        <v>25</v>
      </c>
      <c r="E1037" s="1" t="s">
        <v>14</v>
      </c>
      <c r="F1037">
        <v>2020</v>
      </c>
      <c r="G1037">
        <v>4</v>
      </c>
      <c r="H1037">
        <v>19460</v>
      </c>
      <c r="I1037">
        <v>119805</v>
      </c>
      <c r="J1037" s="4">
        <f>SUMIFS(I:I,D:D,External_Data[[#This Row],[Brand]],F:F,External_Data[[#This Row],[Year]])</f>
        <v>3670492</v>
      </c>
      <c r="K10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3797822</v>
      </c>
    </row>
    <row r="1038" spans="1:11" x14ac:dyDescent="0.25">
      <c r="A1038" s="1" t="s">
        <v>9</v>
      </c>
      <c r="B1038" s="1" t="s">
        <v>24</v>
      </c>
      <c r="C1038" s="1" t="s">
        <v>11</v>
      </c>
      <c r="D1038" s="1" t="s">
        <v>25</v>
      </c>
      <c r="E1038" s="1" t="s">
        <v>14</v>
      </c>
      <c r="F1038">
        <v>2020</v>
      </c>
      <c r="G1038">
        <v>5</v>
      </c>
      <c r="H1038">
        <v>17976</v>
      </c>
      <c r="I1038">
        <v>110845</v>
      </c>
      <c r="J1038" s="4">
        <f>SUMIFS(I:I,D:D,External_Data[[#This Row],[Brand]],F:F,External_Data[[#This Row],[Year]])</f>
        <v>3670492</v>
      </c>
      <c r="K10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3782268</v>
      </c>
    </row>
    <row r="1039" spans="1:11" x14ac:dyDescent="0.25">
      <c r="A1039" s="1" t="s">
        <v>9</v>
      </c>
      <c r="B1039" s="1" t="s">
        <v>24</v>
      </c>
      <c r="C1039" s="1" t="s">
        <v>11</v>
      </c>
      <c r="D1039" s="1" t="s">
        <v>25</v>
      </c>
      <c r="E1039" s="1" t="s">
        <v>14</v>
      </c>
      <c r="F1039">
        <v>2020</v>
      </c>
      <c r="G1039">
        <v>6</v>
      </c>
      <c r="H1039">
        <v>19117</v>
      </c>
      <c r="I1039">
        <v>117138</v>
      </c>
      <c r="J1039" s="4">
        <f>SUMIFS(I:I,D:D,External_Data[[#This Row],[Brand]],F:F,External_Data[[#This Row],[Year]])</f>
        <v>3670492</v>
      </c>
      <c r="K10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3769710</v>
      </c>
    </row>
    <row r="1040" spans="1:11" x14ac:dyDescent="0.25">
      <c r="A1040" s="1" t="s">
        <v>9</v>
      </c>
      <c r="B1040" s="1" t="s">
        <v>24</v>
      </c>
      <c r="C1040" s="1" t="s">
        <v>11</v>
      </c>
      <c r="D1040" s="1" t="s">
        <v>25</v>
      </c>
      <c r="E1040" s="1" t="s">
        <v>14</v>
      </c>
      <c r="F1040">
        <v>2020</v>
      </c>
      <c r="G1040">
        <v>7</v>
      </c>
      <c r="H1040">
        <v>20321</v>
      </c>
      <c r="I1040">
        <v>122549</v>
      </c>
      <c r="J1040" s="4">
        <f>SUMIFS(I:I,D:D,External_Data[[#This Row],[Brand]],F:F,External_Data[[#This Row],[Year]])</f>
        <v>3670492</v>
      </c>
      <c r="K10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3753043</v>
      </c>
    </row>
    <row r="1041" spans="1:11" x14ac:dyDescent="0.25">
      <c r="A1041" s="1" t="s">
        <v>9</v>
      </c>
      <c r="B1041" s="1" t="s">
        <v>24</v>
      </c>
      <c r="C1041" s="1" t="s">
        <v>11</v>
      </c>
      <c r="D1041" s="1" t="s">
        <v>25</v>
      </c>
      <c r="E1041" s="1" t="s">
        <v>14</v>
      </c>
      <c r="F1041">
        <v>2020</v>
      </c>
      <c r="G1041">
        <v>8</v>
      </c>
      <c r="H1041">
        <v>18991</v>
      </c>
      <c r="I1041">
        <v>114569</v>
      </c>
      <c r="J1041" s="4">
        <f>SUMIFS(I:I,D:D,External_Data[[#This Row],[Brand]],F:F,External_Data[[#This Row],[Year]])</f>
        <v>3670492</v>
      </c>
      <c r="K10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3736852</v>
      </c>
    </row>
    <row r="1042" spans="1:11" x14ac:dyDescent="0.25">
      <c r="A1042" s="1" t="s">
        <v>9</v>
      </c>
      <c r="B1042" s="1" t="s">
        <v>24</v>
      </c>
      <c r="C1042" s="1" t="s">
        <v>11</v>
      </c>
      <c r="D1042" s="1" t="s">
        <v>25</v>
      </c>
      <c r="E1042" s="1" t="s">
        <v>14</v>
      </c>
      <c r="F1042">
        <v>2020</v>
      </c>
      <c r="G1042">
        <v>9</v>
      </c>
      <c r="H1042">
        <v>18354</v>
      </c>
      <c r="I1042">
        <v>109634</v>
      </c>
      <c r="J1042" s="4">
        <f>SUMIFS(I:I,D:D,External_Data[[#This Row],[Brand]],F:F,External_Data[[#This Row],[Year]])</f>
        <v>3670492</v>
      </c>
      <c r="K10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3719744</v>
      </c>
    </row>
    <row r="1043" spans="1:11" x14ac:dyDescent="0.25">
      <c r="A1043" s="1" t="s">
        <v>9</v>
      </c>
      <c r="B1043" s="1" t="s">
        <v>24</v>
      </c>
      <c r="C1043" s="1" t="s">
        <v>11</v>
      </c>
      <c r="D1043" s="1" t="s">
        <v>25</v>
      </c>
      <c r="E1043" s="1" t="s">
        <v>14</v>
      </c>
      <c r="F1043">
        <v>2020</v>
      </c>
      <c r="G1043">
        <v>10</v>
      </c>
      <c r="H1043">
        <v>17976</v>
      </c>
      <c r="I1043">
        <v>107408</v>
      </c>
      <c r="J1043" s="4">
        <f>SUMIFS(I:I,D:D,External_Data[[#This Row],[Brand]],F:F,External_Data[[#This Row],[Year]])</f>
        <v>3670492</v>
      </c>
      <c r="K10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3703343</v>
      </c>
    </row>
    <row r="1044" spans="1:11" x14ac:dyDescent="0.25">
      <c r="A1044" s="1" t="s">
        <v>9</v>
      </c>
      <c r="B1044" s="1" t="s">
        <v>24</v>
      </c>
      <c r="C1044" s="1" t="s">
        <v>11</v>
      </c>
      <c r="D1044" s="1" t="s">
        <v>25</v>
      </c>
      <c r="E1044" s="1" t="s">
        <v>14</v>
      </c>
      <c r="F1044">
        <v>2020</v>
      </c>
      <c r="G1044">
        <v>11</v>
      </c>
      <c r="H1044">
        <v>14322</v>
      </c>
      <c r="I1044">
        <v>85477</v>
      </c>
      <c r="J1044" s="4">
        <f>SUMIFS(I:I,D:D,External_Data[[#This Row],[Brand]],F:F,External_Data[[#This Row],[Year]])</f>
        <v>3670492</v>
      </c>
      <c r="K10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3686690</v>
      </c>
    </row>
    <row r="1045" spans="1:11" x14ac:dyDescent="0.25">
      <c r="A1045" s="1" t="s">
        <v>9</v>
      </c>
      <c r="B1045" s="1" t="s">
        <v>24</v>
      </c>
      <c r="C1045" s="1" t="s">
        <v>11</v>
      </c>
      <c r="D1045" s="1" t="s">
        <v>25</v>
      </c>
      <c r="E1045" s="1" t="s">
        <v>14</v>
      </c>
      <c r="F1045">
        <v>2020</v>
      </c>
      <c r="G1045">
        <v>12</v>
      </c>
      <c r="H1045">
        <v>14665</v>
      </c>
      <c r="I1045">
        <v>87717</v>
      </c>
      <c r="J1045" s="4">
        <f>SUMIFS(I:I,D:D,External_Data[[#This Row],[Brand]],F:F,External_Data[[#This Row],[Year]])</f>
        <v>3670492</v>
      </c>
      <c r="K10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3670492</v>
      </c>
    </row>
    <row r="1046" spans="1:11" x14ac:dyDescent="0.25">
      <c r="A1046" s="1" t="s">
        <v>9</v>
      </c>
      <c r="B1046" s="1" t="s">
        <v>24</v>
      </c>
      <c r="C1046" s="1" t="s">
        <v>11</v>
      </c>
      <c r="D1046" s="1" t="s">
        <v>25</v>
      </c>
      <c r="E1046" s="1" t="s">
        <v>14</v>
      </c>
      <c r="F1046">
        <v>2021</v>
      </c>
      <c r="G1046">
        <v>1</v>
      </c>
      <c r="H1046">
        <v>14378</v>
      </c>
      <c r="I1046">
        <v>86030</v>
      </c>
      <c r="J1046" s="4">
        <f>SUMIFS(I:I,D:D,External_Data[[#This Row],[Brand]],F:F,External_Data[[#This Row],[Year]])</f>
        <v>2628500</v>
      </c>
      <c r="K10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2827510</v>
      </c>
    </row>
    <row r="1047" spans="1:11" x14ac:dyDescent="0.25">
      <c r="A1047" s="1" t="s">
        <v>9</v>
      </c>
      <c r="B1047" s="1" t="s">
        <v>24</v>
      </c>
      <c r="C1047" s="1" t="s">
        <v>11</v>
      </c>
      <c r="D1047" s="1" t="s">
        <v>25</v>
      </c>
      <c r="E1047" s="1" t="s">
        <v>14</v>
      </c>
      <c r="F1047">
        <v>2021</v>
      </c>
      <c r="G1047">
        <v>2</v>
      </c>
      <c r="H1047">
        <v>13727</v>
      </c>
      <c r="I1047">
        <v>82075</v>
      </c>
      <c r="J1047" s="4">
        <f>SUMIFS(I:I,D:D,External_Data[[#This Row],[Brand]],F:F,External_Data[[#This Row],[Year]])</f>
        <v>2628500</v>
      </c>
      <c r="K10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2811207</v>
      </c>
    </row>
    <row r="1048" spans="1:11" x14ac:dyDescent="0.25">
      <c r="A1048" s="1" t="s">
        <v>9</v>
      </c>
      <c r="B1048" s="1" t="s">
        <v>24</v>
      </c>
      <c r="C1048" s="1" t="s">
        <v>11</v>
      </c>
      <c r="D1048" s="1" t="s">
        <v>25</v>
      </c>
      <c r="E1048" s="1" t="s">
        <v>14</v>
      </c>
      <c r="F1048">
        <v>2021</v>
      </c>
      <c r="G1048">
        <v>3</v>
      </c>
      <c r="H1048">
        <v>16730</v>
      </c>
      <c r="I1048">
        <v>99757</v>
      </c>
      <c r="J1048" s="4">
        <f>SUMIFS(I:I,D:D,External_Data[[#This Row],[Brand]],F:F,External_Data[[#This Row],[Year]])</f>
        <v>2628500</v>
      </c>
      <c r="K10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2789682</v>
      </c>
    </row>
    <row r="1049" spans="1:11" x14ac:dyDescent="0.25">
      <c r="A1049" s="1" t="s">
        <v>9</v>
      </c>
      <c r="B1049" s="1" t="s">
        <v>24</v>
      </c>
      <c r="C1049" s="1" t="s">
        <v>11</v>
      </c>
      <c r="D1049" s="1" t="s">
        <v>25</v>
      </c>
      <c r="E1049" s="1" t="s">
        <v>14</v>
      </c>
      <c r="F1049">
        <v>2021</v>
      </c>
      <c r="G1049">
        <v>4</v>
      </c>
      <c r="H1049">
        <v>14749</v>
      </c>
      <c r="I1049">
        <v>87836</v>
      </c>
      <c r="J1049" s="4">
        <f>SUMIFS(I:I,D:D,External_Data[[#This Row],[Brand]],F:F,External_Data[[#This Row],[Year]])</f>
        <v>2628500</v>
      </c>
      <c r="K10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2770222</v>
      </c>
    </row>
    <row r="1050" spans="1:11" x14ac:dyDescent="0.25">
      <c r="A1050" s="1" t="s">
        <v>9</v>
      </c>
      <c r="B1050" s="1" t="s">
        <v>24</v>
      </c>
      <c r="C1050" s="1" t="s">
        <v>11</v>
      </c>
      <c r="D1050" s="1" t="s">
        <v>25</v>
      </c>
      <c r="E1050" s="1" t="s">
        <v>14</v>
      </c>
      <c r="F1050">
        <v>2021</v>
      </c>
      <c r="G1050">
        <v>5</v>
      </c>
      <c r="H1050">
        <v>14966</v>
      </c>
      <c r="I1050">
        <v>89187</v>
      </c>
      <c r="J1050" s="4">
        <f>SUMIFS(I:I,D:D,External_Data[[#This Row],[Brand]],F:F,External_Data[[#This Row],[Year]])</f>
        <v>2628500</v>
      </c>
      <c r="K10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2752246</v>
      </c>
    </row>
    <row r="1051" spans="1:11" x14ac:dyDescent="0.25">
      <c r="A1051" s="1" t="s">
        <v>9</v>
      </c>
      <c r="B1051" s="1" t="s">
        <v>24</v>
      </c>
      <c r="C1051" s="1" t="s">
        <v>11</v>
      </c>
      <c r="D1051" s="1" t="s">
        <v>25</v>
      </c>
      <c r="E1051" s="1" t="s">
        <v>14</v>
      </c>
      <c r="F1051">
        <v>2021</v>
      </c>
      <c r="G1051">
        <v>6</v>
      </c>
      <c r="H1051">
        <v>14889</v>
      </c>
      <c r="I1051">
        <v>88711</v>
      </c>
      <c r="J1051" s="4">
        <f>SUMIFS(I:I,D:D,External_Data[[#This Row],[Brand]],F:F,External_Data[[#This Row],[Year]])</f>
        <v>2628500</v>
      </c>
      <c r="K10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2733129</v>
      </c>
    </row>
    <row r="1052" spans="1:11" x14ac:dyDescent="0.25">
      <c r="A1052" s="1" t="s">
        <v>9</v>
      </c>
      <c r="B1052" s="1" t="s">
        <v>24</v>
      </c>
      <c r="C1052" s="1" t="s">
        <v>11</v>
      </c>
      <c r="D1052" s="1" t="s">
        <v>25</v>
      </c>
      <c r="E1052" s="1" t="s">
        <v>14</v>
      </c>
      <c r="F1052">
        <v>2021</v>
      </c>
      <c r="G1052">
        <v>7</v>
      </c>
      <c r="H1052">
        <v>13503</v>
      </c>
      <c r="I1052">
        <v>80325</v>
      </c>
      <c r="J1052" s="4">
        <f>SUMIFS(I:I,D:D,External_Data[[#This Row],[Brand]],F:F,External_Data[[#This Row],[Year]])</f>
        <v>2628500</v>
      </c>
      <c r="K10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2712808</v>
      </c>
    </row>
    <row r="1053" spans="1:11" x14ac:dyDescent="0.25">
      <c r="A1053" s="1" t="s">
        <v>9</v>
      </c>
      <c r="B1053" s="1" t="s">
        <v>24</v>
      </c>
      <c r="C1053" s="1" t="s">
        <v>11</v>
      </c>
      <c r="D1053" s="1" t="s">
        <v>25</v>
      </c>
      <c r="E1053" s="1" t="s">
        <v>14</v>
      </c>
      <c r="F1053">
        <v>2021</v>
      </c>
      <c r="G1053">
        <v>8</v>
      </c>
      <c r="H1053">
        <v>9779</v>
      </c>
      <c r="I1053">
        <v>58226</v>
      </c>
      <c r="J1053" s="4">
        <f>SUMIFS(I:I,D:D,External_Data[[#This Row],[Brand]],F:F,External_Data[[#This Row],[Year]])</f>
        <v>2628500</v>
      </c>
      <c r="K10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2693817</v>
      </c>
    </row>
    <row r="1054" spans="1:11" x14ac:dyDescent="0.25">
      <c r="A1054" s="1" t="s">
        <v>9</v>
      </c>
      <c r="B1054" s="1" t="s">
        <v>24</v>
      </c>
      <c r="C1054" s="1" t="s">
        <v>11</v>
      </c>
      <c r="D1054" s="1" t="s">
        <v>25</v>
      </c>
      <c r="E1054" s="1" t="s">
        <v>14</v>
      </c>
      <c r="F1054">
        <v>2021</v>
      </c>
      <c r="G1054">
        <v>9</v>
      </c>
      <c r="H1054">
        <v>12432</v>
      </c>
      <c r="I1054">
        <v>73976</v>
      </c>
      <c r="J1054" s="4">
        <f>SUMIFS(I:I,D:D,External_Data[[#This Row],[Brand]],F:F,External_Data[[#This Row],[Year]])</f>
        <v>2628500</v>
      </c>
      <c r="K10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2675463</v>
      </c>
    </row>
    <row r="1055" spans="1:11" x14ac:dyDescent="0.25">
      <c r="A1055" s="1" t="s">
        <v>9</v>
      </c>
      <c r="B1055" s="1" t="s">
        <v>24</v>
      </c>
      <c r="C1055" s="1" t="s">
        <v>11</v>
      </c>
      <c r="D1055" s="1" t="s">
        <v>25</v>
      </c>
      <c r="E1055" s="1" t="s">
        <v>14</v>
      </c>
      <c r="F1055">
        <v>2021</v>
      </c>
      <c r="G1055">
        <v>10</v>
      </c>
      <c r="H1055">
        <v>11508</v>
      </c>
      <c r="I1055">
        <v>68439</v>
      </c>
      <c r="J1055" s="4">
        <f>SUMIFS(I:I,D:D,External_Data[[#This Row],[Brand]],F:F,External_Data[[#This Row],[Year]])</f>
        <v>2628500</v>
      </c>
      <c r="K10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2657487</v>
      </c>
    </row>
    <row r="1056" spans="1:11" x14ac:dyDescent="0.25">
      <c r="A1056" s="1" t="s">
        <v>9</v>
      </c>
      <c r="B1056" s="1" t="s">
        <v>24</v>
      </c>
      <c r="C1056" s="1" t="s">
        <v>11</v>
      </c>
      <c r="D1056" s="1" t="s">
        <v>25</v>
      </c>
      <c r="E1056" s="1" t="s">
        <v>14</v>
      </c>
      <c r="F1056">
        <v>2021</v>
      </c>
      <c r="G1056">
        <v>11</v>
      </c>
      <c r="H1056">
        <v>10696</v>
      </c>
      <c r="I1056">
        <v>63693</v>
      </c>
      <c r="J1056" s="4">
        <f>SUMIFS(I:I,D:D,External_Data[[#This Row],[Brand]],F:F,External_Data[[#This Row],[Year]])</f>
        <v>2628500</v>
      </c>
      <c r="K10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2643165</v>
      </c>
    </row>
    <row r="1057" spans="1:11" x14ac:dyDescent="0.25">
      <c r="A1057" s="1" t="s">
        <v>9</v>
      </c>
      <c r="B1057" s="1" t="s">
        <v>24</v>
      </c>
      <c r="C1057" s="1" t="s">
        <v>11</v>
      </c>
      <c r="D1057" s="1" t="s">
        <v>25</v>
      </c>
      <c r="E1057" s="1" t="s">
        <v>14</v>
      </c>
      <c r="F1057">
        <v>2021</v>
      </c>
      <c r="G1057">
        <v>12</v>
      </c>
      <c r="H1057">
        <v>11396</v>
      </c>
      <c r="I1057">
        <v>68201</v>
      </c>
      <c r="J1057" s="4">
        <f>SUMIFS(I:I,D:D,External_Data[[#This Row],[Brand]],F:F,External_Data[[#This Row],[Year]])</f>
        <v>2628500</v>
      </c>
      <c r="K10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2628500</v>
      </c>
    </row>
    <row r="1058" spans="1:11" x14ac:dyDescent="0.25">
      <c r="A1058" s="1" t="s">
        <v>9</v>
      </c>
      <c r="B1058" s="1" t="s">
        <v>24</v>
      </c>
      <c r="C1058" s="1" t="s">
        <v>11</v>
      </c>
      <c r="D1058" s="1" t="s">
        <v>25</v>
      </c>
      <c r="E1058" s="1" t="s">
        <v>14</v>
      </c>
      <c r="F1058">
        <v>2022</v>
      </c>
      <c r="G1058">
        <v>1</v>
      </c>
      <c r="H1058">
        <v>10066</v>
      </c>
      <c r="I1058">
        <v>61243</v>
      </c>
      <c r="J1058" s="4">
        <f>SUMIFS(I:I,D:D,External_Data[[#This Row],[Brand]],F:F,External_Data[[#This Row],[Year]])</f>
        <v>1992550</v>
      </c>
      <c r="K10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2136925</v>
      </c>
    </row>
    <row r="1059" spans="1:11" x14ac:dyDescent="0.25">
      <c r="A1059" s="1" t="s">
        <v>9</v>
      </c>
      <c r="B1059" s="1" t="s">
        <v>24</v>
      </c>
      <c r="C1059" s="1" t="s">
        <v>11</v>
      </c>
      <c r="D1059" s="1" t="s">
        <v>25</v>
      </c>
      <c r="E1059" s="1" t="s">
        <v>14</v>
      </c>
      <c r="F1059">
        <v>2022</v>
      </c>
      <c r="G1059">
        <v>2</v>
      </c>
      <c r="H1059">
        <v>9471</v>
      </c>
      <c r="I1059">
        <v>57659</v>
      </c>
      <c r="J1059" s="4">
        <f>SUMIFS(I:I,D:D,External_Data[[#This Row],[Brand]],F:F,External_Data[[#This Row],[Year]])</f>
        <v>1992550</v>
      </c>
      <c r="K10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2123198</v>
      </c>
    </row>
    <row r="1060" spans="1:11" x14ac:dyDescent="0.25">
      <c r="A1060" s="1" t="s">
        <v>9</v>
      </c>
      <c r="B1060" s="1" t="s">
        <v>24</v>
      </c>
      <c r="C1060" s="1" t="s">
        <v>11</v>
      </c>
      <c r="D1060" s="1" t="s">
        <v>25</v>
      </c>
      <c r="E1060" s="1" t="s">
        <v>14</v>
      </c>
      <c r="F1060">
        <v>2022</v>
      </c>
      <c r="G1060">
        <v>3</v>
      </c>
      <c r="H1060">
        <v>10584</v>
      </c>
      <c r="I1060">
        <v>64512</v>
      </c>
      <c r="J1060" s="4">
        <f>SUMIFS(I:I,D:D,External_Data[[#This Row],[Brand]],F:F,External_Data[[#This Row],[Year]])</f>
        <v>1992550</v>
      </c>
      <c r="K10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2106468</v>
      </c>
    </row>
    <row r="1061" spans="1:11" x14ac:dyDescent="0.25">
      <c r="A1061" s="1" t="s">
        <v>9</v>
      </c>
      <c r="B1061" s="1" t="s">
        <v>24</v>
      </c>
      <c r="C1061" s="1" t="s">
        <v>11</v>
      </c>
      <c r="D1061" s="1" t="s">
        <v>25</v>
      </c>
      <c r="E1061" s="1" t="s">
        <v>14</v>
      </c>
      <c r="F1061">
        <v>2022</v>
      </c>
      <c r="G1061">
        <v>4</v>
      </c>
      <c r="H1061">
        <v>9177</v>
      </c>
      <c r="I1061">
        <v>55916</v>
      </c>
      <c r="J1061" s="4">
        <f>SUMIFS(I:I,D:D,External_Data[[#This Row],[Brand]],F:F,External_Data[[#This Row],[Year]])</f>
        <v>1992550</v>
      </c>
      <c r="K10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2091719</v>
      </c>
    </row>
    <row r="1062" spans="1:11" x14ac:dyDescent="0.25">
      <c r="A1062" s="1" t="s">
        <v>9</v>
      </c>
      <c r="B1062" s="1" t="s">
        <v>24</v>
      </c>
      <c r="C1062" s="1" t="s">
        <v>11</v>
      </c>
      <c r="D1062" s="1" t="s">
        <v>25</v>
      </c>
      <c r="E1062" s="1" t="s">
        <v>14</v>
      </c>
      <c r="F1062">
        <v>2022</v>
      </c>
      <c r="G1062">
        <v>5</v>
      </c>
      <c r="H1062">
        <v>9660</v>
      </c>
      <c r="I1062">
        <v>58814</v>
      </c>
      <c r="J1062" s="4">
        <f>SUMIFS(I:I,D:D,External_Data[[#This Row],[Brand]],F:F,External_Data[[#This Row],[Year]])</f>
        <v>1992550</v>
      </c>
      <c r="K10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2076753</v>
      </c>
    </row>
    <row r="1063" spans="1:11" x14ac:dyDescent="0.25">
      <c r="A1063" s="1" t="s">
        <v>9</v>
      </c>
      <c r="B1063" s="1" t="s">
        <v>24</v>
      </c>
      <c r="C1063" s="1" t="s">
        <v>11</v>
      </c>
      <c r="D1063" s="1" t="s">
        <v>25</v>
      </c>
      <c r="E1063" s="1" t="s">
        <v>14</v>
      </c>
      <c r="F1063">
        <v>2022</v>
      </c>
      <c r="G1063">
        <v>6</v>
      </c>
      <c r="H1063">
        <v>9170</v>
      </c>
      <c r="I1063">
        <v>55832</v>
      </c>
      <c r="J1063" s="4">
        <f>SUMIFS(I:I,D:D,External_Data[[#This Row],[Brand]],F:F,External_Data[[#This Row],[Year]])</f>
        <v>1992550</v>
      </c>
      <c r="K10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2061864</v>
      </c>
    </row>
    <row r="1064" spans="1:11" x14ac:dyDescent="0.25">
      <c r="A1064" s="1" t="s">
        <v>9</v>
      </c>
      <c r="B1064" s="1" t="s">
        <v>24</v>
      </c>
      <c r="C1064" s="1" t="s">
        <v>11</v>
      </c>
      <c r="D1064" s="1" t="s">
        <v>25</v>
      </c>
      <c r="E1064" s="1" t="s">
        <v>14</v>
      </c>
      <c r="F1064">
        <v>2022</v>
      </c>
      <c r="G1064">
        <v>7</v>
      </c>
      <c r="H1064">
        <v>8694</v>
      </c>
      <c r="I1064">
        <v>52948</v>
      </c>
      <c r="J1064" s="4">
        <f>SUMIFS(I:I,D:D,External_Data[[#This Row],[Brand]],F:F,External_Data[[#This Row],[Year]])</f>
        <v>1992550</v>
      </c>
      <c r="K10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2048361</v>
      </c>
    </row>
    <row r="1065" spans="1:11" x14ac:dyDescent="0.25">
      <c r="A1065" s="1" t="s">
        <v>9</v>
      </c>
      <c r="B1065" s="1" t="s">
        <v>24</v>
      </c>
      <c r="C1065" s="1" t="s">
        <v>11</v>
      </c>
      <c r="D1065" s="1" t="s">
        <v>25</v>
      </c>
      <c r="E1065" s="1" t="s">
        <v>14</v>
      </c>
      <c r="F1065">
        <v>2022</v>
      </c>
      <c r="G1065">
        <v>8</v>
      </c>
      <c r="H1065">
        <v>9051</v>
      </c>
      <c r="I1065">
        <v>55111</v>
      </c>
      <c r="J1065" s="4">
        <f>SUMIFS(I:I,D:D,External_Data[[#This Row],[Brand]],F:F,External_Data[[#This Row],[Year]])</f>
        <v>1992550</v>
      </c>
      <c r="K10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2038582</v>
      </c>
    </row>
    <row r="1066" spans="1:11" x14ac:dyDescent="0.25">
      <c r="A1066" s="1" t="s">
        <v>9</v>
      </c>
      <c r="B1066" s="1" t="s">
        <v>24</v>
      </c>
      <c r="C1066" s="1" t="s">
        <v>11</v>
      </c>
      <c r="D1066" s="1" t="s">
        <v>25</v>
      </c>
      <c r="E1066" s="1" t="s">
        <v>14</v>
      </c>
      <c r="F1066">
        <v>2022</v>
      </c>
      <c r="G1066">
        <v>9</v>
      </c>
      <c r="H1066">
        <v>9884</v>
      </c>
      <c r="I1066">
        <v>60193</v>
      </c>
      <c r="J1066" s="4">
        <f>SUMIFS(I:I,D:D,External_Data[[#This Row],[Brand]],F:F,External_Data[[#This Row],[Year]])</f>
        <v>1992550</v>
      </c>
      <c r="K10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2026150</v>
      </c>
    </row>
    <row r="1067" spans="1:11" x14ac:dyDescent="0.25">
      <c r="A1067" s="1" t="s">
        <v>9</v>
      </c>
      <c r="B1067" s="1" t="s">
        <v>24</v>
      </c>
      <c r="C1067" s="1" t="s">
        <v>11</v>
      </c>
      <c r="D1067" s="1" t="s">
        <v>25</v>
      </c>
      <c r="E1067" s="1" t="s">
        <v>14</v>
      </c>
      <c r="F1067">
        <v>2022</v>
      </c>
      <c r="G1067">
        <v>10</v>
      </c>
      <c r="H1067">
        <v>12768</v>
      </c>
      <c r="I1067">
        <v>82810</v>
      </c>
      <c r="J1067" s="4">
        <f>SUMIFS(I:I,D:D,External_Data[[#This Row],[Brand]],F:F,External_Data[[#This Row],[Year]])</f>
        <v>1992550</v>
      </c>
      <c r="K10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2014642</v>
      </c>
    </row>
    <row r="1068" spans="1:11" x14ac:dyDescent="0.25">
      <c r="A1068" s="1" t="s">
        <v>9</v>
      </c>
      <c r="B1068" s="1" t="s">
        <v>24</v>
      </c>
      <c r="C1068" s="1" t="s">
        <v>11</v>
      </c>
      <c r="D1068" s="1" t="s">
        <v>25</v>
      </c>
      <c r="E1068" s="1" t="s">
        <v>14</v>
      </c>
      <c r="F1068">
        <v>2022</v>
      </c>
      <c r="G1068">
        <v>11</v>
      </c>
      <c r="H1068">
        <v>10801</v>
      </c>
      <c r="I1068">
        <v>72842</v>
      </c>
      <c r="J1068" s="4">
        <f>SUMIFS(I:I,D:D,External_Data[[#This Row],[Brand]],F:F,External_Data[[#This Row],[Year]])</f>
        <v>1992550</v>
      </c>
      <c r="K10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2003946</v>
      </c>
    </row>
    <row r="1069" spans="1:11" x14ac:dyDescent="0.25">
      <c r="A1069" s="1" t="s">
        <v>9</v>
      </c>
      <c r="B1069" s="1" t="s">
        <v>24</v>
      </c>
      <c r="C1069" s="1" t="s">
        <v>11</v>
      </c>
      <c r="D1069" s="1" t="s">
        <v>25</v>
      </c>
      <c r="E1069" s="1" t="s">
        <v>14</v>
      </c>
      <c r="F1069">
        <v>2022</v>
      </c>
      <c r="G1069">
        <v>12</v>
      </c>
      <c r="H1069">
        <v>9310</v>
      </c>
      <c r="I1069">
        <v>65240</v>
      </c>
      <c r="J1069" s="4">
        <f>SUMIFS(I:I,D:D,External_Data[[#This Row],[Brand]],F:F,External_Data[[#This Row],[Year]])</f>
        <v>1992550</v>
      </c>
      <c r="K10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1992550</v>
      </c>
    </row>
    <row r="1070" spans="1:11" x14ac:dyDescent="0.25">
      <c r="A1070" s="1" t="s">
        <v>9</v>
      </c>
      <c r="B1070" s="1" t="s">
        <v>24</v>
      </c>
      <c r="C1070" s="1" t="s">
        <v>11</v>
      </c>
      <c r="D1070" s="1" t="s">
        <v>25</v>
      </c>
      <c r="E1070" s="1" t="s">
        <v>14</v>
      </c>
      <c r="F1070">
        <v>2023</v>
      </c>
      <c r="G1070">
        <v>1</v>
      </c>
      <c r="H1070">
        <v>9282</v>
      </c>
      <c r="I1070">
        <v>69496</v>
      </c>
      <c r="J1070" s="4">
        <f>SUMIFS(I:I,D:D,External_Data[[#This Row],[Brand]],F:F,External_Data[[#This Row],[Year]])</f>
        <v>542878</v>
      </c>
      <c r="K10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651448</v>
      </c>
    </row>
    <row r="1071" spans="1:11" x14ac:dyDescent="0.25">
      <c r="A1071" s="1" t="s">
        <v>9</v>
      </c>
      <c r="B1071" s="1" t="s">
        <v>24</v>
      </c>
      <c r="C1071" s="1" t="s">
        <v>11</v>
      </c>
      <c r="D1071" s="1" t="s">
        <v>25</v>
      </c>
      <c r="E1071" s="1" t="s">
        <v>14</v>
      </c>
      <c r="F1071">
        <v>2023</v>
      </c>
      <c r="G1071">
        <v>2</v>
      </c>
      <c r="H1071">
        <v>9016</v>
      </c>
      <c r="I1071">
        <v>67501</v>
      </c>
      <c r="J1071" s="4">
        <f>SUMIFS(I:I,D:D,External_Data[[#This Row],[Brand]],F:F,External_Data[[#This Row],[Year]])</f>
        <v>542878</v>
      </c>
      <c r="K10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641977</v>
      </c>
    </row>
    <row r="1072" spans="1:11" x14ac:dyDescent="0.25">
      <c r="A1072" s="1" t="s">
        <v>9</v>
      </c>
      <c r="B1072" s="1" t="s">
        <v>24</v>
      </c>
      <c r="C1072" s="1" t="s">
        <v>11</v>
      </c>
      <c r="D1072" s="1" t="s">
        <v>25</v>
      </c>
      <c r="E1072" s="1" t="s">
        <v>14</v>
      </c>
      <c r="F1072">
        <v>2023</v>
      </c>
      <c r="G1072">
        <v>3</v>
      </c>
      <c r="H1072">
        <v>8953</v>
      </c>
      <c r="I1072">
        <v>66990</v>
      </c>
      <c r="J1072" s="4">
        <f>SUMIFS(I:I,D:D,External_Data[[#This Row],[Brand]],F:F,External_Data[[#This Row],[Year]])</f>
        <v>542878</v>
      </c>
      <c r="K10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631393</v>
      </c>
    </row>
    <row r="1073" spans="1:11" x14ac:dyDescent="0.25">
      <c r="A1073" s="1" t="s">
        <v>9</v>
      </c>
      <c r="B1073" s="1" t="s">
        <v>24</v>
      </c>
      <c r="C1073" s="1" t="s">
        <v>11</v>
      </c>
      <c r="D1073" s="1" t="s">
        <v>25</v>
      </c>
      <c r="E1073" s="1" t="s">
        <v>15</v>
      </c>
      <c r="F1073">
        <v>2018</v>
      </c>
      <c r="G1073">
        <v>1</v>
      </c>
      <c r="H1073">
        <v>20937</v>
      </c>
      <c r="I1073">
        <v>87780</v>
      </c>
      <c r="J1073" s="4">
        <f>SUMIFS(I:I,D:D,External_Data[[#This Row],[Brand]],F:F,External_Data[[#This Row],[Year]])</f>
        <v>3994746</v>
      </c>
      <c r="K10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4" spans="1:11" x14ac:dyDescent="0.25">
      <c r="A1074" s="1" t="s">
        <v>9</v>
      </c>
      <c r="B1074" s="1" t="s">
        <v>24</v>
      </c>
      <c r="C1074" s="1" t="s">
        <v>11</v>
      </c>
      <c r="D1074" s="1" t="s">
        <v>25</v>
      </c>
      <c r="E1074" s="1" t="s">
        <v>15</v>
      </c>
      <c r="F1074">
        <v>2018</v>
      </c>
      <c r="G1074">
        <v>2</v>
      </c>
      <c r="H1074">
        <v>18823</v>
      </c>
      <c r="I1074">
        <v>81781</v>
      </c>
      <c r="J1074" s="4">
        <f>SUMIFS(I:I,D:D,External_Data[[#This Row],[Brand]],F:F,External_Data[[#This Row],[Year]])</f>
        <v>3994746</v>
      </c>
      <c r="K10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5" spans="1:11" x14ac:dyDescent="0.25">
      <c r="A1075" s="1" t="s">
        <v>9</v>
      </c>
      <c r="B1075" s="1" t="s">
        <v>24</v>
      </c>
      <c r="C1075" s="1" t="s">
        <v>11</v>
      </c>
      <c r="D1075" s="1" t="s">
        <v>25</v>
      </c>
      <c r="E1075" s="1" t="s">
        <v>15</v>
      </c>
      <c r="F1075">
        <v>2018</v>
      </c>
      <c r="G1075">
        <v>3</v>
      </c>
      <c r="H1075">
        <v>23646</v>
      </c>
      <c r="I1075">
        <v>104188</v>
      </c>
      <c r="J1075" s="4">
        <f>SUMIFS(I:I,D:D,External_Data[[#This Row],[Brand]],F:F,External_Data[[#This Row],[Year]])</f>
        <v>3994746</v>
      </c>
      <c r="K10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6" spans="1:11" x14ac:dyDescent="0.25">
      <c r="A1076" s="1" t="s">
        <v>9</v>
      </c>
      <c r="B1076" s="1" t="s">
        <v>24</v>
      </c>
      <c r="C1076" s="1" t="s">
        <v>11</v>
      </c>
      <c r="D1076" s="1" t="s">
        <v>25</v>
      </c>
      <c r="E1076" s="1" t="s">
        <v>15</v>
      </c>
      <c r="F1076">
        <v>2018</v>
      </c>
      <c r="G1076">
        <v>4</v>
      </c>
      <c r="H1076">
        <v>19614</v>
      </c>
      <c r="I1076">
        <v>85953</v>
      </c>
      <c r="J1076" s="4">
        <f>SUMIFS(I:I,D:D,External_Data[[#This Row],[Brand]],F:F,External_Data[[#This Row],[Year]])</f>
        <v>3994746</v>
      </c>
      <c r="K10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7" spans="1:11" x14ac:dyDescent="0.25">
      <c r="A1077" s="1" t="s">
        <v>9</v>
      </c>
      <c r="B1077" s="1" t="s">
        <v>24</v>
      </c>
      <c r="C1077" s="1" t="s">
        <v>11</v>
      </c>
      <c r="D1077" s="1" t="s">
        <v>25</v>
      </c>
      <c r="E1077" s="1" t="s">
        <v>15</v>
      </c>
      <c r="F1077">
        <v>2018</v>
      </c>
      <c r="G1077">
        <v>5</v>
      </c>
      <c r="H1077">
        <v>24024</v>
      </c>
      <c r="I1077">
        <v>108332</v>
      </c>
      <c r="J1077" s="4">
        <f>SUMIFS(I:I,D:D,External_Data[[#This Row],[Brand]],F:F,External_Data[[#This Row],[Year]])</f>
        <v>3994746</v>
      </c>
      <c r="K10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8" spans="1:11" x14ac:dyDescent="0.25">
      <c r="A1078" s="1" t="s">
        <v>9</v>
      </c>
      <c r="B1078" s="1" t="s">
        <v>24</v>
      </c>
      <c r="C1078" s="1" t="s">
        <v>11</v>
      </c>
      <c r="D1078" s="1" t="s">
        <v>25</v>
      </c>
      <c r="E1078" s="1" t="s">
        <v>15</v>
      </c>
      <c r="F1078">
        <v>2018</v>
      </c>
      <c r="G1078">
        <v>6</v>
      </c>
      <c r="H1078">
        <v>24955</v>
      </c>
      <c r="I1078">
        <v>112539</v>
      </c>
      <c r="J1078" s="4">
        <f>SUMIFS(I:I,D:D,External_Data[[#This Row],[Brand]],F:F,External_Data[[#This Row],[Year]])</f>
        <v>3994746</v>
      </c>
      <c r="K10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79" spans="1:11" x14ac:dyDescent="0.25">
      <c r="A1079" s="1" t="s">
        <v>9</v>
      </c>
      <c r="B1079" s="1" t="s">
        <v>24</v>
      </c>
      <c r="C1079" s="1" t="s">
        <v>11</v>
      </c>
      <c r="D1079" s="1" t="s">
        <v>25</v>
      </c>
      <c r="E1079" s="1" t="s">
        <v>15</v>
      </c>
      <c r="F1079">
        <v>2018</v>
      </c>
      <c r="G1079">
        <v>7</v>
      </c>
      <c r="H1079">
        <v>23926</v>
      </c>
      <c r="I1079">
        <v>109424</v>
      </c>
      <c r="J1079" s="4">
        <f>SUMIFS(I:I,D:D,External_Data[[#This Row],[Brand]],F:F,External_Data[[#This Row],[Year]])</f>
        <v>3994746</v>
      </c>
      <c r="K10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0" spans="1:11" x14ac:dyDescent="0.25">
      <c r="A1080" s="1" t="s">
        <v>9</v>
      </c>
      <c r="B1080" s="1" t="s">
        <v>24</v>
      </c>
      <c r="C1080" s="1" t="s">
        <v>11</v>
      </c>
      <c r="D1080" s="1" t="s">
        <v>25</v>
      </c>
      <c r="E1080" s="1" t="s">
        <v>15</v>
      </c>
      <c r="F1080">
        <v>2018</v>
      </c>
      <c r="G1080">
        <v>8</v>
      </c>
      <c r="H1080">
        <v>18655</v>
      </c>
      <c r="I1080">
        <v>87941</v>
      </c>
      <c r="J1080" s="4">
        <f>SUMIFS(I:I,D:D,External_Data[[#This Row],[Brand]],F:F,External_Data[[#This Row],[Year]])</f>
        <v>3994746</v>
      </c>
      <c r="K10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1" spans="1:11" x14ac:dyDescent="0.25">
      <c r="A1081" s="1" t="s">
        <v>9</v>
      </c>
      <c r="B1081" s="1" t="s">
        <v>24</v>
      </c>
      <c r="C1081" s="1" t="s">
        <v>11</v>
      </c>
      <c r="D1081" s="1" t="s">
        <v>25</v>
      </c>
      <c r="E1081" s="1" t="s">
        <v>15</v>
      </c>
      <c r="F1081">
        <v>2018</v>
      </c>
      <c r="G1081">
        <v>9</v>
      </c>
      <c r="H1081">
        <v>16338</v>
      </c>
      <c r="I1081">
        <v>87689</v>
      </c>
      <c r="J1081" s="4">
        <f>SUMIFS(I:I,D:D,External_Data[[#This Row],[Brand]],F:F,External_Data[[#This Row],[Year]])</f>
        <v>3994746</v>
      </c>
      <c r="K10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2" spans="1:11" x14ac:dyDescent="0.25">
      <c r="A1082" s="1" t="s">
        <v>9</v>
      </c>
      <c r="B1082" s="1" t="s">
        <v>24</v>
      </c>
      <c r="C1082" s="1" t="s">
        <v>11</v>
      </c>
      <c r="D1082" s="1" t="s">
        <v>25</v>
      </c>
      <c r="E1082" s="1" t="s">
        <v>15</v>
      </c>
      <c r="F1082">
        <v>2018</v>
      </c>
      <c r="G1082">
        <v>10</v>
      </c>
      <c r="H1082">
        <v>23135</v>
      </c>
      <c r="I1082">
        <v>135758</v>
      </c>
      <c r="J1082" s="4">
        <f>SUMIFS(I:I,D:D,External_Data[[#This Row],[Brand]],F:F,External_Data[[#This Row],[Year]])</f>
        <v>3994746</v>
      </c>
      <c r="K10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3" spans="1:11" x14ac:dyDescent="0.25">
      <c r="A1083" s="1" t="s">
        <v>9</v>
      </c>
      <c r="B1083" s="1" t="s">
        <v>24</v>
      </c>
      <c r="C1083" s="1" t="s">
        <v>11</v>
      </c>
      <c r="D1083" s="1" t="s">
        <v>25</v>
      </c>
      <c r="E1083" s="1" t="s">
        <v>15</v>
      </c>
      <c r="F1083">
        <v>2018</v>
      </c>
      <c r="G1083">
        <v>11</v>
      </c>
      <c r="H1083">
        <v>16275</v>
      </c>
      <c r="I1083">
        <v>96467</v>
      </c>
      <c r="J1083" s="4">
        <f>SUMIFS(I:I,D:D,External_Data[[#This Row],[Brand]],F:F,External_Data[[#This Row],[Year]])</f>
        <v>3994746</v>
      </c>
      <c r="K10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4" spans="1:11" x14ac:dyDescent="0.25">
      <c r="A1084" s="1" t="s">
        <v>9</v>
      </c>
      <c r="B1084" s="1" t="s">
        <v>24</v>
      </c>
      <c r="C1084" s="1" t="s">
        <v>11</v>
      </c>
      <c r="D1084" s="1" t="s">
        <v>25</v>
      </c>
      <c r="E1084" s="1" t="s">
        <v>15</v>
      </c>
      <c r="F1084">
        <v>2018</v>
      </c>
      <c r="G1084">
        <v>12</v>
      </c>
      <c r="H1084">
        <v>16023</v>
      </c>
      <c r="I1084">
        <v>92120</v>
      </c>
      <c r="J1084" s="4">
        <f>SUMIFS(I:I,D:D,External_Data[[#This Row],[Brand]],F:F,External_Data[[#This Row],[Year]])</f>
        <v>3994746</v>
      </c>
      <c r="K10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3994746</v>
      </c>
    </row>
    <row r="1085" spans="1:11" x14ac:dyDescent="0.25">
      <c r="A1085" s="1" t="s">
        <v>9</v>
      </c>
      <c r="B1085" s="1" t="s">
        <v>24</v>
      </c>
      <c r="C1085" s="1" t="s">
        <v>11</v>
      </c>
      <c r="D1085" s="1" t="s">
        <v>25</v>
      </c>
      <c r="E1085" s="1" t="s">
        <v>15</v>
      </c>
      <c r="F1085">
        <v>2019</v>
      </c>
      <c r="G1085">
        <v>1</v>
      </c>
      <c r="H1085">
        <v>14329</v>
      </c>
      <c r="I1085">
        <v>87234</v>
      </c>
      <c r="J1085" s="4">
        <f>SUMIFS(I:I,D:D,External_Data[[#This Row],[Brand]],F:F,External_Data[[#This Row],[Year]])</f>
        <v>3333589</v>
      </c>
      <c r="K10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3559003</v>
      </c>
    </row>
    <row r="1086" spans="1:11" x14ac:dyDescent="0.25">
      <c r="A1086" s="1" t="s">
        <v>9</v>
      </c>
      <c r="B1086" s="1" t="s">
        <v>24</v>
      </c>
      <c r="C1086" s="1" t="s">
        <v>11</v>
      </c>
      <c r="D1086" s="1" t="s">
        <v>25</v>
      </c>
      <c r="E1086" s="1" t="s">
        <v>15</v>
      </c>
      <c r="F1086">
        <v>2019</v>
      </c>
      <c r="G1086">
        <v>2</v>
      </c>
      <c r="H1086">
        <v>13048</v>
      </c>
      <c r="I1086">
        <v>78834</v>
      </c>
      <c r="J1086" s="4">
        <f>SUMIFS(I:I,D:D,External_Data[[#This Row],[Brand]],F:F,External_Data[[#This Row],[Year]])</f>
        <v>3333589</v>
      </c>
      <c r="K10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3540180</v>
      </c>
    </row>
    <row r="1087" spans="1:11" x14ac:dyDescent="0.25">
      <c r="A1087" s="1" t="s">
        <v>9</v>
      </c>
      <c r="B1087" s="1" t="s">
        <v>24</v>
      </c>
      <c r="C1087" s="1" t="s">
        <v>11</v>
      </c>
      <c r="D1087" s="1" t="s">
        <v>25</v>
      </c>
      <c r="E1087" s="1" t="s">
        <v>15</v>
      </c>
      <c r="F1087">
        <v>2019</v>
      </c>
      <c r="G1087">
        <v>3</v>
      </c>
      <c r="H1087">
        <v>14140</v>
      </c>
      <c r="I1087">
        <v>87255</v>
      </c>
      <c r="J1087" s="4">
        <f>SUMIFS(I:I,D:D,External_Data[[#This Row],[Brand]],F:F,External_Data[[#This Row],[Year]])</f>
        <v>3333589</v>
      </c>
      <c r="K10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3516534</v>
      </c>
    </row>
    <row r="1088" spans="1:11" x14ac:dyDescent="0.25">
      <c r="A1088" s="1" t="s">
        <v>9</v>
      </c>
      <c r="B1088" s="1" t="s">
        <v>24</v>
      </c>
      <c r="C1088" s="1" t="s">
        <v>11</v>
      </c>
      <c r="D1088" s="1" t="s">
        <v>25</v>
      </c>
      <c r="E1088" s="1" t="s">
        <v>15</v>
      </c>
      <c r="F1088">
        <v>2019</v>
      </c>
      <c r="G1088">
        <v>4</v>
      </c>
      <c r="H1088">
        <v>11095</v>
      </c>
      <c r="I1088">
        <v>68803</v>
      </c>
      <c r="J1088" s="4">
        <f>SUMIFS(I:I,D:D,External_Data[[#This Row],[Brand]],F:F,External_Data[[#This Row],[Year]])</f>
        <v>3333589</v>
      </c>
      <c r="K10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3496920</v>
      </c>
    </row>
    <row r="1089" spans="1:11" x14ac:dyDescent="0.25">
      <c r="A1089" s="1" t="s">
        <v>9</v>
      </c>
      <c r="B1089" s="1" t="s">
        <v>24</v>
      </c>
      <c r="C1089" s="1" t="s">
        <v>11</v>
      </c>
      <c r="D1089" s="1" t="s">
        <v>25</v>
      </c>
      <c r="E1089" s="1" t="s">
        <v>15</v>
      </c>
      <c r="F1089">
        <v>2019</v>
      </c>
      <c r="G1089">
        <v>5</v>
      </c>
      <c r="H1089">
        <v>11179</v>
      </c>
      <c r="I1089">
        <v>69048</v>
      </c>
      <c r="J1089" s="4">
        <f>SUMIFS(I:I,D:D,External_Data[[#This Row],[Brand]],F:F,External_Data[[#This Row],[Year]])</f>
        <v>3333589</v>
      </c>
      <c r="K10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3472896</v>
      </c>
    </row>
    <row r="1090" spans="1:11" x14ac:dyDescent="0.25">
      <c r="A1090" s="1" t="s">
        <v>9</v>
      </c>
      <c r="B1090" s="1" t="s">
        <v>24</v>
      </c>
      <c r="C1090" s="1" t="s">
        <v>11</v>
      </c>
      <c r="D1090" s="1" t="s">
        <v>25</v>
      </c>
      <c r="E1090" s="1" t="s">
        <v>15</v>
      </c>
      <c r="F1090">
        <v>2019</v>
      </c>
      <c r="G1090">
        <v>6</v>
      </c>
      <c r="H1090">
        <v>11102</v>
      </c>
      <c r="I1090">
        <v>69440</v>
      </c>
      <c r="J1090" s="4">
        <f>SUMIFS(I:I,D:D,External_Data[[#This Row],[Brand]],F:F,External_Data[[#This Row],[Year]])</f>
        <v>3333589</v>
      </c>
      <c r="K10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3447941</v>
      </c>
    </row>
    <row r="1091" spans="1:11" x14ac:dyDescent="0.25">
      <c r="A1091" s="1" t="s">
        <v>9</v>
      </c>
      <c r="B1091" s="1" t="s">
        <v>24</v>
      </c>
      <c r="C1091" s="1" t="s">
        <v>11</v>
      </c>
      <c r="D1091" s="1" t="s">
        <v>25</v>
      </c>
      <c r="E1091" s="1" t="s">
        <v>15</v>
      </c>
      <c r="F1091">
        <v>2019</v>
      </c>
      <c r="G1091">
        <v>7</v>
      </c>
      <c r="H1091">
        <v>11095</v>
      </c>
      <c r="I1091">
        <v>67627</v>
      </c>
      <c r="J1091" s="4">
        <f>SUMIFS(I:I,D:D,External_Data[[#This Row],[Brand]],F:F,External_Data[[#This Row],[Year]])</f>
        <v>3333589</v>
      </c>
      <c r="K10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3424015</v>
      </c>
    </row>
    <row r="1092" spans="1:11" x14ac:dyDescent="0.25">
      <c r="A1092" s="1" t="s">
        <v>9</v>
      </c>
      <c r="B1092" s="1" t="s">
        <v>24</v>
      </c>
      <c r="C1092" s="1" t="s">
        <v>11</v>
      </c>
      <c r="D1092" s="1" t="s">
        <v>25</v>
      </c>
      <c r="E1092" s="1" t="s">
        <v>15</v>
      </c>
      <c r="F1092">
        <v>2019</v>
      </c>
      <c r="G1092">
        <v>8</v>
      </c>
      <c r="H1092">
        <v>14140</v>
      </c>
      <c r="I1092">
        <v>85323</v>
      </c>
      <c r="J1092" s="4">
        <f>SUMIFS(I:I,D:D,External_Data[[#This Row],[Brand]],F:F,External_Data[[#This Row],[Year]])</f>
        <v>3333589</v>
      </c>
      <c r="K10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3405360</v>
      </c>
    </row>
    <row r="1093" spans="1:11" x14ac:dyDescent="0.25">
      <c r="A1093" s="1" t="s">
        <v>9</v>
      </c>
      <c r="B1093" s="1" t="s">
        <v>24</v>
      </c>
      <c r="C1093" s="1" t="s">
        <v>11</v>
      </c>
      <c r="D1093" s="1" t="s">
        <v>25</v>
      </c>
      <c r="E1093" s="1" t="s">
        <v>15</v>
      </c>
      <c r="F1093">
        <v>2019</v>
      </c>
      <c r="G1093">
        <v>9</v>
      </c>
      <c r="H1093">
        <v>14434</v>
      </c>
      <c r="I1093">
        <v>88928</v>
      </c>
      <c r="J1093" s="4">
        <f>SUMIFS(I:I,D:D,External_Data[[#This Row],[Brand]],F:F,External_Data[[#This Row],[Year]])</f>
        <v>3333589</v>
      </c>
      <c r="K10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3389022</v>
      </c>
    </row>
    <row r="1094" spans="1:11" x14ac:dyDescent="0.25">
      <c r="A1094" s="1" t="s">
        <v>9</v>
      </c>
      <c r="B1094" s="1" t="s">
        <v>24</v>
      </c>
      <c r="C1094" s="1" t="s">
        <v>11</v>
      </c>
      <c r="D1094" s="1" t="s">
        <v>25</v>
      </c>
      <c r="E1094" s="1" t="s">
        <v>15</v>
      </c>
      <c r="F1094">
        <v>2019</v>
      </c>
      <c r="G1094">
        <v>10</v>
      </c>
      <c r="H1094">
        <v>16128</v>
      </c>
      <c r="I1094">
        <v>100275</v>
      </c>
      <c r="J1094" s="4">
        <f>SUMIFS(I:I,D:D,External_Data[[#This Row],[Brand]],F:F,External_Data[[#This Row],[Year]])</f>
        <v>3333589</v>
      </c>
      <c r="K10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3365887</v>
      </c>
    </row>
    <row r="1095" spans="1:11" x14ac:dyDescent="0.25">
      <c r="A1095" s="1" t="s">
        <v>9</v>
      </c>
      <c r="B1095" s="1" t="s">
        <v>24</v>
      </c>
      <c r="C1095" s="1" t="s">
        <v>11</v>
      </c>
      <c r="D1095" s="1" t="s">
        <v>25</v>
      </c>
      <c r="E1095" s="1" t="s">
        <v>15</v>
      </c>
      <c r="F1095">
        <v>2019</v>
      </c>
      <c r="G1095">
        <v>11</v>
      </c>
      <c r="H1095">
        <v>12719</v>
      </c>
      <c r="I1095">
        <v>80801</v>
      </c>
      <c r="J1095" s="4">
        <f>SUMIFS(I:I,D:D,External_Data[[#This Row],[Brand]],F:F,External_Data[[#This Row],[Year]])</f>
        <v>3333589</v>
      </c>
      <c r="K10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3349612</v>
      </c>
    </row>
    <row r="1096" spans="1:11" x14ac:dyDescent="0.25">
      <c r="A1096" s="1" t="s">
        <v>9</v>
      </c>
      <c r="B1096" s="1" t="s">
        <v>24</v>
      </c>
      <c r="C1096" s="1" t="s">
        <v>11</v>
      </c>
      <c r="D1096" s="1" t="s">
        <v>25</v>
      </c>
      <c r="E1096" s="1" t="s">
        <v>15</v>
      </c>
      <c r="F1096">
        <v>2019</v>
      </c>
      <c r="G1096">
        <v>12</v>
      </c>
      <c r="H1096">
        <v>15561</v>
      </c>
      <c r="I1096">
        <v>96404</v>
      </c>
      <c r="J1096" s="4">
        <f>SUMIFS(I:I,D:D,External_Data[[#This Row],[Brand]],F:F,External_Data[[#This Row],[Year]])</f>
        <v>3333589</v>
      </c>
      <c r="K10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3333589</v>
      </c>
    </row>
    <row r="1097" spans="1:11" x14ac:dyDescent="0.25">
      <c r="A1097" s="1" t="s">
        <v>9</v>
      </c>
      <c r="B1097" s="1" t="s">
        <v>24</v>
      </c>
      <c r="C1097" s="1" t="s">
        <v>11</v>
      </c>
      <c r="D1097" s="1" t="s">
        <v>25</v>
      </c>
      <c r="E1097" s="1" t="s">
        <v>15</v>
      </c>
      <c r="F1097">
        <v>2020</v>
      </c>
      <c r="G1097">
        <v>1</v>
      </c>
      <c r="H1097">
        <v>16744</v>
      </c>
      <c r="I1097">
        <v>104321</v>
      </c>
      <c r="J1097" s="4">
        <f>SUMIFS(I:I,D:D,External_Data[[#This Row],[Brand]],F:F,External_Data[[#This Row],[Year]])</f>
        <v>3670492</v>
      </c>
      <c r="K10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3815133</v>
      </c>
    </row>
    <row r="1098" spans="1:11" x14ac:dyDescent="0.25">
      <c r="A1098" s="1" t="s">
        <v>9</v>
      </c>
      <c r="B1098" s="1" t="s">
        <v>24</v>
      </c>
      <c r="C1098" s="1" t="s">
        <v>11</v>
      </c>
      <c r="D1098" s="1" t="s">
        <v>25</v>
      </c>
      <c r="E1098" s="1" t="s">
        <v>15</v>
      </c>
      <c r="F1098">
        <v>2020</v>
      </c>
      <c r="G1098">
        <v>2</v>
      </c>
      <c r="H1098">
        <v>15120</v>
      </c>
      <c r="I1098">
        <v>94584</v>
      </c>
      <c r="J1098" s="4">
        <f>SUMIFS(I:I,D:D,External_Data[[#This Row],[Brand]],F:F,External_Data[[#This Row],[Year]])</f>
        <v>3670492</v>
      </c>
      <c r="K10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3802085</v>
      </c>
    </row>
    <row r="1099" spans="1:11" x14ac:dyDescent="0.25">
      <c r="A1099" s="1" t="s">
        <v>9</v>
      </c>
      <c r="B1099" s="1" t="s">
        <v>24</v>
      </c>
      <c r="C1099" s="1" t="s">
        <v>11</v>
      </c>
      <c r="D1099" s="1" t="s">
        <v>25</v>
      </c>
      <c r="E1099" s="1" t="s">
        <v>15</v>
      </c>
      <c r="F1099">
        <v>2020</v>
      </c>
      <c r="G1099">
        <v>3</v>
      </c>
      <c r="H1099">
        <v>14763</v>
      </c>
      <c r="I1099">
        <v>91462</v>
      </c>
      <c r="J1099" s="4">
        <f>SUMIFS(I:I,D:D,External_Data[[#This Row],[Brand]],F:F,External_Data[[#This Row],[Year]])</f>
        <v>3670492</v>
      </c>
      <c r="K10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3787945</v>
      </c>
    </row>
    <row r="1100" spans="1:11" x14ac:dyDescent="0.25">
      <c r="A1100" s="1" t="s">
        <v>9</v>
      </c>
      <c r="B1100" s="1" t="s">
        <v>24</v>
      </c>
      <c r="C1100" s="1" t="s">
        <v>11</v>
      </c>
      <c r="D1100" s="1" t="s">
        <v>25</v>
      </c>
      <c r="E1100" s="1" t="s">
        <v>15</v>
      </c>
      <c r="F1100">
        <v>2020</v>
      </c>
      <c r="G1100">
        <v>4</v>
      </c>
      <c r="H1100">
        <v>12614</v>
      </c>
      <c r="I1100">
        <v>77462</v>
      </c>
      <c r="J1100" s="4">
        <f>SUMIFS(I:I,D:D,External_Data[[#This Row],[Brand]],F:F,External_Data[[#This Row],[Year]])</f>
        <v>3670492</v>
      </c>
      <c r="K11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3776850</v>
      </c>
    </row>
    <row r="1101" spans="1:11" x14ac:dyDescent="0.25">
      <c r="A1101" s="1" t="s">
        <v>9</v>
      </c>
      <c r="B1101" s="1" t="s">
        <v>24</v>
      </c>
      <c r="C1101" s="1" t="s">
        <v>11</v>
      </c>
      <c r="D1101" s="1" t="s">
        <v>25</v>
      </c>
      <c r="E1101" s="1" t="s">
        <v>15</v>
      </c>
      <c r="F1101">
        <v>2020</v>
      </c>
      <c r="G1101">
        <v>5</v>
      </c>
      <c r="H1101">
        <v>10297</v>
      </c>
      <c r="I1101">
        <v>63924</v>
      </c>
      <c r="J1101" s="4">
        <f>SUMIFS(I:I,D:D,External_Data[[#This Row],[Brand]],F:F,External_Data[[#This Row],[Year]])</f>
        <v>3670492</v>
      </c>
      <c r="K11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3765671</v>
      </c>
    </row>
    <row r="1102" spans="1:11" x14ac:dyDescent="0.25">
      <c r="A1102" s="1" t="s">
        <v>9</v>
      </c>
      <c r="B1102" s="1" t="s">
        <v>24</v>
      </c>
      <c r="C1102" s="1" t="s">
        <v>11</v>
      </c>
      <c r="D1102" s="1" t="s">
        <v>25</v>
      </c>
      <c r="E1102" s="1" t="s">
        <v>15</v>
      </c>
      <c r="F1102">
        <v>2020</v>
      </c>
      <c r="G1102">
        <v>6</v>
      </c>
      <c r="H1102">
        <v>12040</v>
      </c>
      <c r="I1102">
        <v>74011</v>
      </c>
      <c r="J1102" s="4">
        <f>SUMIFS(I:I,D:D,External_Data[[#This Row],[Brand]],F:F,External_Data[[#This Row],[Year]])</f>
        <v>3670492</v>
      </c>
      <c r="K11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3754569</v>
      </c>
    </row>
    <row r="1103" spans="1:11" x14ac:dyDescent="0.25">
      <c r="A1103" s="1" t="s">
        <v>9</v>
      </c>
      <c r="B1103" s="1" t="s">
        <v>24</v>
      </c>
      <c r="C1103" s="1" t="s">
        <v>11</v>
      </c>
      <c r="D1103" s="1" t="s">
        <v>25</v>
      </c>
      <c r="E1103" s="1" t="s">
        <v>15</v>
      </c>
      <c r="F1103">
        <v>2020</v>
      </c>
      <c r="G1103">
        <v>7</v>
      </c>
      <c r="H1103">
        <v>15484</v>
      </c>
      <c r="I1103">
        <v>94150</v>
      </c>
      <c r="J1103" s="4">
        <f>SUMIFS(I:I,D:D,External_Data[[#This Row],[Brand]],F:F,External_Data[[#This Row],[Year]])</f>
        <v>3670492</v>
      </c>
      <c r="K11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3743474</v>
      </c>
    </row>
    <row r="1104" spans="1:11" x14ac:dyDescent="0.25">
      <c r="A1104" s="1" t="s">
        <v>9</v>
      </c>
      <c r="B1104" s="1" t="s">
        <v>24</v>
      </c>
      <c r="C1104" s="1" t="s">
        <v>11</v>
      </c>
      <c r="D1104" s="1" t="s">
        <v>25</v>
      </c>
      <c r="E1104" s="1" t="s">
        <v>15</v>
      </c>
      <c r="F1104">
        <v>2020</v>
      </c>
      <c r="G1104">
        <v>8</v>
      </c>
      <c r="H1104">
        <v>12418</v>
      </c>
      <c r="I1104">
        <v>75558</v>
      </c>
      <c r="J1104" s="4">
        <f>SUMIFS(I:I,D:D,External_Data[[#This Row],[Brand]],F:F,External_Data[[#This Row],[Year]])</f>
        <v>3670492</v>
      </c>
      <c r="K11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3729334</v>
      </c>
    </row>
    <row r="1105" spans="1:11" x14ac:dyDescent="0.25">
      <c r="A1105" s="1" t="s">
        <v>9</v>
      </c>
      <c r="B1105" s="1" t="s">
        <v>24</v>
      </c>
      <c r="C1105" s="1" t="s">
        <v>11</v>
      </c>
      <c r="D1105" s="1" t="s">
        <v>25</v>
      </c>
      <c r="E1105" s="1" t="s">
        <v>15</v>
      </c>
      <c r="F1105">
        <v>2020</v>
      </c>
      <c r="G1105">
        <v>9</v>
      </c>
      <c r="H1105">
        <v>13622</v>
      </c>
      <c r="I1105">
        <v>82096</v>
      </c>
      <c r="J1105" s="4">
        <f>SUMIFS(I:I,D:D,External_Data[[#This Row],[Brand]],F:F,External_Data[[#This Row],[Year]])</f>
        <v>3670492</v>
      </c>
      <c r="K11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3714900</v>
      </c>
    </row>
    <row r="1106" spans="1:11" x14ac:dyDescent="0.25">
      <c r="A1106" s="1" t="s">
        <v>9</v>
      </c>
      <c r="B1106" s="1" t="s">
        <v>24</v>
      </c>
      <c r="C1106" s="1" t="s">
        <v>11</v>
      </c>
      <c r="D1106" s="1" t="s">
        <v>25</v>
      </c>
      <c r="E1106" s="1" t="s">
        <v>15</v>
      </c>
      <c r="F1106">
        <v>2020</v>
      </c>
      <c r="G1106">
        <v>10</v>
      </c>
      <c r="H1106">
        <v>14350</v>
      </c>
      <c r="I1106">
        <v>85750</v>
      </c>
      <c r="J1106" s="4">
        <f>SUMIFS(I:I,D:D,External_Data[[#This Row],[Brand]],F:F,External_Data[[#This Row],[Year]])</f>
        <v>3670492</v>
      </c>
      <c r="K11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3698772</v>
      </c>
    </row>
    <row r="1107" spans="1:11" x14ac:dyDescent="0.25">
      <c r="A1107" s="1" t="s">
        <v>9</v>
      </c>
      <c r="B1107" s="1" t="s">
        <v>24</v>
      </c>
      <c r="C1107" s="1" t="s">
        <v>11</v>
      </c>
      <c r="D1107" s="1" t="s">
        <v>25</v>
      </c>
      <c r="E1107" s="1" t="s">
        <v>15</v>
      </c>
      <c r="F1107">
        <v>2020</v>
      </c>
      <c r="G1107">
        <v>11</v>
      </c>
      <c r="H1107">
        <v>11900</v>
      </c>
      <c r="I1107">
        <v>71127</v>
      </c>
      <c r="J1107" s="4">
        <f>SUMIFS(I:I,D:D,External_Data[[#This Row],[Brand]],F:F,External_Data[[#This Row],[Year]])</f>
        <v>3670492</v>
      </c>
      <c r="K11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3686053</v>
      </c>
    </row>
    <row r="1108" spans="1:11" x14ac:dyDescent="0.25">
      <c r="A1108" s="1" t="s">
        <v>9</v>
      </c>
      <c r="B1108" s="1" t="s">
        <v>24</v>
      </c>
      <c r="C1108" s="1" t="s">
        <v>11</v>
      </c>
      <c r="D1108" s="1" t="s">
        <v>25</v>
      </c>
      <c r="E1108" s="1" t="s">
        <v>15</v>
      </c>
      <c r="F1108">
        <v>2020</v>
      </c>
      <c r="G1108">
        <v>12</v>
      </c>
      <c r="H1108">
        <v>12516</v>
      </c>
      <c r="I1108">
        <v>75173</v>
      </c>
      <c r="J1108" s="4">
        <f>SUMIFS(I:I,D:D,External_Data[[#This Row],[Brand]],F:F,External_Data[[#This Row],[Year]])</f>
        <v>3670492</v>
      </c>
      <c r="K11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3670492</v>
      </c>
    </row>
    <row r="1109" spans="1:11" x14ac:dyDescent="0.25">
      <c r="A1109" s="1" t="s">
        <v>9</v>
      </c>
      <c r="B1109" s="1" t="s">
        <v>24</v>
      </c>
      <c r="C1109" s="1" t="s">
        <v>11</v>
      </c>
      <c r="D1109" s="1" t="s">
        <v>25</v>
      </c>
      <c r="E1109" s="1" t="s">
        <v>15</v>
      </c>
      <c r="F1109">
        <v>2021</v>
      </c>
      <c r="G1109">
        <v>1</v>
      </c>
      <c r="H1109">
        <v>10255</v>
      </c>
      <c r="I1109">
        <v>61243</v>
      </c>
      <c r="J1109" s="4">
        <f>SUMIFS(I:I,D:D,External_Data[[#This Row],[Brand]],F:F,External_Data[[#This Row],[Year]])</f>
        <v>2628500</v>
      </c>
      <c r="K11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2773624</v>
      </c>
    </row>
    <row r="1110" spans="1:11" x14ac:dyDescent="0.25">
      <c r="A1110" s="1" t="s">
        <v>9</v>
      </c>
      <c r="B1110" s="1" t="s">
        <v>24</v>
      </c>
      <c r="C1110" s="1" t="s">
        <v>11</v>
      </c>
      <c r="D1110" s="1" t="s">
        <v>25</v>
      </c>
      <c r="E1110" s="1" t="s">
        <v>15</v>
      </c>
      <c r="F1110">
        <v>2021</v>
      </c>
      <c r="G1110">
        <v>2</v>
      </c>
      <c r="H1110">
        <v>9863</v>
      </c>
      <c r="I1110">
        <v>59073</v>
      </c>
      <c r="J1110" s="4">
        <f>SUMIFS(I:I,D:D,External_Data[[#This Row],[Brand]],F:F,External_Data[[#This Row],[Year]])</f>
        <v>2628500</v>
      </c>
      <c r="K11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2758504</v>
      </c>
    </row>
    <row r="1111" spans="1:11" x14ac:dyDescent="0.25">
      <c r="A1111" s="1" t="s">
        <v>9</v>
      </c>
      <c r="B1111" s="1" t="s">
        <v>24</v>
      </c>
      <c r="C1111" s="1" t="s">
        <v>11</v>
      </c>
      <c r="D1111" s="1" t="s">
        <v>25</v>
      </c>
      <c r="E1111" s="1" t="s">
        <v>15</v>
      </c>
      <c r="F1111">
        <v>2021</v>
      </c>
      <c r="G1111">
        <v>3</v>
      </c>
      <c r="H1111">
        <v>10906</v>
      </c>
      <c r="I1111">
        <v>65219</v>
      </c>
      <c r="J1111" s="4">
        <f>SUMIFS(I:I,D:D,External_Data[[#This Row],[Brand]],F:F,External_Data[[#This Row],[Year]])</f>
        <v>2628500</v>
      </c>
      <c r="K11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2743741</v>
      </c>
    </row>
    <row r="1112" spans="1:11" x14ac:dyDescent="0.25">
      <c r="A1112" s="1" t="s">
        <v>9</v>
      </c>
      <c r="B1112" s="1" t="s">
        <v>24</v>
      </c>
      <c r="C1112" s="1" t="s">
        <v>11</v>
      </c>
      <c r="D1112" s="1" t="s">
        <v>25</v>
      </c>
      <c r="E1112" s="1" t="s">
        <v>15</v>
      </c>
      <c r="F1112">
        <v>2021</v>
      </c>
      <c r="G1112">
        <v>4</v>
      </c>
      <c r="H1112">
        <v>9261</v>
      </c>
      <c r="I1112">
        <v>55643</v>
      </c>
      <c r="J1112" s="4">
        <f>SUMIFS(I:I,D:D,External_Data[[#This Row],[Brand]],F:F,External_Data[[#This Row],[Year]])</f>
        <v>2628500</v>
      </c>
      <c r="K11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2731127</v>
      </c>
    </row>
    <row r="1113" spans="1:11" x14ac:dyDescent="0.25">
      <c r="A1113" s="1" t="s">
        <v>9</v>
      </c>
      <c r="B1113" s="1" t="s">
        <v>24</v>
      </c>
      <c r="C1113" s="1" t="s">
        <v>11</v>
      </c>
      <c r="D1113" s="1" t="s">
        <v>25</v>
      </c>
      <c r="E1113" s="1" t="s">
        <v>15</v>
      </c>
      <c r="F1113">
        <v>2021</v>
      </c>
      <c r="G1113">
        <v>5</v>
      </c>
      <c r="H1113">
        <v>9555</v>
      </c>
      <c r="I1113">
        <v>56931</v>
      </c>
      <c r="J1113" s="4">
        <f>SUMIFS(I:I,D:D,External_Data[[#This Row],[Brand]],F:F,External_Data[[#This Row],[Year]])</f>
        <v>2628500</v>
      </c>
      <c r="K11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2720830</v>
      </c>
    </row>
    <row r="1114" spans="1:11" x14ac:dyDescent="0.25">
      <c r="A1114" s="1" t="s">
        <v>9</v>
      </c>
      <c r="B1114" s="1" t="s">
        <v>24</v>
      </c>
      <c r="C1114" s="1" t="s">
        <v>11</v>
      </c>
      <c r="D1114" s="1" t="s">
        <v>25</v>
      </c>
      <c r="E1114" s="1" t="s">
        <v>15</v>
      </c>
      <c r="F1114">
        <v>2021</v>
      </c>
      <c r="G1114">
        <v>6</v>
      </c>
      <c r="H1114">
        <v>10115</v>
      </c>
      <c r="I1114">
        <v>60494</v>
      </c>
      <c r="J1114" s="4">
        <f>SUMIFS(I:I,D:D,External_Data[[#This Row],[Brand]],F:F,External_Data[[#This Row],[Year]])</f>
        <v>2628500</v>
      </c>
      <c r="K11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2708790</v>
      </c>
    </row>
    <row r="1115" spans="1:11" x14ac:dyDescent="0.25">
      <c r="A1115" s="1" t="s">
        <v>9</v>
      </c>
      <c r="B1115" s="1" t="s">
        <v>24</v>
      </c>
      <c r="C1115" s="1" t="s">
        <v>11</v>
      </c>
      <c r="D1115" s="1" t="s">
        <v>25</v>
      </c>
      <c r="E1115" s="1" t="s">
        <v>15</v>
      </c>
      <c r="F1115">
        <v>2021</v>
      </c>
      <c r="G1115">
        <v>7</v>
      </c>
      <c r="H1115">
        <v>8890</v>
      </c>
      <c r="I1115">
        <v>53186</v>
      </c>
      <c r="J1115" s="4">
        <f>SUMIFS(I:I,D:D,External_Data[[#This Row],[Brand]],F:F,External_Data[[#This Row],[Year]])</f>
        <v>2628500</v>
      </c>
      <c r="K11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2693306</v>
      </c>
    </row>
    <row r="1116" spans="1:11" x14ac:dyDescent="0.25">
      <c r="A1116" s="1" t="s">
        <v>9</v>
      </c>
      <c r="B1116" s="1" t="s">
        <v>24</v>
      </c>
      <c r="C1116" s="1" t="s">
        <v>11</v>
      </c>
      <c r="D1116" s="1" t="s">
        <v>25</v>
      </c>
      <c r="E1116" s="1" t="s">
        <v>15</v>
      </c>
      <c r="F1116">
        <v>2021</v>
      </c>
      <c r="G1116">
        <v>8</v>
      </c>
      <c r="H1116">
        <v>6356</v>
      </c>
      <c r="I1116">
        <v>37856</v>
      </c>
      <c r="J1116" s="4">
        <f>SUMIFS(I:I,D:D,External_Data[[#This Row],[Brand]],F:F,External_Data[[#This Row],[Year]])</f>
        <v>2628500</v>
      </c>
      <c r="K11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2680888</v>
      </c>
    </row>
    <row r="1117" spans="1:11" x14ac:dyDescent="0.25">
      <c r="A1117" s="1" t="s">
        <v>9</v>
      </c>
      <c r="B1117" s="1" t="s">
        <v>24</v>
      </c>
      <c r="C1117" s="1" t="s">
        <v>11</v>
      </c>
      <c r="D1117" s="1" t="s">
        <v>25</v>
      </c>
      <c r="E1117" s="1" t="s">
        <v>15</v>
      </c>
      <c r="F1117">
        <v>2021</v>
      </c>
      <c r="G1117">
        <v>9</v>
      </c>
      <c r="H1117">
        <v>6867</v>
      </c>
      <c r="I1117">
        <v>40838</v>
      </c>
      <c r="J1117" s="4">
        <f>SUMIFS(I:I,D:D,External_Data[[#This Row],[Brand]],F:F,External_Data[[#This Row],[Year]])</f>
        <v>2628500</v>
      </c>
      <c r="K11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2667266</v>
      </c>
    </row>
    <row r="1118" spans="1:11" x14ac:dyDescent="0.25">
      <c r="A1118" s="1" t="s">
        <v>9</v>
      </c>
      <c r="B1118" s="1" t="s">
        <v>24</v>
      </c>
      <c r="C1118" s="1" t="s">
        <v>11</v>
      </c>
      <c r="D1118" s="1" t="s">
        <v>25</v>
      </c>
      <c r="E1118" s="1" t="s">
        <v>15</v>
      </c>
      <c r="F1118">
        <v>2021</v>
      </c>
      <c r="G1118">
        <v>10</v>
      </c>
      <c r="H1118">
        <v>7665</v>
      </c>
      <c r="I1118">
        <v>45619</v>
      </c>
      <c r="J1118" s="4">
        <f>SUMIFS(I:I,D:D,External_Data[[#This Row],[Brand]],F:F,External_Data[[#This Row],[Year]])</f>
        <v>2628500</v>
      </c>
      <c r="K11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2652916</v>
      </c>
    </row>
    <row r="1119" spans="1:11" x14ac:dyDescent="0.25">
      <c r="A1119" s="1" t="s">
        <v>9</v>
      </c>
      <c r="B1119" s="1" t="s">
        <v>24</v>
      </c>
      <c r="C1119" s="1" t="s">
        <v>11</v>
      </c>
      <c r="D1119" s="1" t="s">
        <v>25</v>
      </c>
      <c r="E1119" s="1" t="s">
        <v>15</v>
      </c>
      <c r="F1119">
        <v>2021</v>
      </c>
      <c r="G1119">
        <v>11</v>
      </c>
      <c r="H1119">
        <v>7273</v>
      </c>
      <c r="I1119">
        <v>43260</v>
      </c>
      <c r="J1119" s="4">
        <f>SUMIFS(I:I,D:D,External_Data[[#This Row],[Brand]],F:F,External_Data[[#This Row],[Year]])</f>
        <v>2628500</v>
      </c>
      <c r="K11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2641016</v>
      </c>
    </row>
    <row r="1120" spans="1:11" x14ac:dyDescent="0.25">
      <c r="A1120" s="1" t="s">
        <v>9</v>
      </c>
      <c r="B1120" s="1" t="s">
        <v>24</v>
      </c>
      <c r="C1120" s="1" t="s">
        <v>11</v>
      </c>
      <c r="D1120" s="1" t="s">
        <v>25</v>
      </c>
      <c r="E1120" s="1" t="s">
        <v>15</v>
      </c>
      <c r="F1120">
        <v>2021</v>
      </c>
      <c r="G1120">
        <v>12</v>
      </c>
      <c r="H1120">
        <v>7917</v>
      </c>
      <c r="I1120">
        <v>47383</v>
      </c>
      <c r="J1120" s="4">
        <f>SUMIFS(I:I,D:D,External_Data[[#This Row],[Brand]],F:F,External_Data[[#This Row],[Year]])</f>
        <v>2628500</v>
      </c>
      <c r="K11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2628500</v>
      </c>
    </row>
    <row r="1121" spans="1:11" x14ac:dyDescent="0.25">
      <c r="A1121" s="1" t="s">
        <v>9</v>
      </c>
      <c r="B1121" s="1" t="s">
        <v>24</v>
      </c>
      <c r="C1121" s="1" t="s">
        <v>11</v>
      </c>
      <c r="D1121" s="1" t="s">
        <v>25</v>
      </c>
      <c r="E1121" s="1" t="s">
        <v>15</v>
      </c>
      <c r="F1121">
        <v>2022</v>
      </c>
      <c r="G1121">
        <v>1</v>
      </c>
      <c r="H1121">
        <v>6496</v>
      </c>
      <c r="I1121">
        <v>39620</v>
      </c>
      <c r="J1121" s="4">
        <f>SUMIFS(I:I,D:D,External_Data[[#This Row],[Brand]],F:F,External_Data[[#This Row],[Year]])</f>
        <v>1992550</v>
      </c>
      <c r="K11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2087218</v>
      </c>
    </row>
    <row r="1122" spans="1:11" x14ac:dyDescent="0.25">
      <c r="A1122" s="1" t="s">
        <v>9</v>
      </c>
      <c r="B1122" s="1" t="s">
        <v>24</v>
      </c>
      <c r="C1122" s="1" t="s">
        <v>11</v>
      </c>
      <c r="D1122" s="1" t="s">
        <v>25</v>
      </c>
      <c r="E1122" s="1" t="s">
        <v>15</v>
      </c>
      <c r="F1122">
        <v>2022</v>
      </c>
      <c r="G1122">
        <v>2</v>
      </c>
      <c r="H1122">
        <v>6412</v>
      </c>
      <c r="I1122">
        <v>39011</v>
      </c>
      <c r="J1122" s="4">
        <f>SUMIFS(I:I,D:D,External_Data[[#This Row],[Brand]],F:F,External_Data[[#This Row],[Year]])</f>
        <v>1992550</v>
      </c>
      <c r="K11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2077355</v>
      </c>
    </row>
    <row r="1123" spans="1:11" x14ac:dyDescent="0.25">
      <c r="A1123" s="1" t="s">
        <v>9</v>
      </c>
      <c r="B1123" s="1" t="s">
        <v>24</v>
      </c>
      <c r="C1123" s="1" t="s">
        <v>11</v>
      </c>
      <c r="D1123" s="1" t="s">
        <v>25</v>
      </c>
      <c r="E1123" s="1" t="s">
        <v>15</v>
      </c>
      <c r="F1123">
        <v>2022</v>
      </c>
      <c r="G1123">
        <v>3</v>
      </c>
      <c r="H1123">
        <v>7042</v>
      </c>
      <c r="I1123">
        <v>42861</v>
      </c>
      <c r="J1123" s="4">
        <f>SUMIFS(I:I,D:D,External_Data[[#This Row],[Brand]],F:F,External_Data[[#This Row],[Year]])</f>
        <v>1992550</v>
      </c>
      <c r="K11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2066449</v>
      </c>
    </row>
    <row r="1124" spans="1:11" x14ac:dyDescent="0.25">
      <c r="A1124" s="1" t="s">
        <v>9</v>
      </c>
      <c r="B1124" s="1" t="s">
        <v>24</v>
      </c>
      <c r="C1124" s="1" t="s">
        <v>11</v>
      </c>
      <c r="D1124" s="1" t="s">
        <v>25</v>
      </c>
      <c r="E1124" s="1" t="s">
        <v>15</v>
      </c>
      <c r="F1124">
        <v>2022</v>
      </c>
      <c r="G1124">
        <v>4</v>
      </c>
      <c r="H1124">
        <v>6342</v>
      </c>
      <c r="I1124">
        <v>38619</v>
      </c>
      <c r="J1124" s="4">
        <f>SUMIFS(I:I,D:D,External_Data[[#This Row],[Brand]],F:F,External_Data[[#This Row],[Year]])</f>
        <v>1992550</v>
      </c>
      <c r="K11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2057188</v>
      </c>
    </row>
    <row r="1125" spans="1:11" x14ac:dyDescent="0.25">
      <c r="A1125" s="1" t="s">
        <v>9</v>
      </c>
      <c r="B1125" s="1" t="s">
        <v>24</v>
      </c>
      <c r="C1125" s="1" t="s">
        <v>11</v>
      </c>
      <c r="D1125" s="1" t="s">
        <v>25</v>
      </c>
      <c r="E1125" s="1" t="s">
        <v>15</v>
      </c>
      <c r="F1125">
        <v>2022</v>
      </c>
      <c r="G1125">
        <v>5</v>
      </c>
      <c r="H1125">
        <v>6524</v>
      </c>
      <c r="I1125">
        <v>39690</v>
      </c>
      <c r="J1125" s="4">
        <f>SUMIFS(I:I,D:D,External_Data[[#This Row],[Brand]],F:F,External_Data[[#This Row],[Year]])</f>
        <v>1992550</v>
      </c>
      <c r="K11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2047633</v>
      </c>
    </row>
    <row r="1126" spans="1:11" x14ac:dyDescent="0.25">
      <c r="A1126" s="1" t="s">
        <v>9</v>
      </c>
      <c r="B1126" s="1" t="s">
        <v>24</v>
      </c>
      <c r="C1126" s="1" t="s">
        <v>11</v>
      </c>
      <c r="D1126" s="1" t="s">
        <v>25</v>
      </c>
      <c r="E1126" s="1" t="s">
        <v>15</v>
      </c>
      <c r="F1126">
        <v>2022</v>
      </c>
      <c r="G1126">
        <v>6</v>
      </c>
      <c r="H1126">
        <v>7308</v>
      </c>
      <c r="I1126">
        <v>44485</v>
      </c>
      <c r="J1126" s="4">
        <f>SUMIFS(I:I,D:D,External_Data[[#This Row],[Brand]],F:F,External_Data[[#This Row],[Year]])</f>
        <v>1992550</v>
      </c>
      <c r="K11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2037518</v>
      </c>
    </row>
    <row r="1127" spans="1:11" x14ac:dyDescent="0.25">
      <c r="A1127" s="1" t="s">
        <v>9</v>
      </c>
      <c r="B1127" s="1" t="s">
        <v>24</v>
      </c>
      <c r="C1127" s="1" t="s">
        <v>11</v>
      </c>
      <c r="D1127" s="1" t="s">
        <v>25</v>
      </c>
      <c r="E1127" s="1" t="s">
        <v>15</v>
      </c>
      <c r="F1127">
        <v>2022</v>
      </c>
      <c r="G1127">
        <v>7</v>
      </c>
      <c r="H1127">
        <v>6489</v>
      </c>
      <c r="I1127">
        <v>39480</v>
      </c>
      <c r="J1127" s="4">
        <f>SUMIFS(I:I,D:D,External_Data[[#This Row],[Brand]],F:F,External_Data[[#This Row],[Year]])</f>
        <v>1992550</v>
      </c>
      <c r="K11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2028628</v>
      </c>
    </row>
    <row r="1128" spans="1:11" x14ac:dyDescent="0.25">
      <c r="A1128" s="1" t="s">
        <v>9</v>
      </c>
      <c r="B1128" s="1" t="s">
        <v>24</v>
      </c>
      <c r="C1128" s="1" t="s">
        <v>11</v>
      </c>
      <c r="D1128" s="1" t="s">
        <v>25</v>
      </c>
      <c r="E1128" s="1" t="s">
        <v>15</v>
      </c>
      <c r="F1128">
        <v>2022</v>
      </c>
      <c r="G1128">
        <v>8</v>
      </c>
      <c r="H1128">
        <v>6146</v>
      </c>
      <c r="I1128">
        <v>37401</v>
      </c>
      <c r="J1128" s="4">
        <f>SUMIFS(I:I,D:D,External_Data[[#This Row],[Brand]],F:F,External_Data[[#This Row],[Year]])</f>
        <v>1992550</v>
      </c>
      <c r="K11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2022272</v>
      </c>
    </row>
    <row r="1129" spans="1:11" x14ac:dyDescent="0.25">
      <c r="A1129" s="1" t="s">
        <v>9</v>
      </c>
      <c r="B1129" s="1" t="s">
        <v>24</v>
      </c>
      <c r="C1129" s="1" t="s">
        <v>11</v>
      </c>
      <c r="D1129" s="1" t="s">
        <v>25</v>
      </c>
      <c r="E1129" s="1" t="s">
        <v>15</v>
      </c>
      <c r="F1129">
        <v>2022</v>
      </c>
      <c r="G1129">
        <v>9</v>
      </c>
      <c r="H1129">
        <v>6804</v>
      </c>
      <c r="I1129">
        <v>41447</v>
      </c>
      <c r="J1129" s="4">
        <f>SUMIFS(I:I,D:D,External_Data[[#This Row],[Brand]],F:F,External_Data[[#This Row],[Year]])</f>
        <v>1992550</v>
      </c>
      <c r="K11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2015405</v>
      </c>
    </row>
    <row r="1130" spans="1:11" x14ac:dyDescent="0.25">
      <c r="A1130" s="1" t="s">
        <v>9</v>
      </c>
      <c r="B1130" s="1" t="s">
        <v>24</v>
      </c>
      <c r="C1130" s="1" t="s">
        <v>11</v>
      </c>
      <c r="D1130" s="1" t="s">
        <v>25</v>
      </c>
      <c r="E1130" s="1" t="s">
        <v>15</v>
      </c>
      <c r="F1130">
        <v>2022</v>
      </c>
      <c r="G1130">
        <v>10</v>
      </c>
      <c r="H1130">
        <v>7784</v>
      </c>
      <c r="I1130">
        <v>50939</v>
      </c>
      <c r="J1130" s="4">
        <f>SUMIFS(I:I,D:D,External_Data[[#This Row],[Brand]],F:F,External_Data[[#This Row],[Year]])</f>
        <v>1992550</v>
      </c>
      <c r="K11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2007740</v>
      </c>
    </row>
    <row r="1131" spans="1:11" x14ac:dyDescent="0.25">
      <c r="A1131" s="1" t="s">
        <v>9</v>
      </c>
      <c r="B1131" s="1" t="s">
        <v>24</v>
      </c>
      <c r="C1131" s="1" t="s">
        <v>11</v>
      </c>
      <c r="D1131" s="1" t="s">
        <v>25</v>
      </c>
      <c r="E1131" s="1" t="s">
        <v>15</v>
      </c>
      <c r="F1131">
        <v>2022</v>
      </c>
      <c r="G1131">
        <v>11</v>
      </c>
      <c r="H1131">
        <v>6272</v>
      </c>
      <c r="I1131">
        <v>42266</v>
      </c>
      <c r="J1131" s="4">
        <f>SUMIFS(I:I,D:D,External_Data[[#This Row],[Brand]],F:F,External_Data[[#This Row],[Year]])</f>
        <v>1992550</v>
      </c>
      <c r="K11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2000467</v>
      </c>
    </row>
    <row r="1132" spans="1:11" x14ac:dyDescent="0.25">
      <c r="A1132" s="1" t="s">
        <v>9</v>
      </c>
      <c r="B1132" s="1" t="s">
        <v>24</v>
      </c>
      <c r="C1132" s="1" t="s">
        <v>11</v>
      </c>
      <c r="D1132" s="1" t="s">
        <v>25</v>
      </c>
      <c r="E1132" s="1" t="s">
        <v>15</v>
      </c>
      <c r="F1132">
        <v>2022</v>
      </c>
      <c r="G1132">
        <v>12</v>
      </c>
      <c r="H1132">
        <v>6727</v>
      </c>
      <c r="I1132">
        <v>47278</v>
      </c>
      <c r="J1132" s="4">
        <f>SUMIFS(I:I,D:D,External_Data[[#This Row],[Brand]],F:F,External_Data[[#This Row],[Year]])</f>
        <v>1992550</v>
      </c>
      <c r="K11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1992550</v>
      </c>
    </row>
    <row r="1133" spans="1:11" x14ac:dyDescent="0.25">
      <c r="A1133" s="1" t="s">
        <v>9</v>
      </c>
      <c r="B1133" s="1" t="s">
        <v>24</v>
      </c>
      <c r="C1133" s="1" t="s">
        <v>11</v>
      </c>
      <c r="D1133" s="1" t="s">
        <v>25</v>
      </c>
      <c r="E1133" s="1" t="s">
        <v>15</v>
      </c>
      <c r="F1133">
        <v>2023</v>
      </c>
      <c r="G1133">
        <v>1</v>
      </c>
      <c r="H1133">
        <v>6881</v>
      </c>
      <c r="I1133">
        <v>51422</v>
      </c>
      <c r="J1133" s="4">
        <f>SUMIFS(I:I,D:D,External_Data[[#This Row],[Brand]],F:F,External_Data[[#This Row],[Year]])</f>
        <v>542878</v>
      </c>
      <c r="K11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616728</v>
      </c>
    </row>
    <row r="1134" spans="1:11" x14ac:dyDescent="0.25">
      <c r="A1134" s="1" t="s">
        <v>9</v>
      </c>
      <c r="B1134" s="1" t="s">
        <v>24</v>
      </c>
      <c r="C1134" s="1" t="s">
        <v>11</v>
      </c>
      <c r="D1134" s="1" t="s">
        <v>25</v>
      </c>
      <c r="E1134" s="1" t="s">
        <v>15</v>
      </c>
      <c r="F1134">
        <v>2023</v>
      </c>
      <c r="G1134">
        <v>2</v>
      </c>
      <c r="H1134">
        <v>6118</v>
      </c>
      <c r="I1134">
        <v>45822</v>
      </c>
      <c r="J1134" s="4">
        <f>SUMIFS(I:I,D:D,External_Data[[#This Row],[Brand]],F:F,External_Data[[#This Row],[Year]])</f>
        <v>542878</v>
      </c>
      <c r="K11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610316</v>
      </c>
    </row>
    <row r="1135" spans="1:11" x14ac:dyDescent="0.25">
      <c r="A1135" s="1" t="s">
        <v>9</v>
      </c>
      <c r="B1135" s="1" t="s">
        <v>24</v>
      </c>
      <c r="C1135" s="1" t="s">
        <v>11</v>
      </c>
      <c r="D1135" s="1" t="s">
        <v>25</v>
      </c>
      <c r="E1135" s="1" t="s">
        <v>15</v>
      </c>
      <c r="F1135">
        <v>2023</v>
      </c>
      <c r="G1135">
        <v>3</v>
      </c>
      <c r="H1135">
        <v>6265</v>
      </c>
      <c r="I1135">
        <v>46879</v>
      </c>
      <c r="J1135" s="4">
        <f>SUMIFS(I:I,D:D,External_Data[[#This Row],[Brand]],F:F,External_Data[[#This Row],[Year]])</f>
        <v>542878</v>
      </c>
      <c r="K11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603274</v>
      </c>
    </row>
    <row r="1136" spans="1:11" x14ac:dyDescent="0.25">
      <c r="A1136" s="1" t="s">
        <v>9</v>
      </c>
      <c r="B1136" s="1" t="s">
        <v>24</v>
      </c>
      <c r="C1136" s="1" t="s">
        <v>11</v>
      </c>
      <c r="D1136" s="1" t="s">
        <v>26</v>
      </c>
      <c r="E1136" s="1" t="s">
        <v>13</v>
      </c>
      <c r="F1136">
        <v>2018</v>
      </c>
      <c r="G1136">
        <v>1</v>
      </c>
      <c r="H1136">
        <v>2702</v>
      </c>
      <c r="I1136">
        <v>26852</v>
      </c>
      <c r="J1136" s="4">
        <f>SUMIFS(I:I,D:D,External_Data[[#This Row],[Brand]],F:F,External_Data[[#This Row],[Year]])</f>
        <v>920458</v>
      </c>
      <c r="K11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37" spans="1:11" x14ac:dyDescent="0.25">
      <c r="A1137" s="1" t="s">
        <v>9</v>
      </c>
      <c r="B1137" s="1" t="s">
        <v>24</v>
      </c>
      <c r="C1137" s="1" t="s">
        <v>11</v>
      </c>
      <c r="D1137" s="1" t="s">
        <v>26</v>
      </c>
      <c r="E1137" s="1" t="s">
        <v>13</v>
      </c>
      <c r="F1137">
        <v>2018</v>
      </c>
      <c r="G1137">
        <v>2</v>
      </c>
      <c r="H1137">
        <v>2170</v>
      </c>
      <c r="I1137">
        <v>21546</v>
      </c>
      <c r="J1137" s="4">
        <f>SUMIFS(I:I,D:D,External_Data[[#This Row],[Brand]],F:F,External_Data[[#This Row],[Year]])</f>
        <v>920458</v>
      </c>
      <c r="K11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38" spans="1:11" x14ac:dyDescent="0.25">
      <c r="A1138" s="1" t="s">
        <v>9</v>
      </c>
      <c r="B1138" s="1" t="s">
        <v>24</v>
      </c>
      <c r="C1138" s="1" t="s">
        <v>11</v>
      </c>
      <c r="D1138" s="1" t="s">
        <v>26</v>
      </c>
      <c r="E1138" s="1" t="s">
        <v>13</v>
      </c>
      <c r="F1138">
        <v>2018</v>
      </c>
      <c r="G1138">
        <v>3</v>
      </c>
      <c r="H1138">
        <v>2569</v>
      </c>
      <c r="I1138">
        <v>25592</v>
      </c>
      <c r="J1138" s="4">
        <f>SUMIFS(I:I,D:D,External_Data[[#This Row],[Brand]],F:F,External_Data[[#This Row],[Year]])</f>
        <v>920458</v>
      </c>
      <c r="K11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39" spans="1:11" x14ac:dyDescent="0.25">
      <c r="A1139" s="1" t="s">
        <v>9</v>
      </c>
      <c r="B1139" s="1" t="s">
        <v>24</v>
      </c>
      <c r="C1139" s="1" t="s">
        <v>11</v>
      </c>
      <c r="D1139" s="1" t="s">
        <v>26</v>
      </c>
      <c r="E1139" s="1" t="s">
        <v>13</v>
      </c>
      <c r="F1139">
        <v>2018</v>
      </c>
      <c r="G1139">
        <v>4</v>
      </c>
      <c r="H1139">
        <v>2506</v>
      </c>
      <c r="I1139">
        <v>24934</v>
      </c>
      <c r="J1139" s="4">
        <f>SUMIFS(I:I,D:D,External_Data[[#This Row],[Brand]],F:F,External_Data[[#This Row],[Year]])</f>
        <v>920458</v>
      </c>
      <c r="K11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0" spans="1:11" x14ac:dyDescent="0.25">
      <c r="A1140" s="1" t="s">
        <v>9</v>
      </c>
      <c r="B1140" s="1" t="s">
        <v>24</v>
      </c>
      <c r="C1140" s="1" t="s">
        <v>11</v>
      </c>
      <c r="D1140" s="1" t="s">
        <v>26</v>
      </c>
      <c r="E1140" s="1" t="s">
        <v>13</v>
      </c>
      <c r="F1140">
        <v>2018</v>
      </c>
      <c r="G1140">
        <v>5</v>
      </c>
      <c r="H1140">
        <v>2352</v>
      </c>
      <c r="I1140">
        <v>23345</v>
      </c>
      <c r="J1140" s="4">
        <f>SUMIFS(I:I,D:D,External_Data[[#This Row],[Brand]],F:F,External_Data[[#This Row],[Year]])</f>
        <v>920458</v>
      </c>
      <c r="K11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1" spans="1:11" x14ac:dyDescent="0.25">
      <c r="A1141" s="1" t="s">
        <v>9</v>
      </c>
      <c r="B1141" s="1" t="s">
        <v>24</v>
      </c>
      <c r="C1141" s="1" t="s">
        <v>11</v>
      </c>
      <c r="D1141" s="1" t="s">
        <v>26</v>
      </c>
      <c r="E1141" s="1" t="s">
        <v>13</v>
      </c>
      <c r="F1141">
        <v>2018</v>
      </c>
      <c r="G1141">
        <v>6</v>
      </c>
      <c r="H1141">
        <v>3164</v>
      </c>
      <c r="I1141">
        <v>31143</v>
      </c>
      <c r="J1141" s="4">
        <f>SUMIFS(I:I,D:D,External_Data[[#This Row],[Brand]],F:F,External_Data[[#This Row],[Year]])</f>
        <v>920458</v>
      </c>
      <c r="K11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2" spans="1:11" x14ac:dyDescent="0.25">
      <c r="A1142" s="1" t="s">
        <v>9</v>
      </c>
      <c r="B1142" s="1" t="s">
        <v>24</v>
      </c>
      <c r="C1142" s="1" t="s">
        <v>11</v>
      </c>
      <c r="D1142" s="1" t="s">
        <v>26</v>
      </c>
      <c r="E1142" s="1" t="s">
        <v>13</v>
      </c>
      <c r="F1142">
        <v>2018</v>
      </c>
      <c r="G1142">
        <v>7</v>
      </c>
      <c r="H1142">
        <v>4130</v>
      </c>
      <c r="I1142">
        <v>40222</v>
      </c>
      <c r="J1142" s="4">
        <f>SUMIFS(I:I,D:D,External_Data[[#This Row],[Brand]],F:F,External_Data[[#This Row],[Year]])</f>
        <v>920458</v>
      </c>
      <c r="K11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3" spans="1:11" x14ac:dyDescent="0.25">
      <c r="A1143" s="1" t="s">
        <v>9</v>
      </c>
      <c r="B1143" s="1" t="s">
        <v>24</v>
      </c>
      <c r="C1143" s="1" t="s">
        <v>11</v>
      </c>
      <c r="D1143" s="1" t="s">
        <v>26</v>
      </c>
      <c r="E1143" s="1" t="s">
        <v>13</v>
      </c>
      <c r="F1143">
        <v>2018</v>
      </c>
      <c r="G1143">
        <v>8</v>
      </c>
      <c r="H1143">
        <v>4067</v>
      </c>
      <c r="I1143">
        <v>39305</v>
      </c>
      <c r="J1143" s="4">
        <f>SUMIFS(I:I,D:D,External_Data[[#This Row],[Brand]],F:F,External_Data[[#This Row],[Year]])</f>
        <v>920458</v>
      </c>
      <c r="K11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4" spans="1:11" x14ac:dyDescent="0.25">
      <c r="A1144" s="1" t="s">
        <v>9</v>
      </c>
      <c r="B1144" s="1" t="s">
        <v>24</v>
      </c>
      <c r="C1144" s="1" t="s">
        <v>11</v>
      </c>
      <c r="D1144" s="1" t="s">
        <v>26</v>
      </c>
      <c r="E1144" s="1" t="s">
        <v>13</v>
      </c>
      <c r="F1144">
        <v>2018</v>
      </c>
      <c r="G1144">
        <v>9</v>
      </c>
      <c r="H1144">
        <v>5257</v>
      </c>
      <c r="I1144">
        <v>51373</v>
      </c>
      <c r="J1144" s="4">
        <f>SUMIFS(I:I,D:D,External_Data[[#This Row],[Brand]],F:F,External_Data[[#This Row],[Year]])</f>
        <v>920458</v>
      </c>
      <c r="K11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5" spans="1:11" x14ac:dyDescent="0.25">
      <c r="A1145" s="1" t="s">
        <v>9</v>
      </c>
      <c r="B1145" s="1" t="s">
        <v>24</v>
      </c>
      <c r="C1145" s="1" t="s">
        <v>11</v>
      </c>
      <c r="D1145" s="1" t="s">
        <v>26</v>
      </c>
      <c r="E1145" s="1" t="s">
        <v>13</v>
      </c>
      <c r="F1145">
        <v>2018</v>
      </c>
      <c r="G1145">
        <v>10</v>
      </c>
      <c r="H1145">
        <v>5915</v>
      </c>
      <c r="I1145">
        <v>57190</v>
      </c>
      <c r="J1145" s="4">
        <f>SUMIFS(I:I,D:D,External_Data[[#This Row],[Brand]],F:F,External_Data[[#This Row],[Year]])</f>
        <v>920458</v>
      </c>
      <c r="K11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6" spans="1:11" x14ac:dyDescent="0.25">
      <c r="A1146" s="1" t="s">
        <v>9</v>
      </c>
      <c r="B1146" s="1" t="s">
        <v>24</v>
      </c>
      <c r="C1146" s="1" t="s">
        <v>11</v>
      </c>
      <c r="D1146" s="1" t="s">
        <v>26</v>
      </c>
      <c r="E1146" s="1" t="s">
        <v>13</v>
      </c>
      <c r="F1146">
        <v>2018</v>
      </c>
      <c r="G1146">
        <v>11</v>
      </c>
      <c r="H1146">
        <v>7861</v>
      </c>
      <c r="I1146">
        <v>75978</v>
      </c>
      <c r="J1146" s="4">
        <f>SUMIFS(I:I,D:D,External_Data[[#This Row],[Brand]],F:F,External_Data[[#This Row],[Year]])</f>
        <v>920458</v>
      </c>
      <c r="K11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7" spans="1:11" x14ac:dyDescent="0.25">
      <c r="A1147" s="1" t="s">
        <v>9</v>
      </c>
      <c r="B1147" s="1" t="s">
        <v>24</v>
      </c>
      <c r="C1147" s="1" t="s">
        <v>11</v>
      </c>
      <c r="D1147" s="1" t="s">
        <v>26</v>
      </c>
      <c r="E1147" s="1" t="s">
        <v>13</v>
      </c>
      <c r="F1147">
        <v>2018</v>
      </c>
      <c r="G1147">
        <v>12</v>
      </c>
      <c r="H1147">
        <v>6552</v>
      </c>
      <c r="I1147">
        <v>63294</v>
      </c>
      <c r="J1147" s="4">
        <f>SUMIFS(I:I,D:D,External_Data[[#This Row],[Brand]],F:F,External_Data[[#This Row],[Year]])</f>
        <v>920458</v>
      </c>
      <c r="K11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148" spans="1:11" x14ac:dyDescent="0.25">
      <c r="A1148" s="1" t="s">
        <v>9</v>
      </c>
      <c r="B1148" s="1" t="s">
        <v>24</v>
      </c>
      <c r="C1148" s="1" t="s">
        <v>11</v>
      </c>
      <c r="D1148" s="1" t="s">
        <v>26</v>
      </c>
      <c r="E1148" s="1" t="s">
        <v>13</v>
      </c>
      <c r="F1148">
        <v>2019</v>
      </c>
      <c r="G1148">
        <v>1</v>
      </c>
      <c r="H1148">
        <v>5341</v>
      </c>
      <c r="I1148">
        <v>51828</v>
      </c>
      <c r="J1148" s="4">
        <f>SUMIFS(I:I,D:D,External_Data[[#This Row],[Brand]],F:F,External_Data[[#This Row],[Year]])</f>
        <v>1295259</v>
      </c>
      <c r="K11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1341802</v>
      </c>
    </row>
    <row r="1149" spans="1:11" x14ac:dyDescent="0.25">
      <c r="A1149" s="1" t="s">
        <v>9</v>
      </c>
      <c r="B1149" s="1" t="s">
        <v>24</v>
      </c>
      <c r="C1149" s="1" t="s">
        <v>11</v>
      </c>
      <c r="D1149" s="1" t="s">
        <v>26</v>
      </c>
      <c r="E1149" s="1" t="s">
        <v>13</v>
      </c>
      <c r="F1149">
        <v>2019</v>
      </c>
      <c r="G1149">
        <v>2</v>
      </c>
      <c r="H1149">
        <v>6055</v>
      </c>
      <c r="I1149">
        <v>58653</v>
      </c>
      <c r="J1149" s="4">
        <f>SUMIFS(I:I,D:D,External_Data[[#This Row],[Brand]],F:F,External_Data[[#This Row],[Year]])</f>
        <v>1295259</v>
      </c>
      <c r="K11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1339632</v>
      </c>
    </row>
    <row r="1150" spans="1:11" x14ac:dyDescent="0.25">
      <c r="A1150" s="1" t="s">
        <v>9</v>
      </c>
      <c r="B1150" s="1" t="s">
        <v>24</v>
      </c>
      <c r="C1150" s="1" t="s">
        <v>11</v>
      </c>
      <c r="D1150" s="1" t="s">
        <v>26</v>
      </c>
      <c r="E1150" s="1" t="s">
        <v>13</v>
      </c>
      <c r="F1150">
        <v>2019</v>
      </c>
      <c r="G1150">
        <v>3</v>
      </c>
      <c r="H1150">
        <v>7070</v>
      </c>
      <c r="I1150">
        <v>68306</v>
      </c>
      <c r="J1150" s="4">
        <f>SUMIFS(I:I,D:D,External_Data[[#This Row],[Brand]],F:F,External_Data[[#This Row],[Year]])</f>
        <v>1295259</v>
      </c>
      <c r="K11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1337063</v>
      </c>
    </row>
    <row r="1151" spans="1:11" x14ac:dyDescent="0.25">
      <c r="A1151" s="1" t="s">
        <v>9</v>
      </c>
      <c r="B1151" s="1" t="s">
        <v>24</v>
      </c>
      <c r="C1151" s="1" t="s">
        <v>11</v>
      </c>
      <c r="D1151" s="1" t="s">
        <v>26</v>
      </c>
      <c r="E1151" s="1" t="s">
        <v>13</v>
      </c>
      <c r="F1151">
        <v>2019</v>
      </c>
      <c r="G1151">
        <v>4</v>
      </c>
      <c r="H1151">
        <v>7294</v>
      </c>
      <c r="I1151">
        <v>70273</v>
      </c>
      <c r="J1151" s="4">
        <f>SUMIFS(I:I,D:D,External_Data[[#This Row],[Brand]],F:F,External_Data[[#This Row],[Year]])</f>
        <v>1295259</v>
      </c>
      <c r="K11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1334557</v>
      </c>
    </row>
    <row r="1152" spans="1:11" x14ac:dyDescent="0.25">
      <c r="A1152" s="1" t="s">
        <v>9</v>
      </c>
      <c r="B1152" s="1" t="s">
        <v>24</v>
      </c>
      <c r="C1152" s="1" t="s">
        <v>11</v>
      </c>
      <c r="D1152" s="1" t="s">
        <v>26</v>
      </c>
      <c r="E1152" s="1" t="s">
        <v>13</v>
      </c>
      <c r="F1152">
        <v>2019</v>
      </c>
      <c r="G1152">
        <v>5</v>
      </c>
      <c r="H1152">
        <v>8365</v>
      </c>
      <c r="I1152">
        <v>80542</v>
      </c>
      <c r="J1152" s="4">
        <f>SUMIFS(I:I,D:D,External_Data[[#This Row],[Brand]],F:F,External_Data[[#This Row],[Year]])</f>
        <v>1295259</v>
      </c>
      <c r="K11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1332205</v>
      </c>
    </row>
    <row r="1153" spans="1:11" x14ac:dyDescent="0.25">
      <c r="A1153" s="1" t="s">
        <v>9</v>
      </c>
      <c r="B1153" s="1" t="s">
        <v>24</v>
      </c>
      <c r="C1153" s="1" t="s">
        <v>11</v>
      </c>
      <c r="D1153" s="1" t="s">
        <v>26</v>
      </c>
      <c r="E1153" s="1" t="s">
        <v>13</v>
      </c>
      <c r="F1153">
        <v>2019</v>
      </c>
      <c r="G1153">
        <v>6</v>
      </c>
      <c r="H1153">
        <v>5110</v>
      </c>
      <c r="I1153">
        <v>49350</v>
      </c>
      <c r="J1153" s="4">
        <f>SUMIFS(I:I,D:D,External_Data[[#This Row],[Brand]],F:F,External_Data[[#This Row],[Year]])</f>
        <v>1295259</v>
      </c>
      <c r="K11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1329041</v>
      </c>
    </row>
    <row r="1154" spans="1:11" x14ac:dyDescent="0.25">
      <c r="A1154" s="1" t="s">
        <v>9</v>
      </c>
      <c r="B1154" s="1" t="s">
        <v>24</v>
      </c>
      <c r="C1154" s="1" t="s">
        <v>11</v>
      </c>
      <c r="D1154" s="1" t="s">
        <v>26</v>
      </c>
      <c r="E1154" s="1" t="s">
        <v>13</v>
      </c>
      <c r="F1154">
        <v>2019</v>
      </c>
      <c r="G1154">
        <v>7</v>
      </c>
      <c r="H1154">
        <v>7000</v>
      </c>
      <c r="I1154">
        <v>67697</v>
      </c>
      <c r="J1154" s="4">
        <f>SUMIFS(I:I,D:D,External_Data[[#This Row],[Brand]],F:F,External_Data[[#This Row],[Year]])</f>
        <v>1295259</v>
      </c>
      <c r="K11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1324911</v>
      </c>
    </row>
    <row r="1155" spans="1:11" x14ac:dyDescent="0.25">
      <c r="A1155" s="1" t="s">
        <v>9</v>
      </c>
      <c r="B1155" s="1" t="s">
        <v>24</v>
      </c>
      <c r="C1155" s="1" t="s">
        <v>11</v>
      </c>
      <c r="D1155" s="1" t="s">
        <v>26</v>
      </c>
      <c r="E1155" s="1" t="s">
        <v>13</v>
      </c>
      <c r="F1155">
        <v>2019</v>
      </c>
      <c r="G1155">
        <v>8</v>
      </c>
      <c r="H1155">
        <v>5824</v>
      </c>
      <c r="I1155">
        <v>56511</v>
      </c>
      <c r="J1155" s="4">
        <f>SUMIFS(I:I,D:D,External_Data[[#This Row],[Brand]],F:F,External_Data[[#This Row],[Year]])</f>
        <v>1295259</v>
      </c>
      <c r="K11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1320844</v>
      </c>
    </row>
    <row r="1156" spans="1:11" x14ac:dyDescent="0.25">
      <c r="A1156" s="1" t="s">
        <v>9</v>
      </c>
      <c r="B1156" s="1" t="s">
        <v>24</v>
      </c>
      <c r="C1156" s="1" t="s">
        <v>11</v>
      </c>
      <c r="D1156" s="1" t="s">
        <v>26</v>
      </c>
      <c r="E1156" s="1" t="s">
        <v>13</v>
      </c>
      <c r="F1156">
        <v>2019</v>
      </c>
      <c r="G1156">
        <v>9</v>
      </c>
      <c r="H1156">
        <v>5565</v>
      </c>
      <c r="I1156">
        <v>54173</v>
      </c>
      <c r="J1156" s="4">
        <f>SUMIFS(I:I,D:D,External_Data[[#This Row],[Brand]],F:F,External_Data[[#This Row],[Year]])</f>
        <v>1295259</v>
      </c>
      <c r="K11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1315587</v>
      </c>
    </row>
    <row r="1157" spans="1:11" x14ac:dyDescent="0.25">
      <c r="A1157" s="1" t="s">
        <v>9</v>
      </c>
      <c r="B1157" s="1" t="s">
        <v>24</v>
      </c>
      <c r="C1157" s="1" t="s">
        <v>11</v>
      </c>
      <c r="D1157" s="1" t="s">
        <v>26</v>
      </c>
      <c r="E1157" s="1" t="s">
        <v>13</v>
      </c>
      <c r="F1157">
        <v>2019</v>
      </c>
      <c r="G1157">
        <v>10</v>
      </c>
      <c r="H1157">
        <v>5719</v>
      </c>
      <c r="I1157">
        <v>55251</v>
      </c>
      <c r="J1157" s="4">
        <f>SUMIFS(I:I,D:D,External_Data[[#This Row],[Brand]],F:F,External_Data[[#This Row],[Year]])</f>
        <v>1295259</v>
      </c>
      <c r="K11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1309672</v>
      </c>
    </row>
    <row r="1158" spans="1:11" x14ac:dyDescent="0.25">
      <c r="A1158" s="1" t="s">
        <v>9</v>
      </c>
      <c r="B1158" s="1" t="s">
        <v>24</v>
      </c>
      <c r="C1158" s="1" t="s">
        <v>11</v>
      </c>
      <c r="D1158" s="1" t="s">
        <v>26</v>
      </c>
      <c r="E1158" s="1" t="s">
        <v>13</v>
      </c>
      <c r="F1158">
        <v>2019</v>
      </c>
      <c r="G1158">
        <v>11</v>
      </c>
      <c r="H1158">
        <v>4746</v>
      </c>
      <c r="I1158">
        <v>51107</v>
      </c>
      <c r="J1158" s="4">
        <f>SUMIFS(I:I,D:D,External_Data[[#This Row],[Brand]],F:F,External_Data[[#This Row],[Year]])</f>
        <v>1295259</v>
      </c>
      <c r="K11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1301811</v>
      </c>
    </row>
    <row r="1159" spans="1:11" x14ac:dyDescent="0.25">
      <c r="A1159" s="1" t="s">
        <v>9</v>
      </c>
      <c r="B1159" s="1" t="s">
        <v>24</v>
      </c>
      <c r="C1159" s="1" t="s">
        <v>11</v>
      </c>
      <c r="D1159" s="1" t="s">
        <v>26</v>
      </c>
      <c r="E1159" s="1" t="s">
        <v>13</v>
      </c>
      <c r="F1159">
        <v>2019</v>
      </c>
      <c r="G1159">
        <v>12</v>
      </c>
      <c r="H1159">
        <v>6825</v>
      </c>
      <c r="I1159">
        <v>92638</v>
      </c>
      <c r="J1159" s="4">
        <f>SUMIFS(I:I,D:D,External_Data[[#This Row],[Brand]],F:F,External_Data[[#This Row],[Year]])</f>
        <v>1295259</v>
      </c>
      <c r="K11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1295259</v>
      </c>
    </row>
    <row r="1160" spans="1:11" x14ac:dyDescent="0.25">
      <c r="A1160" s="1" t="s">
        <v>9</v>
      </c>
      <c r="B1160" s="1" t="s">
        <v>24</v>
      </c>
      <c r="C1160" s="1" t="s">
        <v>11</v>
      </c>
      <c r="D1160" s="1" t="s">
        <v>26</v>
      </c>
      <c r="E1160" s="1" t="s">
        <v>13</v>
      </c>
      <c r="F1160">
        <v>2020</v>
      </c>
      <c r="G1160">
        <v>1</v>
      </c>
      <c r="H1160">
        <v>7714</v>
      </c>
      <c r="I1160">
        <v>99743</v>
      </c>
      <c r="J1160" s="4">
        <f>SUMIFS(I:I,D:D,External_Data[[#This Row],[Brand]],F:F,External_Data[[#This Row],[Year]])</f>
        <v>1325716</v>
      </c>
      <c r="K11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1395289</v>
      </c>
    </row>
    <row r="1161" spans="1:11" x14ac:dyDescent="0.25">
      <c r="A1161" s="1" t="s">
        <v>9</v>
      </c>
      <c r="B1161" s="1" t="s">
        <v>24</v>
      </c>
      <c r="C1161" s="1" t="s">
        <v>11</v>
      </c>
      <c r="D1161" s="1" t="s">
        <v>26</v>
      </c>
      <c r="E1161" s="1" t="s">
        <v>13</v>
      </c>
      <c r="F1161">
        <v>2020</v>
      </c>
      <c r="G1161">
        <v>2</v>
      </c>
      <c r="H1161">
        <v>5600</v>
      </c>
      <c r="I1161">
        <v>64197</v>
      </c>
      <c r="J1161" s="4">
        <f>SUMIFS(I:I,D:D,External_Data[[#This Row],[Brand]],F:F,External_Data[[#This Row],[Year]])</f>
        <v>1325716</v>
      </c>
      <c r="K11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1389234</v>
      </c>
    </row>
    <row r="1162" spans="1:11" x14ac:dyDescent="0.25">
      <c r="A1162" s="1" t="s">
        <v>9</v>
      </c>
      <c r="B1162" s="1" t="s">
        <v>24</v>
      </c>
      <c r="C1162" s="1" t="s">
        <v>11</v>
      </c>
      <c r="D1162" s="1" t="s">
        <v>26</v>
      </c>
      <c r="E1162" s="1" t="s">
        <v>13</v>
      </c>
      <c r="F1162">
        <v>2020</v>
      </c>
      <c r="G1162">
        <v>3</v>
      </c>
      <c r="H1162">
        <v>5026</v>
      </c>
      <c r="I1162">
        <v>59059</v>
      </c>
      <c r="J1162" s="4">
        <f>SUMIFS(I:I,D:D,External_Data[[#This Row],[Brand]],F:F,External_Data[[#This Row],[Year]])</f>
        <v>1325716</v>
      </c>
      <c r="K11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1382164</v>
      </c>
    </row>
    <row r="1163" spans="1:11" x14ac:dyDescent="0.25">
      <c r="A1163" s="1" t="s">
        <v>9</v>
      </c>
      <c r="B1163" s="1" t="s">
        <v>24</v>
      </c>
      <c r="C1163" s="1" t="s">
        <v>11</v>
      </c>
      <c r="D1163" s="1" t="s">
        <v>26</v>
      </c>
      <c r="E1163" s="1" t="s">
        <v>13</v>
      </c>
      <c r="F1163">
        <v>2020</v>
      </c>
      <c r="G1163">
        <v>4</v>
      </c>
      <c r="H1163">
        <v>5397</v>
      </c>
      <c r="I1163">
        <v>64120</v>
      </c>
      <c r="J1163" s="4">
        <f>SUMIFS(I:I,D:D,External_Data[[#This Row],[Brand]],F:F,External_Data[[#This Row],[Year]])</f>
        <v>1325716</v>
      </c>
      <c r="K11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1374870</v>
      </c>
    </row>
    <row r="1164" spans="1:11" x14ac:dyDescent="0.25">
      <c r="A1164" s="1" t="s">
        <v>9</v>
      </c>
      <c r="B1164" s="1" t="s">
        <v>24</v>
      </c>
      <c r="C1164" s="1" t="s">
        <v>11</v>
      </c>
      <c r="D1164" s="1" t="s">
        <v>26</v>
      </c>
      <c r="E1164" s="1" t="s">
        <v>13</v>
      </c>
      <c r="F1164">
        <v>2020</v>
      </c>
      <c r="G1164">
        <v>5</v>
      </c>
      <c r="H1164">
        <v>4242</v>
      </c>
      <c r="I1164">
        <v>47005</v>
      </c>
      <c r="J1164" s="4">
        <f>SUMIFS(I:I,D:D,External_Data[[#This Row],[Brand]],F:F,External_Data[[#This Row],[Year]])</f>
        <v>1325716</v>
      </c>
      <c r="K11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1366505</v>
      </c>
    </row>
    <row r="1165" spans="1:11" x14ac:dyDescent="0.25">
      <c r="A1165" s="1" t="s">
        <v>9</v>
      </c>
      <c r="B1165" s="1" t="s">
        <v>24</v>
      </c>
      <c r="C1165" s="1" t="s">
        <v>11</v>
      </c>
      <c r="D1165" s="1" t="s">
        <v>26</v>
      </c>
      <c r="E1165" s="1" t="s">
        <v>13</v>
      </c>
      <c r="F1165">
        <v>2020</v>
      </c>
      <c r="G1165">
        <v>6</v>
      </c>
      <c r="H1165">
        <v>4389</v>
      </c>
      <c r="I1165">
        <v>49378</v>
      </c>
      <c r="J1165" s="4">
        <f>SUMIFS(I:I,D:D,External_Data[[#This Row],[Brand]],F:F,External_Data[[#This Row],[Year]])</f>
        <v>1325716</v>
      </c>
      <c r="K11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1361395</v>
      </c>
    </row>
    <row r="1166" spans="1:11" x14ac:dyDescent="0.25">
      <c r="A1166" s="1" t="s">
        <v>9</v>
      </c>
      <c r="B1166" s="1" t="s">
        <v>24</v>
      </c>
      <c r="C1166" s="1" t="s">
        <v>11</v>
      </c>
      <c r="D1166" s="1" t="s">
        <v>26</v>
      </c>
      <c r="E1166" s="1" t="s">
        <v>13</v>
      </c>
      <c r="F1166">
        <v>2020</v>
      </c>
      <c r="G1166">
        <v>7</v>
      </c>
      <c r="H1166">
        <v>4886</v>
      </c>
      <c r="I1166">
        <v>57834</v>
      </c>
      <c r="J1166" s="4">
        <f>SUMIFS(I:I,D:D,External_Data[[#This Row],[Brand]],F:F,External_Data[[#This Row],[Year]])</f>
        <v>1325716</v>
      </c>
      <c r="K11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1354395</v>
      </c>
    </row>
    <row r="1167" spans="1:11" x14ac:dyDescent="0.25">
      <c r="A1167" s="1" t="s">
        <v>9</v>
      </c>
      <c r="B1167" s="1" t="s">
        <v>24</v>
      </c>
      <c r="C1167" s="1" t="s">
        <v>11</v>
      </c>
      <c r="D1167" s="1" t="s">
        <v>26</v>
      </c>
      <c r="E1167" s="1" t="s">
        <v>13</v>
      </c>
      <c r="F1167">
        <v>2020</v>
      </c>
      <c r="G1167">
        <v>8</v>
      </c>
      <c r="H1167">
        <v>4158</v>
      </c>
      <c r="I1167">
        <v>47229</v>
      </c>
      <c r="J1167" s="4">
        <f>SUMIFS(I:I,D:D,External_Data[[#This Row],[Brand]],F:F,External_Data[[#This Row],[Year]])</f>
        <v>1325716</v>
      </c>
      <c r="K11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1348571</v>
      </c>
    </row>
    <row r="1168" spans="1:11" x14ac:dyDescent="0.25">
      <c r="A1168" s="1" t="s">
        <v>9</v>
      </c>
      <c r="B1168" s="1" t="s">
        <v>24</v>
      </c>
      <c r="C1168" s="1" t="s">
        <v>11</v>
      </c>
      <c r="D1168" s="1" t="s">
        <v>26</v>
      </c>
      <c r="E1168" s="1" t="s">
        <v>13</v>
      </c>
      <c r="F1168">
        <v>2020</v>
      </c>
      <c r="G1168">
        <v>9</v>
      </c>
      <c r="H1168">
        <v>4410</v>
      </c>
      <c r="I1168">
        <v>52696</v>
      </c>
      <c r="J1168" s="4">
        <f>SUMIFS(I:I,D:D,External_Data[[#This Row],[Brand]],F:F,External_Data[[#This Row],[Year]])</f>
        <v>1325716</v>
      </c>
      <c r="K11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1343006</v>
      </c>
    </row>
    <row r="1169" spans="1:11" x14ac:dyDescent="0.25">
      <c r="A1169" s="1" t="s">
        <v>9</v>
      </c>
      <c r="B1169" s="1" t="s">
        <v>24</v>
      </c>
      <c r="C1169" s="1" t="s">
        <v>11</v>
      </c>
      <c r="D1169" s="1" t="s">
        <v>26</v>
      </c>
      <c r="E1169" s="1" t="s">
        <v>13</v>
      </c>
      <c r="F1169">
        <v>2020</v>
      </c>
      <c r="G1169">
        <v>10</v>
      </c>
      <c r="H1169">
        <v>4732</v>
      </c>
      <c r="I1169">
        <v>52997</v>
      </c>
      <c r="J1169" s="4">
        <f>SUMIFS(I:I,D:D,External_Data[[#This Row],[Brand]],F:F,External_Data[[#This Row],[Year]])</f>
        <v>1325716</v>
      </c>
      <c r="K11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1337287</v>
      </c>
    </row>
    <row r="1170" spans="1:11" x14ac:dyDescent="0.25">
      <c r="A1170" s="1" t="s">
        <v>9</v>
      </c>
      <c r="B1170" s="1" t="s">
        <v>24</v>
      </c>
      <c r="C1170" s="1" t="s">
        <v>11</v>
      </c>
      <c r="D1170" s="1" t="s">
        <v>26</v>
      </c>
      <c r="E1170" s="1" t="s">
        <v>13</v>
      </c>
      <c r="F1170">
        <v>2020</v>
      </c>
      <c r="G1170">
        <v>11</v>
      </c>
      <c r="H1170">
        <v>3304</v>
      </c>
      <c r="I1170">
        <v>37163</v>
      </c>
      <c r="J1170" s="4">
        <f>SUMIFS(I:I,D:D,External_Data[[#This Row],[Brand]],F:F,External_Data[[#This Row],[Year]])</f>
        <v>1325716</v>
      </c>
      <c r="K11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1332541</v>
      </c>
    </row>
    <row r="1171" spans="1:11" x14ac:dyDescent="0.25">
      <c r="A1171" s="1" t="s">
        <v>9</v>
      </c>
      <c r="B1171" s="1" t="s">
        <v>24</v>
      </c>
      <c r="C1171" s="1" t="s">
        <v>11</v>
      </c>
      <c r="D1171" s="1" t="s">
        <v>26</v>
      </c>
      <c r="E1171" s="1" t="s">
        <v>13</v>
      </c>
      <c r="F1171">
        <v>2020</v>
      </c>
      <c r="G1171">
        <v>12</v>
      </c>
      <c r="H1171">
        <v>4578</v>
      </c>
      <c r="I1171">
        <v>54544</v>
      </c>
      <c r="J1171" s="4">
        <f>SUMIFS(I:I,D:D,External_Data[[#This Row],[Brand]],F:F,External_Data[[#This Row],[Year]])</f>
        <v>1325716</v>
      </c>
      <c r="K11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1325716</v>
      </c>
    </row>
    <row r="1172" spans="1:11" x14ac:dyDescent="0.25">
      <c r="A1172" s="1" t="s">
        <v>9</v>
      </c>
      <c r="B1172" s="1" t="s">
        <v>24</v>
      </c>
      <c r="C1172" s="1" t="s">
        <v>11</v>
      </c>
      <c r="D1172" s="1" t="s">
        <v>26</v>
      </c>
      <c r="E1172" s="1" t="s">
        <v>13</v>
      </c>
      <c r="F1172">
        <v>2021</v>
      </c>
      <c r="G1172">
        <v>1</v>
      </c>
      <c r="H1172">
        <v>3262</v>
      </c>
      <c r="I1172">
        <v>34790</v>
      </c>
      <c r="J1172" s="4">
        <f>SUMIFS(I:I,D:D,External_Data[[#This Row],[Brand]],F:F,External_Data[[#This Row],[Year]])</f>
        <v>1075788</v>
      </c>
      <c r="K11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1126510</v>
      </c>
    </row>
    <row r="1173" spans="1:11" x14ac:dyDescent="0.25">
      <c r="A1173" s="1" t="s">
        <v>9</v>
      </c>
      <c r="B1173" s="1" t="s">
        <v>24</v>
      </c>
      <c r="C1173" s="1" t="s">
        <v>11</v>
      </c>
      <c r="D1173" s="1" t="s">
        <v>26</v>
      </c>
      <c r="E1173" s="1" t="s">
        <v>13</v>
      </c>
      <c r="F1173">
        <v>2021</v>
      </c>
      <c r="G1173">
        <v>2</v>
      </c>
      <c r="H1173">
        <v>4116</v>
      </c>
      <c r="I1173">
        <v>47663</v>
      </c>
      <c r="J1173" s="4">
        <f>SUMIFS(I:I,D:D,External_Data[[#This Row],[Brand]],F:F,External_Data[[#This Row],[Year]])</f>
        <v>1075788</v>
      </c>
      <c r="K11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1120910</v>
      </c>
    </row>
    <row r="1174" spans="1:11" x14ac:dyDescent="0.25">
      <c r="A1174" s="1" t="s">
        <v>9</v>
      </c>
      <c r="B1174" s="1" t="s">
        <v>24</v>
      </c>
      <c r="C1174" s="1" t="s">
        <v>11</v>
      </c>
      <c r="D1174" s="1" t="s">
        <v>26</v>
      </c>
      <c r="E1174" s="1" t="s">
        <v>13</v>
      </c>
      <c r="F1174">
        <v>2021</v>
      </c>
      <c r="G1174">
        <v>3</v>
      </c>
      <c r="H1174">
        <v>5579</v>
      </c>
      <c r="I1174">
        <v>60298</v>
      </c>
      <c r="J1174" s="4">
        <f>SUMIFS(I:I,D:D,External_Data[[#This Row],[Brand]],F:F,External_Data[[#This Row],[Year]])</f>
        <v>1075788</v>
      </c>
      <c r="K11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1115884</v>
      </c>
    </row>
    <row r="1175" spans="1:11" x14ac:dyDescent="0.25">
      <c r="A1175" s="1" t="s">
        <v>9</v>
      </c>
      <c r="B1175" s="1" t="s">
        <v>24</v>
      </c>
      <c r="C1175" s="1" t="s">
        <v>11</v>
      </c>
      <c r="D1175" s="1" t="s">
        <v>26</v>
      </c>
      <c r="E1175" s="1" t="s">
        <v>13</v>
      </c>
      <c r="F1175">
        <v>2021</v>
      </c>
      <c r="G1175">
        <v>4</v>
      </c>
      <c r="H1175">
        <v>5880</v>
      </c>
      <c r="I1175">
        <v>66094</v>
      </c>
      <c r="J1175" s="4">
        <f>SUMIFS(I:I,D:D,External_Data[[#This Row],[Brand]],F:F,External_Data[[#This Row],[Year]])</f>
        <v>1075788</v>
      </c>
      <c r="K11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1110487</v>
      </c>
    </row>
    <row r="1176" spans="1:11" x14ac:dyDescent="0.25">
      <c r="A1176" s="1" t="s">
        <v>9</v>
      </c>
      <c r="B1176" s="1" t="s">
        <v>24</v>
      </c>
      <c r="C1176" s="1" t="s">
        <v>11</v>
      </c>
      <c r="D1176" s="1" t="s">
        <v>26</v>
      </c>
      <c r="E1176" s="1" t="s">
        <v>13</v>
      </c>
      <c r="F1176">
        <v>2021</v>
      </c>
      <c r="G1176">
        <v>5</v>
      </c>
      <c r="H1176">
        <v>5047</v>
      </c>
      <c r="I1176">
        <v>56770</v>
      </c>
      <c r="J1176" s="4">
        <f>SUMIFS(I:I,D:D,External_Data[[#This Row],[Brand]],F:F,External_Data[[#This Row],[Year]])</f>
        <v>1075788</v>
      </c>
      <c r="K11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1106245</v>
      </c>
    </row>
    <row r="1177" spans="1:11" x14ac:dyDescent="0.25">
      <c r="A1177" s="1" t="s">
        <v>9</v>
      </c>
      <c r="B1177" s="1" t="s">
        <v>24</v>
      </c>
      <c r="C1177" s="1" t="s">
        <v>11</v>
      </c>
      <c r="D1177" s="1" t="s">
        <v>26</v>
      </c>
      <c r="E1177" s="1" t="s">
        <v>13</v>
      </c>
      <c r="F1177">
        <v>2021</v>
      </c>
      <c r="G1177">
        <v>6</v>
      </c>
      <c r="H1177">
        <v>6566</v>
      </c>
      <c r="I1177">
        <v>69713</v>
      </c>
      <c r="J1177" s="4">
        <f>SUMIFS(I:I,D:D,External_Data[[#This Row],[Brand]],F:F,External_Data[[#This Row],[Year]])</f>
        <v>1075788</v>
      </c>
      <c r="K11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1101856</v>
      </c>
    </row>
    <row r="1178" spans="1:11" x14ac:dyDescent="0.25">
      <c r="A1178" s="1" t="s">
        <v>9</v>
      </c>
      <c r="B1178" s="1" t="s">
        <v>24</v>
      </c>
      <c r="C1178" s="1" t="s">
        <v>11</v>
      </c>
      <c r="D1178" s="1" t="s">
        <v>26</v>
      </c>
      <c r="E1178" s="1" t="s">
        <v>13</v>
      </c>
      <c r="F1178">
        <v>2021</v>
      </c>
      <c r="G1178">
        <v>7</v>
      </c>
      <c r="H1178">
        <v>5530</v>
      </c>
      <c r="I1178">
        <v>60543</v>
      </c>
      <c r="J1178" s="4">
        <f>SUMIFS(I:I,D:D,External_Data[[#This Row],[Brand]],F:F,External_Data[[#This Row],[Year]])</f>
        <v>1075788</v>
      </c>
      <c r="K11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1096970</v>
      </c>
    </row>
    <row r="1179" spans="1:11" x14ac:dyDescent="0.25">
      <c r="A1179" s="1" t="s">
        <v>9</v>
      </c>
      <c r="B1179" s="1" t="s">
        <v>24</v>
      </c>
      <c r="C1179" s="1" t="s">
        <v>11</v>
      </c>
      <c r="D1179" s="1" t="s">
        <v>26</v>
      </c>
      <c r="E1179" s="1" t="s">
        <v>13</v>
      </c>
      <c r="F1179">
        <v>2021</v>
      </c>
      <c r="G1179">
        <v>8</v>
      </c>
      <c r="H1179">
        <v>4956</v>
      </c>
      <c r="I1179">
        <v>54215</v>
      </c>
      <c r="J1179" s="4">
        <f>SUMIFS(I:I,D:D,External_Data[[#This Row],[Brand]],F:F,External_Data[[#This Row],[Year]])</f>
        <v>1075788</v>
      </c>
      <c r="K11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1092812</v>
      </c>
    </row>
    <row r="1180" spans="1:11" x14ac:dyDescent="0.25">
      <c r="A1180" s="1" t="s">
        <v>9</v>
      </c>
      <c r="B1180" s="1" t="s">
        <v>24</v>
      </c>
      <c r="C1180" s="1" t="s">
        <v>11</v>
      </c>
      <c r="D1180" s="1" t="s">
        <v>26</v>
      </c>
      <c r="E1180" s="1" t="s">
        <v>13</v>
      </c>
      <c r="F1180">
        <v>2021</v>
      </c>
      <c r="G1180">
        <v>9</v>
      </c>
      <c r="H1180">
        <v>5726</v>
      </c>
      <c r="I1180">
        <v>61488</v>
      </c>
      <c r="J1180" s="4">
        <f>SUMIFS(I:I,D:D,External_Data[[#This Row],[Brand]],F:F,External_Data[[#This Row],[Year]])</f>
        <v>1075788</v>
      </c>
      <c r="K11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1088402</v>
      </c>
    </row>
    <row r="1181" spans="1:11" x14ac:dyDescent="0.25">
      <c r="A1181" s="1" t="s">
        <v>9</v>
      </c>
      <c r="B1181" s="1" t="s">
        <v>24</v>
      </c>
      <c r="C1181" s="1" t="s">
        <v>11</v>
      </c>
      <c r="D1181" s="1" t="s">
        <v>26</v>
      </c>
      <c r="E1181" s="1" t="s">
        <v>13</v>
      </c>
      <c r="F1181">
        <v>2021</v>
      </c>
      <c r="G1181">
        <v>10</v>
      </c>
      <c r="H1181">
        <v>4718</v>
      </c>
      <c r="I1181">
        <v>51359</v>
      </c>
      <c r="J1181" s="4">
        <f>SUMIFS(I:I,D:D,External_Data[[#This Row],[Brand]],F:F,External_Data[[#This Row],[Year]])</f>
        <v>1075788</v>
      </c>
      <c r="K11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1083670</v>
      </c>
    </row>
    <row r="1182" spans="1:11" x14ac:dyDescent="0.25">
      <c r="A1182" s="1" t="s">
        <v>9</v>
      </c>
      <c r="B1182" s="1" t="s">
        <v>24</v>
      </c>
      <c r="C1182" s="1" t="s">
        <v>11</v>
      </c>
      <c r="D1182" s="1" t="s">
        <v>26</v>
      </c>
      <c r="E1182" s="1" t="s">
        <v>13</v>
      </c>
      <c r="F1182">
        <v>2021</v>
      </c>
      <c r="G1182">
        <v>11</v>
      </c>
      <c r="H1182">
        <v>4522</v>
      </c>
      <c r="I1182">
        <v>47712</v>
      </c>
      <c r="J1182" s="4">
        <f>SUMIFS(I:I,D:D,External_Data[[#This Row],[Brand]],F:F,External_Data[[#This Row],[Year]])</f>
        <v>1075788</v>
      </c>
      <c r="K11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1080366</v>
      </c>
    </row>
    <row r="1183" spans="1:11" x14ac:dyDescent="0.25">
      <c r="A1183" s="1" t="s">
        <v>9</v>
      </c>
      <c r="B1183" s="1" t="s">
        <v>24</v>
      </c>
      <c r="C1183" s="1" t="s">
        <v>11</v>
      </c>
      <c r="D1183" s="1" t="s">
        <v>26</v>
      </c>
      <c r="E1183" s="1" t="s">
        <v>13</v>
      </c>
      <c r="F1183">
        <v>2021</v>
      </c>
      <c r="G1183">
        <v>12</v>
      </c>
      <c r="H1183">
        <v>4032</v>
      </c>
      <c r="I1183">
        <v>45843</v>
      </c>
      <c r="J1183" s="4">
        <f>SUMIFS(I:I,D:D,External_Data[[#This Row],[Brand]],F:F,External_Data[[#This Row],[Year]])</f>
        <v>1075788</v>
      </c>
      <c r="K11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1075788</v>
      </c>
    </row>
    <row r="1184" spans="1:11" x14ac:dyDescent="0.25">
      <c r="A1184" s="1" t="s">
        <v>9</v>
      </c>
      <c r="B1184" s="1" t="s">
        <v>24</v>
      </c>
      <c r="C1184" s="1" t="s">
        <v>11</v>
      </c>
      <c r="D1184" s="1" t="s">
        <v>26</v>
      </c>
      <c r="E1184" s="1" t="s">
        <v>13</v>
      </c>
      <c r="F1184">
        <v>2022</v>
      </c>
      <c r="G1184">
        <v>1</v>
      </c>
      <c r="H1184">
        <v>3325</v>
      </c>
      <c r="I1184">
        <v>36127</v>
      </c>
      <c r="J1184" s="4">
        <f>SUMIFS(I:I,D:D,External_Data[[#This Row],[Brand]],F:F,External_Data[[#This Row],[Year]])</f>
        <v>1112902</v>
      </c>
      <c r="K11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1169574</v>
      </c>
    </row>
    <row r="1185" spans="1:11" x14ac:dyDescent="0.25">
      <c r="A1185" s="1" t="s">
        <v>9</v>
      </c>
      <c r="B1185" s="1" t="s">
        <v>24</v>
      </c>
      <c r="C1185" s="1" t="s">
        <v>11</v>
      </c>
      <c r="D1185" s="1" t="s">
        <v>26</v>
      </c>
      <c r="E1185" s="1" t="s">
        <v>13</v>
      </c>
      <c r="F1185">
        <v>2022</v>
      </c>
      <c r="G1185">
        <v>2</v>
      </c>
      <c r="H1185">
        <v>4144</v>
      </c>
      <c r="I1185">
        <v>43169</v>
      </c>
      <c r="J1185" s="4">
        <f>SUMIFS(I:I,D:D,External_Data[[#This Row],[Brand]],F:F,External_Data[[#This Row],[Year]])</f>
        <v>1112902</v>
      </c>
      <c r="K11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1165458</v>
      </c>
    </row>
    <row r="1186" spans="1:11" x14ac:dyDescent="0.25">
      <c r="A1186" s="1" t="s">
        <v>9</v>
      </c>
      <c r="B1186" s="1" t="s">
        <v>24</v>
      </c>
      <c r="C1186" s="1" t="s">
        <v>11</v>
      </c>
      <c r="D1186" s="1" t="s">
        <v>26</v>
      </c>
      <c r="E1186" s="1" t="s">
        <v>13</v>
      </c>
      <c r="F1186">
        <v>2022</v>
      </c>
      <c r="G1186">
        <v>3</v>
      </c>
      <c r="H1186">
        <v>4844</v>
      </c>
      <c r="I1186">
        <v>51590</v>
      </c>
      <c r="J1186" s="4">
        <f>SUMIFS(I:I,D:D,External_Data[[#This Row],[Brand]],F:F,External_Data[[#This Row],[Year]])</f>
        <v>1112902</v>
      </c>
      <c r="K11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1159879</v>
      </c>
    </row>
    <row r="1187" spans="1:11" x14ac:dyDescent="0.25">
      <c r="A1187" s="1" t="s">
        <v>9</v>
      </c>
      <c r="B1187" s="1" t="s">
        <v>24</v>
      </c>
      <c r="C1187" s="1" t="s">
        <v>11</v>
      </c>
      <c r="D1187" s="1" t="s">
        <v>26</v>
      </c>
      <c r="E1187" s="1" t="s">
        <v>13</v>
      </c>
      <c r="F1187">
        <v>2022</v>
      </c>
      <c r="G1187">
        <v>4</v>
      </c>
      <c r="H1187">
        <v>4788</v>
      </c>
      <c r="I1187">
        <v>53200</v>
      </c>
      <c r="J1187" s="4">
        <f>SUMIFS(I:I,D:D,External_Data[[#This Row],[Brand]],F:F,External_Data[[#This Row],[Year]])</f>
        <v>1112902</v>
      </c>
      <c r="K11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1153999</v>
      </c>
    </row>
    <row r="1188" spans="1:11" x14ac:dyDescent="0.25">
      <c r="A1188" s="1" t="s">
        <v>9</v>
      </c>
      <c r="B1188" s="1" t="s">
        <v>24</v>
      </c>
      <c r="C1188" s="1" t="s">
        <v>11</v>
      </c>
      <c r="D1188" s="1" t="s">
        <v>26</v>
      </c>
      <c r="E1188" s="1" t="s">
        <v>13</v>
      </c>
      <c r="F1188">
        <v>2022</v>
      </c>
      <c r="G1188">
        <v>5</v>
      </c>
      <c r="H1188">
        <v>4543</v>
      </c>
      <c r="I1188">
        <v>45913</v>
      </c>
      <c r="J1188" s="4">
        <f>SUMIFS(I:I,D:D,External_Data[[#This Row],[Brand]],F:F,External_Data[[#This Row],[Year]])</f>
        <v>1112902</v>
      </c>
      <c r="K11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1148952</v>
      </c>
    </row>
    <row r="1189" spans="1:11" x14ac:dyDescent="0.25">
      <c r="A1189" s="1" t="s">
        <v>9</v>
      </c>
      <c r="B1189" s="1" t="s">
        <v>24</v>
      </c>
      <c r="C1189" s="1" t="s">
        <v>11</v>
      </c>
      <c r="D1189" s="1" t="s">
        <v>26</v>
      </c>
      <c r="E1189" s="1" t="s">
        <v>13</v>
      </c>
      <c r="F1189">
        <v>2022</v>
      </c>
      <c r="G1189">
        <v>6</v>
      </c>
      <c r="H1189">
        <v>5558</v>
      </c>
      <c r="I1189">
        <v>59633</v>
      </c>
      <c r="J1189" s="4">
        <f>SUMIFS(I:I,D:D,External_Data[[#This Row],[Brand]],F:F,External_Data[[#This Row],[Year]])</f>
        <v>1112902</v>
      </c>
      <c r="K11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1142386</v>
      </c>
    </row>
    <row r="1190" spans="1:11" x14ac:dyDescent="0.25">
      <c r="A1190" s="1" t="s">
        <v>9</v>
      </c>
      <c r="B1190" s="1" t="s">
        <v>24</v>
      </c>
      <c r="C1190" s="1" t="s">
        <v>11</v>
      </c>
      <c r="D1190" s="1" t="s">
        <v>26</v>
      </c>
      <c r="E1190" s="1" t="s">
        <v>13</v>
      </c>
      <c r="F1190">
        <v>2022</v>
      </c>
      <c r="G1190">
        <v>7</v>
      </c>
      <c r="H1190">
        <v>4347</v>
      </c>
      <c r="I1190">
        <v>45521</v>
      </c>
      <c r="J1190" s="4">
        <f>SUMIFS(I:I,D:D,External_Data[[#This Row],[Brand]],F:F,External_Data[[#This Row],[Year]])</f>
        <v>1112902</v>
      </c>
      <c r="K11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1136856</v>
      </c>
    </row>
    <row r="1191" spans="1:11" x14ac:dyDescent="0.25">
      <c r="A1191" s="1" t="s">
        <v>9</v>
      </c>
      <c r="B1191" s="1" t="s">
        <v>24</v>
      </c>
      <c r="C1191" s="1" t="s">
        <v>11</v>
      </c>
      <c r="D1191" s="1" t="s">
        <v>26</v>
      </c>
      <c r="E1191" s="1" t="s">
        <v>13</v>
      </c>
      <c r="F1191">
        <v>2022</v>
      </c>
      <c r="G1191">
        <v>8</v>
      </c>
      <c r="H1191">
        <v>4515</v>
      </c>
      <c r="I1191">
        <v>46725</v>
      </c>
      <c r="J1191" s="4">
        <f>SUMIFS(I:I,D:D,External_Data[[#This Row],[Brand]],F:F,External_Data[[#This Row],[Year]])</f>
        <v>1112902</v>
      </c>
      <c r="K11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1131900</v>
      </c>
    </row>
    <row r="1192" spans="1:11" x14ac:dyDescent="0.25">
      <c r="A1192" s="1" t="s">
        <v>9</v>
      </c>
      <c r="B1192" s="1" t="s">
        <v>24</v>
      </c>
      <c r="C1192" s="1" t="s">
        <v>11</v>
      </c>
      <c r="D1192" s="1" t="s">
        <v>26</v>
      </c>
      <c r="E1192" s="1" t="s">
        <v>13</v>
      </c>
      <c r="F1192">
        <v>2022</v>
      </c>
      <c r="G1192">
        <v>9</v>
      </c>
      <c r="H1192">
        <v>4977</v>
      </c>
      <c r="I1192">
        <v>50358</v>
      </c>
      <c r="J1192" s="4">
        <f>SUMIFS(I:I,D:D,External_Data[[#This Row],[Brand]],F:F,External_Data[[#This Row],[Year]])</f>
        <v>1112902</v>
      </c>
      <c r="K11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1126174</v>
      </c>
    </row>
    <row r="1193" spans="1:11" x14ac:dyDescent="0.25">
      <c r="A1193" s="1" t="s">
        <v>9</v>
      </c>
      <c r="B1193" s="1" t="s">
        <v>24</v>
      </c>
      <c r="C1193" s="1" t="s">
        <v>11</v>
      </c>
      <c r="D1193" s="1" t="s">
        <v>26</v>
      </c>
      <c r="E1193" s="1" t="s">
        <v>13</v>
      </c>
      <c r="F1193">
        <v>2022</v>
      </c>
      <c r="G1193">
        <v>10</v>
      </c>
      <c r="H1193">
        <v>5824</v>
      </c>
      <c r="I1193">
        <v>62755</v>
      </c>
      <c r="J1193" s="4">
        <f>SUMIFS(I:I,D:D,External_Data[[#This Row],[Brand]],F:F,External_Data[[#This Row],[Year]])</f>
        <v>1112902</v>
      </c>
      <c r="K11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1121456</v>
      </c>
    </row>
    <row r="1194" spans="1:11" x14ac:dyDescent="0.25">
      <c r="A1194" s="1" t="s">
        <v>9</v>
      </c>
      <c r="B1194" s="1" t="s">
        <v>24</v>
      </c>
      <c r="C1194" s="1" t="s">
        <v>11</v>
      </c>
      <c r="D1194" s="1" t="s">
        <v>26</v>
      </c>
      <c r="E1194" s="1" t="s">
        <v>13</v>
      </c>
      <c r="F1194">
        <v>2022</v>
      </c>
      <c r="G1194">
        <v>11</v>
      </c>
      <c r="H1194">
        <v>4536</v>
      </c>
      <c r="I1194">
        <v>46851</v>
      </c>
      <c r="J1194" s="4">
        <f>SUMIFS(I:I,D:D,External_Data[[#This Row],[Brand]],F:F,External_Data[[#This Row],[Year]])</f>
        <v>1112902</v>
      </c>
      <c r="K11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1116934</v>
      </c>
    </row>
    <row r="1195" spans="1:11" x14ac:dyDescent="0.25">
      <c r="A1195" s="1" t="s">
        <v>9</v>
      </c>
      <c r="B1195" s="1" t="s">
        <v>24</v>
      </c>
      <c r="C1195" s="1" t="s">
        <v>11</v>
      </c>
      <c r="D1195" s="1" t="s">
        <v>26</v>
      </c>
      <c r="E1195" s="1" t="s">
        <v>13</v>
      </c>
      <c r="F1195">
        <v>2022</v>
      </c>
      <c r="G1195">
        <v>12</v>
      </c>
      <c r="H1195">
        <v>5964</v>
      </c>
      <c r="I1195">
        <v>61229</v>
      </c>
      <c r="J1195" s="4">
        <f>SUMIFS(I:I,D:D,External_Data[[#This Row],[Brand]],F:F,External_Data[[#This Row],[Year]])</f>
        <v>1112902</v>
      </c>
      <c r="K11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1112902</v>
      </c>
    </row>
    <row r="1196" spans="1:11" x14ac:dyDescent="0.25">
      <c r="A1196" s="1" t="s">
        <v>9</v>
      </c>
      <c r="B1196" s="1" t="s">
        <v>24</v>
      </c>
      <c r="C1196" s="1" t="s">
        <v>11</v>
      </c>
      <c r="D1196" s="1" t="s">
        <v>26</v>
      </c>
      <c r="E1196" s="1" t="s">
        <v>13</v>
      </c>
      <c r="F1196">
        <v>2023</v>
      </c>
      <c r="G1196">
        <v>1</v>
      </c>
      <c r="H1196">
        <v>4368</v>
      </c>
      <c r="I1196">
        <v>46193</v>
      </c>
      <c r="J1196" s="4">
        <f>SUMIFS(I:I,D:D,External_Data[[#This Row],[Brand]],F:F,External_Data[[#This Row],[Year]])</f>
        <v>281183</v>
      </c>
      <c r="K11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335223</v>
      </c>
    </row>
    <row r="1197" spans="1:11" x14ac:dyDescent="0.25">
      <c r="A1197" s="1" t="s">
        <v>9</v>
      </c>
      <c r="B1197" s="1" t="s">
        <v>24</v>
      </c>
      <c r="C1197" s="1" t="s">
        <v>11</v>
      </c>
      <c r="D1197" s="1" t="s">
        <v>26</v>
      </c>
      <c r="E1197" s="1" t="s">
        <v>13</v>
      </c>
      <c r="F1197">
        <v>2023</v>
      </c>
      <c r="G1197">
        <v>2</v>
      </c>
      <c r="H1197">
        <v>4298</v>
      </c>
      <c r="I1197">
        <v>45682</v>
      </c>
      <c r="J1197" s="4">
        <f>SUMIFS(I:I,D:D,External_Data[[#This Row],[Brand]],F:F,External_Data[[#This Row],[Year]])</f>
        <v>281183</v>
      </c>
      <c r="K11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331079</v>
      </c>
    </row>
    <row r="1198" spans="1:11" x14ac:dyDescent="0.25">
      <c r="A1198" s="1" t="s">
        <v>9</v>
      </c>
      <c r="B1198" s="1" t="s">
        <v>24</v>
      </c>
      <c r="C1198" s="1" t="s">
        <v>11</v>
      </c>
      <c r="D1198" s="1" t="s">
        <v>26</v>
      </c>
      <c r="E1198" s="1" t="s">
        <v>13</v>
      </c>
      <c r="F1198">
        <v>2023</v>
      </c>
      <c r="G1198">
        <v>3</v>
      </c>
      <c r="H1198">
        <v>4893</v>
      </c>
      <c r="I1198">
        <v>51660</v>
      </c>
      <c r="J1198" s="4">
        <f>SUMIFS(I:I,D:D,External_Data[[#This Row],[Brand]],F:F,External_Data[[#This Row],[Year]])</f>
        <v>281183</v>
      </c>
      <c r="K11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326235</v>
      </c>
    </row>
    <row r="1199" spans="1:11" x14ac:dyDescent="0.25">
      <c r="A1199" s="1" t="s">
        <v>9</v>
      </c>
      <c r="B1199" s="1" t="s">
        <v>24</v>
      </c>
      <c r="C1199" s="1" t="s">
        <v>11</v>
      </c>
      <c r="D1199" s="1" t="s">
        <v>26</v>
      </c>
      <c r="E1199" s="1" t="s">
        <v>14</v>
      </c>
      <c r="F1199">
        <v>2018</v>
      </c>
      <c r="G1199">
        <v>1</v>
      </c>
      <c r="H1199">
        <v>791</v>
      </c>
      <c r="I1199">
        <v>7889</v>
      </c>
      <c r="J1199" s="4">
        <f>SUMIFS(I:I,D:D,External_Data[[#This Row],[Brand]],F:F,External_Data[[#This Row],[Year]])</f>
        <v>920458</v>
      </c>
      <c r="K11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0" spans="1:11" x14ac:dyDescent="0.25">
      <c r="A1200" s="1" t="s">
        <v>9</v>
      </c>
      <c r="B1200" s="1" t="s">
        <v>24</v>
      </c>
      <c r="C1200" s="1" t="s">
        <v>11</v>
      </c>
      <c r="D1200" s="1" t="s">
        <v>26</v>
      </c>
      <c r="E1200" s="1" t="s">
        <v>14</v>
      </c>
      <c r="F1200">
        <v>2018</v>
      </c>
      <c r="G1200">
        <v>2</v>
      </c>
      <c r="H1200">
        <v>539</v>
      </c>
      <c r="I1200">
        <v>5397</v>
      </c>
      <c r="J1200" s="4">
        <f>SUMIFS(I:I,D:D,External_Data[[#This Row],[Brand]],F:F,External_Data[[#This Row],[Year]])</f>
        <v>920458</v>
      </c>
      <c r="K12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1" spans="1:11" x14ac:dyDescent="0.25">
      <c r="A1201" s="1" t="s">
        <v>9</v>
      </c>
      <c r="B1201" s="1" t="s">
        <v>24</v>
      </c>
      <c r="C1201" s="1" t="s">
        <v>11</v>
      </c>
      <c r="D1201" s="1" t="s">
        <v>26</v>
      </c>
      <c r="E1201" s="1" t="s">
        <v>14</v>
      </c>
      <c r="F1201">
        <v>2018</v>
      </c>
      <c r="G1201">
        <v>3</v>
      </c>
      <c r="H1201">
        <v>770</v>
      </c>
      <c r="I1201">
        <v>7644</v>
      </c>
      <c r="J1201" s="4">
        <f>SUMIFS(I:I,D:D,External_Data[[#This Row],[Brand]],F:F,External_Data[[#This Row],[Year]])</f>
        <v>920458</v>
      </c>
      <c r="K12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2" spans="1:11" x14ac:dyDescent="0.25">
      <c r="A1202" s="1" t="s">
        <v>9</v>
      </c>
      <c r="B1202" s="1" t="s">
        <v>24</v>
      </c>
      <c r="C1202" s="1" t="s">
        <v>11</v>
      </c>
      <c r="D1202" s="1" t="s">
        <v>26</v>
      </c>
      <c r="E1202" s="1" t="s">
        <v>14</v>
      </c>
      <c r="F1202">
        <v>2018</v>
      </c>
      <c r="G1202">
        <v>4</v>
      </c>
      <c r="H1202">
        <v>476</v>
      </c>
      <c r="I1202">
        <v>4739</v>
      </c>
      <c r="J1202" s="4">
        <f>SUMIFS(I:I,D:D,External_Data[[#This Row],[Brand]],F:F,External_Data[[#This Row],[Year]])</f>
        <v>920458</v>
      </c>
      <c r="K12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3" spans="1:11" x14ac:dyDescent="0.25">
      <c r="A1203" s="1" t="s">
        <v>9</v>
      </c>
      <c r="B1203" s="1" t="s">
        <v>24</v>
      </c>
      <c r="C1203" s="1" t="s">
        <v>11</v>
      </c>
      <c r="D1203" s="1" t="s">
        <v>26</v>
      </c>
      <c r="E1203" s="1" t="s">
        <v>14</v>
      </c>
      <c r="F1203">
        <v>2018</v>
      </c>
      <c r="G1203">
        <v>5</v>
      </c>
      <c r="H1203">
        <v>525</v>
      </c>
      <c r="I1203">
        <v>5236</v>
      </c>
      <c r="J1203" s="4">
        <f>SUMIFS(I:I,D:D,External_Data[[#This Row],[Brand]],F:F,External_Data[[#This Row],[Year]])</f>
        <v>920458</v>
      </c>
      <c r="K12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4" spans="1:11" x14ac:dyDescent="0.25">
      <c r="A1204" s="1" t="s">
        <v>9</v>
      </c>
      <c r="B1204" s="1" t="s">
        <v>24</v>
      </c>
      <c r="C1204" s="1" t="s">
        <v>11</v>
      </c>
      <c r="D1204" s="1" t="s">
        <v>26</v>
      </c>
      <c r="E1204" s="1" t="s">
        <v>14</v>
      </c>
      <c r="F1204">
        <v>2018</v>
      </c>
      <c r="G1204">
        <v>6</v>
      </c>
      <c r="H1204">
        <v>2429</v>
      </c>
      <c r="I1204">
        <v>23261</v>
      </c>
      <c r="J1204" s="4">
        <f>SUMIFS(I:I,D:D,External_Data[[#This Row],[Brand]],F:F,External_Data[[#This Row],[Year]])</f>
        <v>920458</v>
      </c>
      <c r="K12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5" spans="1:11" x14ac:dyDescent="0.25">
      <c r="A1205" s="1" t="s">
        <v>9</v>
      </c>
      <c r="B1205" s="1" t="s">
        <v>24</v>
      </c>
      <c r="C1205" s="1" t="s">
        <v>11</v>
      </c>
      <c r="D1205" s="1" t="s">
        <v>26</v>
      </c>
      <c r="E1205" s="1" t="s">
        <v>14</v>
      </c>
      <c r="F1205">
        <v>2018</v>
      </c>
      <c r="G1205">
        <v>7</v>
      </c>
      <c r="H1205">
        <v>4158</v>
      </c>
      <c r="I1205">
        <v>39690</v>
      </c>
      <c r="J1205" s="4">
        <f>SUMIFS(I:I,D:D,External_Data[[#This Row],[Brand]],F:F,External_Data[[#This Row],[Year]])</f>
        <v>920458</v>
      </c>
      <c r="K12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6" spans="1:11" x14ac:dyDescent="0.25">
      <c r="A1206" s="1" t="s">
        <v>9</v>
      </c>
      <c r="B1206" s="1" t="s">
        <v>24</v>
      </c>
      <c r="C1206" s="1" t="s">
        <v>11</v>
      </c>
      <c r="D1206" s="1" t="s">
        <v>26</v>
      </c>
      <c r="E1206" s="1" t="s">
        <v>14</v>
      </c>
      <c r="F1206">
        <v>2018</v>
      </c>
      <c r="G1206">
        <v>8</v>
      </c>
      <c r="H1206">
        <v>6314</v>
      </c>
      <c r="I1206">
        <v>60340</v>
      </c>
      <c r="J1206" s="4">
        <f>SUMIFS(I:I,D:D,External_Data[[#This Row],[Brand]],F:F,External_Data[[#This Row],[Year]])</f>
        <v>920458</v>
      </c>
      <c r="K12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7" spans="1:11" x14ac:dyDescent="0.25">
      <c r="A1207" s="1" t="s">
        <v>9</v>
      </c>
      <c r="B1207" s="1" t="s">
        <v>24</v>
      </c>
      <c r="C1207" s="1" t="s">
        <v>11</v>
      </c>
      <c r="D1207" s="1" t="s">
        <v>26</v>
      </c>
      <c r="E1207" s="1" t="s">
        <v>14</v>
      </c>
      <c r="F1207">
        <v>2018</v>
      </c>
      <c r="G1207">
        <v>9</v>
      </c>
      <c r="H1207">
        <v>6692</v>
      </c>
      <c r="I1207">
        <v>63798</v>
      </c>
      <c r="J1207" s="4">
        <f>SUMIFS(I:I,D:D,External_Data[[#This Row],[Brand]],F:F,External_Data[[#This Row],[Year]])</f>
        <v>920458</v>
      </c>
      <c r="K12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8" spans="1:11" x14ac:dyDescent="0.25">
      <c r="A1208" s="1" t="s">
        <v>9</v>
      </c>
      <c r="B1208" s="1" t="s">
        <v>24</v>
      </c>
      <c r="C1208" s="1" t="s">
        <v>11</v>
      </c>
      <c r="D1208" s="1" t="s">
        <v>26</v>
      </c>
      <c r="E1208" s="1" t="s">
        <v>14</v>
      </c>
      <c r="F1208">
        <v>2018</v>
      </c>
      <c r="G1208">
        <v>10</v>
      </c>
      <c r="H1208">
        <v>3262</v>
      </c>
      <c r="I1208">
        <v>31108</v>
      </c>
      <c r="J1208" s="4">
        <f>SUMIFS(I:I,D:D,External_Data[[#This Row],[Brand]],F:F,External_Data[[#This Row],[Year]])</f>
        <v>920458</v>
      </c>
      <c r="K12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09" spans="1:11" x14ac:dyDescent="0.25">
      <c r="A1209" s="1" t="s">
        <v>9</v>
      </c>
      <c r="B1209" s="1" t="s">
        <v>24</v>
      </c>
      <c r="C1209" s="1" t="s">
        <v>11</v>
      </c>
      <c r="D1209" s="1" t="s">
        <v>26</v>
      </c>
      <c r="E1209" s="1" t="s">
        <v>14</v>
      </c>
      <c r="F1209">
        <v>2018</v>
      </c>
      <c r="G1209">
        <v>11</v>
      </c>
      <c r="H1209">
        <v>3493</v>
      </c>
      <c r="I1209">
        <v>33411</v>
      </c>
      <c r="J1209" s="4">
        <f>SUMIFS(I:I,D:D,External_Data[[#This Row],[Brand]],F:F,External_Data[[#This Row],[Year]])</f>
        <v>920458</v>
      </c>
      <c r="K12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10" spans="1:11" x14ac:dyDescent="0.25">
      <c r="A1210" s="1" t="s">
        <v>9</v>
      </c>
      <c r="B1210" s="1" t="s">
        <v>24</v>
      </c>
      <c r="C1210" s="1" t="s">
        <v>11</v>
      </c>
      <c r="D1210" s="1" t="s">
        <v>26</v>
      </c>
      <c r="E1210" s="1" t="s">
        <v>14</v>
      </c>
      <c r="F1210">
        <v>2018</v>
      </c>
      <c r="G1210">
        <v>12</v>
      </c>
      <c r="H1210">
        <v>3143</v>
      </c>
      <c r="I1210">
        <v>30058</v>
      </c>
      <c r="J1210" s="4">
        <f>SUMIFS(I:I,D:D,External_Data[[#This Row],[Brand]],F:F,External_Data[[#This Row],[Year]])</f>
        <v>920458</v>
      </c>
      <c r="K12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11" spans="1:11" x14ac:dyDescent="0.25">
      <c r="A1211" s="1" t="s">
        <v>9</v>
      </c>
      <c r="B1211" s="1" t="s">
        <v>24</v>
      </c>
      <c r="C1211" s="1" t="s">
        <v>11</v>
      </c>
      <c r="D1211" s="1" t="s">
        <v>26</v>
      </c>
      <c r="E1211" s="1" t="s">
        <v>14</v>
      </c>
      <c r="F1211">
        <v>2019</v>
      </c>
      <c r="G1211">
        <v>1</v>
      </c>
      <c r="H1211">
        <v>3913</v>
      </c>
      <c r="I1211">
        <v>37387</v>
      </c>
      <c r="J1211" s="4">
        <f>SUMIFS(I:I,D:D,External_Data[[#This Row],[Brand]],F:F,External_Data[[#This Row],[Year]])</f>
        <v>1295259</v>
      </c>
      <c r="K12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1327060</v>
      </c>
    </row>
    <row r="1212" spans="1:11" x14ac:dyDescent="0.25">
      <c r="A1212" s="1" t="s">
        <v>9</v>
      </c>
      <c r="B1212" s="1" t="s">
        <v>24</v>
      </c>
      <c r="C1212" s="1" t="s">
        <v>11</v>
      </c>
      <c r="D1212" s="1" t="s">
        <v>26</v>
      </c>
      <c r="E1212" s="1" t="s">
        <v>14</v>
      </c>
      <c r="F1212">
        <v>2019</v>
      </c>
      <c r="G1212">
        <v>2</v>
      </c>
      <c r="H1212">
        <v>2828</v>
      </c>
      <c r="I1212">
        <v>27076</v>
      </c>
      <c r="J1212" s="4">
        <f>SUMIFS(I:I,D:D,External_Data[[#This Row],[Brand]],F:F,External_Data[[#This Row],[Year]])</f>
        <v>1295259</v>
      </c>
      <c r="K12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1326521</v>
      </c>
    </row>
    <row r="1213" spans="1:11" x14ac:dyDescent="0.25">
      <c r="A1213" s="1" t="s">
        <v>9</v>
      </c>
      <c r="B1213" s="1" t="s">
        <v>24</v>
      </c>
      <c r="C1213" s="1" t="s">
        <v>11</v>
      </c>
      <c r="D1213" s="1" t="s">
        <v>26</v>
      </c>
      <c r="E1213" s="1" t="s">
        <v>14</v>
      </c>
      <c r="F1213">
        <v>2019</v>
      </c>
      <c r="G1213">
        <v>3</v>
      </c>
      <c r="H1213">
        <v>3339</v>
      </c>
      <c r="I1213">
        <v>31899</v>
      </c>
      <c r="J1213" s="4">
        <f>SUMIFS(I:I,D:D,External_Data[[#This Row],[Brand]],F:F,External_Data[[#This Row],[Year]])</f>
        <v>1295259</v>
      </c>
      <c r="K12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1325751</v>
      </c>
    </row>
    <row r="1214" spans="1:11" x14ac:dyDescent="0.25">
      <c r="A1214" s="1" t="s">
        <v>9</v>
      </c>
      <c r="B1214" s="1" t="s">
        <v>24</v>
      </c>
      <c r="C1214" s="1" t="s">
        <v>11</v>
      </c>
      <c r="D1214" s="1" t="s">
        <v>26</v>
      </c>
      <c r="E1214" s="1" t="s">
        <v>14</v>
      </c>
      <c r="F1214">
        <v>2019</v>
      </c>
      <c r="G1214">
        <v>4</v>
      </c>
      <c r="H1214">
        <v>3948</v>
      </c>
      <c r="I1214">
        <v>37709</v>
      </c>
      <c r="J1214" s="4">
        <f>SUMIFS(I:I,D:D,External_Data[[#This Row],[Brand]],F:F,External_Data[[#This Row],[Year]])</f>
        <v>1295259</v>
      </c>
      <c r="K12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1325275</v>
      </c>
    </row>
    <row r="1215" spans="1:11" x14ac:dyDescent="0.25">
      <c r="A1215" s="1" t="s">
        <v>9</v>
      </c>
      <c r="B1215" s="1" t="s">
        <v>24</v>
      </c>
      <c r="C1215" s="1" t="s">
        <v>11</v>
      </c>
      <c r="D1215" s="1" t="s">
        <v>26</v>
      </c>
      <c r="E1215" s="1" t="s">
        <v>14</v>
      </c>
      <c r="F1215">
        <v>2019</v>
      </c>
      <c r="G1215">
        <v>5</v>
      </c>
      <c r="H1215">
        <v>1813</v>
      </c>
      <c r="I1215">
        <v>17430</v>
      </c>
      <c r="J1215" s="4">
        <f>SUMIFS(I:I,D:D,External_Data[[#This Row],[Brand]],F:F,External_Data[[#This Row],[Year]])</f>
        <v>1295259</v>
      </c>
      <c r="K12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1324750</v>
      </c>
    </row>
    <row r="1216" spans="1:11" x14ac:dyDescent="0.25">
      <c r="A1216" s="1" t="s">
        <v>9</v>
      </c>
      <c r="B1216" s="1" t="s">
        <v>24</v>
      </c>
      <c r="C1216" s="1" t="s">
        <v>11</v>
      </c>
      <c r="D1216" s="1" t="s">
        <v>26</v>
      </c>
      <c r="E1216" s="1" t="s">
        <v>14</v>
      </c>
      <c r="F1216">
        <v>2019</v>
      </c>
      <c r="G1216">
        <v>6</v>
      </c>
      <c r="H1216">
        <v>2296</v>
      </c>
      <c r="I1216">
        <v>21945</v>
      </c>
      <c r="J1216" s="4">
        <f>SUMIFS(I:I,D:D,External_Data[[#This Row],[Brand]],F:F,External_Data[[#This Row],[Year]])</f>
        <v>1295259</v>
      </c>
      <c r="K12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1322321</v>
      </c>
    </row>
    <row r="1217" spans="1:11" x14ac:dyDescent="0.25">
      <c r="A1217" s="1" t="s">
        <v>9</v>
      </c>
      <c r="B1217" s="1" t="s">
        <v>24</v>
      </c>
      <c r="C1217" s="1" t="s">
        <v>11</v>
      </c>
      <c r="D1217" s="1" t="s">
        <v>26</v>
      </c>
      <c r="E1217" s="1" t="s">
        <v>14</v>
      </c>
      <c r="F1217">
        <v>2019</v>
      </c>
      <c r="G1217">
        <v>7</v>
      </c>
      <c r="H1217">
        <v>2289</v>
      </c>
      <c r="I1217">
        <v>21980</v>
      </c>
      <c r="J1217" s="4">
        <f>SUMIFS(I:I,D:D,External_Data[[#This Row],[Brand]],F:F,External_Data[[#This Row],[Year]])</f>
        <v>1295259</v>
      </c>
      <c r="K12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1318163</v>
      </c>
    </row>
    <row r="1218" spans="1:11" x14ac:dyDescent="0.25">
      <c r="A1218" s="1" t="s">
        <v>9</v>
      </c>
      <c r="B1218" s="1" t="s">
        <v>24</v>
      </c>
      <c r="C1218" s="1" t="s">
        <v>11</v>
      </c>
      <c r="D1218" s="1" t="s">
        <v>26</v>
      </c>
      <c r="E1218" s="1" t="s">
        <v>14</v>
      </c>
      <c r="F1218">
        <v>2019</v>
      </c>
      <c r="G1218">
        <v>8</v>
      </c>
      <c r="H1218">
        <v>3059</v>
      </c>
      <c r="I1218">
        <v>29197</v>
      </c>
      <c r="J1218" s="4">
        <f>SUMIFS(I:I,D:D,External_Data[[#This Row],[Brand]],F:F,External_Data[[#This Row],[Year]])</f>
        <v>1295259</v>
      </c>
      <c r="K12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1311849</v>
      </c>
    </row>
    <row r="1219" spans="1:11" x14ac:dyDescent="0.25">
      <c r="A1219" s="1" t="s">
        <v>9</v>
      </c>
      <c r="B1219" s="1" t="s">
        <v>24</v>
      </c>
      <c r="C1219" s="1" t="s">
        <v>11</v>
      </c>
      <c r="D1219" s="1" t="s">
        <v>26</v>
      </c>
      <c r="E1219" s="1" t="s">
        <v>14</v>
      </c>
      <c r="F1219">
        <v>2019</v>
      </c>
      <c r="G1219">
        <v>9</v>
      </c>
      <c r="H1219">
        <v>2254</v>
      </c>
      <c r="I1219">
        <v>21602</v>
      </c>
      <c r="J1219" s="4">
        <f>SUMIFS(I:I,D:D,External_Data[[#This Row],[Brand]],F:F,External_Data[[#This Row],[Year]])</f>
        <v>1295259</v>
      </c>
      <c r="K12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1305157</v>
      </c>
    </row>
    <row r="1220" spans="1:11" x14ac:dyDescent="0.25">
      <c r="A1220" s="1" t="s">
        <v>9</v>
      </c>
      <c r="B1220" s="1" t="s">
        <v>24</v>
      </c>
      <c r="C1220" s="1" t="s">
        <v>11</v>
      </c>
      <c r="D1220" s="1" t="s">
        <v>26</v>
      </c>
      <c r="E1220" s="1" t="s">
        <v>14</v>
      </c>
      <c r="F1220">
        <v>2019</v>
      </c>
      <c r="G1220">
        <v>10</v>
      </c>
      <c r="H1220">
        <v>2625</v>
      </c>
      <c r="I1220">
        <v>25214</v>
      </c>
      <c r="J1220" s="4">
        <f>SUMIFS(I:I,D:D,External_Data[[#This Row],[Brand]],F:F,External_Data[[#This Row],[Year]])</f>
        <v>1295259</v>
      </c>
      <c r="K12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1301895</v>
      </c>
    </row>
    <row r="1221" spans="1:11" x14ac:dyDescent="0.25">
      <c r="A1221" s="1" t="s">
        <v>9</v>
      </c>
      <c r="B1221" s="1" t="s">
        <v>24</v>
      </c>
      <c r="C1221" s="1" t="s">
        <v>11</v>
      </c>
      <c r="D1221" s="1" t="s">
        <v>26</v>
      </c>
      <c r="E1221" s="1" t="s">
        <v>14</v>
      </c>
      <c r="F1221">
        <v>2019</v>
      </c>
      <c r="G1221">
        <v>11</v>
      </c>
      <c r="H1221">
        <v>2737</v>
      </c>
      <c r="I1221">
        <v>32893</v>
      </c>
      <c r="J1221" s="4">
        <f>SUMIFS(I:I,D:D,External_Data[[#This Row],[Brand]],F:F,External_Data[[#This Row],[Year]])</f>
        <v>1295259</v>
      </c>
      <c r="K12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1298402</v>
      </c>
    </row>
    <row r="1222" spans="1:11" x14ac:dyDescent="0.25">
      <c r="A1222" s="1" t="s">
        <v>9</v>
      </c>
      <c r="B1222" s="1" t="s">
        <v>24</v>
      </c>
      <c r="C1222" s="1" t="s">
        <v>11</v>
      </c>
      <c r="D1222" s="1" t="s">
        <v>26</v>
      </c>
      <c r="E1222" s="1" t="s">
        <v>14</v>
      </c>
      <c r="F1222">
        <v>2019</v>
      </c>
      <c r="G1222">
        <v>12</v>
      </c>
      <c r="H1222">
        <v>2947</v>
      </c>
      <c r="I1222">
        <v>37345</v>
      </c>
      <c r="J1222" s="4">
        <f>SUMIFS(I:I,D:D,External_Data[[#This Row],[Brand]],F:F,External_Data[[#This Row],[Year]])</f>
        <v>1295259</v>
      </c>
      <c r="K12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1295259</v>
      </c>
    </row>
    <row r="1223" spans="1:11" x14ac:dyDescent="0.25">
      <c r="A1223" s="1" t="s">
        <v>9</v>
      </c>
      <c r="B1223" s="1" t="s">
        <v>24</v>
      </c>
      <c r="C1223" s="1" t="s">
        <v>11</v>
      </c>
      <c r="D1223" s="1" t="s">
        <v>26</v>
      </c>
      <c r="E1223" s="1" t="s">
        <v>14</v>
      </c>
      <c r="F1223">
        <v>2020</v>
      </c>
      <c r="G1223">
        <v>1</v>
      </c>
      <c r="H1223">
        <v>3892</v>
      </c>
      <c r="I1223">
        <v>44471</v>
      </c>
      <c r="J1223" s="4">
        <f>SUMIFS(I:I,D:D,External_Data[[#This Row],[Brand]],F:F,External_Data[[#This Row],[Year]])</f>
        <v>1325716</v>
      </c>
      <c r="K12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1355851</v>
      </c>
    </row>
    <row r="1224" spans="1:11" x14ac:dyDescent="0.25">
      <c r="A1224" s="1" t="s">
        <v>9</v>
      </c>
      <c r="B1224" s="1" t="s">
        <v>24</v>
      </c>
      <c r="C1224" s="1" t="s">
        <v>11</v>
      </c>
      <c r="D1224" s="1" t="s">
        <v>26</v>
      </c>
      <c r="E1224" s="1" t="s">
        <v>14</v>
      </c>
      <c r="F1224">
        <v>2020</v>
      </c>
      <c r="G1224">
        <v>2</v>
      </c>
      <c r="H1224">
        <v>4410</v>
      </c>
      <c r="I1224">
        <v>46823</v>
      </c>
      <c r="J1224" s="4">
        <f>SUMIFS(I:I,D:D,External_Data[[#This Row],[Brand]],F:F,External_Data[[#This Row],[Year]])</f>
        <v>1325716</v>
      </c>
      <c r="K12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1353023</v>
      </c>
    </row>
    <row r="1225" spans="1:11" x14ac:dyDescent="0.25">
      <c r="A1225" s="1" t="s">
        <v>9</v>
      </c>
      <c r="B1225" s="1" t="s">
        <v>24</v>
      </c>
      <c r="C1225" s="1" t="s">
        <v>11</v>
      </c>
      <c r="D1225" s="1" t="s">
        <v>26</v>
      </c>
      <c r="E1225" s="1" t="s">
        <v>14</v>
      </c>
      <c r="F1225">
        <v>2020</v>
      </c>
      <c r="G1225">
        <v>3</v>
      </c>
      <c r="H1225">
        <v>3696</v>
      </c>
      <c r="I1225">
        <v>36974</v>
      </c>
      <c r="J1225" s="4">
        <f>SUMIFS(I:I,D:D,External_Data[[#This Row],[Brand]],F:F,External_Data[[#This Row],[Year]])</f>
        <v>1325716</v>
      </c>
      <c r="K12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1349684</v>
      </c>
    </row>
    <row r="1226" spans="1:11" x14ac:dyDescent="0.25">
      <c r="A1226" s="1" t="s">
        <v>9</v>
      </c>
      <c r="B1226" s="1" t="s">
        <v>24</v>
      </c>
      <c r="C1226" s="1" t="s">
        <v>11</v>
      </c>
      <c r="D1226" s="1" t="s">
        <v>26</v>
      </c>
      <c r="E1226" s="1" t="s">
        <v>14</v>
      </c>
      <c r="F1226">
        <v>2020</v>
      </c>
      <c r="G1226">
        <v>4</v>
      </c>
      <c r="H1226">
        <v>2807</v>
      </c>
      <c r="I1226">
        <v>34335</v>
      </c>
      <c r="J1226" s="4">
        <f>SUMIFS(I:I,D:D,External_Data[[#This Row],[Brand]],F:F,External_Data[[#This Row],[Year]])</f>
        <v>1325716</v>
      </c>
      <c r="K12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1345736</v>
      </c>
    </row>
    <row r="1227" spans="1:11" x14ac:dyDescent="0.25">
      <c r="A1227" s="1" t="s">
        <v>9</v>
      </c>
      <c r="B1227" s="1" t="s">
        <v>24</v>
      </c>
      <c r="C1227" s="1" t="s">
        <v>11</v>
      </c>
      <c r="D1227" s="1" t="s">
        <v>26</v>
      </c>
      <c r="E1227" s="1" t="s">
        <v>14</v>
      </c>
      <c r="F1227">
        <v>2020</v>
      </c>
      <c r="G1227">
        <v>5</v>
      </c>
      <c r="H1227">
        <v>2807</v>
      </c>
      <c r="I1227">
        <v>31367</v>
      </c>
      <c r="J1227" s="4">
        <f>SUMIFS(I:I,D:D,External_Data[[#This Row],[Brand]],F:F,External_Data[[#This Row],[Year]])</f>
        <v>1325716</v>
      </c>
      <c r="K12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1343923</v>
      </c>
    </row>
    <row r="1228" spans="1:11" x14ac:dyDescent="0.25">
      <c r="A1228" s="1" t="s">
        <v>9</v>
      </c>
      <c r="B1228" s="1" t="s">
        <v>24</v>
      </c>
      <c r="C1228" s="1" t="s">
        <v>11</v>
      </c>
      <c r="D1228" s="1" t="s">
        <v>26</v>
      </c>
      <c r="E1228" s="1" t="s">
        <v>14</v>
      </c>
      <c r="F1228">
        <v>2020</v>
      </c>
      <c r="G1228">
        <v>6</v>
      </c>
      <c r="H1228">
        <v>2723</v>
      </c>
      <c r="I1228">
        <v>31451</v>
      </c>
      <c r="J1228" s="4">
        <f>SUMIFS(I:I,D:D,External_Data[[#This Row],[Brand]],F:F,External_Data[[#This Row],[Year]])</f>
        <v>1325716</v>
      </c>
      <c r="K12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1341627</v>
      </c>
    </row>
    <row r="1229" spans="1:11" x14ac:dyDescent="0.25">
      <c r="A1229" s="1" t="s">
        <v>9</v>
      </c>
      <c r="B1229" s="1" t="s">
        <v>24</v>
      </c>
      <c r="C1229" s="1" t="s">
        <v>11</v>
      </c>
      <c r="D1229" s="1" t="s">
        <v>26</v>
      </c>
      <c r="E1229" s="1" t="s">
        <v>14</v>
      </c>
      <c r="F1229">
        <v>2020</v>
      </c>
      <c r="G1229">
        <v>7</v>
      </c>
      <c r="H1229">
        <v>2730</v>
      </c>
      <c r="I1229">
        <v>32417</v>
      </c>
      <c r="J1229" s="4">
        <f>SUMIFS(I:I,D:D,External_Data[[#This Row],[Brand]],F:F,External_Data[[#This Row],[Year]])</f>
        <v>1325716</v>
      </c>
      <c r="K12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1339338</v>
      </c>
    </row>
    <row r="1230" spans="1:11" x14ac:dyDescent="0.25">
      <c r="A1230" s="1" t="s">
        <v>9</v>
      </c>
      <c r="B1230" s="1" t="s">
        <v>24</v>
      </c>
      <c r="C1230" s="1" t="s">
        <v>11</v>
      </c>
      <c r="D1230" s="1" t="s">
        <v>26</v>
      </c>
      <c r="E1230" s="1" t="s">
        <v>14</v>
      </c>
      <c r="F1230">
        <v>2020</v>
      </c>
      <c r="G1230">
        <v>8</v>
      </c>
      <c r="H1230">
        <v>2569</v>
      </c>
      <c r="I1230">
        <v>35889</v>
      </c>
      <c r="J1230" s="4">
        <f>SUMIFS(I:I,D:D,External_Data[[#This Row],[Brand]],F:F,External_Data[[#This Row],[Year]])</f>
        <v>1325716</v>
      </c>
      <c r="K12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1336279</v>
      </c>
    </row>
    <row r="1231" spans="1:11" x14ac:dyDescent="0.25">
      <c r="A1231" s="1" t="s">
        <v>9</v>
      </c>
      <c r="B1231" s="1" t="s">
        <v>24</v>
      </c>
      <c r="C1231" s="1" t="s">
        <v>11</v>
      </c>
      <c r="D1231" s="1" t="s">
        <v>26</v>
      </c>
      <c r="E1231" s="1" t="s">
        <v>14</v>
      </c>
      <c r="F1231">
        <v>2020</v>
      </c>
      <c r="G1231">
        <v>9</v>
      </c>
      <c r="H1231">
        <v>3192</v>
      </c>
      <c r="I1231">
        <v>33117</v>
      </c>
      <c r="J1231" s="4">
        <f>SUMIFS(I:I,D:D,External_Data[[#This Row],[Brand]],F:F,External_Data[[#This Row],[Year]])</f>
        <v>1325716</v>
      </c>
      <c r="K12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1334025</v>
      </c>
    </row>
    <row r="1232" spans="1:11" x14ac:dyDescent="0.25">
      <c r="A1232" s="1" t="s">
        <v>9</v>
      </c>
      <c r="B1232" s="1" t="s">
        <v>24</v>
      </c>
      <c r="C1232" s="1" t="s">
        <v>11</v>
      </c>
      <c r="D1232" s="1" t="s">
        <v>26</v>
      </c>
      <c r="E1232" s="1" t="s">
        <v>14</v>
      </c>
      <c r="F1232">
        <v>2020</v>
      </c>
      <c r="G1232">
        <v>10</v>
      </c>
      <c r="H1232">
        <v>3241</v>
      </c>
      <c r="I1232">
        <v>37604</v>
      </c>
      <c r="J1232" s="4">
        <f>SUMIFS(I:I,D:D,External_Data[[#This Row],[Brand]],F:F,External_Data[[#This Row],[Year]])</f>
        <v>1325716</v>
      </c>
      <c r="K12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1331400</v>
      </c>
    </row>
    <row r="1233" spans="1:11" x14ac:dyDescent="0.25">
      <c r="A1233" s="1" t="s">
        <v>9</v>
      </c>
      <c r="B1233" s="1" t="s">
        <v>24</v>
      </c>
      <c r="C1233" s="1" t="s">
        <v>11</v>
      </c>
      <c r="D1233" s="1" t="s">
        <v>26</v>
      </c>
      <c r="E1233" s="1" t="s">
        <v>14</v>
      </c>
      <c r="F1233">
        <v>2020</v>
      </c>
      <c r="G1233">
        <v>11</v>
      </c>
      <c r="H1233">
        <v>2282</v>
      </c>
      <c r="I1233">
        <v>25998</v>
      </c>
      <c r="J1233" s="4">
        <f>SUMIFS(I:I,D:D,External_Data[[#This Row],[Brand]],F:F,External_Data[[#This Row],[Year]])</f>
        <v>1325716</v>
      </c>
      <c r="K12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1328663</v>
      </c>
    </row>
    <row r="1234" spans="1:11" x14ac:dyDescent="0.25">
      <c r="A1234" s="1" t="s">
        <v>9</v>
      </c>
      <c r="B1234" s="1" t="s">
        <v>24</v>
      </c>
      <c r="C1234" s="1" t="s">
        <v>11</v>
      </c>
      <c r="D1234" s="1" t="s">
        <v>26</v>
      </c>
      <c r="E1234" s="1" t="s">
        <v>14</v>
      </c>
      <c r="F1234">
        <v>2020</v>
      </c>
      <c r="G1234">
        <v>12</v>
      </c>
      <c r="H1234">
        <v>2387</v>
      </c>
      <c r="I1234">
        <v>26733</v>
      </c>
      <c r="J1234" s="4">
        <f>SUMIFS(I:I,D:D,External_Data[[#This Row],[Brand]],F:F,External_Data[[#This Row],[Year]])</f>
        <v>1325716</v>
      </c>
      <c r="K12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1325716</v>
      </c>
    </row>
    <row r="1235" spans="1:11" x14ac:dyDescent="0.25">
      <c r="A1235" s="1" t="s">
        <v>9</v>
      </c>
      <c r="B1235" s="1" t="s">
        <v>24</v>
      </c>
      <c r="C1235" s="1" t="s">
        <v>11</v>
      </c>
      <c r="D1235" s="1" t="s">
        <v>26</v>
      </c>
      <c r="E1235" s="1" t="s">
        <v>14</v>
      </c>
      <c r="F1235">
        <v>2021</v>
      </c>
      <c r="G1235">
        <v>1</v>
      </c>
      <c r="H1235">
        <v>2471</v>
      </c>
      <c r="I1235">
        <v>31157</v>
      </c>
      <c r="J1235" s="4">
        <f>SUMIFS(I:I,D:D,External_Data[[#This Row],[Brand]],F:F,External_Data[[#This Row],[Year]])</f>
        <v>1075788</v>
      </c>
      <c r="K12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1108632</v>
      </c>
    </row>
    <row r="1236" spans="1:11" x14ac:dyDescent="0.25">
      <c r="A1236" s="1" t="s">
        <v>9</v>
      </c>
      <c r="B1236" s="1" t="s">
        <v>24</v>
      </c>
      <c r="C1236" s="1" t="s">
        <v>11</v>
      </c>
      <c r="D1236" s="1" t="s">
        <v>26</v>
      </c>
      <c r="E1236" s="1" t="s">
        <v>14</v>
      </c>
      <c r="F1236">
        <v>2021</v>
      </c>
      <c r="G1236">
        <v>2</v>
      </c>
      <c r="H1236">
        <v>1876</v>
      </c>
      <c r="I1236">
        <v>23303</v>
      </c>
      <c r="J1236" s="4">
        <f>SUMIFS(I:I,D:D,External_Data[[#This Row],[Brand]],F:F,External_Data[[#This Row],[Year]])</f>
        <v>1075788</v>
      </c>
      <c r="K12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1104222</v>
      </c>
    </row>
    <row r="1237" spans="1:11" x14ac:dyDescent="0.25">
      <c r="A1237" s="1" t="s">
        <v>9</v>
      </c>
      <c r="B1237" s="1" t="s">
        <v>24</v>
      </c>
      <c r="C1237" s="1" t="s">
        <v>11</v>
      </c>
      <c r="D1237" s="1" t="s">
        <v>26</v>
      </c>
      <c r="E1237" s="1" t="s">
        <v>14</v>
      </c>
      <c r="F1237">
        <v>2021</v>
      </c>
      <c r="G1237">
        <v>3</v>
      </c>
      <c r="H1237">
        <v>2177</v>
      </c>
      <c r="I1237">
        <v>30506</v>
      </c>
      <c r="J1237" s="4">
        <f>SUMIFS(I:I,D:D,External_Data[[#This Row],[Brand]],F:F,External_Data[[#This Row],[Year]])</f>
        <v>1075788</v>
      </c>
      <c r="K12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1100526</v>
      </c>
    </row>
    <row r="1238" spans="1:11" x14ac:dyDescent="0.25">
      <c r="A1238" s="1" t="s">
        <v>9</v>
      </c>
      <c r="B1238" s="1" t="s">
        <v>24</v>
      </c>
      <c r="C1238" s="1" t="s">
        <v>11</v>
      </c>
      <c r="D1238" s="1" t="s">
        <v>26</v>
      </c>
      <c r="E1238" s="1" t="s">
        <v>14</v>
      </c>
      <c r="F1238">
        <v>2021</v>
      </c>
      <c r="G1238">
        <v>4</v>
      </c>
      <c r="H1238">
        <v>1953</v>
      </c>
      <c r="I1238">
        <v>22029</v>
      </c>
      <c r="J1238" s="4">
        <f>SUMIFS(I:I,D:D,External_Data[[#This Row],[Brand]],F:F,External_Data[[#This Row],[Year]])</f>
        <v>1075788</v>
      </c>
      <c r="K12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1097719</v>
      </c>
    </row>
    <row r="1239" spans="1:11" x14ac:dyDescent="0.25">
      <c r="A1239" s="1" t="s">
        <v>9</v>
      </c>
      <c r="B1239" s="1" t="s">
        <v>24</v>
      </c>
      <c r="C1239" s="1" t="s">
        <v>11</v>
      </c>
      <c r="D1239" s="1" t="s">
        <v>26</v>
      </c>
      <c r="E1239" s="1" t="s">
        <v>14</v>
      </c>
      <c r="F1239">
        <v>2021</v>
      </c>
      <c r="G1239">
        <v>5</v>
      </c>
      <c r="H1239">
        <v>1953</v>
      </c>
      <c r="I1239">
        <v>21861</v>
      </c>
      <c r="J1239" s="4">
        <f>SUMIFS(I:I,D:D,External_Data[[#This Row],[Brand]],F:F,External_Data[[#This Row],[Year]])</f>
        <v>1075788</v>
      </c>
      <c r="K12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1094912</v>
      </c>
    </row>
    <row r="1240" spans="1:11" x14ac:dyDescent="0.25">
      <c r="A1240" s="1" t="s">
        <v>9</v>
      </c>
      <c r="B1240" s="1" t="s">
        <v>24</v>
      </c>
      <c r="C1240" s="1" t="s">
        <v>11</v>
      </c>
      <c r="D1240" s="1" t="s">
        <v>26</v>
      </c>
      <c r="E1240" s="1" t="s">
        <v>14</v>
      </c>
      <c r="F1240">
        <v>2021</v>
      </c>
      <c r="G1240">
        <v>6</v>
      </c>
      <c r="H1240">
        <v>1939</v>
      </c>
      <c r="I1240">
        <v>20657</v>
      </c>
      <c r="J1240" s="4">
        <f>SUMIFS(I:I,D:D,External_Data[[#This Row],[Brand]],F:F,External_Data[[#This Row],[Year]])</f>
        <v>1075788</v>
      </c>
      <c r="K12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1092189</v>
      </c>
    </row>
    <row r="1241" spans="1:11" x14ac:dyDescent="0.25">
      <c r="A1241" s="1" t="s">
        <v>9</v>
      </c>
      <c r="B1241" s="1" t="s">
        <v>24</v>
      </c>
      <c r="C1241" s="1" t="s">
        <v>11</v>
      </c>
      <c r="D1241" s="1" t="s">
        <v>26</v>
      </c>
      <c r="E1241" s="1" t="s">
        <v>14</v>
      </c>
      <c r="F1241">
        <v>2021</v>
      </c>
      <c r="G1241">
        <v>7</v>
      </c>
      <c r="H1241">
        <v>1897</v>
      </c>
      <c r="I1241">
        <v>21385</v>
      </c>
      <c r="J1241" s="4">
        <f>SUMIFS(I:I,D:D,External_Data[[#This Row],[Brand]],F:F,External_Data[[#This Row],[Year]])</f>
        <v>1075788</v>
      </c>
      <c r="K12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1089459</v>
      </c>
    </row>
    <row r="1242" spans="1:11" x14ac:dyDescent="0.25">
      <c r="A1242" s="1" t="s">
        <v>9</v>
      </c>
      <c r="B1242" s="1" t="s">
        <v>24</v>
      </c>
      <c r="C1242" s="1" t="s">
        <v>11</v>
      </c>
      <c r="D1242" s="1" t="s">
        <v>26</v>
      </c>
      <c r="E1242" s="1" t="s">
        <v>14</v>
      </c>
      <c r="F1242">
        <v>2021</v>
      </c>
      <c r="G1242">
        <v>8</v>
      </c>
      <c r="H1242">
        <v>1729</v>
      </c>
      <c r="I1242">
        <v>17311</v>
      </c>
      <c r="J1242" s="4">
        <f>SUMIFS(I:I,D:D,External_Data[[#This Row],[Brand]],F:F,External_Data[[#This Row],[Year]])</f>
        <v>1075788</v>
      </c>
      <c r="K12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1086890</v>
      </c>
    </row>
    <row r="1243" spans="1:11" x14ac:dyDescent="0.25">
      <c r="A1243" s="1" t="s">
        <v>9</v>
      </c>
      <c r="B1243" s="1" t="s">
        <v>24</v>
      </c>
      <c r="C1243" s="1" t="s">
        <v>11</v>
      </c>
      <c r="D1243" s="1" t="s">
        <v>26</v>
      </c>
      <c r="E1243" s="1" t="s">
        <v>14</v>
      </c>
      <c r="F1243">
        <v>2021</v>
      </c>
      <c r="G1243">
        <v>9</v>
      </c>
      <c r="H1243">
        <v>2093</v>
      </c>
      <c r="I1243">
        <v>23359</v>
      </c>
      <c r="J1243" s="4">
        <f>SUMIFS(I:I,D:D,External_Data[[#This Row],[Brand]],F:F,External_Data[[#This Row],[Year]])</f>
        <v>1075788</v>
      </c>
      <c r="K12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1083698</v>
      </c>
    </row>
    <row r="1244" spans="1:11" x14ac:dyDescent="0.25">
      <c r="A1244" s="1" t="s">
        <v>9</v>
      </c>
      <c r="B1244" s="1" t="s">
        <v>24</v>
      </c>
      <c r="C1244" s="1" t="s">
        <v>11</v>
      </c>
      <c r="D1244" s="1" t="s">
        <v>26</v>
      </c>
      <c r="E1244" s="1" t="s">
        <v>14</v>
      </c>
      <c r="F1244">
        <v>2021</v>
      </c>
      <c r="G1244">
        <v>10</v>
      </c>
      <c r="H1244">
        <v>1883</v>
      </c>
      <c r="I1244">
        <v>21000</v>
      </c>
      <c r="J1244" s="4">
        <f>SUMIFS(I:I,D:D,External_Data[[#This Row],[Brand]],F:F,External_Data[[#This Row],[Year]])</f>
        <v>1075788</v>
      </c>
      <c r="K12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1080457</v>
      </c>
    </row>
    <row r="1245" spans="1:11" x14ac:dyDescent="0.25">
      <c r="A1245" s="1" t="s">
        <v>9</v>
      </c>
      <c r="B1245" s="1" t="s">
        <v>24</v>
      </c>
      <c r="C1245" s="1" t="s">
        <v>11</v>
      </c>
      <c r="D1245" s="1" t="s">
        <v>26</v>
      </c>
      <c r="E1245" s="1" t="s">
        <v>14</v>
      </c>
      <c r="F1245">
        <v>2021</v>
      </c>
      <c r="G1245">
        <v>11</v>
      </c>
      <c r="H1245">
        <v>2072</v>
      </c>
      <c r="I1245">
        <v>20237</v>
      </c>
      <c r="J1245" s="4">
        <f>SUMIFS(I:I,D:D,External_Data[[#This Row],[Brand]],F:F,External_Data[[#This Row],[Year]])</f>
        <v>1075788</v>
      </c>
      <c r="K12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1078175</v>
      </c>
    </row>
    <row r="1246" spans="1:11" x14ac:dyDescent="0.25">
      <c r="A1246" s="1" t="s">
        <v>9</v>
      </c>
      <c r="B1246" s="1" t="s">
        <v>24</v>
      </c>
      <c r="C1246" s="1" t="s">
        <v>11</v>
      </c>
      <c r="D1246" s="1" t="s">
        <v>26</v>
      </c>
      <c r="E1246" s="1" t="s">
        <v>14</v>
      </c>
      <c r="F1246">
        <v>2021</v>
      </c>
      <c r="G1246">
        <v>12</v>
      </c>
      <c r="H1246">
        <v>2429</v>
      </c>
      <c r="I1246">
        <v>28357</v>
      </c>
      <c r="J1246" s="4">
        <f>SUMIFS(I:I,D:D,External_Data[[#This Row],[Brand]],F:F,External_Data[[#This Row],[Year]])</f>
        <v>1075788</v>
      </c>
      <c r="K12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1075788</v>
      </c>
    </row>
    <row r="1247" spans="1:11" x14ac:dyDescent="0.25">
      <c r="A1247" s="1" t="s">
        <v>9</v>
      </c>
      <c r="B1247" s="1" t="s">
        <v>24</v>
      </c>
      <c r="C1247" s="1" t="s">
        <v>11</v>
      </c>
      <c r="D1247" s="1" t="s">
        <v>26</v>
      </c>
      <c r="E1247" s="1" t="s">
        <v>14</v>
      </c>
      <c r="F1247">
        <v>2022</v>
      </c>
      <c r="G1247">
        <v>1</v>
      </c>
      <c r="H1247">
        <v>1890</v>
      </c>
      <c r="I1247">
        <v>22176</v>
      </c>
      <c r="J1247" s="4">
        <f>SUMIFS(I:I,D:D,External_Data[[#This Row],[Brand]],F:F,External_Data[[#This Row],[Year]])</f>
        <v>1112902</v>
      </c>
      <c r="K12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1134903</v>
      </c>
    </row>
    <row r="1248" spans="1:11" x14ac:dyDescent="0.25">
      <c r="A1248" s="1" t="s">
        <v>9</v>
      </c>
      <c r="B1248" s="1" t="s">
        <v>24</v>
      </c>
      <c r="C1248" s="1" t="s">
        <v>11</v>
      </c>
      <c r="D1248" s="1" t="s">
        <v>26</v>
      </c>
      <c r="E1248" s="1" t="s">
        <v>14</v>
      </c>
      <c r="F1248">
        <v>2022</v>
      </c>
      <c r="G1248">
        <v>2</v>
      </c>
      <c r="H1248">
        <v>2030</v>
      </c>
      <c r="I1248">
        <v>23534</v>
      </c>
      <c r="J1248" s="4">
        <f>SUMIFS(I:I,D:D,External_Data[[#This Row],[Brand]],F:F,External_Data[[#This Row],[Year]])</f>
        <v>1112902</v>
      </c>
      <c r="K12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1133027</v>
      </c>
    </row>
    <row r="1249" spans="1:11" x14ac:dyDescent="0.25">
      <c r="A1249" s="1" t="s">
        <v>9</v>
      </c>
      <c r="B1249" s="1" t="s">
        <v>24</v>
      </c>
      <c r="C1249" s="1" t="s">
        <v>11</v>
      </c>
      <c r="D1249" s="1" t="s">
        <v>26</v>
      </c>
      <c r="E1249" s="1" t="s">
        <v>14</v>
      </c>
      <c r="F1249">
        <v>2022</v>
      </c>
      <c r="G1249">
        <v>3</v>
      </c>
      <c r="H1249">
        <v>2310</v>
      </c>
      <c r="I1249">
        <v>24689</v>
      </c>
      <c r="J1249" s="4">
        <f>SUMIFS(I:I,D:D,External_Data[[#This Row],[Brand]],F:F,External_Data[[#This Row],[Year]])</f>
        <v>1112902</v>
      </c>
      <c r="K12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1130850</v>
      </c>
    </row>
    <row r="1250" spans="1:11" x14ac:dyDescent="0.25">
      <c r="A1250" s="1" t="s">
        <v>9</v>
      </c>
      <c r="B1250" s="1" t="s">
        <v>24</v>
      </c>
      <c r="C1250" s="1" t="s">
        <v>11</v>
      </c>
      <c r="D1250" s="1" t="s">
        <v>26</v>
      </c>
      <c r="E1250" s="1" t="s">
        <v>14</v>
      </c>
      <c r="F1250">
        <v>2022</v>
      </c>
      <c r="G1250">
        <v>4</v>
      </c>
      <c r="H1250">
        <v>1890</v>
      </c>
      <c r="I1250">
        <v>20650</v>
      </c>
      <c r="J1250" s="4">
        <f>SUMIFS(I:I,D:D,External_Data[[#This Row],[Brand]],F:F,External_Data[[#This Row],[Year]])</f>
        <v>1112902</v>
      </c>
      <c r="K12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1128897</v>
      </c>
    </row>
    <row r="1251" spans="1:11" x14ac:dyDescent="0.25">
      <c r="A1251" s="1" t="s">
        <v>9</v>
      </c>
      <c r="B1251" s="1" t="s">
        <v>24</v>
      </c>
      <c r="C1251" s="1" t="s">
        <v>11</v>
      </c>
      <c r="D1251" s="1" t="s">
        <v>26</v>
      </c>
      <c r="E1251" s="1" t="s">
        <v>14</v>
      </c>
      <c r="F1251">
        <v>2022</v>
      </c>
      <c r="G1251">
        <v>5</v>
      </c>
      <c r="H1251">
        <v>2576</v>
      </c>
      <c r="I1251">
        <v>26509</v>
      </c>
      <c r="J1251" s="4">
        <f>SUMIFS(I:I,D:D,External_Data[[#This Row],[Brand]],F:F,External_Data[[#This Row],[Year]])</f>
        <v>1112902</v>
      </c>
      <c r="K12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1126944</v>
      </c>
    </row>
    <row r="1252" spans="1:11" x14ac:dyDescent="0.25">
      <c r="A1252" s="1" t="s">
        <v>9</v>
      </c>
      <c r="B1252" s="1" t="s">
        <v>24</v>
      </c>
      <c r="C1252" s="1" t="s">
        <v>11</v>
      </c>
      <c r="D1252" s="1" t="s">
        <v>26</v>
      </c>
      <c r="E1252" s="1" t="s">
        <v>14</v>
      </c>
      <c r="F1252">
        <v>2022</v>
      </c>
      <c r="G1252">
        <v>6</v>
      </c>
      <c r="H1252">
        <v>2912</v>
      </c>
      <c r="I1252">
        <v>30408</v>
      </c>
      <c r="J1252" s="4">
        <f>SUMIFS(I:I,D:D,External_Data[[#This Row],[Brand]],F:F,External_Data[[#This Row],[Year]])</f>
        <v>1112902</v>
      </c>
      <c r="K12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1125005</v>
      </c>
    </row>
    <row r="1253" spans="1:11" x14ac:dyDescent="0.25">
      <c r="A1253" s="1" t="s">
        <v>9</v>
      </c>
      <c r="B1253" s="1" t="s">
        <v>24</v>
      </c>
      <c r="C1253" s="1" t="s">
        <v>11</v>
      </c>
      <c r="D1253" s="1" t="s">
        <v>26</v>
      </c>
      <c r="E1253" s="1" t="s">
        <v>14</v>
      </c>
      <c r="F1253">
        <v>2022</v>
      </c>
      <c r="G1253">
        <v>7</v>
      </c>
      <c r="H1253">
        <v>2401</v>
      </c>
      <c r="I1253">
        <v>25746</v>
      </c>
      <c r="J1253" s="4">
        <f>SUMIFS(I:I,D:D,External_Data[[#This Row],[Brand]],F:F,External_Data[[#This Row],[Year]])</f>
        <v>1112902</v>
      </c>
      <c r="K12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1123108</v>
      </c>
    </row>
    <row r="1254" spans="1:11" x14ac:dyDescent="0.25">
      <c r="A1254" s="1" t="s">
        <v>9</v>
      </c>
      <c r="B1254" s="1" t="s">
        <v>24</v>
      </c>
      <c r="C1254" s="1" t="s">
        <v>11</v>
      </c>
      <c r="D1254" s="1" t="s">
        <v>26</v>
      </c>
      <c r="E1254" s="1" t="s">
        <v>14</v>
      </c>
      <c r="F1254">
        <v>2022</v>
      </c>
      <c r="G1254">
        <v>8</v>
      </c>
      <c r="H1254">
        <v>2093</v>
      </c>
      <c r="I1254">
        <v>21280</v>
      </c>
      <c r="J1254" s="4">
        <f>SUMIFS(I:I,D:D,External_Data[[#This Row],[Brand]],F:F,External_Data[[#This Row],[Year]])</f>
        <v>1112902</v>
      </c>
      <c r="K12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1121379</v>
      </c>
    </row>
    <row r="1255" spans="1:11" x14ac:dyDescent="0.25">
      <c r="A1255" s="1" t="s">
        <v>9</v>
      </c>
      <c r="B1255" s="1" t="s">
        <v>24</v>
      </c>
      <c r="C1255" s="1" t="s">
        <v>11</v>
      </c>
      <c r="D1255" s="1" t="s">
        <v>26</v>
      </c>
      <c r="E1255" s="1" t="s">
        <v>14</v>
      </c>
      <c r="F1255">
        <v>2022</v>
      </c>
      <c r="G1255">
        <v>9</v>
      </c>
      <c r="H1255">
        <v>2478</v>
      </c>
      <c r="I1255">
        <v>26810</v>
      </c>
      <c r="J1255" s="4">
        <f>SUMIFS(I:I,D:D,External_Data[[#This Row],[Brand]],F:F,External_Data[[#This Row],[Year]])</f>
        <v>1112902</v>
      </c>
      <c r="K12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1119286</v>
      </c>
    </row>
    <row r="1256" spans="1:11" x14ac:dyDescent="0.25">
      <c r="A1256" s="1" t="s">
        <v>9</v>
      </c>
      <c r="B1256" s="1" t="s">
        <v>24</v>
      </c>
      <c r="C1256" s="1" t="s">
        <v>11</v>
      </c>
      <c r="D1256" s="1" t="s">
        <v>26</v>
      </c>
      <c r="E1256" s="1" t="s">
        <v>14</v>
      </c>
      <c r="F1256">
        <v>2022</v>
      </c>
      <c r="G1256">
        <v>10</v>
      </c>
      <c r="H1256">
        <v>4473</v>
      </c>
      <c r="I1256">
        <v>45199</v>
      </c>
      <c r="J1256" s="4">
        <f>SUMIFS(I:I,D:D,External_Data[[#This Row],[Brand]],F:F,External_Data[[#This Row],[Year]])</f>
        <v>1112902</v>
      </c>
      <c r="K12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1117403</v>
      </c>
    </row>
    <row r="1257" spans="1:11" x14ac:dyDescent="0.25">
      <c r="A1257" s="1" t="s">
        <v>9</v>
      </c>
      <c r="B1257" s="1" t="s">
        <v>24</v>
      </c>
      <c r="C1257" s="1" t="s">
        <v>11</v>
      </c>
      <c r="D1257" s="1" t="s">
        <v>26</v>
      </c>
      <c r="E1257" s="1" t="s">
        <v>14</v>
      </c>
      <c r="F1257">
        <v>2022</v>
      </c>
      <c r="G1257">
        <v>11</v>
      </c>
      <c r="H1257">
        <v>2905</v>
      </c>
      <c r="I1257">
        <v>30205</v>
      </c>
      <c r="J1257" s="4">
        <f>SUMIFS(I:I,D:D,External_Data[[#This Row],[Brand]],F:F,External_Data[[#This Row],[Year]])</f>
        <v>1112902</v>
      </c>
      <c r="K12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1115331</v>
      </c>
    </row>
    <row r="1258" spans="1:11" x14ac:dyDescent="0.25">
      <c r="A1258" s="1" t="s">
        <v>9</v>
      </c>
      <c r="B1258" s="1" t="s">
        <v>24</v>
      </c>
      <c r="C1258" s="1" t="s">
        <v>11</v>
      </c>
      <c r="D1258" s="1" t="s">
        <v>26</v>
      </c>
      <c r="E1258" s="1" t="s">
        <v>14</v>
      </c>
      <c r="F1258">
        <v>2022</v>
      </c>
      <c r="G1258">
        <v>12</v>
      </c>
      <c r="H1258">
        <v>3164</v>
      </c>
      <c r="I1258">
        <v>32333</v>
      </c>
      <c r="J1258" s="4">
        <f>SUMIFS(I:I,D:D,External_Data[[#This Row],[Brand]],F:F,External_Data[[#This Row],[Year]])</f>
        <v>1112902</v>
      </c>
      <c r="K12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1112902</v>
      </c>
    </row>
    <row r="1259" spans="1:11" x14ac:dyDescent="0.25">
      <c r="A1259" s="1" t="s">
        <v>9</v>
      </c>
      <c r="B1259" s="1" t="s">
        <v>24</v>
      </c>
      <c r="C1259" s="1" t="s">
        <v>11</v>
      </c>
      <c r="D1259" s="1" t="s">
        <v>26</v>
      </c>
      <c r="E1259" s="1" t="s">
        <v>14</v>
      </c>
      <c r="F1259">
        <v>2023</v>
      </c>
      <c r="G1259">
        <v>1</v>
      </c>
      <c r="H1259">
        <v>2814</v>
      </c>
      <c r="I1259">
        <v>28399</v>
      </c>
      <c r="J1259" s="4">
        <f>SUMIFS(I:I,D:D,External_Data[[#This Row],[Brand]],F:F,External_Data[[#This Row],[Year]])</f>
        <v>281183</v>
      </c>
      <c r="K12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310415</v>
      </c>
    </row>
    <row r="1260" spans="1:11" x14ac:dyDescent="0.25">
      <c r="A1260" s="1" t="s">
        <v>9</v>
      </c>
      <c r="B1260" s="1" t="s">
        <v>24</v>
      </c>
      <c r="C1260" s="1" t="s">
        <v>11</v>
      </c>
      <c r="D1260" s="1" t="s">
        <v>26</v>
      </c>
      <c r="E1260" s="1" t="s">
        <v>14</v>
      </c>
      <c r="F1260">
        <v>2023</v>
      </c>
      <c r="G1260">
        <v>2</v>
      </c>
      <c r="H1260">
        <v>2821</v>
      </c>
      <c r="I1260">
        <v>29946</v>
      </c>
      <c r="J1260" s="4">
        <f>SUMIFS(I:I,D:D,External_Data[[#This Row],[Brand]],F:F,External_Data[[#This Row],[Year]])</f>
        <v>281183</v>
      </c>
      <c r="K12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308385</v>
      </c>
    </row>
    <row r="1261" spans="1:11" x14ac:dyDescent="0.25">
      <c r="A1261" s="1" t="s">
        <v>9</v>
      </c>
      <c r="B1261" s="1" t="s">
        <v>24</v>
      </c>
      <c r="C1261" s="1" t="s">
        <v>11</v>
      </c>
      <c r="D1261" s="1" t="s">
        <v>26</v>
      </c>
      <c r="E1261" s="1" t="s">
        <v>14</v>
      </c>
      <c r="F1261">
        <v>2023</v>
      </c>
      <c r="G1261">
        <v>3</v>
      </c>
      <c r="H1261">
        <v>2723</v>
      </c>
      <c r="I1261">
        <v>28854</v>
      </c>
      <c r="J1261" s="4">
        <f>SUMIFS(I:I,D:D,External_Data[[#This Row],[Brand]],F:F,External_Data[[#This Row],[Year]])</f>
        <v>281183</v>
      </c>
      <c r="K12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306075</v>
      </c>
    </row>
    <row r="1262" spans="1:11" x14ac:dyDescent="0.25">
      <c r="A1262" s="1" t="s">
        <v>9</v>
      </c>
      <c r="B1262" s="1" t="s">
        <v>24</v>
      </c>
      <c r="C1262" s="1" t="s">
        <v>11</v>
      </c>
      <c r="D1262" s="1" t="s">
        <v>26</v>
      </c>
      <c r="E1262" s="1" t="s">
        <v>15</v>
      </c>
      <c r="F1262">
        <v>2018</v>
      </c>
      <c r="G1262">
        <v>1</v>
      </c>
      <c r="H1262">
        <v>413</v>
      </c>
      <c r="I1262">
        <v>4130</v>
      </c>
      <c r="J1262" s="4">
        <f>SUMIFS(I:I,D:D,External_Data[[#This Row],[Brand]],F:F,External_Data[[#This Row],[Year]])</f>
        <v>920458</v>
      </c>
      <c r="K12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3" spans="1:11" x14ac:dyDescent="0.25">
      <c r="A1263" s="1" t="s">
        <v>9</v>
      </c>
      <c r="B1263" s="1" t="s">
        <v>24</v>
      </c>
      <c r="C1263" s="1" t="s">
        <v>11</v>
      </c>
      <c r="D1263" s="1" t="s">
        <v>26</v>
      </c>
      <c r="E1263" s="1" t="s">
        <v>15</v>
      </c>
      <c r="F1263">
        <v>2018</v>
      </c>
      <c r="G1263">
        <v>2</v>
      </c>
      <c r="H1263">
        <v>476</v>
      </c>
      <c r="I1263">
        <v>4725</v>
      </c>
      <c r="J1263" s="4">
        <f>SUMIFS(I:I,D:D,External_Data[[#This Row],[Brand]],F:F,External_Data[[#This Row],[Year]])</f>
        <v>920458</v>
      </c>
      <c r="K12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4" spans="1:11" x14ac:dyDescent="0.25">
      <c r="A1264" s="1" t="s">
        <v>9</v>
      </c>
      <c r="B1264" s="1" t="s">
        <v>24</v>
      </c>
      <c r="C1264" s="1" t="s">
        <v>11</v>
      </c>
      <c r="D1264" s="1" t="s">
        <v>26</v>
      </c>
      <c r="E1264" s="1" t="s">
        <v>15</v>
      </c>
      <c r="F1264">
        <v>2018</v>
      </c>
      <c r="G1264">
        <v>3</v>
      </c>
      <c r="H1264">
        <v>546</v>
      </c>
      <c r="I1264">
        <v>5439</v>
      </c>
      <c r="J1264" s="4">
        <f>SUMIFS(I:I,D:D,External_Data[[#This Row],[Brand]],F:F,External_Data[[#This Row],[Year]])</f>
        <v>920458</v>
      </c>
      <c r="K12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5" spans="1:11" x14ac:dyDescent="0.25">
      <c r="A1265" s="1" t="s">
        <v>9</v>
      </c>
      <c r="B1265" s="1" t="s">
        <v>24</v>
      </c>
      <c r="C1265" s="1" t="s">
        <v>11</v>
      </c>
      <c r="D1265" s="1" t="s">
        <v>26</v>
      </c>
      <c r="E1265" s="1" t="s">
        <v>15</v>
      </c>
      <c r="F1265">
        <v>2018</v>
      </c>
      <c r="G1265">
        <v>4</v>
      </c>
      <c r="H1265">
        <v>567</v>
      </c>
      <c r="I1265">
        <v>5593</v>
      </c>
      <c r="J1265" s="4">
        <f>SUMIFS(I:I,D:D,External_Data[[#This Row],[Brand]],F:F,External_Data[[#This Row],[Year]])</f>
        <v>920458</v>
      </c>
      <c r="K12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6" spans="1:11" x14ac:dyDescent="0.25">
      <c r="A1266" s="1" t="s">
        <v>9</v>
      </c>
      <c r="B1266" s="1" t="s">
        <v>24</v>
      </c>
      <c r="C1266" s="1" t="s">
        <v>11</v>
      </c>
      <c r="D1266" s="1" t="s">
        <v>26</v>
      </c>
      <c r="E1266" s="1" t="s">
        <v>15</v>
      </c>
      <c r="F1266">
        <v>2018</v>
      </c>
      <c r="G1266">
        <v>5</v>
      </c>
      <c r="H1266">
        <v>602</v>
      </c>
      <c r="I1266">
        <v>5999</v>
      </c>
      <c r="J1266" s="4">
        <f>SUMIFS(I:I,D:D,External_Data[[#This Row],[Brand]],F:F,External_Data[[#This Row],[Year]])</f>
        <v>920458</v>
      </c>
      <c r="K12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7" spans="1:11" x14ac:dyDescent="0.25">
      <c r="A1267" s="1" t="s">
        <v>9</v>
      </c>
      <c r="B1267" s="1" t="s">
        <v>24</v>
      </c>
      <c r="C1267" s="1" t="s">
        <v>11</v>
      </c>
      <c r="D1267" s="1" t="s">
        <v>26</v>
      </c>
      <c r="E1267" s="1" t="s">
        <v>15</v>
      </c>
      <c r="F1267">
        <v>2018</v>
      </c>
      <c r="G1267">
        <v>6</v>
      </c>
      <c r="H1267">
        <v>798</v>
      </c>
      <c r="I1267">
        <v>7938</v>
      </c>
      <c r="J1267" s="4">
        <f>SUMIFS(I:I,D:D,External_Data[[#This Row],[Brand]],F:F,External_Data[[#This Row],[Year]])</f>
        <v>920458</v>
      </c>
      <c r="K12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8" spans="1:11" x14ac:dyDescent="0.25">
      <c r="A1268" s="1" t="s">
        <v>9</v>
      </c>
      <c r="B1268" s="1" t="s">
        <v>24</v>
      </c>
      <c r="C1268" s="1" t="s">
        <v>11</v>
      </c>
      <c r="D1268" s="1" t="s">
        <v>26</v>
      </c>
      <c r="E1268" s="1" t="s">
        <v>15</v>
      </c>
      <c r="F1268">
        <v>2018</v>
      </c>
      <c r="G1268">
        <v>7</v>
      </c>
      <c r="H1268">
        <v>2261</v>
      </c>
      <c r="I1268">
        <v>21791</v>
      </c>
      <c r="J1268" s="4">
        <f>SUMIFS(I:I,D:D,External_Data[[#This Row],[Brand]],F:F,External_Data[[#This Row],[Year]])</f>
        <v>920458</v>
      </c>
      <c r="K12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69" spans="1:11" x14ac:dyDescent="0.25">
      <c r="A1269" s="1" t="s">
        <v>9</v>
      </c>
      <c r="B1269" s="1" t="s">
        <v>24</v>
      </c>
      <c r="C1269" s="1" t="s">
        <v>11</v>
      </c>
      <c r="D1269" s="1" t="s">
        <v>26</v>
      </c>
      <c r="E1269" s="1" t="s">
        <v>15</v>
      </c>
      <c r="F1269">
        <v>2018</v>
      </c>
      <c r="G1269">
        <v>8</v>
      </c>
      <c r="H1269">
        <v>1785</v>
      </c>
      <c r="I1269">
        <v>17178</v>
      </c>
      <c r="J1269" s="4">
        <f>SUMIFS(I:I,D:D,External_Data[[#This Row],[Brand]],F:F,External_Data[[#This Row],[Year]])</f>
        <v>920458</v>
      </c>
      <c r="K12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70" spans="1:11" x14ac:dyDescent="0.25">
      <c r="A1270" s="1" t="s">
        <v>9</v>
      </c>
      <c r="B1270" s="1" t="s">
        <v>24</v>
      </c>
      <c r="C1270" s="1" t="s">
        <v>11</v>
      </c>
      <c r="D1270" s="1" t="s">
        <v>26</v>
      </c>
      <c r="E1270" s="1" t="s">
        <v>15</v>
      </c>
      <c r="F1270">
        <v>2018</v>
      </c>
      <c r="G1270">
        <v>9</v>
      </c>
      <c r="H1270">
        <v>1071</v>
      </c>
      <c r="I1270">
        <v>10353</v>
      </c>
      <c r="J1270" s="4">
        <f>SUMIFS(I:I,D:D,External_Data[[#This Row],[Brand]],F:F,External_Data[[#This Row],[Year]])</f>
        <v>920458</v>
      </c>
      <c r="K12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71" spans="1:11" x14ac:dyDescent="0.25">
      <c r="A1271" s="1" t="s">
        <v>9</v>
      </c>
      <c r="B1271" s="1" t="s">
        <v>24</v>
      </c>
      <c r="C1271" s="1" t="s">
        <v>11</v>
      </c>
      <c r="D1271" s="1" t="s">
        <v>26</v>
      </c>
      <c r="E1271" s="1" t="s">
        <v>15</v>
      </c>
      <c r="F1271">
        <v>2018</v>
      </c>
      <c r="G1271">
        <v>10</v>
      </c>
      <c r="H1271">
        <v>931</v>
      </c>
      <c r="I1271">
        <v>9163</v>
      </c>
      <c r="J1271" s="4">
        <f>SUMIFS(I:I,D:D,External_Data[[#This Row],[Brand]],F:F,External_Data[[#This Row],[Year]])</f>
        <v>920458</v>
      </c>
      <c r="K12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72" spans="1:11" x14ac:dyDescent="0.25">
      <c r="A1272" s="1" t="s">
        <v>9</v>
      </c>
      <c r="B1272" s="1" t="s">
        <v>24</v>
      </c>
      <c r="C1272" s="1" t="s">
        <v>11</v>
      </c>
      <c r="D1272" s="1" t="s">
        <v>26</v>
      </c>
      <c r="E1272" s="1" t="s">
        <v>15</v>
      </c>
      <c r="F1272">
        <v>2018</v>
      </c>
      <c r="G1272">
        <v>11</v>
      </c>
      <c r="H1272">
        <v>1603</v>
      </c>
      <c r="I1272">
        <v>15344</v>
      </c>
      <c r="J1272" s="4">
        <f>SUMIFS(I:I,D:D,External_Data[[#This Row],[Brand]],F:F,External_Data[[#This Row],[Year]])</f>
        <v>920458</v>
      </c>
      <c r="K12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73" spans="1:11" x14ac:dyDescent="0.25">
      <c r="A1273" s="1" t="s">
        <v>9</v>
      </c>
      <c r="B1273" s="1" t="s">
        <v>24</v>
      </c>
      <c r="C1273" s="1" t="s">
        <v>11</v>
      </c>
      <c r="D1273" s="1" t="s">
        <v>26</v>
      </c>
      <c r="E1273" s="1" t="s">
        <v>15</v>
      </c>
      <c r="F1273">
        <v>2018</v>
      </c>
      <c r="G1273">
        <v>12</v>
      </c>
      <c r="H1273">
        <v>2037</v>
      </c>
      <c r="I1273">
        <v>19460</v>
      </c>
      <c r="J1273" s="4">
        <f>SUMIFS(I:I,D:D,External_Data[[#This Row],[Brand]],F:F,External_Data[[#This Row],[Year]])</f>
        <v>920458</v>
      </c>
      <c r="K12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920458</v>
      </c>
    </row>
    <row r="1274" spans="1:11" x14ac:dyDescent="0.25">
      <c r="A1274" s="1" t="s">
        <v>9</v>
      </c>
      <c r="B1274" s="1" t="s">
        <v>24</v>
      </c>
      <c r="C1274" s="1" t="s">
        <v>11</v>
      </c>
      <c r="D1274" s="1" t="s">
        <v>26</v>
      </c>
      <c r="E1274" s="1" t="s">
        <v>15</v>
      </c>
      <c r="F1274">
        <v>2019</v>
      </c>
      <c r="G1274">
        <v>1</v>
      </c>
      <c r="H1274">
        <v>1260</v>
      </c>
      <c r="I1274">
        <v>11998</v>
      </c>
      <c r="J1274" s="4">
        <f>SUMIFS(I:I,D:D,External_Data[[#This Row],[Brand]],F:F,External_Data[[#This Row],[Year]])</f>
        <v>1295259</v>
      </c>
      <c r="K12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1307936</v>
      </c>
    </row>
    <row r="1275" spans="1:11" x14ac:dyDescent="0.25">
      <c r="A1275" s="1" t="s">
        <v>9</v>
      </c>
      <c r="B1275" s="1" t="s">
        <v>24</v>
      </c>
      <c r="C1275" s="1" t="s">
        <v>11</v>
      </c>
      <c r="D1275" s="1" t="s">
        <v>26</v>
      </c>
      <c r="E1275" s="1" t="s">
        <v>15</v>
      </c>
      <c r="F1275">
        <v>2019</v>
      </c>
      <c r="G1275">
        <v>2</v>
      </c>
      <c r="H1275">
        <v>1414</v>
      </c>
      <c r="I1275">
        <v>13573</v>
      </c>
      <c r="J1275" s="4">
        <f>SUMIFS(I:I,D:D,External_Data[[#This Row],[Brand]],F:F,External_Data[[#This Row],[Year]])</f>
        <v>1295259</v>
      </c>
      <c r="K12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1307460</v>
      </c>
    </row>
    <row r="1276" spans="1:11" x14ac:dyDescent="0.25">
      <c r="A1276" s="1" t="s">
        <v>9</v>
      </c>
      <c r="B1276" s="1" t="s">
        <v>24</v>
      </c>
      <c r="C1276" s="1" t="s">
        <v>11</v>
      </c>
      <c r="D1276" s="1" t="s">
        <v>26</v>
      </c>
      <c r="E1276" s="1" t="s">
        <v>15</v>
      </c>
      <c r="F1276">
        <v>2019</v>
      </c>
      <c r="G1276">
        <v>3</v>
      </c>
      <c r="H1276">
        <v>1533</v>
      </c>
      <c r="I1276">
        <v>14623</v>
      </c>
      <c r="J1276" s="4">
        <f>SUMIFS(I:I,D:D,External_Data[[#This Row],[Brand]],F:F,External_Data[[#This Row],[Year]])</f>
        <v>1295259</v>
      </c>
      <c r="K12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1306914</v>
      </c>
    </row>
    <row r="1277" spans="1:11" x14ac:dyDescent="0.25">
      <c r="A1277" s="1" t="s">
        <v>9</v>
      </c>
      <c r="B1277" s="1" t="s">
        <v>24</v>
      </c>
      <c r="C1277" s="1" t="s">
        <v>11</v>
      </c>
      <c r="D1277" s="1" t="s">
        <v>26</v>
      </c>
      <c r="E1277" s="1" t="s">
        <v>15</v>
      </c>
      <c r="F1277">
        <v>2019</v>
      </c>
      <c r="G1277">
        <v>4</v>
      </c>
      <c r="H1277">
        <v>2632</v>
      </c>
      <c r="I1277">
        <v>25081</v>
      </c>
      <c r="J1277" s="4">
        <f>SUMIFS(I:I,D:D,External_Data[[#This Row],[Brand]],F:F,External_Data[[#This Row],[Year]])</f>
        <v>1295259</v>
      </c>
      <c r="K12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1306347</v>
      </c>
    </row>
    <row r="1278" spans="1:11" x14ac:dyDescent="0.25">
      <c r="A1278" s="1" t="s">
        <v>9</v>
      </c>
      <c r="B1278" s="1" t="s">
        <v>24</v>
      </c>
      <c r="C1278" s="1" t="s">
        <v>11</v>
      </c>
      <c r="D1278" s="1" t="s">
        <v>26</v>
      </c>
      <c r="E1278" s="1" t="s">
        <v>15</v>
      </c>
      <c r="F1278">
        <v>2019</v>
      </c>
      <c r="G1278">
        <v>5</v>
      </c>
      <c r="H1278">
        <v>1694</v>
      </c>
      <c r="I1278">
        <v>16366</v>
      </c>
      <c r="J1278" s="4">
        <f>SUMIFS(I:I,D:D,External_Data[[#This Row],[Brand]],F:F,External_Data[[#This Row],[Year]])</f>
        <v>1295259</v>
      </c>
      <c r="K12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1305745</v>
      </c>
    </row>
    <row r="1279" spans="1:11" x14ac:dyDescent="0.25">
      <c r="A1279" s="1" t="s">
        <v>9</v>
      </c>
      <c r="B1279" s="1" t="s">
        <v>24</v>
      </c>
      <c r="C1279" s="1" t="s">
        <v>11</v>
      </c>
      <c r="D1279" s="1" t="s">
        <v>26</v>
      </c>
      <c r="E1279" s="1" t="s">
        <v>15</v>
      </c>
      <c r="F1279">
        <v>2019</v>
      </c>
      <c r="G1279">
        <v>6</v>
      </c>
      <c r="H1279">
        <v>2072</v>
      </c>
      <c r="I1279">
        <v>19810</v>
      </c>
      <c r="J1279" s="4">
        <f>SUMIFS(I:I,D:D,External_Data[[#This Row],[Brand]],F:F,External_Data[[#This Row],[Year]])</f>
        <v>1295259</v>
      </c>
      <c r="K12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1304947</v>
      </c>
    </row>
    <row r="1280" spans="1:11" x14ac:dyDescent="0.25">
      <c r="A1280" s="1" t="s">
        <v>9</v>
      </c>
      <c r="B1280" s="1" t="s">
        <v>24</v>
      </c>
      <c r="C1280" s="1" t="s">
        <v>11</v>
      </c>
      <c r="D1280" s="1" t="s">
        <v>26</v>
      </c>
      <c r="E1280" s="1" t="s">
        <v>15</v>
      </c>
      <c r="F1280">
        <v>2019</v>
      </c>
      <c r="G1280">
        <v>7</v>
      </c>
      <c r="H1280">
        <v>2163</v>
      </c>
      <c r="I1280">
        <v>20545</v>
      </c>
      <c r="J1280" s="4">
        <f>SUMIFS(I:I,D:D,External_Data[[#This Row],[Brand]],F:F,External_Data[[#This Row],[Year]])</f>
        <v>1295259</v>
      </c>
      <c r="K12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1302686</v>
      </c>
    </row>
    <row r="1281" spans="1:11" x14ac:dyDescent="0.25">
      <c r="A1281" s="1" t="s">
        <v>9</v>
      </c>
      <c r="B1281" s="1" t="s">
        <v>24</v>
      </c>
      <c r="C1281" s="1" t="s">
        <v>11</v>
      </c>
      <c r="D1281" s="1" t="s">
        <v>26</v>
      </c>
      <c r="E1281" s="1" t="s">
        <v>15</v>
      </c>
      <c r="F1281">
        <v>2019</v>
      </c>
      <c r="G1281">
        <v>8</v>
      </c>
      <c r="H1281">
        <v>1225</v>
      </c>
      <c r="I1281">
        <v>11690</v>
      </c>
      <c r="J1281" s="4">
        <f>SUMIFS(I:I,D:D,External_Data[[#This Row],[Brand]],F:F,External_Data[[#This Row],[Year]])</f>
        <v>1295259</v>
      </c>
      <c r="K12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1300901</v>
      </c>
    </row>
    <row r="1282" spans="1:11" x14ac:dyDescent="0.25">
      <c r="A1282" s="1" t="s">
        <v>9</v>
      </c>
      <c r="B1282" s="1" t="s">
        <v>24</v>
      </c>
      <c r="C1282" s="1" t="s">
        <v>11</v>
      </c>
      <c r="D1282" s="1" t="s">
        <v>26</v>
      </c>
      <c r="E1282" s="1" t="s">
        <v>15</v>
      </c>
      <c r="F1282">
        <v>2019</v>
      </c>
      <c r="G1282">
        <v>9</v>
      </c>
      <c r="H1282">
        <v>1421</v>
      </c>
      <c r="I1282">
        <v>13587</v>
      </c>
      <c r="J1282" s="4">
        <f>SUMIFS(I:I,D:D,External_Data[[#This Row],[Brand]],F:F,External_Data[[#This Row],[Year]])</f>
        <v>1295259</v>
      </c>
      <c r="K12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1299830</v>
      </c>
    </row>
    <row r="1283" spans="1:11" x14ac:dyDescent="0.25">
      <c r="A1283" s="1" t="s">
        <v>9</v>
      </c>
      <c r="B1283" s="1" t="s">
        <v>24</v>
      </c>
      <c r="C1283" s="1" t="s">
        <v>11</v>
      </c>
      <c r="D1283" s="1" t="s">
        <v>26</v>
      </c>
      <c r="E1283" s="1" t="s">
        <v>15</v>
      </c>
      <c r="F1283">
        <v>2019</v>
      </c>
      <c r="G1283">
        <v>10</v>
      </c>
      <c r="H1283">
        <v>1484</v>
      </c>
      <c r="I1283">
        <v>14203</v>
      </c>
      <c r="J1283" s="4">
        <f>SUMIFS(I:I,D:D,External_Data[[#This Row],[Brand]],F:F,External_Data[[#This Row],[Year]])</f>
        <v>1295259</v>
      </c>
      <c r="K12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1298899</v>
      </c>
    </row>
    <row r="1284" spans="1:11" x14ac:dyDescent="0.25">
      <c r="A1284" s="1" t="s">
        <v>9</v>
      </c>
      <c r="B1284" s="1" t="s">
        <v>24</v>
      </c>
      <c r="C1284" s="1" t="s">
        <v>11</v>
      </c>
      <c r="D1284" s="1" t="s">
        <v>26</v>
      </c>
      <c r="E1284" s="1" t="s">
        <v>15</v>
      </c>
      <c r="F1284">
        <v>2019</v>
      </c>
      <c r="G1284">
        <v>11</v>
      </c>
      <c r="H1284">
        <v>1309</v>
      </c>
      <c r="I1284">
        <v>14833</v>
      </c>
      <c r="J1284" s="4">
        <f>SUMIFS(I:I,D:D,External_Data[[#This Row],[Brand]],F:F,External_Data[[#This Row],[Year]])</f>
        <v>1295259</v>
      </c>
      <c r="K12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1297296</v>
      </c>
    </row>
    <row r="1285" spans="1:11" x14ac:dyDescent="0.25">
      <c r="A1285" s="1" t="s">
        <v>9</v>
      </c>
      <c r="B1285" s="1" t="s">
        <v>24</v>
      </c>
      <c r="C1285" s="1" t="s">
        <v>11</v>
      </c>
      <c r="D1285" s="1" t="s">
        <v>26</v>
      </c>
      <c r="E1285" s="1" t="s">
        <v>15</v>
      </c>
      <c r="F1285">
        <v>2019</v>
      </c>
      <c r="G1285">
        <v>12</v>
      </c>
      <c r="H1285">
        <v>1547</v>
      </c>
      <c r="I1285">
        <v>20944</v>
      </c>
      <c r="J1285" s="4">
        <f>SUMIFS(I:I,D:D,External_Data[[#This Row],[Brand]],F:F,External_Data[[#This Row],[Year]])</f>
        <v>1295259</v>
      </c>
      <c r="K12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1295259</v>
      </c>
    </row>
    <row r="1286" spans="1:11" x14ac:dyDescent="0.25">
      <c r="A1286" s="1" t="s">
        <v>9</v>
      </c>
      <c r="B1286" s="1" t="s">
        <v>24</v>
      </c>
      <c r="C1286" s="1" t="s">
        <v>11</v>
      </c>
      <c r="D1286" s="1" t="s">
        <v>26</v>
      </c>
      <c r="E1286" s="1" t="s">
        <v>15</v>
      </c>
      <c r="F1286">
        <v>2020</v>
      </c>
      <c r="G1286">
        <v>1</v>
      </c>
      <c r="H1286">
        <v>1680</v>
      </c>
      <c r="I1286">
        <v>25004</v>
      </c>
      <c r="J1286" s="4">
        <f>SUMIFS(I:I,D:D,External_Data[[#This Row],[Brand]],F:F,External_Data[[#This Row],[Year]])</f>
        <v>1325716</v>
      </c>
      <c r="K12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1344210</v>
      </c>
    </row>
    <row r="1287" spans="1:11" x14ac:dyDescent="0.25">
      <c r="A1287" s="1" t="s">
        <v>9</v>
      </c>
      <c r="B1287" s="1" t="s">
        <v>24</v>
      </c>
      <c r="C1287" s="1" t="s">
        <v>11</v>
      </c>
      <c r="D1287" s="1" t="s">
        <v>26</v>
      </c>
      <c r="E1287" s="1" t="s">
        <v>15</v>
      </c>
      <c r="F1287">
        <v>2020</v>
      </c>
      <c r="G1287">
        <v>2</v>
      </c>
      <c r="H1287">
        <v>1316</v>
      </c>
      <c r="I1287">
        <v>26747</v>
      </c>
      <c r="J1287" s="4">
        <f>SUMIFS(I:I,D:D,External_Data[[#This Row],[Brand]],F:F,External_Data[[#This Row],[Year]])</f>
        <v>1325716</v>
      </c>
      <c r="K12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1342796</v>
      </c>
    </row>
    <row r="1288" spans="1:11" x14ac:dyDescent="0.25">
      <c r="A1288" s="1" t="s">
        <v>9</v>
      </c>
      <c r="B1288" s="1" t="s">
        <v>24</v>
      </c>
      <c r="C1288" s="1" t="s">
        <v>11</v>
      </c>
      <c r="D1288" s="1" t="s">
        <v>26</v>
      </c>
      <c r="E1288" s="1" t="s">
        <v>15</v>
      </c>
      <c r="F1288">
        <v>2020</v>
      </c>
      <c r="G1288">
        <v>3</v>
      </c>
      <c r="H1288">
        <v>1323</v>
      </c>
      <c r="I1288">
        <v>18697</v>
      </c>
      <c r="J1288" s="4">
        <f>SUMIFS(I:I,D:D,External_Data[[#This Row],[Brand]],F:F,External_Data[[#This Row],[Year]])</f>
        <v>1325716</v>
      </c>
      <c r="K12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1341263</v>
      </c>
    </row>
    <row r="1289" spans="1:11" x14ac:dyDescent="0.25">
      <c r="A1289" s="1" t="s">
        <v>9</v>
      </c>
      <c r="B1289" s="1" t="s">
        <v>24</v>
      </c>
      <c r="C1289" s="1" t="s">
        <v>11</v>
      </c>
      <c r="D1289" s="1" t="s">
        <v>26</v>
      </c>
      <c r="E1289" s="1" t="s">
        <v>15</v>
      </c>
      <c r="F1289">
        <v>2020</v>
      </c>
      <c r="G1289">
        <v>4</v>
      </c>
      <c r="H1289">
        <v>1764</v>
      </c>
      <c r="I1289">
        <v>34503</v>
      </c>
      <c r="J1289" s="4">
        <f>SUMIFS(I:I,D:D,External_Data[[#This Row],[Brand]],F:F,External_Data[[#This Row],[Year]])</f>
        <v>1325716</v>
      </c>
      <c r="K12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1338631</v>
      </c>
    </row>
    <row r="1290" spans="1:11" x14ac:dyDescent="0.25">
      <c r="A1290" s="1" t="s">
        <v>9</v>
      </c>
      <c r="B1290" s="1" t="s">
        <v>24</v>
      </c>
      <c r="C1290" s="1" t="s">
        <v>11</v>
      </c>
      <c r="D1290" s="1" t="s">
        <v>26</v>
      </c>
      <c r="E1290" s="1" t="s">
        <v>15</v>
      </c>
      <c r="F1290">
        <v>2020</v>
      </c>
      <c r="G1290">
        <v>5</v>
      </c>
      <c r="H1290">
        <v>434</v>
      </c>
      <c r="I1290">
        <v>6748</v>
      </c>
      <c r="J1290" s="4">
        <f>SUMIFS(I:I,D:D,External_Data[[#This Row],[Brand]],F:F,External_Data[[#This Row],[Year]])</f>
        <v>1325716</v>
      </c>
      <c r="K12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1336937</v>
      </c>
    </row>
    <row r="1291" spans="1:11" x14ac:dyDescent="0.25">
      <c r="A1291" s="1" t="s">
        <v>9</v>
      </c>
      <c r="B1291" s="1" t="s">
        <v>24</v>
      </c>
      <c r="C1291" s="1" t="s">
        <v>11</v>
      </c>
      <c r="D1291" s="1" t="s">
        <v>26</v>
      </c>
      <c r="E1291" s="1" t="s">
        <v>15</v>
      </c>
      <c r="F1291">
        <v>2020</v>
      </c>
      <c r="G1291">
        <v>6</v>
      </c>
      <c r="H1291">
        <v>959</v>
      </c>
      <c r="I1291">
        <v>13265</v>
      </c>
      <c r="J1291" s="4">
        <f>SUMIFS(I:I,D:D,External_Data[[#This Row],[Brand]],F:F,External_Data[[#This Row],[Year]])</f>
        <v>1325716</v>
      </c>
      <c r="K12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1334865</v>
      </c>
    </row>
    <row r="1292" spans="1:11" x14ac:dyDescent="0.25">
      <c r="A1292" s="1" t="s">
        <v>9</v>
      </c>
      <c r="B1292" s="1" t="s">
        <v>24</v>
      </c>
      <c r="C1292" s="1" t="s">
        <v>11</v>
      </c>
      <c r="D1292" s="1" t="s">
        <v>26</v>
      </c>
      <c r="E1292" s="1" t="s">
        <v>15</v>
      </c>
      <c r="F1292">
        <v>2020</v>
      </c>
      <c r="G1292">
        <v>7</v>
      </c>
      <c r="H1292">
        <v>1092</v>
      </c>
      <c r="I1292">
        <v>15519</v>
      </c>
      <c r="J1292" s="4">
        <f>SUMIFS(I:I,D:D,External_Data[[#This Row],[Brand]],F:F,External_Data[[#This Row],[Year]])</f>
        <v>1325716</v>
      </c>
      <c r="K12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1332702</v>
      </c>
    </row>
    <row r="1293" spans="1:11" x14ac:dyDescent="0.25">
      <c r="A1293" s="1" t="s">
        <v>9</v>
      </c>
      <c r="B1293" s="1" t="s">
        <v>24</v>
      </c>
      <c r="C1293" s="1" t="s">
        <v>11</v>
      </c>
      <c r="D1293" s="1" t="s">
        <v>26</v>
      </c>
      <c r="E1293" s="1" t="s">
        <v>15</v>
      </c>
      <c r="F1293">
        <v>2020</v>
      </c>
      <c r="G1293">
        <v>8</v>
      </c>
      <c r="H1293">
        <v>1183</v>
      </c>
      <c r="I1293">
        <v>20125</v>
      </c>
      <c r="J1293" s="4">
        <f>SUMIFS(I:I,D:D,External_Data[[#This Row],[Brand]],F:F,External_Data[[#This Row],[Year]])</f>
        <v>1325716</v>
      </c>
      <c r="K12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1331477</v>
      </c>
    </row>
    <row r="1294" spans="1:11" x14ac:dyDescent="0.25">
      <c r="A1294" s="1" t="s">
        <v>9</v>
      </c>
      <c r="B1294" s="1" t="s">
        <v>24</v>
      </c>
      <c r="C1294" s="1" t="s">
        <v>11</v>
      </c>
      <c r="D1294" s="1" t="s">
        <v>26</v>
      </c>
      <c r="E1294" s="1" t="s">
        <v>15</v>
      </c>
      <c r="F1294">
        <v>2020</v>
      </c>
      <c r="G1294">
        <v>9</v>
      </c>
      <c r="H1294">
        <v>1267</v>
      </c>
      <c r="I1294">
        <v>16254</v>
      </c>
      <c r="J1294" s="4">
        <f>SUMIFS(I:I,D:D,External_Data[[#This Row],[Brand]],F:F,External_Data[[#This Row],[Year]])</f>
        <v>1325716</v>
      </c>
      <c r="K12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1330056</v>
      </c>
    </row>
    <row r="1295" spans="1:11" x14ac:dyDescent="0.25">
      <c r="A1295" s="1" t="s">
        <v>9</v>
      </c>
      <c r="B1295" s="1" t="s">
        <v>24</v>
      </c>
      <c r="C1295" s="1" t="s">
        <v>11</v>
      </c>
      <c r="D1295" s="1" t="s">
        <v>26</v>
      </c>
      <c r="E1295" s="1" t="s">
        <v>15</v>
      </c>
      <c r="F1295">
        <v>2020</v>
      </c>
      <c r="G1295">
        <v>10</v>
      </c>
      <c r="H1295">
        <v>1750</v>
      </c>
      <c r="I1295">
        <v>21210</v>
      </c>
      <c r="J1295" s="4">
        <f>SUMIFS(I:I,D:D,External_Data[[#This Row],[Brand]],F:F,External_Data[[#This Row],[Year]])</f>
        <v>1325716</v>
      </c>
      <c r="K12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1328572</v>
      </c>
    </row>
    <row r="1296" spans="1:11" x14ac:dyDescent="0.25">
      <c r="A1296" s="1" t="s">
        <v>9</v>
      </c>
      <c r="B1296" s="1" t="s">
        <v>24</v>
      </c>
      <c r="C1296" s="1" t="s">
        <v>11</v>
      </c>
      <c r="D1296" s="1" t="s">
        <v>26</v>
      </c>
      <c r="E1296" s="1" t="s">
        <v>15</v>
      </c>
      <c r="F1296">
        <v>2020</v>
      </c>
      <c r="G1296">
        <v>11</v>
      </c>
      <c r="H1296">
        <v>1141</v>
      </c>
      <c r="I1296">
        <v>13839</v>
      </c>
      <c r="J1296" s="4">
        <f>SUMIFS(I:I,D:D,External_Data[[#This Row],[Brand]],F:F,External_Data[[#This Row],[Year]])</f>
        <v>1325716</v>
      </c>
      <c r="K12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1327263</v>
      </c>
    </row>
    <row r="1297" spans="1:11" x14ac:dyDescent="0.25">
      <c r="A1297" s="1" t="s">
        <v>9</v>
      </c>
      <c r="B1297" s="1" t="s">
        <v>24</v>
      </c>
      <c r="C1297" s="1" t="s">
        <v>11</v>
      </c>
      <c r="D1297" s="1" t="s">
        <v>26</v>
      </c>
      <c r="E1297" s="1" t="s">
        <v>15</v>
      </c>
      <c r="F1297">
        <v>2020</v>
      </c>
      <c r="G1297">
        <v>12</v>
      </c>
      <c r="H1297">
        <v>784</v>
      </c>
      <c r="I1297">
        <v>10661</v>
      </c>
      <c r="J1297" s="4">
        <f>SUMIFS(I:I,D:D,External_Data[[#This Row],[Brand]],F:F,External_Data[[#This Row],[Year]])</f>
        <v>1325716</v>
      </c>
      <c r="K12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1325716</v>
      </c>
    </row>
    <row r="1298" spans="1:11" x14ac:dyDescent="0.25">
      <c r="A1298" s="1" t="s">
        <v>9</v>
      </c>
      <c r="B1298" s="1" t="s">
        <v>24</v>
      </c>
      <c r="C1298" s="1" t="s">
        <v>11</v>
      </c>
      <c r="D1298" s="1" t="s">
        <v>26</v>
      </c>
      <c r="E1298" s="1" t="s">
        <v>15</v>
      </c>
      <c r="F1298">
        <v>2021</v>
      </c>
      <c r="G1298">
        <v>1</v>
      </c>
      <c r="H1298">
        <v>700</v>
      </c>
      <c r="I1298">
        <v>9282</v>
      </c>
      <c r="J1298" s="4">
        <f>SUMIFS(I:I,D:D,External_Data[[#This Row],[Brand]],F:F,External_Data[[#This Row],[Year]])</f>
        <v>1075788</v>
      </c>
      <c r="K12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1088801</v>
      </c>
    </row>
    <row r="1299" spans="1:11" x14ac:dyDescent="0.25">
      <c r="A1299" s="1" t="s">
        <v>9</v>
      </c>
      <c r="B1299" s="1" t="s">
        <v>24</v>
      </c>
      <c r="C1299" s="1" t="s">
        <v>11</v>
      </c>
      <c r="D1299" s="1" t="s">
        <v>26</v>
      </c>
      <c r="E1299" s="1" t="s">
        <v>15</v>
      </c>
      <c r="F1299">
        <v>2021</v>
      </c>
      <c r="G1299">
        <v>2</v>
      </c>
      <c r="H1299">
        <v>707</v>
      </c>
      <c r="I1299">
        <v>13951</v>
      </c>
      <c r="J1299" s="4">
        <f>SUMIFS(I:I,D:D,External_Data[[#This Row],[Brand]],F:F,External_Data[[#This Row],[Year]])</f>
        <v>1075788</v>
      </c>
      <c r="K12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1087485</v>
      </c>
    </row>
    <row r="1300" spans="1:11" x14ac:dyDescent="0.25">
      <c r="A1300" s="1" t="s">
        <v>9</v>
      </c>
      <c r="B1300" s="1" t="s">
        <v>24</v>
      </c>
      <c r="C1300" s="1" t="s">
        <v>11</v>
      </c>
      <c r="D1300" s="1" t="s">
        <v>26</v>
      </c>
      <c r="E1300" s="1" t="s">
        <v>15</v>
      </c>
      <c r="F1300">
        <v>2021</v>
      </c>
      <c r="G1300">
        <v>3</v>
      </c>
      <c r="H1300">
        <v>966</v>
      </c>
      <c r="I1300">
        <v>14847</v>
      </c>
      <c r="J1300" s="4">
        <f>SUMIFS(I:I,D:D,External_Data[[#This Row],[Brand]],F:F,External_Data[[#This Row],[Year]])</f>
        <v>1075788</v>
      </c>
      <c r="K13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1086162</v>
      </c>
    </row>
    <row r="1301" spans="1:11" x14ac:dyDescent="0.25">
      <c r="A1301" s="1" t="s">
        <v>9</v>
      </c>
      <c r="B1301" s="1" t="s">
        <v>24</v>
      </c>
      <c r="C1301" s="1" t="s">
        <v>11</v>
      </c>
      <c r="D1301" s="1" t="s">
        <v>26</v>
      </c>
      <c r="E1301" s="1" t="s">
        <v>15</v>
      </c>
      <c r="F1301">
        <v>2021</v>
      </c>
      <c r="G1301">
        <v>4</v>
      </c>
      <c r="H1301">
        <v>973</v>
      </c>
      <c r="I1301">
        <v>9324</v>
      </c>
      <c r="J1301" s="4">
        <f>SUMIFS(I:I,D:D,External_Data[[#This Row],[Brand]],F:F,External_Data[[#This Row],[Year]])</f>
        <v>1075788</v>
      </c>
      <c r="K13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1084398</v>
      </c>
    </row>
    <row r="1302" spans="1:11" x14ac:dyDescent="0.25">
      <c r="A1302" s="1" t="s">
        <v>9</v>
      </c>
      <c r="B1302" s="1" t="s">
        <v>24</v>
      </c>
      <c r="C1302" s="1" t="s">
        <v>11</v>
      </c>
      <c r="D1302" s="1" t="s">
        <v>26</v>
      </c>
      <c r="E1302" s="1" t="s">
        <v>15</v>
      </c>
      <c r="F1302">
        <v>2021</v>
      </c>
      <c r="G1302">
        <v>5</v>
      </c>
      <c r="H1302">
        <v>1239</v>
      </c>
      <c r="I1302">
        <v>15925</v>
      </c>
      <c r="J1302" s="4">
        <f>SUMIFS(I:I,D:D,External_Data[[#This Row],[Brand]],F:F,External_Data[[#This Row],[Year]])</f>
        <v>1075788</v>
      </c>
      <c r="K13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1083964</v>
      </c>
    </row>
    <row r="1303" spans="1:11" x14ac:dyDescent="0.25">
      <c r="A1303" s="1" t="s">
        <v>9</v>
      </c>
      <c r="B1303" s="1" t="s">
        <v>24</v>
      </c>
      <c r="C1303" s="1" t="s">
        <v>11</v>
      </c>
      <c r="D1303" s="1" t="s">
        <v>26</v>
      </c>
      <c r="E1303" s="1" t="s">
        <v>15</v>
      </c>
      <c r="F1303">
        <v>2021</v>
      </c>
      <c r="G1303">
        <v>6</v>
      </c>
      <c r="H1303">
        <v>1442</v>
      </c>
      <c r="I1303">
        <v>15813</v>
      </c>
      <c r="J1303" s="4">
        <f>SUMIFS(I:I,D:D,External_Data[[#This Row],[Brand]],F:F,External_Data[[#This Row],[Year]])</f>
        <v>1075788</v>
      </c>
      <c r="K13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1083005</v>
      </c>
    </row>
    <row r="1304" spans="1:11" x14ac:dyDescent="0.25">
      <c r="A1304" s="1" t="s">
        <v>9</v>
      </c>
      <c r="B1304" s="1" t="s">
        <v>24</v>
      </c>
      <c r="C1304" s="1" t="s">
        <v>11</v>
      </c>
      <c r="D1304" s="1" t="s">
        <v>26</v>
      </c>
      <c r="E1304" s="1" t="s">
        <v>15</v>
      </c>
      <c r="F1304">
        <v>2021</v>
      </c>
      <c r="G1304">
        <v>7</v>
      </c>
      <c r="H1304">
        <v>693</v>
      </c>
      <c r="I1304">
        <v>8519</v>
      </c>
      <c r="J1304" s="4">
        <f>SUMIFS(I:I,D:D,External_Data[[#This Row],[Brand]],F:F,External_Data[[#This Row],[Year]])</f>
        <v>1075788</v>
      </c>
      <c r="K13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1081913</v>
      </c>
    </row>
    <row r="1305" spans="1:11" x14ac:dyDescent="0.25">
      <c r="A1305" s="1" t="s">
        <v>9</v>
      </c>
      <c r="B1305" s="1" t="s">
        <v>24</v>
      </c>
      <c r="C1305" s="1" t="s">
        <v>11</v>
      </c>
      <c r="D1305" s="1" t="s">
        <v>26</v>
      </c>
      <c r="E1305" s="1" t="s">
        <v>15</v>
      </c>
      <c r="F1305">
        <v>2021</v>
      </c>
      <c r="G1305">
        <v>8</v>
      </c>
      <c r="H1305">
        <v>392</v>
      </c>
      <c r="I1305">
        <v>4879</v>
      </c>
      <c r="J1305" s="4">
        <f>SUMIFS(I:I,D:D,External_Data[[#This Row],[Brand]],F:F,External_Data[[#This Row],[Year]])</f>
        <v>1075788</v>
      </c>
      <c r="K13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1080730</v>
      </c>
    </row>
    <row r="1306" spans="1:11" x14ac:dyDescent="0.25">
      <c r="A1306" s="1" t="s">
        <v>9</v>
      </c>
      <c r="B1306" s="1" t="s">
        <v>24</v>
      </c>
      <c r="C1306" s="1" t="s">
        <v>11</v>
      </c>
      <c r="D1306" s="1" t="s">
        <v>26</v>
      </c>
      <c r="E1306" s="1" t="s">
        <v>15</v>
      </c>
      <c r="F1306">
        <v>2021</v>
      </c>
      <c r="G1306">
        <v>9</v>
      </c>
      <c r="H1306">
        <v>1078</v>
      </c>
      <c r="I1306">
        <v>13433</v>
      </c>
      <c r="J1306" s="4">
        <f>SUMIFS(I:I,D:D,External_Data[[#This Row],[Brand]],F:F,External_Data[[#This Row],[Year]])</f>
        <v>1075788</v>
      </c>
      <c r="K13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1079463</v>
      </c>
    </row>
    <row r="1307" spans="1:11" x14ac:dyDescent="0.25">
      <c r="A1307" s="1" t="s">
        <v>9</v>
      </c>
      <c r="B1307" s="1" t="s">
        <v>24</v>
      </c>
      <c r="C1307" s="1" t="s">
        <v>11</v>
      </c>
      <c r="D1307" s="1" t="s">
        <v>26</v>
      </c>
      <c r="E1307" s="1" t="s">
        <v>15</v>
      </c>
      <c r="F1307">
        <v>2021</v>
      </c>
      <c r="G1307">
        <v>10</v>
      </c>
      <c r="H1307">
        <v>840</v>
      </c>
      <c r="I1307">
        <v>13083</v>
      </c>
      <c r="J1307" s="4">
        <f>SUMIFS(I:I,D:D,External_Data[[#This Row],[Brand]],F:F,External_Data[[#This Row],[Year]])</f>
        <v>1075788</v>
      </c>
      <c r="K13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1077713</v>
      </c>
    </row>
    <row r="1308" spans="1:11" x14ac:dyDescent="0.25">
      <c r="A1308" s="1" t="s">
        <v>9</v>
      </c>
      <c r="B1308" s="1" t="s">
        <v>24</v>
      </c>
      <c r="C1308" s="1" t="s">
        <v>11</v>
      </c>
      <c r="D1308" s="1" t="s">
        <v>26</v>
      </c>
      <c r="E1308" s="1" t="s">
        <v>15</v>
      </c>
      <c r="F1308">
        <v>2021</v>
      </c>
      <c r="G1308">
        <v>11</v>
      </c>
      <c r="H1308">
        <v>742</v>
      </c>
      <c r="I1308">
        <v>8246</v>
      </c>
      <c r="J1308" s="4">
        <f>SUMIFS(I:I,D:D,External_Data[[#This Row],[Brand]],F:F,External_Data[[#This Row],[Year]])</f>
        <v>1075788</v>
      </c>
      <c r="K13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1076572</v>
      </c>
    </row>
    <row r="1309" spans="1:11" x14ac:dyDescent="0.25">
      <c r="A1309" s="1" t="s">
        <v>9</v>
      </c>
      <c r="B1309" s="1" t="s">
        <v>24</v>
      </c>
      <c r="C1309" s="1" t="s">
        <v>11</v>
      </c>
      <c r="D1309" s="1" t="s">
        <v>26</v>
      </c>
      <c r="E1309" s="1" t="s">
        <v>15</v>
      </c>
      <c r="F1309">
        <v>2021</v>
      </c>
      <c r="G1309">
        <v>12</v>
      </c>
      <c r="H1309">
        <v>819</v>
      </c>
      <c r="I1309">
        <v>10836</v>
      </c>
      <c r="J1309" s="4">
        <f>SUMIFS(I:I,D:D,External_Data[[#This Row],[Brand]],F:F,External_Data[[#This Row],[Year]])</f>
        <v>1075788</v>
      </c>
      <c r="K13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1075788</v>
      </c>
    </row>
    <row r="1310" spans="1:11" x14ac:dyDescent="0.25">
      <c r="A1310" s="1" t="s">
        <v>9</v>
      </c>
      <c r="B1310" s="1" t="s">
        <v>24</v>
      </c>
      <c r="C1310" s="1" t="s">
        <v>11</v>
      </c>
      <c r="D1310" s="1" t="s">
        <v>26</v>
      </c>
      <c r="E1310" s="1" t="s">
        <v>15</v>
      </c>
      <c r="F1310">
        <v>2022</v>
      </c>
      <c r="G1310">
        <v>1</v>
      </c>
      <c r="H1310">
        <v>861</v>
      </c>
      <c r="I1310">
        <v>8316</v>
      </c>
      <c r="J1310" s="4">
        <f>SUMIFS(I:I,D:D,External_Data[[#This Row],[Brand]],F:F,External_Data[[#This Row],[Year]])</f>
        <v>1112902</v>
      </c>
      <c r="K13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1122793</v>
      </c>
    </row>
    <row r="1311" spans="1:11" x14ac:dyDescent="0.25">
      <c r="A1311" s="1" t="s">
        <v>9</v>
      </c>
      <c r="B1311" s="1" t="s">
        <v>24</v>
      </c>
      <c r="C1311" s="1" t="s">
        <v>11</v>
      </c>
      <c r="D1311" s="1" t="s">
        <v>26</v>
      </c>
      <c r="E1311" s="1" t="s">
        <v>15</v>
      </c>
      <c r="F1311">
        <v>2022</v>
      </c>
      <c r="G1311">
        <v>2</v>
      </c>
      <c r="H1311">
        <v>672</v>
      </c>
      <c r="I1311">
        <v>8183</v>
      </c>
      <c r="J1311" s="4">
        <f>SUMIFS(I:I,D:D,External_Data[[#This Row],[Brand]],F:F,External_Data[[#This Row],[Year]])</f>
        <v>1112902</v>
      </c>
      <c r="K13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1122086</v>
      </c>
    </row>
    <row r="1312" spans="1:11" x14ac:dyDescent="0.25">
      <c r="A1312" s="1" t="s">
        <v>9</v>
      </c>
      <c r="B1312" s="1" t="s">
        <v>24</v>
      </c>
      <c r="C1312" s="1" t="s">
        <v>11</v>
      </c>
      <c r="D1312" s="1" t="s">
        <v>26</v>
      </c>
      <c r="E1312" s="1" t="s">
        <v>15</v>
      </c>
      <c r="F1312">
        <v>2022</v>
      </c>
      <c r="G1312">
        <v>3</v>
      </c>
      <c r="H1312">
        <v>896</v>
      </c>
      <c r="I1312">
        <v>10094</v>
      </c>
      <c r="J1312" s="4">
        <f>SUMIFS(I:I,D:D,External_Data[[#This Row],[Brand]],F:F,External_Data[[#This Row],[Year]])</f>
        <v>1112902</v>
      </c>
      <c r="K13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1121120</v>
      </c>
    </row>
    <row r="1313" spans="1:11" x14ac:dyDescent="0.25">
      <c r="A1313" s="1" t="s">
        <v>9</v>
      </c>
      <c r="B1313" s="1" t="s">
        <v>24</v>
      </c>
      <c r="C1313" s="1" t="s">
        <v>11</v>
      </c>
      <c r="D1313" s="1" t="s">
        <v>26</v>
      </c>
      <c r="E1313" s="1" t="s">
        <v>15</v>
      </c>
      <c r="F1313">
        <v>2022</v>
      </c>
      <c r="G1313">
        <v>4</v>
      </c>
      <c r="H1313">
        <v>1288</v>
      </c>
      <c r="I1313">
        <v>16898</v>
      </c>
      <c r="J1313" s="4">
        <f>SUMIFS(I:I,D:D,External_Data[[#This Row],[Brand]],F:F,External_Data[[#This Row],[Year]])</f>
        <v>1112902</v>
      </c>
      <c r="K13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1120147</v>
      </c>
    </row>
    <row r="1314" spans="1:11" x14ac:dyDescent="0.25">
      <c r="A1314" s="1" t="s">
        <v>9</v>
      </c>
      <c r="B1314" s="1" t="s">
        <v>24</v>
      </c>
      <c r="C1314" s="1" t="s">
        <v>11</v>
      </c>
      <c r="D1314" s="1" t="s">
        <v>26</v>
      </c>
      <c r="E1314" s="1" t="s">
        <v>15</v>
      </c>
      <c r="F1314">
        <v>2022</v>
      </c>
      <c r="G1314">
        <v>5</v>
      </c>
      <c r="H1314">
        <v>2009</v>
      </c>
      <c r="I1314">
        <v>20636</v>
      </c>
      <c r="J1314" s="4">
        <f>SUMIFS(I:I,D:D,External_Data[[#This Row],[Brand]],F:F,External_Data[[#This Row],[Year]])</f>
        <v>1112902</v>
      </c>
      <c r="K13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1118908</v>
      </c>
    </row>
    <row r="1315" spans="1:11" x14ac:dyDescent="0.25">
      <c r="A1315" s="1" t="s">
        <v>9</v>
      </c>
      <c r="B1315" s="1" t="s">
        <v>24</v>
      </c>
      <c r="C1315" s="1" t="s">
        <v>11</v>
      </c>
      <c r="D1315" s="1" t="s">
        <v>26</v>
      </c>
      <c r="E1315" s="1" t="s">
        <v>15</v>
      </c>
      <c r="F1315">
        <v>2022</v>
      </c>
      <c r="G1315">
        <v>6</v>
      </c>
      <c r="H1315">
        <v>1526</v>
      </c>
      <c r="I1315">
        <v>16254</v>
      </c>
      <c r="J1315" s="4">
        <f>SUMIFS(I:I,D:D,External_Data[[#This Row],[Brand]],F:F,External_Data[[#This Row],[Year]])</f>
        <v>1112902</v>
      </c>
      <c r="K13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1117466</v>
      </c>
    </row>
    <row r="1316" spans="1:11" x14ac:dyDescent="0.25">
      <c r="A1316" s="1" t="s">
        <v>9</v>
      </c>
      <c r="B1316" s="1" t="s">
        <v>24</v>
      </c>
      <c r="C1316" s="1" t="s">
        <v>11</v>
      </c>
      <c r="D1316" s="1" t="s">
        <v>26</v>
      </c>
      <c r="E1316" s="1" t="s">
        <v>15</v>
      </c>
      <c r="F1316">
        <v>2022</v>
      </c>
      <c r="G1316">
        <v>7</v>
      </c>
      <c r="H1316">
        <v>1911</v>
      </c>
      <c r="I1316">
        <v>19551</v>
      </c>
      <c r="J1316" s="4">
        <f>SUMIFS(I:I,D:D,External_Data[[#This Row],[Brand]],F:F,External_Data[[#This Row],[Year]])</f>
        <v>1112902</v>
      </c>
      <c r="K13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1116773</v>
      </c>
    </row>
    <row r="1317" spans="1:11" x14ac:dyDescent="0.25">
      <c r="A1317" s="1" t="s">
        <v>9</v>
      </c>
      <c r="B1317" s="1" t="s">
        <v>24</v>
      </c>
      <c r="C1317" s="1" t="s">
        <v>11</v>
      </c>
      <c r="D1317" s="1" t="s">
        <v>26</v>
      </c>
      <c r="E1317" s="1" t="s">
        <v>15</v>
      </c>
      <c r="F1317">
        <v>2022</v>
      </c>
      <c r="G1317">
        <v>8</v>
      </c>
      <c r="H1317">
        <v>994</v>
      </c>
      <c r="I1317">
        <v>11494</v>
      </c>
      <c r="J1317" s="4">
        <f>SUMIFS(I:I,D:D,External_Data[[#This Row],[Brand]],F:F,External_Data[[#This Row],[Year]])</f>
        <v>1112902</v>
      </c>
      <c r="K13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1116381</v>
      </c>
    </row>
    <row r="1318" spans="1:11" x14ac:dyDescent="0.25">
      <c r="A1318" s="1" t="s">
        <v>9</v>
      </c>
      <c r="B1318" s="1" t="s">
        <v>24</v>
      </c>
      <c r="C1318" s="1" t="s">
        <v>11</v>
      </c>
      <c r="D1318" s="1" t="s">
        <v>26</v>
      </c>
      <c r="E1318" s="1" t="s">
        <v>15</v>
      </c>
      <c r="F1318">
        <v>2022</v>
      </c>
      <c r="G1318">
        <v>9</v>
      </c>
      <c r="H1318">
        <v>1323</v>
      </c>
      <c r="I1318">
        <v>14763</v>
      </c>
      <c r="J1318" s="4">
        <f>SUMIFS(I:I,D:D,External_Data[[#This Row],[Brand]],F:F,External_Data[[#This Row],[Year]])</f>
        <v>1112902</v>
      </c>
      <c r="K13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1115303</v>
      </c>
    </row>
    <row r="1319" spans="1:11" x14ac:dyDescent="0.25">
      <c r="A1319" s="1" t="s">
        <v>9</v>
      </c>
      <c r="B1319" s="1" t="s">
        <v>24</v>
      </c>
      <c r="C1319" s="1" t="s">
        <v>11</v>
      </c>
      <c r="D1319" s="1" t="s">
        <v>26</v>
      </c>
      <c r="E1319" s="1" t="s">
        <v>15</v>
      </c>
      <c r="F1319">
        <v>2022</v>
      </c>
      <c r="G1319">
        <v>10</v>
      </c>
      <c r="H1319">
        <v>1813</v>
      </c>
      <c r="I1319">
        <v>19089</v>
      </c>
      <c r="J1319" s="4">
        <f>SUMIFS(I:I,D:D,External_Data[[#This Row],[Brand]],F:F,External_Data[[#This Row],[Year]])</f>
        <v>1112902</v>
      </c>
      <c r="K13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1114463</v>
      </c>
    </row>
    <row r="1320" spans="1:11" x14ac:dyDescent="0.25">
      <c r="A1320" s="1" t="s">
        <v>9</v>
      </c>
      <c r="B1320" s="1" t="s">
        <v>24</v>
      </c>
      <c r="C1320" s="1" t="s">
        <v>11</v>
      </c>
      <c r="D1320" s="1" t="s">
        <v>26</v>
      </c>
      <c r="E1320" s="1" t="s">
        <v>15</v>
      </c>
      <c r="F1320">
        <v>2022</v>
      </c>
      <c r="G1320">
        <v>11</v>
      </c>
      <c r="H1320">
        <v>1526</v>
      </c>
      <c r="I1320">
        <v>16163</v>
      </c>
      <c r="J1320" s="4">
        <f>SUMIFS(I:I,D:D,External_Data[[#This Row],[Brand]],F:F,External_Data[[#This Row],[Year]])</f>
        <v>1112902</v>
      </c>
      <c r="K13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1113721</v>
      </c>
    </row>
    <row r="1321" spans="1:11" x14ac:dyDescent="0.25">
      <c r="A1321" s="1" t="s">
        <v>9</v>
      </c>
      <c r="B1321" s="1" t="s">
        <v>24</v>
      </c>
      <c r="C1321" s="1" t="s">
        <v>11</v>
      </c>
      <c r="D1321" s="1" t="s">
        <v>26</v>
      </c>
      <c r="E1321" s="1" t="s">
        <v>15</v>
      </c>
      <c r="F1321">
        <v>2022</v>
      </c>
      <c r="G1321">
        <v>12</v>
      </c>
      <c r="H1321">
        <v>1869</v>
      </c>
      <c r="I1321">
        <v>18851</v>
      </c>
      <c r="J1321" s="4">
        <f>SUMIFS(I:I,D:D,External_Data[[#This Row],[Brand]],F:F,External_Data[[#This Row],[Year]])</f>
        <v>1112902</v>
      </c>
      <c r="K13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1112902</v>
      </c>
    </row>
    <row r="1322" spans="1:11" x14ac:dyDescent="0.25">
      <c r="A1322" s="1" t="s">
        <v>9</v>
      </c>
      <c r="B1322" s="1" t="s">
        <v>24</v>
      </c>
      <c r="C1322" s="1" t="s">
        <v>11</v>
      </c>
      <c r="D1322" s="1" t="s">
        <v>26</v>
      </c>
      <c r="E1322" s="1" t="s">
        <v>15</v>
      </c>
      <c r="F1322">
        <v>2023</v>
      </c>
      <c r="G1322">
        <v>1</v>
      </c>
      <c r="H1322">
        <v>1624</v>
      </c>
      <c r="I1322">
        <v>17906</v>
      </c>
      <c r="J1322" s="4">
        <f>SUMIFS(I:I,D:D,External_Data[[#This Row],[Brand]],F:F,External_Data[[#This Row],[Year]])</f>
        <v>281183</v>
      </c>
      <c r="K13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297010</v>
      </c>
    </row>
    <row r="1323" spans="1:11" x14ac:dyDescent="0.25">
      <c r="A1323" s="1" t="s">
        <v>9</v>
      </c>
      <c r="B1323" s="1" t="s">
        <v>24</v>
      </c>
      <c r="C1323" s="1" t="s">
        <v>11</v>
      </c>
      <c r="D1323" s="1" t="s">
        <v>26</v>
      </c>
      <c r="E1323" s="1" t="s">
        <v>15</v>
      </c>
      <c r="F1323">
        <v>2023</v>
      </c>
      <c r="G1323">
        <v>2</v>
      </c>
      <c r="H1323">
        <v>1589</v>
      </c>
      <c r="I1323">
        <v>17353</v>
      </c>
      <c r="J1323" s="4">
        <f>SUMIFS(I:I,D:D,External_Data[[#This Row],[Brand]],F:F,External_Data[[#This Row],[Year]])</f>
        <v>281183</v>
      </c>
      <c r="K13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296338</v>
      </c>
    </row>
    <row r="1324" spans="1:11" x14ac:dyDescent="0.25">
      <c r="A1324" s="1" t="s">
        <v>9</v>
      </c>
      <c r="B1324" s="1" t="s">
        <v>24</v>
      </c>
      <c r="C1324" s="1" t="s">
        <v>11</v>
      </c>
      <c r="D1324" s="1" t="s">
        <v>26</v>
      </c>
      <c r="E1324" s="1" t="s">
        <v>15</v>
      </c>
      <c r="F1324">
        <v>2023</v>
      </c>
      <c r="G1324">
        <v>3</v>
      </c>
      <c r="H1324">
        <v>1442</v>
      </c>
      <c r="I1324">
        <v>15190</v>
      </c>
      <c r="J1324" s="4">
        <f>SUMIFS(I:I,D:D,External_Data[[#This Row],[Brand]],F:F,External_Data[[#This Row],[Year]])</f>
        <v>281183</v>
      </c>
      <c r="K13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295442</v>
      </c>
    </row>
    <row r="1325" spans="1:11" x14ac:dyDescent="0.25">
      <c r="A1325" s="1" t="s">
        <v>9</v>
      </c>
      <c r="B1325" s="1" t="s">
        <v>24</v>
      </c>
      <c r="C1325" s="1" t="s">
        <v>27</v>
      </c>
      <c r="D1325" s="1" t="s">
        <v>28</v>
      </c>
      <c r="E1325" s="1" t="s">
        <v>13</v>
      </c>
      <c r="F1325">
        <v>2019</v>
      </c>
      <c r="G1325">
        <v>2</v>
      </c>
      <c r="H1325">
        <v>3808</v>
      </c>
      <c r="I1325">
        <v>24731</v>
      </c>
      <c r="J1325" s="4">
        <f>SUMIFS(I:I,D:D,External_Data[[#This Row],[Brand]],F:F,External_Data[[#This Row],[Year]])</f>
        <v>1807491</v>
      </c>
      <c r="K13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26" spans="1:11" x14ac:dyDescent="0.25">
      <c r="A1326" s="1" t="s">
        <v>9</v>
      </c>
      <c r="B1326" s="1" t="s">
        <v>24</v>
      </c>
      <c r="C1326" s="1" t="s">
        <v>27</v>
      </c>
      <c r="D1326" s="1" t="s">
        <v>28</v>
      </c>
      <c r="E1326" s="1" t="s">
        <v>13</v>
      </c>
      <c r="F1326">
        <v>2019</v>
      </c>
      <c r="G1326">
        <v>3</v>
      </c>
      <c r="H1326">
        <v>168</v>
      </c>
      <c r="I1326">
        <v>1141</v>
      </c>
      <c r="J1326" s="4">
        <f>SUMIFS(I:I,D:D,External_Data[[#This Row],[Brand]],F:F,External_Data[[#This Row],[Year]])</f>
        <v>1807491</v>
      </c>
      <c r="K13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27" spans="1:11" x14ac:dyDescent="0.25">
      <c r="A1327" s="1" t="s">
        <v>9</v>
      </c>
      <c r="B1327" s="1" t="s">
        <v>24</v>
      </c>
      <c r="C1327" s="1" t="s">
        <v>27</v>
      </c>
      <c r="D1327" s="1" t="s">
        <v>28</v>
      </c>
      <c r="E1327" s="1" t="s">
        <v>13</v>
      </c>
      <c r="F1327">
        <v>2019</v>
      </c>
      <c r="G1327">
        <v>4</v>
      </c>
      <c r="H1327">
        <v>1939</v>
      </c>
      <c r="I1327">
        <v>12628</v>
      </c>
      <c r="J1327" s="4">
        <f>SUMIFS(I:I,D:D,External_Data[[#This Row],[Brand]],F:F,External_Data[[#This Row],[Year]])</f>
        <v>1807491</v>
      </c>
      <c r="K13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28" spans="1:11" x14ac:dyDescent="0.25">
      <c r="A1328" s="1" t="s">
        <v>9</v>
      </c>
      <c r="B1328" s="1" t="s">
        <v>24</v>
      </c>
      <c r="C1328" s="1" t="s">
        <v>27</v>
      </c>
      <c r="D1328" s="1" t="s">
        <v>28</v>
      </c>
      <c r="E1328" s="1" t="s">
        <v>13</v>
      </c>
      <c r="F1328">
        <v>2019</v>
      </c>
      <c r="G1328">
        <v>5</v>
      </c>
      <c r="H1328">
        <v>4298</v>
      </c>
      <c r="I1328">
        <v>28147</v>
      </c>
      <c r="J1328" s="4">
        <f>SUMIFS(I:I,D:D,External_Data[[#This Row],[Brand]],F:F,External_Data[[#This Row],[Year]])</f>
        <v>1807491</v>
      </c>
      <c r="K13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29" spans="1:11" x14ac:dyDescent="0.25">
      <c r="A1329" s="1" t="s">
        <v>9</v>
      </c>
      <c r="B1329" s="1" t="s">
        <v>24</v>
      </c>
      <c r="C1329" s="1" t="s">
        <v>27</v>
      </c>
      <c r="D1329" s="1" t="s">
        <v>28</v>
      </c>
      <c r="E1329" s="1" t="s">
        <v>13</v>
      </c>
      <c r="F1329">
        <v>2019</v>
      </c>
      <c r="G1329">
        <v>6</v>
      </c>
      <c r="H1329">
        <v>1855</v>
      </c>
      <c r="I1329">
        <v>12306</v>
      </c>
      <c r="J1329" s="4">
        <f>SUMIFS(I:I,D:D,External_Data[[#This Row],[Brand]],F:F,External_Data[[#This Row],[Year]])</f>
        <v>1807491</v>
      </c>
      <c r="K13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0" spans="1:11" x14ac:dyDescent="0.25">
      <c r="A1330" s="1" t="s">
        <v>9</v>
      </c>
      <c r="B1330" s="1" t="s">
        <v>24</v>
      </c>
      <c r="C1330" s="1" t="s">
        <v>27</v>
      </c>
      <c r="D1330" s="1" t="s">
        <v>28</v>
      </c>
      <c r="E1330" s="1" t="s">
        <v>13</v>
      </c>
      <c r="F1330">
        <v>2019</v>
      </c>
      <c r="G1330">
        <v>7</v>
      </c>
      <c r="H1330">
        <v>1750</v>
      </c>
      <c r="I1330">
        <v>11676</v>
      </c>
      <c r="J1330" s="4">
        <f>SUMIFS(I:I,D:D,External_Data[[#This Row],[Brand]],F:F,External_Data[[#This Row],[Year]])</f>
        <v>1807491</v>
      </c>
      <c r="K13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1" spans="1:11" x14ac:dyDescent="0.25">
      <c r="A1331" s="1" t="s">
        <v>9</v>
      </c>
      <c r="B1331" s="1" t="s">
        <v>24</v>
      </c>
      <c r="C1331" s="1" t="s">
        <v>27</v>
      </c>
      <c r="D1331" s="1" t="s">
        <v>28</v>
      </c>
      <c r="E1331" s="1" t="s">
        <v>13</v>
      </c>
      <c r="F1331">
        <v>2019</v>
      </c>
      <c r="G1331">
        <v>8</v>
      </c>
      <c r="H1331">
        <v>868</v>
      </c>
      <c r="I1331">
        <v>5761</v>
      </c>
      <c r="J1331" s="4">
        <f>SUMIFS(I:I,D:D,External_Data[[#This Row],[Brand]],F:F,External_Data[[#This Row],[Year]])</f>
        <v>1807491</v>
      </c>
      <c r="K13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2" spans="1:11" x14ac:dyDescent="0.25">
      <c r="A1332" s="1" t="s">
        <v>9</v>
      </c>
      <c r="B1332" s="1" t="s">
        <v>24</v>
      </c>
      <c r="C1332" s="1" t="s">
        <v>27</v>
      </c>
      <c r="D1332" s="1" t="s">
        <v>28</v>
      </c>
      <c r="E1332" s="1" t="s">
        <v>13</v>
      </c>
      <c r="F1332">
        <v>2019</v>
      </c>
      <c r="G1332">
        <v>9</v>
      </c>
      <c r="H1332">
        <v>728</v>
      </c>
      <c r="I1332">
        <v>4809</v>
      </c>
      <c r="J1332" s="4">
        <f>SUMIFS(I:I,D:D,External_Data[[#This Row],[Brand]],F:F,External_Data[[#This Row],[Year]])</f>
        <v>1807491</v>
      </c>
      <c r="K13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3" spans="1:11" x14ac:dyDescent="0.25">
      <c r="A1333" s="1" t="s">
        <v>9</v>
      </c>
      <c r="B1333" s="1" t="s">
        <v>24</v>
      </c>
      <c r="C1333" s="1" t="s">
        <v>27</v>
      </c>
      <c r="D1333" s="1" t="s">
        <v>28</v>
      </c>
      <c r="E1333" s="1" t="s">
        <v>13</v>
      </c>
      <c r="F1333">
        <v>2019</v>
      </c>
      <c r="G1333">
        <v>10</v>
      </c>
      <c r="H1333">
        <v>1323</v>
      </c>
      <c r="I1333">
        <v>8855</v>
      </c>
      <c r="J1333" s="4">
        <f>SUMIFS(I:I,D:D,External_Data[[#This Row],[Brand]],F:F,External_Data[[#This Row],[Year]])</f>
        <v>1807491</v>
      </c>
      <c r="K13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4" spans="1:11" x14ac:dyDescent="0.25">
      <c r="A1334" s="1" t="s">
        <v>9</v>
      </c>
      <c r="B1334" s="1" t="s">
        <v>24</v>
      </c>
      <c r="C1334" s="1" t="s">
        <v>27</v>
      </c>
      <c r="D1334" s="1" t="s">
        <v>28</v>
      </c>
      <c r="E1334" s="1" t="s">
        <v>13</v>
      </c>
      <c r="F1334">
        <v>2019</v>
      </c>
      <c r="G1334">
        <v>11</v>
      </c>
      <c r="H1334">
        <v>441</v>
      </c>
      <c r="I1334">
        <v>2905</v>
      </c>
      <c r="J1334" s="4">
        <f>SUMIFS(I:I,D:D,External_Data[[#This Row],[Brand]],F:F,External_Data[[#This Row],[Year]])</f>
        <v>1807491</v>
      </c>
      <c r="K13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5" spans="1:11" x14ac:dyDescent="0.25">
      <c r="A1335" s="1" t="s">
        <v>9</v>
      </c>
      <c r="B1335" s="1" t="s">
        <v>24</v>
      </c>
      <c r="C1335" s="1" t="s">
        <v>27</v>
      </c>
      <c r="D1335" s="1" t="s">
        <v>28</v>
      </c>
      <c r="E1335" s="1" t="s">
        <v>13</v>
      </c>
      <c r="F1335">
        <v>2019</v>
      </c>
      <c r="G1335">
        <v>12</v>
      </c>
      <c r="H1335">
        <v>343</v>
      </c>
      <c r="I1335">
        <v>2275</v>
      </c>
      <c r="J1335" s="4">
        <f>SUMIFS(I:I,D:D,External_Data[[#This Row],[Brand]],F:F,External_Data[[#This Row],[Year]])</f>
        <v>1807491</v>
      </c>
      <c r="K13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36" spans="1:11" x14ac:dyDescent="0.25">
      <c r="A1336" s="1" t="s">
        <v>9</v>
      </c>
      <c r="B1336" s="1" t="s">
        <v>24</v>
      </c>
      <c r="C1336" s="1" t="s">
        <v>27</v>
      </c>
      <c r="D1336" s="1" t="s">
        <v>28</v>
      </c>
      <c r="E1336" s="1" t="s">
        <v>13</v>
      </c>
      <c r="F1336">
        <v>2020</v>
      </c>
      <c r="G1336">
        <v>1</v>
      </c>
      <c r="H1336">
        <v>728</v>
      </c>
      <c r="I1336">
        <v>4844</v>
      </c>
      <c r="J1336" s="4">
        <f>SUMIFS(I:I,D:D,External_Data[[#This Row],[Brand]],F:F,External_Data[[#This Row],[Year]])</f>
        <v>737499</v>
      </c>
      <c r="K13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755020</v>
      </c>
    </row>
    <row r="1337" spans="1:11" x14ac:dyDescent="0.25">
      <c r="A1337" s="1" t="s">
        <v>9</v>
      </c>
      <c r="B1337" s="1" t="s">
        <v>24</v>
      </c>
      <c r="C1337" s="1" t="s">
        <v>27</v>
      </c>
      <c r="D1337" s="1" t="s">
        <v>28</v>
      </c>
      <c r="E1337" s="1" t="s">
        <v>13</v>
      </c>
      <c r="F1337">
        <v>2020</v>
      </c>
      <c r="G1337">
        <v>2</v>
      </c>
      <c r="H1337">
        <v>609</v>
      </c>
      <c r="I1337">
        <v>4060</v>
      </c>
      <c r="J1337" s="4">
        <f>SUMIFS(I:I,D:D,External_Data[[#This Row],[Brand]],F:F,External_Data[[#This Row],[Year]])</f>
        <v>737499</v>
      </c>
      <c r="K13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751212</v>
      </c>
    </row>
    <row r="1338" spans="1:11" x14ac:dyDescent="0.25">
      <c r="A1338" s="1" t="s">
        <v>9</v>
      </c>
      <c r="B1338" s="1" t="s">
        <v>24</v>
      </c>
      <c r="C1338" s="1" t="s">
        <v>27</v>
      </c>
      <c r="D1338" s="1" t="s">
        <v>28</v>
      </c>
      <c r="E1338" s="1" t="s">
        <v>13</v>
      </c>
      <c r="F1338">
        <v>2020</v>
      </c>
      <c r="G1338">
        <v>3</v>
      </c>
      <c r="H1338">
        <v>665</v>
      </c>
      <c r="I1338">
        <v>4417</v>
      </c>
      <c r="J1338" s="4">
        <f>SUMIFS(I:I,D:D,External_Data[[#This Row],[Brand]],F:F,External_Data[[#This Row],[Year]])</f>
        <v>737499</v>
      </c>
      <c r="K13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751044</v>
      </c>
    </row>
    <row r="1339" spans="1:11" x14ac:dyDescent="0.25">
      <c r="A1339" s="1" t="s">
        <v>9</v>
      </c>
      <c r="B1339" s="1" t="s">
        <v>24</v>
      </c>
      <c r="C1339" s="1" t="s">
        <v>27</v>
      </c>
      <c r="D1339" s="1" t="s">
        <v>28</v>
      </c>
      <c r="E1339" s="1" t="s">
        <v>13</v>
      </c>
      <c r="F1339">
        <v>2020</v>
      </c>
      <c r="G1339">
        <v>4</v>
      </c>
      <c r="H1339">
        <v>1736</v>
      </c>
      <c r="I1339">
        <v>11305</v>
      </c>
      <c r="J1339" s="4">
        <f>SUMIFS(I:I,D:D,External_Data[[#This Row],[Brand]],F:F,External_Data[[#This Row],[Year]])</f>
        <v>737499</v>
      </c>
      <c r="K13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749105</v>
      </c>
    </row>
    <row r="1340" spans="1:11" x14ac:dyDescent="0.25">
      <c r="A1340" s="1" t="s">
        <v>9</v>
      </c>
      <c r="B1340" s="1" t="s">
        <v>24</v>
      </c>
      <c r="C1340" s="1" t="s">
        <v>27</v>
      </c>
      <c r="D1340" s="1" t="s">
        <v>28</v>
      </c>
      <c r="E1340" s="1" t="s">
        <v>13</v>
      </c>
      <c r="F1340">
        <v>2020</v>
      </c>
      <c r="G1340">
        <v>5</v>
      </c>
      <c r="H1340">
        <v>462</v>
      </c>
      <c r="I1340">
        <v>3010</v>
      </c>
      <c r="J1340" s="4">
        <f>SUMIFS(I:I,D:D,External_Data[[#This Row],[Brand]],F:F,External_Data[[#This Row],[Year]])</f>
        <v>737499</v>
      </c>
      <c r="K13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744807</v>
      </c>
    </row>
    <row r="1341" spans="1:11" x14ac:dyDescent="0.25">
      <c r="A1341" s="1" t="s">
        <v>9</v>
      </c>
      <c r="B1341" s="1" t="s">
        <v>24</v>
      </c>
      <c r="C1341" s="1" t="s">
        <v>27</v>
      </c>
      <c r="D1341" s="1" t="s">
        <v>28</v>
      </c>
      <c r="E1341" s="1" t="s">
        <v>13</v>
      </c>
      <c r="F1341">
        <v>2020</v>
      </c>
      <c r="G1341">
        <v>6</v>
      </c>
      <c r="H1341">
        <v>322</v>
      </c>
      <c r="I1341">
        <v>2107</v>
      </c>
      <c r="J1341" s="4">
        <f>SUMIFS(I:I,D:D,External_Data[[#This Row],[Brand]],F:F,External_Data[[#This Row],[Year]])</f>
        <v>737499</v>
      </c>
      <c r="K13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742952</v>
      </c>
    </row>
    <row r="1342" spans="1:11" x14ac:dyDescent="0.25">
      <c r="A1342" s="1" t="s">
        <v>9</v>
      </c>
      <c r="B1342" s="1" t="s">
        <v>24</v>
      </c>
      <c r="C1342" s="1" t="s">
        <v>27</v>
      </c>
      <c r="D1342" s="1" t="s">
        <v>28</v>
      </c>
      <c r="E1342" s="1" t="s">
        <v>13</v>
      </c>
      <c r="F1342">
        <v>2020</v>
      </c>
      <c r="G1342">
        <v>7</v>
      </c>
      <c r="H1342">
        <v>371</v>
      </c>
      <c r="I1342">
        <v>2380</v>
      </c>
      <c r="J1342" s="4">
        <f>SUMIFS(I:I,D:D,External_Data[[#This Row],[Brand]],F:F,External_Data[[#This Row],[Year]])</f>
        <v>737499</v>
      </c>
      <c r="K13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741202</v>
      </c>
    </row>
    <row r="1343" spans="1:11" x14ac:dyDescent="0.25">
      <c r="A1343" s="1" t="s">
        <v>9</v>
      </c>
      <c r="B1343" s="1" t="s">
        <v>24</v>
      </c>
      <c r="C1343" s="1" t="s">
        <v>27</v>
      </c>
      <c r="D1343" s="1" t="s">
        <v>28</v>
      </c>
      <c r="E1343" s="1" t="s">
        <v>13</v>
      </c>
      <c r="F1343">
        <v>2020</v>
      </c>
      <c r="G1343">
        <v>8</v>
      </c>
      <c r="H1343">
        <v>287</v>
      </c>
      <c r="I1343">
        <v>1834</v>
      </c>
      <c r="J1343" s="4">
        <f>SUMIFS(I:I,D:D,External_Data[[#This Row],[Brand]],F:F,External_Data[[#This Row],[Year]])</f>
        <v>737499</v>
      </c>
      <c r="K13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740334</v>
      </c>
    </row>
    <row r="1344" spans="1:11" x14ac:dyDescent="0.25">
      <c r="A1344" s="1" t="s">
        <v>9</v>
      </c>
      <c r="B1344" s="1" t="s">
        <v>24</v>
      </c>
      <c r="C1344" s="1" t="s">
        <v>27</v>
      </c>
      <c r="D1344" s="1" t="s">
        <v>28</v>
      </c>
      <c r="E1344" s="1" t="s">
        <v>13</v>
      </c>
      <c r="F1344">
        <v>2020</v>
      </c>
      <c r="G1344">
        <v>9</v>
      </c>
      <c r="H1344">
        <v>224</v>
      </c>
      <c r="I1344">
        <v>1477</v>
      </c>
      <c r="J1344" s="4">
        <f>SUMIFS(I:I,D:D,External_Data[[#This Row],[Brand]],F:F,External_Data[[#This Row],[Year]])</f>
        <v>737499</v>
      </c>
      <c r="K13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739606</v>
      </c>
    </row>
    <row r="1345" spans="1:11" x14ac:dyDescent="0.25">
      <c r="A1345" s="1" t="s">
        <v>9</v>
      </c>
      <c r="B1345" s="1" t="s">
        <v>24</v>
      </c>
      <c r="C1345" s="1" t="s">
        <v>27</v>
      </c>
      <c r="D1345" s="1" t="s">
        <v>28</v>
      </c>
      <c r="E1345" s="1" t="s">
        <v>13</v>
      </c>
      <c r="F1345">
        <v>2020</v>
      </c>
      <c r="G1345">
        <v>10</v>
      </c>
      <c r="H1345">
        <v>406</v>
      </c>
      <c r="I1345">
        <v>2597</v>
      </c>
      <c r="J1345" s="4">
        <f>SUMIFS(I:I,D:D,External_Data[[#This Row],[Brand]],F:F,External_Data[[#This Row],[Year]])</f>
        <v>737499</v>
      </c>
      <c r="K13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738283</v>
      </c>
    </row>
    <row r="1346" spans="1:11" x14ac:dyDescent="0.25">
      <c r="A1346" s="1" t="s">
        <v>9</v>
      </c>
      <c r="B1346" s="1" t="s">
        <v>24</v>
      </c>
      <c r="C1346" s="1" t="s">
        <v>27</v>
      </c>
      <c r="D1346" s="1" t="s">
        <v>28</v>
      </c>
      <c r="E1346" s="1" t="s">
        <v>13</v>
      </c>
      <c r="F1346">
        <v>2020</v>
      </c>
      <c r="G1346">
        <v>11</v>
      </c>
      <c r="H1346">
        <v>406</v>
      </c>
      <c r="I1346">
        <v>2597</v>
      </c>
      <c r="J1346" s="4">
        <f>SUMIFS(I:I,D:D,External_Data[[#This Row],[Brand]],F:F,External_Data[[#This Row],[Year]])</f>
        <v>737499</v>
      </c>
      <c r="K13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737842</v>
      </c>
    </row>
    <row r="1347" spans="1:11" x14ac:dyDescent="0.25">
      <c r="A1347" s="1" t="s">
        <v>9</v>
      </c>
      <c r="B1347" s="1" t="s">
        <v>24</v>
      </c>
      <c r="C1347" s="1" t="s">
        <v>27</v>
      </c>
      <c r="D1347" s="1" t="s">
        <v>28</v>
      </c>
      <c r="E1347" s="1" t="s">
        <v>13</v>
      </c>
      <c r="F1347">
        <v>2020</v>
      </c>
      <c r="G1347">
        <v>12</v>
      </c>
      <c r="H1347">
        <v>357</v>
      </c>
      <c r="I1347">
        <v>2310</v>
      </c>
      <c r="J1347" s="4">
        <f>SUMIFS(I:I,D:D,External_Data[[#This Row],[Brand]],F:F,External_Data[[#This Row],[Year]])</f>
        <v>737499</v>
      </c>
      <c r="K13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737499</v>
      </c>
    </row>
    <row r="1348" spans="1:11" x14ac:dyDescent="0.25">
      <c r="A1348" s="1" t="s">
        <v>9</v>
      </c>
      <c r="B1348" s="1" t="s">
        <v>24</v>
      </c>
      <c r="C1348" s="1" t="s">
        <v>27</v>
      </c>
      <c r="D1348" s="1" t="s">
        <v>28</v>
      </c>
      <c r="E1348" s="1" t="s">
        <v>13</v>
      </c>
      <c r="F1348">
        <v>2021</v>
      </c>
      <c r="G1348">
        <v>1</v>
      </c>
      <c r="H1348">
        <v>546</v>
      </c>
      <c r="I1348">
        <v>3500</v>
      </c>
      <c r="J1348" s="4">
        <f>SUMIFS(I:I,D:D,External_Data[[#This Row],[Brand]],F:F,External_Data[[#This Row],[Year]])</f>
        <v>134687</v>
      </c>
      <c r="K13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140532</v>
      </c>
    </row>
    <row r="1349" spans="1:11" x14ac:dyDescent="0.25">
      <c r="A1349" s="1" t="s">
        <v>9</v>
      </c>
      <c r="B1349" s="1" t="s">
        <v>24</v>
      </c>
      <c r="C1349" s="1" t="s">
        <v>27</v>
      </c>
      <c r="D1349" s="1" t="s">
        <v>28</v>
      </c>
      <c r="E1349" s="1" t="s">
        <v>13</v>
      </c>
      <c r="F1349">
        <v>2021</v>
      </c>
      <c r="G1349">
        <v>2</v>
      </c>
      <c r="H1349">
        <v>1617</v>
      </c>
      <c r="I1349">
        <v>10556</v>
      </c>
      <c r="J1349" s="4">
        <f>SUMIFS(I:I,D:D,External_Data[[#This Row],[Brand]],F:F,External_Data[[#This Row],[Year]])</f>
        <v>134687</v>
      </c>
      <c r="K13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139923</v>
      </c>
    </row>
    <row r="1350" spans="1:11" x14ac:dyDescent="0.25">
      <c r="A1350" s="1" t="s">
        <v>9</v>
      </c>
      <c r="B1350" s="1" t="s">
        <v>24</v>
      </c>
      <c r="C1350" s="1" t="s">
        <v>27</v>
      </c>
      <c r="D1350" s="1" t="s">
        <v>28</v>
      </c>
      <c r="E1350" s="1" t="s">
        <v>13</v>
      </c>
      <c r="F1350">
        <v>2021</v>
      </c>
      <c r="G1350">
        <v>3</v>
      </c>
      <c r="H1350">
        <v>644</v>
      </c>
      <c r="I1350">
        <v>4200</v>
      </c>
      <c r="J1350" s="4">
        <f>SUMIFS(I:I,D:D,External_Data[[#This Row],[Brand]],F:F,External_Data[[#This Row],[Year]])</f>
        <v>134687</v>
      </c>
      <c r="K13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139258</v>
      </c>
    </row>
    <row r="1351" spans="1:11" x14ac:dyDescent="0.25">
      <c r="A1351" s="1" t="s">
        <v>9</v>
      </c>
      <c r="B1351" s="1" t="s">
        <v>24</v>
      </c>
      <c r="C1351" s="1" t="s">
        <v>27</v>
      </c>
      <c r="D1351" s="1" t="s">
        <v>28</v>
      </c>
      <c r="E1351" s="1" t="s">
        <v>13</v>
      </c>
      <c r="F1351">
        <v>2021</v>
      </c>
      <c r="G1351">
        <v>4</v>
      </c>
      <c r="H1351">
        <v>273</v>
      </c>
      <c r="I1351">
        <v>1715</v>
      </c>
      <c r="J1351" s="4">
        <f>SUMIFS(I:I,D:D,External_Data[[#This Row],[Brand]],F:F,External_Data[[#This Row],[Year]])</f>
        <v>134687</v>
      </c>
      <c r="K13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137522</v>
      </c>
    </row>
    <row r="1352" spans="1:11" x14ac:dyDescent="0.25">
      <c r="A1352" s="1" t="s">
        <v>9</v>
      </c>
      <c r="B1352" s="1" t="s">
        <v>24</v>
      </c>
      <c r="C1352" s="1" t="s">
        <v>27</v>
      </c>
      <c r="D1352" s="1" t="s">
        <v>28</v>
      </c>
      <c r="E1352" s="1" t="s">
        <v>13</v>
      </c>
      <c r="F1352">
        <v>2021</v>
      </c>
      <c r="G1352">
        <v>5</v>
      </c>
      <c r="H1352">
        <v>308</v>
      </c>
      <c r="I1352">
        <v>2023</v>
      </c>
      <c r="J1352" s="4">
        <f>SUMIFS(I:I,D:D,External_Data[[#This Row],[Brand]],F:F,External_Data[[#This Row],[Year]])</f>
        <v>134687</v>
      </c>
      <c r="K13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137060</v>
      </c>
    </row>
    <row r="1353" spans="1:11" x14ac:dyDescent="0.25">
      <c r="A1353" s="1" t="s">
        <v>9</v>
      </c>
      <c r="B1353" s="1" t="s">
        <v>24</v>
      </c>
      <c r="C1353" s="1" t="s">
        <v>27</v>
      </c>
      <c r="D1353" s="1" t="s">
        <v>28</v>
      </c>
      <c r="E1353" s="1" t="s">
        <v>13</v>
      </c>
      <c r="F1353">
        <v>2021</v>
      </c>
      <c r="G1353">
        <v>6</v>
      </c>
      <c r="H1353">
        <v>476</v>
      </c>
      <c r="I1353">
        <v>3094</v>
      </c>
      <c r="J1353" s="4">
        <f>SUMIFS(I:I,D:D,External_Data[[#This Row],[Brand]],F:F,External_Data[[#This Row],[Year]])</f>
        <v>134687</v>
      </c>
      <c r="K13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136738</v>
      </c>
    </row>
    <row r="1354" spans="1:11" x14ac:dyDescent="0.25">
      <c r="A1354" s="1" t="s">
        <v>9</v>
      </c>
      <c r="B1354" s="1" t="s">
        <v>24</v>
      </c>
      <c r="C1354" s="1" t="s">
        <v>27</v>
      </c>
      <c r="D1354" s="1" t="s">
        <v>28</v>
      </c>
      <c r="E1354" s="1" t="s">
        <v>13</v>
      </c>
      <c r="F1354">
        <v>2021</v>
      </c>
      <c r="G1354">
        <v>7</v>
      </c>
      <c r="H1354">
        <v>203</v>
      </c>
      <c r="I1354">
        <v>1295</v>
      </c>
      <c r="J1354" s="4">
        <f>SUMIFS(I:I,D:D,External_Data[[#This Row],[Brand]],F:F,External_Data[[#This Row],[Year]])</f>
        <v>134687</v>
      </c>
      <c r="K13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136367</v>
      </c>
    </row>
    <row r="1355" spans="1:11" x14ac:dyDescent="0.25">
      <c r="A1355" s="1" t="s">
        <v>9</v>
      </c>
      <c r="B1355" s="1" t="s">
        <v>24</v>
      </c>
      <c r="C1355" s="1" t="s">
        <v>27</v>
      </c>
      <c r="D1355" s="1" t="s">
        <v>28</v>
      </c>
      <c r="E1355" s="1" t="s">
        <v>13</v>
      </c>
      <c r="F1355">
        <v>2021</v>
      </c>
      <c r="G1355">
        <v>8</v>
      </c>
      <c r="H1355">
        <v>70</v>
      </c>
      <c r="I1355">
        <v>476</v>
      </c>
      <c r="J1355" s="4">
        <f>SUMIFS(I:I,D:D,External_Data[[#This Row],[Brand]],F:F,External_Data[[#This Row],[Year]])</f>
        <v>134687</v>
      </c>
      <c r="K13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136080</v>
      </c>
    </row>
    <row r="1356" spans="1:11" x14ac:dyDescent="0.25">
      <c r="A1356" s="1" t="s">
        <v>9</v>
      </c>
      <c r="B1356" s="1" t="s">
        <v>24</v>
      </c>
      <c r="C1356" s="1" t="s">
        <v>27</v>
      </c>
      <c r="D1356" s="1" t="s">
        <v>28</v>
      </c>
      <c r="E1356" s="1" t="s">
        <v>13</v>
      </c>
      <c r="F1356">
        <v>2021</v>
      </c>
      <c r="G1356">
        <v>9</v>
      </c>
      <c r="H1356">
        <v>168</v>
      </c>
      <c r="I1356">
        <v>1106</v>
      </c>
      <c r="J1356" s="4">
        <f>SUMIFS(I:I,D:D,External_Data[[#This Row],[Brand]],F:F,External_Data[[#This Row],[Year]])</f>
        <v>134687</v>
      </c>
      <c r="K13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135856</v>
      </c>
    </row>
    <row r="1357" spans="1:11" x14ac:dyDescent="0.25">
      <c r="A1357" s="1" t="s">
        <v>9</v>
      </c>
      <c r="B1357" s="1" t="s">
        <v>24</v>
      </c>
      <c r="C1357" s="1" t="s">
        <v>27</v>
      </c>
      <c r="D1357" s="1" t="s">
        <v>28</v>
      </c>
      <c r="E1357" s="1" t="s">
        <v>13</v>
      </c>
      <c r="F1357">
        <v>2021</v>
      </c>
      <c r="G1357">
        <v>10</v>
      </c>
      <c r="H1357">
        <v>238</v>
      </c>
      <c r="I1357">
        <v>1155</v>
      </c>
      <c r="J1357" s="4">
        <f>SUMIFS(I:I,D:D,External_Data[[#This Row],[Brand]],F:F,External_Data[[#This Row],[Year]])</f>
        <v>134687</v>
      </c>
      <c r="K13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135450</v>
      </c>
    </row>
    <row r="1358" spans="1:11" x14ac:dyDescent="0.25">
      <c r="A1358" s="1" t="s">
        <v>9</v>
      </c>
      <c r="B1358" s="1" t="s">
        <v>24</v>
      </c>
      <c r="C1358" s="1" t="s">
        <v>27</v>
      </c>
      <c r="D1358" s="1" t="s">
        <v>28</v>
      </c>
      <c r="E1358" s="1" t="s">
        <v>13</v>
      </c>
      <c r="F1358">
        <v>2021</v>
      </c>
      <c r="G1358">
        <v>11</v>
      </c>
      <c r="H1358">
        <v>119</v>
      </c>
      <c r="I1358">
        <v>581</v>
      </c>
      <c r="J1358" s="4">
        <f>SUMIFS(I:I,D:D,External_Data[[#This Row],[Brand]],F:F,External_Data[[#This Row],[Year]])</f>
        <v>134687</v>
      </c>
      <c r="K13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135044</v>
      </c>
    </row>
    <row r="1359" spans="1:11" x14ac:dyDescent="0.25">
      <c r="A1359" s="1" t="s">
        <v>9</v>
      </c>
      <c r="B1359" s="1" t="s">
        <v>24</v>
      </c>
      <c r="C1359" s="1" t="s">
        <v>27</v>
      </c>
      <c r="D1359" s="1" t="s">
        <v>28</v>
      </c>
      <c r="E1359" s="1" t="s">
        <v>13</v>
      </c>
      <c r="F1359">
        <v>2021</v>
      </c>
      <c r="G1359">
        <v>12</v>
      </c>
      <c r="H1359">
        <v>273</v>
      </c>
      <c r="I1359">
        <v>1295</v>
      </c>
      <c r="J1359" s="4">
        <f>SUMIFS(I:I,D:D,External_Data[[#This Row],[Brand]],F:F,External_Data[[#This Row],[Year]])</f>
        <v>134687</v>
      </c>
      <c r="K13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134687</v>
      </c>
    </row>
    <row r="1360" spans="1:11" x14ac:dyDescent="0.25">
      <c r="A1360" s="1" t="s">
        <v>9</v>
      </c>
      <c r="B1360" s="1" t="s">
        <v>24</v>
      </c>
      <c r="C1360" s="1" t="s">
        <v>27</v>
      </c>
      <c r="D1360" s="1" t="s">
        <v>28</v>
      </c>
      <c r="E1360" s="1" t="s">
        <v>13</v>
      </c>
      <c r="F1360">
        <v>2022</v>
      </c>
      <c r="G1360">
        <v>1</v>
      </c>
      <c r="H1360">
        <v>189</v>
      </c>
      <c r="I1360">
        <v>903</v>
      </c>
      <c r="J1360" s="4">
        <f>SUMIFS(I:I,D:D,External_Data[[#This Row],[Brand]],F:F,External_Data[[#This Row],[Year]])</f>
        <v>649439</v>
      </c>
      <c r="K13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653828</v>
      </c>
    </row>
    <row r="1361" spans="1:11" x14ac:dyDescent="0.25">
      <c r="A1361" s="1" t="s">
        <v>9</v>
      </c>
      <c r="B1361" s="1" t="s">
        <v>24</v>
      </c>
      <c r="C1361" s="1" t="s">
        <v>27</v>
      </c>
      <c r="D1361" s="1" t="s">
        <v>28</v>
      </c>
      <c r="E1361" s="1" t="s">
        <v>13</v>
      </c>
      <c r="F1361">
        <v>2022</v>
      </c>
      <c r="G1361">
        <v>2</v>
      </c>
      <c r="H1361">
        <v>406</v>
      </c>
      <c r="I1361">
        <v>2072</v>
      </c>
      <c r="J1361" s="4">
        <f>SUMIFS(I:I,D:D,External_Data[[#This Row],[Brand]],F:F,External_Data[[#This Row],[Year]])</f>
        <v>649439</v>
      </c>
      <c r="K13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652211</v>
      </c>
    </row>
    <row r="1362" spans="1:11" x14ac:dyDescent="0.25">
      <c r="A1362" s="1" t="s">
        <v>9</v>
      </c>
      <c r="B1362" s="1" t="s">
        <v>24</v>
      </c>
      <c r="C1362" s="1" t="s">
        <v>27</v>
      </c>
      <c r="D1362" s="1" t="s">
        <v>28</v>
      </c>
      <c r="E1362" s="1" t="s">
        <v>13</v>
      </c>
      <c r="F1362">
        <v>2022</v>
      </c>
      <c r="G1362">
        <v>3</v>
      </c>
      <c r="H1362">
        <v>1680</v>
      </c>
      <c r="I1362">
        <v>8498</v>
      </c>
      <c r="J1362" s="4">
        <f>SUMIFS(I:I,D:D,External_Data[[#This Row],[Brand]],F:F,External_Data[[#This Row],[Year]])</f>
        <v>649439</v>
      </c>
      <c r="K13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651567</v>
      </c>
    </row>
    <row r="1363" spans="1:11" x14ac:dyDescent="0.25">
      <c r="A1363" s="1" t="s">
        <v>9</v>
      </c>
      <c r="B1363" s="1" t="s">
        <v>24</v>
      </c>
      <c r="C1363" s="1" t="s">
        <v>27</v>
      </c>
      <c r="D1363" s="1" t="s">
        <v>28</v>
      </c>
      <c r="E1363" s="1" t="s">
        <v>13</v>
      </c>
      <c r="F1363">
        <v>2022</v>
      </c>
      <c r="G1363">
        <v>4</v>
      </c>
      <c r="H1363">
        <v>1855</v>
      </c>
      <c r="I1363">
        <v>9380</v>
      </c>
      <c r="J1363" s="4">
        <f>SUMIFS(I:I,D:D,External_Data[[#This Row],[Brand]],F:F,External_Data[[#This Row],[Year]])</f>
        <v>649439</v>
      </c>
      <c r="K13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651294</v>
      </c>
    </row>
    <row r="1364" spans="1:11" x14ac:dyDescent="0.25">
      <c r="A1364" s="1" t="s">
        <v>9</v>
      </c>
      <c r="B1364" s="1" t="s">
        <v>24</v>
      </c>
      <c r="C1364" s="1" t="s">
        <v>27</v>
      </c>
      <c r="D1364" s="1" t="s">
        <v>28</v>
      </c>
      <c r="E1364" s="1" t="s">
        <v>13</v>
      </c>
      <c r="F1364">
        <v>2022</v>
      </c>
      <c r="G1364">
        <v>5</v>
      </c>
      <c r="H1364">
        <v>3605</v>
      </c>
      <c r="I1364">
        <v>18200</v>
      </c>
      <c r="J1364" s="4">
        <f>SUMIFS(I:I,D:D,External_Data[[#This Row],[Brand]],F:F,External_Data[[#This Row],[Year]])</f>
        <v>649439</v>
      </c>
      <c r="K13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650986</v>
      </c>
    </row>
    <row r="1365" spans="1:11" x14ac:dyDescent="0.25">
      <c r="A1365" s="1" t="s">
        <v>9</v>
      </c>
      <c r="B1365" s="1" t="s">
        <v>24</v>
      </c>
      <c r="C1365" s="1" t="s">
        <v>27</v>
      </c>
      <c r="D1365" s="1" t="s">
        <v>28</v>
      </c>
      <c r="E1365" s="1" t="s">
        <v>13</v>
      </c>
      <c r="F1365">
        <v>2022</v>
      </c>
      <c r="G1365">
        <v>6</v>
      </c>
      <c r="H1365">
        <v>5964</v>
      </c>
      <c r="I1365">
        <v>30100</v>
      </c>
      <c r="J1365" s="4">
        <f>SUMIFS(I:I,D:D,External_Data[[#This Row],[Brand]],F:F,External_Data[[#This Row],[Year]])</f>
        <v>649439</v>
      </c>
      <c r="K13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650510</v>
      </c>
    </row>
    <row r="1366" spans="1:11" x14ac:dyDescent="0.25">
      <c r="A1366" s="1" t="s">
        <v>9</v>
      </c>
      <c r="B1366" s="1" t="s">
        <v>24</v>
      </c>
      <c r="C1366" s="1" t="s">
        <v>27</v>
      </c>
      <c r="D1366" s="1" t="s">
        <v>28</v>
      </c>
      <c r="E1366" s="1" t="s">
        <v>13</v>
      </c>
      <c r="F1366">
        <v>2022</v>
      </c>
      <c r="G1366">
        <v>7</v>
      </c>
      <c r="H1366">
        <v>5901</v>
      </c>
      <c r="I1366">
        <v>29694</v>
      </c>
      <c r="J1366" s="4">
        <f>SUMIFS(I:I,D:D,External_Data[[#This Row],[Brand]],F:F,External_Data[[#This Row],[Year]])</f>
        <v>649439</v>
      </c>
      <c r="K13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650307</v>
      </c>
    </row>
    <row r="1367" spans="1:11" x14ac:dyDescent="0.25">
      <c r="A1367" s="1" t="s">
        <v>9</v>
      </c>
      <c r="B1367" s="1" t="s">
        <v>24</v>
      </c>
      <c r="C1367" s="1" t="s">
        <v>27</v>
      </c>
      <c r="D1367" s="1" t="s">
        <v>28</v>
      </c>
      <c r="E1367" s="1" t="s">
        <v>13</v>
      </c>
      <c r="F1367">
        <v>2022</v>
      </c>
      <c r="G1367">
        <v>8</v>
      </c>
      <c r="H1367">
        <v>8057</v>
      </c>
      <c r="I1367">
        <v>40600</v>
      </c>
      <c r="J1367" s="4">
        <f>SUMIFS(I:I,D:D,External_Data[[#This Row],[Brand]],F:F,External_Data[[#This Row],[Year]])</f>
        <v>649439</v>
      </c>
      <c r="K13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650237</v>
      </c>
    </row>
    <row r="1368" spans="1:11" x14ac:dyDescent="0.25">
      <c r="A1368" s="1" t="s">
        <v>9</v>
      </c>
      <c r="B1368" s="1" t="s">
        <v>24</v>
      </c>
      <c r="C1368" s="1" t="s">
        <v>27</v>
      </c>
      <c r="D1368" s="1" t="s">
        <v>28</v>
      </c>
      <c r="E1368" s="1" t="s">
        <v>13</v>
      </c>
      <c r="F1368">
        <v>2022</v>
      </c>
      <c r="G1368">
        <v>9</v>
      </c>
      <c r="H1368">
        <v>9583</v>
      </c>
      <c r="I1368">
        <v>48286</v>
      </c>
      <c r="J1368" s="4">
        <f>SUMIFS(I:I,D:D,External_Data[[#This Row],[Brand]],F:F,External_Data[[#This Row],[Year]])</f>
        <v>649439</v>
      </c>
      <c r="K13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650069</v>
      </c>
    </row>
    <row r="1369" spans="1:11" x14ac:dyDescent="0.25">
      <c r="A1369" s="1" t="s">
        <v>9</v>
      </c>
      <c r="B1369" s="1" t="s">
        <v>24</v>
      </c>
      <c r="C1369" s="1" t="s">
        <v>27</v>
      </c>
      <c r="D1369" s="1" t="s">
        <v>28</v>
      </c>
      <c r="E1369" s="1" t="s">
        <v>13</v>
      </c>
      <c r="F1369">
        <v>2022</v>
      </c>
      <c r="G1369">
        <v>10</v>
      </c>
      <c r="H1369">
        <v>4949</v>
      </c>
      <c r="I1369">
        <v>24948</v>
      </c>
      <c r="J1369" s="4">
        <f>SUMIFS(I:I,D:D,External_Data[[#This Row],[Brand]],F:F,External_Data[[#This Row],[Year]])</f>
        <v>649439</v>
      </c>
      <c r="K13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649831</v>
      </c>
    </row>
    <row r="1370" spans="1:11" x14ac:dyDescent="0.25">
      <c r="A1370" s="1" t="s">
        <v>9</v>
      </c>
      <c r="B1370" s="1" t="s">
        <v>24</v>
      </c>
      <c r="C1370" s="1" t="s">
        <v>27</v>
      </c>
      <c r="D1370" s="1" t="s">
        <v>28</v>
      </c>
      <c r="E1370" s="1" t="s">
        <v>13</v>
      </c>
      <c r="F1370">
        <v>2022</v>
      </c>
      <c r="G1370">
        <v>11</v>
      </c>
      <c r="H1370">
        <v>1834</v>
      </c>
      <c r="I1370">
        <v>9282</v>
      </c>
      <c r="J1370" s="4">
        <f>SUMIFS(I:I,D:D,External_Data[[#This Row],[Brand]],F:F,External_Data[[#This Row],[Year]])</f>
        <v>649439</v>
      </c>
      <c r="K13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649712</v>
      </c>
    </row>
    <row r="1371" spans="1:11" x14ac:dyDescent="0.25">
      <c r="A1371" s="1" t="s">
        <v>9</v>
      </c>
      <c r="B1371" s="1" t="s">
        <v>24</v>
      </c>
      <c r="C1371" s="1" t="s">
        <v>27</v>
      </c>
      <c r="D1371" s="1" t="s">
        <v>28</v>
      </c>
      <c r="E1371" s="1" t="s">
        <v>13</v>
      </c>
      <c r="F1371">
        <v>2022</v>
      </c>
      <c r="G1371">
        <v>12</v>
      </c>
      <c r="H1371">
        <v>1141</v>
      </c>
      <c r="I1371">
        <v>5761</v>
      </c>
      <c r="J1371" s="4">
        <f>SUMIFS(I:I,D:D,External_Data[[#This Row],[Brand]],F:F,External_Data[[#This Row],[Year]])</f>
        <v>649439</v>
      </c>
      <c r="K13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649439</v>
      </c>
    </row>
    <row r="1372" spans="1:11" x14ac:dyDescent="0.25">
      <c r="A1372" s="1" t="s">
        <v>9</v>
      </c>
      <c r="B1372" s="1" t="s">
        <v>24</v>
      </c>
      <c r="C1372" s="1" t="s">
        <v>27</v>
      </c>
      <c r="D1372" s="1" t="s">
        <v>28</v>
      </c>
      <c r="E1372" s="1" t="s">
        <v>13</v>
      </c>
      <c r="F1372">
        <v>2023</v>
      </c>
      <c r="G1372">
        <v>1</v>
      </c>
      <c r="H1372">
        <v>644</v>
      </c>
      <c r="I1372">
        <v>3297</v>
      </c>
      <c r="J1372" s="4">
        <f>SUMIFS(I:I,D:D,External_Data[[#This Row],[Brand]],F:F,External_Data[[#This Row],[Year]])</f>
        <v>229831</v>
      </c>
      <c r="K13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274806</v>
      </c>
    </row>
    <row r="1373" spans="1:11" x14ac:dyDescent="0.25">
      <c r="A1373" s="1" t="s">
        <v>9</v>
      </c>
      <c r="B1373" s="1" t="s">
        <v>24</v>
      </c>
      <c r="C1373" s="1" t="s">
        <v>27</v>
      </c>
      <c r="D1373" s="1" t="s">
        <v>28</v>
      </c>
      <c r="E1373" s="1" t="s">
        <v>13</v>
      </c>
      <c r="F1373">
        <v>2023</v>
      </c>
      <c r="G1373">
        <v>2</v>
      </c>
      <c r="H1373">
        <v>4354</v>
      </c>
      <c r="I1373">
        <v>21910</v>
      </c>
      <c r="J1373" s="4">
        <f>SUMIFS(I:I,D:D,External_Data[[#This Row],[Brand]],F:F,External_Data[[#This Row],[Year]])</f>
        <v>229831</v>
      </c>
      <c r="K13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274400</v>
      </c>
    </row>
    <row r="1374" spans="1:11" x14ac:dyDescent="0.25">
      <c r="A1374" s="1" t="s">
        <v>9</v>
      </c>
      <c r="B1374" s="1" t="s">
        <v>24</v>
      </c>
      <c r="C1374" s="1" t="s">
        <v>27</v>
      </c>
      <c r="D1374" s="1" t="s">
        <v>28</v>
      </c>
      <c r="E1374" s="1" t="s">
        <v>13</v>
      </c>
      <c r="F1374">
        <v>2023</v>
      </c>
      <c r="G1374">
        <v>3</v>
      </c>
      <c r="H1374">
        <v>8603</v>
      </c>
      <c r="I1374">
        <v>43372</v>
      </c>
      <c r="J1374" s="4">
        <f>SUMIFS(I:I,D:D,External_Data[[#This Row],[Brand]],F:F,External_Data[[#This Row],[Year]])</f>
        <v>229831</v>
      </c>
      <c r="K13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272720</v>
      </c>
    </row>
    <row r="1375" spans="1:11" x14ac:dyDescent="0.25">
      <c r="A1375" s="1" t="s">
        <v>9</v>
      </c>
      <c r="B1375" s="1" t="s">
        <v>24</v>
      </c>
      <c r="C1375" s="1" t="s">
        <v>27</v>
      </c>
      <c r="D1375" s="1" t="s">
        <v>28</v>
      </c>
      <c r="E1375" s="1" t="s">
        <v>14</v>
      </c>
      <c r="F1375">
        <v>2018</v>
      </c>
      <c r="G1375">
        <v>12</v>
      </c>
      <c r="H1375">
        <v>322</v>
      </c>
      <c r="I1375">
        <v>2058</v>
      </c>
      <c r="J1375" s="4">
        <f>SUMIFS(I:I,D:D,External_Data[[#This Row],[Brand]],F:F,External_Data[[#This Row],[Year]])</f>
        <v>50407</v>
      </c>
      <c r="K13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50407</v>
      </c>
    </row>
    <row r="1376" spans="1:11" x14ac:dyDescent="0.25">
      <c r="A1376" s="1" t="s">
        <v>9</v>
      </c>
      <c r="B1376" s="1" t="s">
        <v>24</v>
      </c>
      <c r="C1376" s="1" t="s">
        <v>27</v>
      </c>
      <c r="D1376" s="1" t="s">
        <v>28</v>
      </c>
      <c r="E1376" s="1" t="s">
        <v>14</v>
      </c>
      <c r="F1376">
        <v>2019</v>
      </c>
      <c r="G1376">
        <v>1</v>
      </c>
      <c r="H1376">
        <v>10913</v>
      </c>
      <c r="I1376">
        <v>70924</v>
      </c>
      <c r="J1376" s="4">
        <f>SUMIFS(I:I,D:D,External_Data[[#This Row],[Brand]],F:F,External_Data[[#This Row],[Year]])</f>
        <v>1807491</v>
      </c>
      <c r="K13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77" spans="1:11" x14ac:dyDescent="0.25">
      <c r="A1377" s="1" t="s">
        <v>9</v>
      </c>
      <c r="B1377" s="1" t="s">
        <v>24</v>
      </c>
      <c r="C1377" s="1" t="s">
        <v>27</v>
      </c>
      <c r="D1377" s="1" t="s">
        <v>28</v>
      </c>
      <c r="E1377" s="1" t="s">
        <v>14</v>
      </c>
      <c r="F1377">
        <v>2019</v>
      </c>
      <c r="G1377">
        <v>2</v>
      </c>
      <c r="H1377">
        <v>17150</v>
      </c>
      <c r="I1377">
        <v>111440</v>
      </c>
      <c r="J1377" s="4">
        <f>SUMIFS(I:I,D:D,External_Data[[#This Row],[Brand]],F:F,External_Data[[#This Row],[Year]])</f>
        <v>1807491</v>
      </c>
      <c r="K13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78" spans="1:11" x14ac:dyDescent="0.25">
      <c r="A1378" s="1" t="s">
        <v>9</v>
      </c>
      <c r="B1378" s="1" t="s">
        <v>24</v>
      </c>
      <c r="C1378" s="1" t="s">
        <v>27</v>
      </c>
      <c r="D1378" s="1" t="s">
        <v>28</v>
      </c>
      <c r="E1378" s="1" t="s">
        <v>14</v>
      </c>
      <c r="F1378">
        <v>2019</v>
      </c>
      <c r="G1378">
        <v>3</v>
      </c>
      <c r="H1378">
        <v>21532</v>
      </c>
      <c r="I1378">
        <v>139909</v>
      </c>
      <c r="J1378" s="4">
        <f>SUMIFS(I:I,D:D,External_Data[[#This Row],[Brand]],F:F,External_Data[[#This Row],[Year]])</f>
        <v>1807491</v>
      </c>
      <c r="K13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79" spans="1:11" x14ac:dyDescent="0.25">
      <c r="A1379" s="1" t="s">
        <v>9</v>
      </c>
      <c r="B1379" s="1" t="s">
        <v>24</v>
      </c>
      <c r="C1379" s="1" t="s">
        <v>27</v>
      </c>
      <c r="D1379" s="1" t="s">
        <v>28</v>
      </c>
      <c r="E1379" s="1" t="s">
        <v>14</v>
      </c>
      <c r="F1379">
        <v>2019</v>
      </c>
      <c r="G1379">
        <v>4</v>
      </c>
      <c r="H1379">
        <v>14805</v>
      </c>
      <c r="I1379">
        <v>96250</v>
      </c>
      <c r="J1379" s="4">
        <f>SUMIFS(I:I,D:D,External_Data[[#This Row],[Brand]],F:F,External_Data[[#This Row],[Year]])</f>
        <v>1807491</v>
      </c>
      <c r="K13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0" spans="1:11" x14ac:dyDescent="0.25">
      <c r="A1380" s="1" t="s">
        <v>9</v>
      </c>
      <c r="B1380" s="1" t="s">
        <v>24</v>
      </c>
      <c r="C1380" s="1" t="s">
        <v>27</v>
      </c>
      <c r="D1380" s="1" t="s">
        <v>28</v>
      </c>
      <c r="E1380" s="1" t="s">
        <v>14</v>
      </c>
      <c r="F1380">
        <v>2019</v>
      </c>
      <c r="G1380">
        <v>5</v>
      </c>
      <c r="H1380">
        <v>12425</v>
      </c>
      <c r="I1380">
        <v>81802</v>
      </c>
      <c r="J1380" s="4">
        <f>SUMIFS(I:I,D:D,External_Data[[#This Row],[Brand]],F:F,External_Data[[#This Row],[Year]])</f>
        <v>1807491</v>
      </c>
      <c r="K13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1" spans="1:11" x14ac:dyDescent="0.25">
      <c r="A1381" s="1" t="s">
        <v>9</v>
      </c>
      <c r="B1381" s="1" t="s">
        <v>24</v>
      </c>
      <c r="C1381" s="1" t="s">
        <v>27</v>
      </c>
      <c r="D1381" s="1" t="s">
        <v>28</v>
      </c>
      <c r="E1381" s="1" t="s">
        <v>14</v>
      </c>
      <c r="F1381">
        <v>2019</v>
      </c>
      <c r="G1381">
        <v>6</v>
      </c>
      <c r="H1381">
        <v>14840</v>
      </c>
      <c r="I1381">
        <v>98609</v>
      </c>
      <c r="J1381" s="4">
        <f>SUMIFS(I:I,D:D,External_Data[[#This Row],[Brand]],F:F,External_Data[[#This Row],[Year]])</f>
        <v>1807491</v>
      </c>
      <c r="K13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2" spans="1:11" x14ac:dyDescent="0.25">
      <c r="A1382" s="1" t="s">
        <v>9</v>
      </c>
      <c r="B1382" s="1" t="s">
        <v>24</v>
      </c>
      <c r="C1382" s="1" t="s">
        <v>27</v>
      </c>
      <c r="D1382" s="1" t="s">
        <v>28</v>
      </c>
      <c r="E1382" s="1" t="s">
        <v>14</v>
      </c>
      <c r="F1382">
        <v>2019</v>
      </c>
      <c r="G1382">
        <v>7</v>
      </c>
      <c r="H1382">
        <v>11914</v>
      </c>
      <c r="I1382">
        <v>79233</v>
      </c>
      <c r="J1382" s="4">
        <f>SUMIFS(I:I,D:D,External_Data[[#This Row],[Brand]],F:F,External_Data[[#This Row],[Year]])</f>
        <v>1807491</v>
      </c>
      <c r="K13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3" spans="1:11" x14ac:dyDescent="0.25">
      <c r="A1383" s="1" t="s">
        <v>9</v>
      </c>
      <c r="B1383" s="1" t="s">
        <v>24</v>
      </c>
      <c r="C1383" s="1" t="s">
        <v>27</v>
      </c>
      <c r="D1383" s="1" t="s">
        <v>28</v>
      </c>
      <c r="E1383" s="1" t="s">
        <v>14</v>
      </c>
      <c r="F1383">
        <v>2019</v>
      </c>
      <c r="G1383">
        <v>8</v>
      </c>
      <c r="H1383">
        <v>14665</v>
      </c>
      <c r="I1383">
        <v>97524</v>
      </c>
      <c r="J1383" s="4">
        <f>SUMIFS(I:I,D:D,External_Data[[#This Row],[Brand]],F:F,External_Data[[#This Row],[Year]])</f>
        <v>1807491</v>
      </c>
      <c r="K13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4" spans="1:11" x14ac:dyDescent="0.25">
      <c r="A1384" s="1" t="s">
        <v>9</v>
      </c>
      <c r="B1384" s="1" t="s">
        <v>24</v>
      </c>
      <c r="C1384" s="1" t="s">
        <v>27</v>
      </c>
      <c r="D1384" s="1" t="s">
        <v>28</v>
      </c>
      <c r="E1384" s="1" t="s">
        <v>14</v>
      </c>
      <c r="F1384">
        <v>2019</v>
      </c>
      <c r="G1384">
        <v>9</v>
      </c>
      <c r="H1384">
        <v>12579</v>
      </c>
      <c r="I1384">
        <v>83636</v>
      </c>
      <c r="J1384" s="4">
        <f>SUMIFS(I:I,D:D,External_Data[[#This Row],[Brand]],F:F,External_Data[[#This Row],[Year]])</f>
        <v>1807491</v>
      </c>
      <c r="K13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5" spans="1:11" x14ac:dyDescent="0.25">
      <c r="A1385" s="1" t="s">
        <v>9</v>
      </c>
      <c r="B1385" s="1" t="s">
        <v>24</v>
      </c>
      <c r="C1385" s="1" t="s">
        <v>27</v>
      </c>
      <c r="D1385" s="1" t="s">
        <v>28</v>
      </c>
      <c r="E1385" s="1" t="s">
        <v>14</v>
      </c>
      <c r="F1385">
        <v>2019</v>
      </c>
      <c r="G1385">
        <v>10</v>
      </c>
      <c r="H1385">
        <v>8939</v>
      </c>
      <c r="I1385">
        <v>59437</v>
      </c>
      <c r="J1385" s="4">
        <f>SUMIFS(I:I,D:D,External_Data[[#This Row],[Brand]],F:F,External_Data[[#This Row],[Year]])</f>
        <v>1807491</v>
      </c>
      <c r="K13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6" spans="1:11" x14ac:dyDescent="0.25">
      <c r="A1386" s="1" t="s">
        <v>9</v>
      </c>
      <c r="B1386" s="1" t="s">
        <v>24</v>
      </c>
      <c r="C1386" s="1" t="s">
        <v>27</v>
      </c>
      <c r="D1386" s="1" t="s">
        <v>28</v>
      </c>
      <c r="E1386" s="1" t="s">
        <v>14</v>
      </c>
      <c r="F1386">
        <v>2019</v>
      </c>
      <c r="G1386">
        <v>11</v>
      </c>
      <c r="H1386">
        <v>8211</v>
      </c>
      <c r="I1386">
        <v>54572</v>
      </c>
      <c r="J1386" s="4">
        <f>SUMIFS(I:I,D:D,External_Data[[#This Row],[Brand]],F:F,External_Data[[#This Row],[Year]])</f>
        <v>1807491</v>
      </c>
      <c r="K13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1807813</v>
      </c>
    </row>
    <row r="1387" spans="1:11" x14ac:dyDescent="0.25">
      <c r="A1387" s="1" t="s">
        <v>9</v>
      </c>
      <c r="B1387" s="1" t="s">
        <v>24</v>
      </c>
      <c r="C1387" s="1" t="s">
        <v>27</v>
      </c>
      <c r="D1387" s="1" t="s">
        <v>28</v>
      </c>
      <c r="E1387" s="1" t="s">
        <v>14</v>
      </c>
      <c r="F1387">
        <v>2019</v>
      </c>
      <c r="G1387">
        <v>12</v>
      </c>
      <c r="H1387">
        <v>7273</v>
      </c>
      <c r="I1387">
        <v>48370</v>
      </c>
      <c r="J1387" s="4">
        <f>SUMIFS(I:I,D:D,External_Data[[#This Row],[Brand]],F:F,External_Data[[#This Row],[Year]])</f>
        <v>1807491</v>
      </c>
      <c r="K13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388" spans="1:11" x14ac:dyDescent="0.25">
      <c r="A1388" s="1" t="s">
        <v>9</v>
      </c>
      <c r="B1388" s="1" t="s">
        <v>24</v>
      </c>
      <c r="C1388" s="1" t="s">
        <v>27</v>
      </c>
      <c r="D1388" s="1" t="s">
        <v>28</v>
      </c>
      <c r="E1388" s="1" t="s">
        <v>14</v>
      </c>
      <c r="F1388">
        <v>2020</v>
      </c>
      <c r="G1388">
        <v>1</v>
      </c>
      <c r="H1388">
        <v>5726</v>
      </c>
      <c r="I1388">
        <v>38087</v>
      </c>
      <c r="J1388" s="4">
        <f>SUMIFS(I:I,D:D,External_Data[[#This Row],[Brand]],F:F,External_Data[[#This Row],[Year]])</f>
        <v>737499</v>
      </c>
      <c r="K13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881832</v>
      </c>
    </row>
    <row r="1389" spans="1:11" x14ac:dyDescent="0.25">
      <c r="A1389" s="1" t="s">
        <v>9</v>
      </c>
      <c r="B1389" s="1" t="s">
        <v>24</v>
      </c>
      <c r="C1389" s="1" t="s">
        <v>27</v>
      </c>
      <c r="D1389" s="1" t="s">
        <v>28</v>
      </c>
      <c r="E1389" s="1" t="s">
        <v>14</v>
      </c>
      <c r="F1389">
        <v>2020</v>
      </c>
      <c r="G1389">
        <v>2</v>
      </c>
      <c r="H1389">
        <v>8533</v>
      </c>
      <c r="I1389">
        <v>57176</v>
      </c>
      <c r="J1389" s="4">
        <f>SUMIFS(I:I,D:D,External_Data[[#This Row],[Brand]],F:F,External_Data[[#This Row],[Year]])</f>
        <v>737499</v>
      </c>
      <c r="K13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864682</v>
      </c>
    </row>
    <row r="1390" spans="1:11" x14ac:dyDescent="0.25">
      <c r="A1390" s="1" t="s">
        <v>9</v>
      </c>
      <c r="B1390" s="1" t="s">
        <v>24</v>
      </c>
      <c r="C1390" s="1" t="s">
        <v>27</v>
      </c>
      <c r="D1390" s="1" t="s">
        <v>28</v>
      </c>
      <c r="E1390" s="1" t="s">
        <v>14</v>
      </c>
      <c r="F1390">
        <v>2020</v>
      </c>
      <c r="G1390">
        <v>3</v>
      </c>
      <c r="H1390">
        <v>6188</v>
      </c>
      <c r="I1390">
        <v>41419</v>
      </c>
      <c r="J1390" s="4">
        <f>SUMIFS(I:I,D:D,External_Data[[#This Row],[Brand]],F:F,External_Data[[#This Row],[Year]])</f>
        <v>737499</v>
      </c>
      <c r="K13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843150</v>
      </c>
    </row>
    <row r="1391" spans="1:11" x14ac:dyDescent="0.25">
      <c r="A1391" s="1" t="s">
        <v>9</v>
      </c>
      <c r="B1391" s="1" t="s">
        <v>24</v>
      </c>
      <c r="C1391" s="1" t="s">
        <v>27</v>
      </c>
      <c r="D1391" s="1" t="s">
        <v>28</v>
      </c>
      <c r="E1391" s="1" t="s">
        <v>14</v>
      </c>
      <c r="F1391">
        <v>2020</v>
      </c>
      <c r="G1391">
        <v>4</v>
      </c>
      <c r="H1391">
        <v>4676</v>
      </c>
      <c r="I1391">
        <v>30800</v>
      </c>
      <c r="J1391" s="4">
        <f>SUMIFS(I:I,D:D,External_Data[[#This Row],[Brand]],F:F,External_Data[[#This Row],[Year]])</f>
        <v>737499</v>
      </c>
      <c r="K13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828345</v>
      </c>
    </row>
    <row r="1392" spans="1:11" x14ac:dyDescent="0.25">
      <c r="A1392" s="1" t="s">
        <v>9</v>
      </c>
      <c r="B1392" s="1" t="s">
        <v>24</v>
      </c>
      <c r="C1392" s="1" t="s">
        <v>27</v>
      </c>
      <c r="D1392" s="1" t="s">
        <v>28</v>
      </c>
      <c r="E1392" s="1" t="s">
        <v>14</v>
      </c>
      <c r="F1392">
        <v>2020</v>
      </c>
      <c r="G1392">
        <v>5</v>
      </c>
      <c r="H1392">
        <v>5334</v>
      </c>
      <c r="I1392">
        <v>34706</v>
      </c>
      <c r="J1392" s="4">
        <f>SUMIFS(I:I,D:D,External_Data[[#This Row],[Brand]],F:F,External_Data[[#This Row],[Year]])</f>
        <v>737499</v>
      </c>
      <c r="K13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815920</v>
      </c>
    </row>
    <row r="1393" spans="1:11" x14ac:dyDescent="0.25">
      <c r="A1393" s="1" t="s">
        <v>9</v>
      </c>
      <c r="B1393" s="1" t="s">
        <v>24</v>
      </c>
      <c r="C1393" s="1" t="s">
        <v>27</v>
      </c>
      <c r="D1393" s="1" t="s">
        <v>28</v>
      </c>
      <c r="E1393" s="1" t="s">
        <v>14</v>
      </c>
      <c r="F1393">
        <v>2020</v>
      </c>
      <c r="G1393">
        <v>6</v>
      </c>
      <c r="H1393">
        <v>5334</v>
      </c>
      <c r="I1393">
        <v>34671</v>
      </c>
      <c r="J1393" s="4">
        <f>SUMIFS(I:I,D:D,External_Data[[#This Row],[Brand]],F:F,External_Data[[#This Row],[Year]])</f>
        <v>737499</v>
      </c>
      <c r="K13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801080</v>
      </c>
    </row>
    <row r="1394" spans="1:11" x14ac:dyDescent="0.25">
      <c r="A1394" s="1" t="s">
        <v>9</v>
      </c>
      <c r="B1394" s="1" t="s">
        <v>24</v>
      </c>
      <c r="C1394" s="1" t="s">
        <v>27</v>
      </c>
      <c r="D1394" s="1" t="s">
        <v>28</v>
      </c>
      <c r="E1394" s="1" t="s">
        <v>14</v>
      </c>
      <c r="F1394">
        <v>2020</v>
      </c>
      <c r="G1394">
        <v>7</v>
      </c>
      <c r="H1394">
        <v>7308</v>
      </c>
      <c r="I1394">
        <v>47467</v>
      </c>
      <c r="J1394" s="4">
        <f>SUMIFS(I:I,D:D,External_Data[[#This Row],[Brand]],F:F,External_Data[[#This Row],[Year]])</f>
        <v>737499</v>
      </c>
      <c r="K13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789166</v>
      </c>
    </row>
    <row r="1395" spans="1:11" x14ac:dyDescent="0.25">
      <c r="A1395" s="1" t="s">
        <v>9</v>
      </c>
      <c r="B1395" s="1" t="s">
        <v>24</v>
      </c>
      <c r="C1395" s="1" t="s">
        <v>27</v>
      </c>
      <c r="D1395" s="1" t="s">
        <v>28</v>
      </c>
      <c r="E1395" s="1" t="s">
        <v>14</v>
      </c>
      <c r="F1395">
        <v>2020</v>
      </c>
      <c r="G1395">
        <v>8</v>
      </c>
      <c r="H1395">
        <v>4368</v>
      </c>
      <c r="I1395">
        <v>28399</v>
      </c>
      <c r="J1395" s="4">
        <f>SUMIFS(I:I,D:D,External_Data[[#This Row],[Brand]],F:F,External_Data[[#This Row],[Year]])</f>
        <v>737499</v>
      </c>
      <c r="K13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774501</v>
      </c>
    </row>
    <row r="1396" spans="1:11" x14ac:dyDescent="0.25">
      <c r="A1396" s="1" t="s">
        <v>9</v>
      </c>
      <c r="B1396" s="1" t="s">
        <v>24</v>
      </c>
      <c r="C1396" s="1" t="s">
        <v>27</v>
      </c>
      <c r="D1396" s="1" t="s">
        <v>28</v>
      </c>
      <c r="E1396" s="1" t="s">
        <v>14</v>
      </c>
      <c r="F1396">
        <v>2020</v>
      </c>
      <c r="G1396">
        <v>9</v>
      </c>
      <c r="H1396">
        <v>4620</v>
      </c>
      <c r="I1396">
        <v>30065</v>
      </c>
      <c r="J1396" s="4">
        <f>SUMIFS(I:I,D:D,External_Data[[#This Row],[Brand]],F:F,External_Data[[#This Row],[Year]])</f>
        <v>737499</v>
      </c>
      <c r="K13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761922</v>
      </c>
    </row>
    <row r="1397" spans="1:11" x14ac:dyDescent="0.25">
      <c r="A1397" s="1" t="s">
        <v>9</v>
      </c>
      <c r="B1397" s="1" t="s">
        <v>24</v>
      </c>
      <c r="C1397" s="1" t="s">
        <v>27</v>
      </c>
      <c r="D1397" s="1" t="s">
        <v>28</v>
      </c>
      <c r="E1397" s="1" t="s">
        <v>14</v>
      </c>
      <c r="F1397">
        <v>2020</v>
      </c>
      <c r="G1397">
        <v>10</v>
      </c>
      <c r="H1397">
        <v>2821</v>
      </c>
      <c r="I1397">
        <v>18291</v>
      </c>
      <c r="J1397" s="4">
        <f>SUMIFS(I:I,D:D,External_Data[[#This Row],[Brand]],F:F,External_Data[[#This Row],[Year]])</f>
        <v>737499</v>
      </c>
      <c r="K13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752983</v>
      </c>
    </row>
    <row r="1398" spans="1:11" x14ac:dyDescent="0.25">
      <c r="A1398" s="1" t="s">
        <v>9</v>
      </c>
      <c r="B1398" s="1" t="s">
        <v>24</v>
      </c>
      <c r="C1398" s="1" t="s">
        <v>27</v>
      </c>
      <c r="D1398" s="1" t="s">
        <v>28</v>
      </c>
      <c r="E1398" s="1" t="s">
        <v>14</v>
      </c>
      <c r="F1398">
        <v>2020</v>
      </c>
      <c r="G1398">
        <v>11</v>
      </c>
      <c r="H1398">
        <v>2737</v>
      </c>
      <c r="I1398">
        <v>17780</v>
      </c>
      <c r="J1398" s="4">
        <f>SUMIFS(I:I,D:D,External_Data[[#This Row],[Brand]],F:F,External_Data[[#This Row],[Year]])</f>
        <v>737499</v>
      </c>
      <c r="K13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744772</v>
      </c>
    </row>
    <row r="1399" spans="1:11" x14ac:dyDescent="0.25">
      <c r="A1399" s="1" t="s">
        <v>9</v>
      </c>
      <c r="B1399" s="1" t="s">
        <v>24</v>
      </c>
      <c r="C1399" s="1" t="s">
        <v>27</v>
      </c>
      <c r="D1399" s="1" t="s">
        <v>28</v>
      </c>
      <c r="E1399" s="1" t="s">
        <v>14</v>
      </c>
      <c r="F1399">
        <v>2020</v>
      </c>
      <c r="G1399">
        <v>12</v>
      </c>
      <c r="H1399">
        <v>1820</v>
      </c>
      <c r="I1399">
        <v>11781</v>
      </c>
      <c r="J1399" s="4">
        <f>SUMIFS(I:I,D:D,External_Data[[#This Row],[Brand]],F:F,External_Data[[#This Row],[Year]])</f>
        <v>737499</v>
      </c>
      <c r="K13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737499</v>
      </c>
    </row>
    <row r="1400" spans="1:11" x14ac:dyDescent="0.25">
      <c r="A1400" s="1" t="s">
        <v>9</v>
      </c>
      <c r="B1400" s="1" t="s">
        <v>24</v>
      </c>
      <c r="C1400" s="1" t="s">
        <v>27</v>
      </c>
      <c r="D1400" s="1" t="s">
        <v>28</v>
      </c>
      <c r="E1400" s="1" t="s">
        <v>14</v>
      </c>
      <c r="F1400">
        <v>2021</v>
      </c>
      <c r="G1400">
        <v>1</v>
      </c>
      <c r="H1400">
        <v>2394</v>
      </c>
      <c r="I1400">
        <v>15568</v>
      </c>
      <c r="J1400" s="4">
        <f>SUMIFS(I:I,D:D,External_Data[[#This Row],[Brand]],F:F,External_Data[[#This Row],[Year]])</f>
        <v>134687</v>
      </c>
      <c r="K14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188426</v>
      </c>
    </row>
    <row r="1401" spans="1:11" x14ac:dyDescent="0.25">
      <c r="A1401" s="1" t="s">
        <v>9</v>
      </c>
      <c r="B1401" s="1" t="s">
        <v>24</v>
      </c>
      <c r="C1401" s="1" t="s">
        <v>27</v>
      </c>
      <c r="D1401" s="1" t="s">
        <v>28</v>
      </c>
      <c r="E1401" s="1" t="s">
        <v>14</v>
      </c>
      <c r="F1401">
        <v>2021</v>
      </c>
      <c r="G1401">
        <v>2</v>
      </c>
      <c r="H1401">
        <v>1239</v>
      </c>
      <c r="I1401">
        <v>8127</v>
      </c>
      <c r="J1401" s="4">
        <f>SUMIFS(I:I,D:D,External_Data[[#This Row],[Brand]],F:F,External_Data[[#This Row],[Year]])</f>
        <v>134687</v>
      </c>
      <c r="K14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179893</v>
      </c>
    </row>
    <row r="1402" spans="1:11" x14ac:dyDescent="0.25">
      <c r="A1402" s="1" t="s">
        <v>9</v>
      </c>
      <c r="B1402" s="1" t="s">
        <v>24</v>
      </c>
      <c r="C1402" s="1" t="s">
        <v>27</v>
      </c>
      <c r="D1402" s="1" t="s">
        <v>28</v>
      </c>
      <c r="E1402" s="1" t="s">
        <v>14</v>
      </c>
      <c r="F1402">
        <v>2021</v>
      </c>
      <c r="G1402">
        <v>3</v>
      </c>
      <c r="H1402">
        <v>1442</v>
      </c>
      <c r="I1402">
        <v>9401</v>
      </c>
      <c r="J1402" s="4">
        <f>SUMIFS(I:I,D:D,External_Data[[#This Row],[Brand]],F:F,External_Data[[#This Row],[Year]])</f>
        <v>134687</v>
      </c>
      <c r="K14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173705</v>
      </c>
    </row>
    <row r="1403" spans="1:11" x14ac:dyDescent="0.25">
      <c r="A1403" s="1" t="s">
        <v>9</v>
      </c>
      <c r="B1403" s="1" t="s">
        <v>24</v>
      </c>
      <c r="C1403" s="1" t="s">
        <v>27</v>
      </c>
      <c r="D1403" s="1" t="s">
        <v>28</v>
      </c>
      <c r="E1403" s="1" t="s">
        <v>14</v>
      </c>
      <c r="F1403">
        <v>2021</v>
      </c>
      <c r="G1403">
        <v>4</v>
      </c>
      <c r="H1403">
        <v>952</v>
      </c>
      <c r="I1403">
        <v>6223</v>
      </c>
      <c r="J1403" s="4">
        <f>SUMIFS(I:I,D:D,External_Data[[#This Row],[Brand]],F:F,External_Data[[#This Row],[Year]])</f>
        <v>134687</v>
      </c>
      <c r="K14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169029</v>
      </c>
    </row>
    <row r="1404" spans="1:11" x14ac:dyDescent="0.25">
      <c r="A1404" s="1" t="s">
        <v>9</v>
      </c>
      <c r="B1404" s="1" t="s">
        <v>24</v>
      </c>
      <c r="C1404" s="1" t="s">
        <v>27</v>
      </c>
      <c r="D1404" s="1" t="s">
        <v>28</v>
      </c>
      <c r="E1404" s="1" t="s">
        <v>14</v>
      </c>
      <c r="F1404">
        <v>2021</v>
      </c>
      <c r="G1404">
        <v>5</v>
      </c>
      <c r="H1404">
        <v>49</v>
      </c>
      <c r="I1404">
        <v>287</v>
      </c>
      <c r="J1404" s="4">
        <f>SUMIFS(I:I,D:D,External_Data[[#This Row],[Brand]],F:F,External_Data[[#This Row],[Year]])</f>
        <v>134687</v>
      </c>
      <c r="K14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163695</v>
      </c>
    </row>
    <row r="1405" spans="1:11" x14ac:dyDescent="0.25">
      <c r="A1405" s="1" t="s">
        <v>9</v>
      </c>
      <c r="B1405" s="1" t="s">
        <v>24</v>
      </c>
      <c r="C1405" s="1" t="s">
        <v>27</v>
      </c>
      <c r="D1405" s="1" t="s">
        <v>28</v>
      </c>
      <c r="E1405" s="1" t="s">
        <v>14</v>
      </c>
      <c r="F1405">
        <v>2021</v>
      </c>
      <c r="G1405">
        <v>6</v>
      </c>
      <c r="H1405">
        <v>1071</v>
      </c>
      <c r="I1405">
        <v>7000</v>
      </c>
      <c r="J1405" s="4">
        <f>SUMIFS(I:I,D:D,External_Data[[#This Row],[Brand]],F:F,External_Data[[#This Row],[Year]])</f>
        <v>134687</v>
      </c>
      <c r="K14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158361</v>
      </c>
    </row>
    <row r="1406" spans="1:11" x14ac:dyDescent="0.25">
      <c r="A1406" s="1" t="s">
        <v>9</v>
      </c>
      <c r="B1406" s="1" t="s">
        <v>24</v>
      </c>
      <c r="C1406" s="1" t="s">
        <v>27</v>
      </c>
      <c r="D1406" s="1" t="s">
        <v>28</v>
      </c>
      <c r="E1406" s="1" t="s">
        <v>14</v>
      </c>
      <c r="F1406">
        <v>2021</v>
      </c>
      <c r="G1406">
        <v>7</v>
      </c>
      <c r="H1406">
        <v>1001</v>
      </c>
      <c r="I1406">
        <v>6545</v>
      </c>
      <c r="J1406" s="4">
        <f>SUMIFS(I:I,D:D,External_Data[[#This Row],[Brand]],F:F,External_Data[[#This Row],[Year]])</f>
        <v>134687</v>
      </c>
      <c r="K14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151053</v>
      </c>
    </row>
    <row r="1407" spans="1:11" x14ac:dyDescent="0.25">
      <c r="A1407" s="1" t="s">
        <v>9</v>
      </c>
      <c r="B1407" s="1" t="s">
        <v>24</v>
      </c>
      <c r="C1407" s="1" t="s">
        <v>27</v>
      </c>
      <c r="D1407" s="1" t="s">
        <v>28</v>
      </c>
      <c r="E1407" s="1" t="s">
        <v>14</v>
      </c>
      <c r="F1407">
        <v>2021</v>
      </c>
      <c r="G1407">
        <v>8</v>
      </c>
      <c r="H1407">
        <v>644</v>
      </c>
      <c r="I1407">
        <v>4200</v>
      </c>
      <c r="J1407" s="4">
        <f>SUMIFS(I:I,D:D,External_Data[[#This Row],[Brand]],F:F,External_Data[[#This Row],[Year]])</f>
        <v>134687</v>
      </c>
      <c r="K14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146685</v>
      </c>
    </row>
    <row r="1408" spans="1:11" x14ac:dyDescent="0.25">
      <c r="A1408" s="1" t="s">
        <v>9</v>
      </c>
      <c r="B1408" s="1" t="s">
        <v>24</v>
      </c>
      <c r="C1408" s="1" t="s">
        <v>27</v>
      </c>
      <c r="D1408" s="1" t="s">
        <v>28</v>
      </c>
      <c r="E1408" s="1" t="s">
        <v>14</v>
      </c>
      <c r="F1408">
        <v>2021</v>
      </c>
      <c r="G1408">
        <v>9</v>
      </c>
      <c r="H1408">
        <v>1155</v>
      </c>
      <c r="I1408">
        <v>7476</v>
      </c>
      <c r="J1408" s="4">
        <f>SUMIFS(I:I,D:D,External_Data[[#This Row],[Brand]],F:F,External_Data[[#This Row],[Year]])</f>
        <v>134687</v>
      </c>
      <c r="K14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142065</v>
      </c>
    </row>
    <row r="1409" spans="1:11" x14ac:dyDescent="0.25">
      <c r="A1409" s="1" t="s">
        <v>9</v>
      </c>
      <c r="B1409" s="1" t="s">
        <v>24</v>
      </c>
      <c r="C1409" s="1" t="s">
        <v>27</v>
      </c>
      <c r="D1409" s="1" t="s">
        <v>28</v>
      </c>
      <c r="E1409" s="1" t="s">
        <v>14</v>
      </c>
      <c r="F1409">
        <v>2021</v>
      </c>
      <c r="G1409">
        <v>10</v>
      </c>
      <c r="H1409">
        <v>1085</v>
      </c>
      <c r="I1409">
        <v>5509</v>
      </c>
      <c r="J1409" s="4">
        <f>SUMIFS(I:I,D:D,External_Data[[#This Row],[Brand]],F:F,External_Data[[#This Row],[Year]])</f>
        <v>134687</v>
      </c>
      <c r="K14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139244</v>
      </c>
    </row>
    <row r="1410" spans="1:11" x14ac:dyDescent="0.25">
      <c r="A1410" s="1" t="s">
        <v>9</v>
      </c>
      <c r="B1410" s="1" t="s">
        <v>24</v>
      </c>
      <c r="C1410" s="1" t="s">
        <v>27</v>
      </c>
      <c r="D1410" s="1" t="s">
        <v>28</v>
      </c>
      <c r="E1410" s="1" t="s">
        <v>14</v>
      </c>
      <c r="F1410">
        <v>2021</v>
      </c>
      <c r="G1410">
        <v>11</v>
      </c>
      <c r="H1410">
        <v>868</v>
      </c>
      <c r="I1410">
        <v>4214</v>
      </c>
      <c r="J1410" s="4">
        <f>SUMIFS(I:I,D:D,External_Data[[#This Row],[Brand]],F:F,External_Data[[#This Row],[Year]])</f>
        <v>134687</v>
      </c>
      <c r="K14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136507</v>
      </c>
    </row>
    <row r="1411" spans="1:11" x14ac:dyDescent="0.25">
      <c r="A1411" s="1" t="s">
        <v>9</v>
      </c>
      <c r="B1411" s="1" t="s">
        <v>24</v>
      </c>
      <c r="C1411" s="1" t="s">
        <v>27</v>
      </c>
      <c r="D1411" s="1" t="s">
        <v>28</v>
      </c>
      <c r="E1411" s="1" t="s">
        <v>14</v>
      </c>
      <c r="F1411">
        <v>2021</v>
      </c>
      <c r="G1411">
        <v>12</v>
      </c>
      <c r="H1411">
        <v>427</v>
      </c>
      <c r="I1411">
        <v>2058</v>
      </c>
      <c r="J1411" s="4">
        <f>SUMIFS(I:I,D:D,External_Data[[#This Row],[Brand]],F:F,External_Data[[#This Row],[Year]])</f>
        <v>134687</v>
      </c>
      <c r="K14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134687</v>
      </c>
    </row>
    <row r="1412" spans="1:11" x14ac:dyDescent="0.25">
      <c r="A1412" s="1" t="s">
        <v>9</v>
      </c>
      <c r="B1412" s="1" t="s">
        <v>24</v>
      </c>
      <c r="C1412" s="1" t="s">
        <v>27</v>
      </c>
      <c r="D1412" s="1" t="s">
        <v>28</v>
      </c>
      <c r="E1412" s="1" t="s">
        <v>14</v>
      </c>
      <c r="F1412">
        <v>2022</v>
      </c>
      <c r="G1412">
        <v>1</v>
      </c>
      <c r="H1412">
        <v>728</v>
      </c>
      <c r="I1412">
        <v>3654</v>
      </c>
      <c r="J1412" s="4">
        <f>SUMIFS(I:I,D:D,External_Data[[#This Row],[Brand]],F:F,External_Data[[#This Row],[Year]])</f>
        <v>649439</v>
      </c>
      <c r="K14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659372</v>
      </c>
    </row>
    <row r="1413" spans="1:11" x14ac:dyDescent="0.25">
      <c r="A1413" s="1" t="s">
        <v>9</v>
      </c>
      <c r="B1413" s="1" t="s">
        <v>24</v>
      </c>
      <c r="C1413" s="1" t="s">
        <v>27</v>
      </c>
      <c r="D1413" s="1" t="s">
        <v>28</v>
      </c>
      <c r="E1413" s="1" t="s">
        <v>14</v>
      </c>
      <c r="F1413">
        <v>2022</v>
      </c>
      <c r="G1413">
        <v>2</v>
      </c>
      <c r="H1413">
        <v>798</v>
      </c>
      <c r="I1413">
        <v>4046</v>
      </c>
      <c r="J1413" s="4">
        <f>SUMIFS(I:I,D:D,External_Data[[#This Row],[Brand]],F:F,External_Data[[#This Row],[Year]])</f>
        <v>649439</v>
      </c>
      <c r="K14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658133</v>
      </c>
    </row>
    <row r="1414" spans="1:11" x14ac:dyDescent="0.25">
      <c r="A1414" s="1" t="s">
        <v>9</v>
      </c>
      <c r="B1414" s="1" t="s">
        <v>24</v>
      </c>
      <c r="C1414" s="1" t="s">
        <v>27</v>
      </c>
      <c r="D1414" s="1" t="s">
        <v>28</v>
      </c>
      <c r="E1414" s="1" t="s">
        <v>14</v>
      </c>
      <c r="F1414">
        <v>2022</v>
      </c>
      <c r="G1414">
        <v>3</v>
      </c>
      <c r="H1414">
        <v>1918</v>
      </c>
      <c r="I1414">
        <v>9702</v>
      </c>
      <c r="J1414" s="4">
        <f>SUMIFS(I:I,D:D,External_Data[[#This Row],[Brand]],F:F,External_Data[[#This Row],[Year]])</f>
        <v>649439</v>
      </c>
      <c r="K14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656691</v>
      </c>
    </row>
    <row r="1415" spans="1:11" x14ac:dyDescent="0.25">
      <c r="A1415" s="1" t="s">
        <v>9</v>
      </c>
      <c r="B1415" s="1" t="s">
        <v>24</v>
      </c>
      <c r="C1415" s="1" t="s">
        <v>27</v>
      </c>
      <c r="D1415" s="1" t="s">
        <v>28</v>
      </c>
      <c r="E1415" s="1" t="s">
        <v>14</v>
      </c>
      <c r="F1415">
        <v>2022</v>
      </c>
      <c r="G1415">
        <v>4</v>
      </c>
      <c r="H1415">
        <v>2716</v>
      </c>
      <c r="I1415">
        <v>13699</v>
      </c>
      <c r="J1415" s="4">
        <f>SUMIFS(I:I,D:D,External_Data[[#This Row],[Brand]],F:F,External_Data[[#This Row],[Year]])</f>
        <v>649439</v>
      </c>
      <c r="K14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655739</v>
      </c>
    </row>
    <row r="1416" spans="1:11" x14ac:dyDescent="0.25">
      <c r="A1416" s="1" t="s">
        <v>9</v>
      </c>
      <c r="B1416" s="1" t="s">
        <v>24</v>
      </c>
      <c r="C1416" s="1" t="s">
        <v>27</v>
      </c>
      <c r="D1416" s="1" t="s">
        <v>28</v>
      </c>
      <c r="E1416" s="1" t="s">
        <v>14</v>
      </c>
      <c r="F1416">
        <v>2022</v>
      </c>
      <c r="G1416">
        <v>5</v>
      </c>
      <c r="H1416">
        <v>4284</v>
      </c>
      <c r="I1416">
        <v>21553</v>
      </c>
      <c r="J1416" s="4">
        <f>SUMIFS(I:I,D:D,External_Data[[#This Row],[Brand]],F:F,External_Data[[#This Row],[Year]])</f>
        <v>649439</v>
      </c>
      <c r="K14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655690</v>
      </c>
    </row>
    <row r="1417" spans="1:11" x14ac:dyDescent="0.25">
      <c r="A1417" s="1" t="s">
        <v>9</v>
      </c>
      <c r="B1417" s="1" t="s">
        <v>24</v>
      </c>
      <c r="C1417" s="1" t="s">
        <v>27</v>
      </c>
      <c r="D1417" s="1" t="s">
        <v>28</v>
      </c>
      <c r="E1417" s="1" t="s">
        <v>14</v>
      </c>
      <c r="F1417">
        <v>2022</v>
      </c>
      <c r="G1417">
        <v>6</v>
      </c>
      <c r="H1417">
        <v>8008</v>
      </c>
      <c r="I1417">
        <v>40313</v>
      </c>
      <c r="J1417" s="4">
        <f>SUMIFS(I:I,D:D,External_Data[[#This Row],[Brand]],F:F,External_Data[[#This Row],[Year]])</f>
        <v>649439</v>
      </c>
      <c r="K14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654619</v>
      </c>
    </row>
    <row r="1418" spans="1:11" x14ac:dyDescent="0.25">
      <c r="A1418" s="1" t="s">
        <v>9</v>
      </c>
      <c r="B1418" s="1" t="s">
        <v>24</v>
      </c>
      <c r="C1418" s="1" t="s">
        <v>27</v>
      </c>
      <c r="D1418" s="1" t="s">
        <v>28</v>
      </c>
      <c r="E1418" s="1" t="s">
        <v>14</v>
      </c>
      <c r="F1418">
        <v>2022</v>
      </c>
      <c r="G1418">
        <v>7</v>
      </c>
      <c r="H1418">
        <v>8484</v>
      </c>
      <c r="I1418">
        <v>42763</v>
      </c>
      <c r="J1418" s="4">
        <f>SUMIFS(I:I,D:D,External_Data[[#This Row],[Brand]],F:F,External_Data[[#This Row],[Year]])</f>
        <v>649439</v>
      </c>
      <c r="K14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653618</v>
      </c>
    </row>
    <row r="1419" spans="1:11" x14ac:dyDescent="0.25">
      <c r="A1419" s="1" t="s">
        <v>9</v>
      </c>
      <c r="B1419" s="1" t="s">
        <v>24</v>
      </c>
      <c r="C1419" s="1" t="s">
        <v>27</v>
      </c>
      <c r="D1419" s="1" t="s">
        <v>28</v>
      </c>
      <c r="E1419" s="1" t="s">
        <v>14</v>
      </c>
      <c r="F1419">
        <v>2022</v>
      </c>
      <c r="G1419">
        <v>8</v>
      </c>
      <c r="H1419">
        <v>8414</v>
      </c>
      <c r="I1419">
        <v>42441</v>
      </c>
      <c r="J1419" s="4">
        <f>SUMIFS(I:I,D:D,External_Data[[#This Row],[Brand]],F:F,External_Data[[#This Row],[Year]])</f>
        <v>649439</v>
      </c>
      <c r="K14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652974</v>
      </c>
    </row>
    <row r="1420" spans="1:11" x14ac:dyDescent="0.25">
      <c r="A1420" s="1" t="s">
        <v>9</v>
      </c>
      <c r="B1420" s="1" t="s">
        <v>24</v>
      </c>
      <c r="C1420" s="1" t="s">
        <v>27</v>
      </c>
      <c r="D1420" s="1" t="s">
        <v>28</v>
      </c>
      <c r="E1420" s="1" t="s">
        <v>14</v>
      </c>
      <c r="F1420">
        <v>2022</v>
      </c>
      <c r="G1420">
        <v>9</v>
      </c>
      <c r="H1420">
        <v>10808</v>
      </c>
      <c r="I1420">
        <v>54474</v>
      </c>
      <c r="J1420" s="4">
        <f>SUMIFS(I:I,D:D,External_Data[[#This Row],[Brand]],F:F,External_Data[[#This Row],[Year]])</f>
        <v>649439</v>
      </c>
      <c r="K14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651819</v>
      </c>
    </row>
    <row r="1421" spans="1:11" x14ac:dyDescent="0.25">
      <c r="A1421" s="1" t="s">
        <v>9</v>
      </c>
      <c r="B1421" s="1" t="s">
        <v>24</v>
      </c>
      <c r="C1421" s="1" t="s">
        <v>27</v>
      </c>
      <c r="D1421" s="1" t="s">
        <v>28</v>
      </c>
      <c r="E1421" s="1" t="s">
        <v>14</v>
      </c>
      <c r="F1421">
        <v>2022</v>
      </c>
      <c r="G1421">
        <v>10</v>
      </c>
      <c r="H1421">
        <v>6832</v>
      </c>
      <c r="I1421">
        <v>34482</v>
      </c>
      <c r="J1421" s="4">
        <f>SUMIFS(I:I,D:D,External_Data[[#This Row],[Brand]],F:F,External_Data[[#This Row],[Year]])</f>
        <v>649439</v>
      </c>
      <c r="K14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650734</v>
      </c>
    </row>
    <row r="1422" spans="1:11" x14ac:dyDescent="0.25">
      <c r="A1422" s="1" t="s">
        <v>9</v>
      </c>
      <c r="B1422" s="1" t="s">
        <v>24</v>
      </c>
      <c r="C1422" s="1" t="s">
        <v>27</v>
      </c>
      <c r="D1422" s="1" t="s">
        <v>28</v>
      </c>
      <c r="E1422" s="1" t="s">
        <v>14</v>
      </c>
      <c r="F1422">
        <v>2022</v>
      </c>
      <c r="G1422">
        <v>11</v>
      </c>
      <c r="H1422">
        <v>1785</v>
      </c>
      <c r="I1422">
        <v>9023</v>
      </c>
      <c r="J1422" s="4">
        <f>SUMIFS(I:I,D:D,External_Data[[#This Row],[Brand]],F:F,External_Data[[#This Row],[Year]])</f>
        <v>649439</v>
      </c>
      <c r="K14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649866</v>
      </c>
    </row>
    <row r="1423" spans="1:11" x14ac:dyDescent="0.25">
      <c r="A1423" s="1" t="s">
        <v>9</v>
      </c>
      <c r="B1423" s="1" t="s">
        <v>24</v>
      </c>
      <c r="C1423" s="1" t="s">
        <v>27</v>
      </c>
      <c r="D1423" s="1" t="s">
        <v>28</v>
      </c>
      <c r="E1423" s="1" t="s">
        <v>14</v>
      </c>
      <c r="F1423">
        <v>2022</v>
      </c>
      <c r="G1423">
        <v>12</v>
      </c>
      <c r="H1423">
        <v>490</v>
      </c>
      <c r="I1423">
        <v>2450</v>
      </c>
      <c r="J1423" s="4">
        <f>SUMIFS(I:I,D:D,External_Data[[#This Row],[Brand]],F:F,External_Data[[#This Row],[Year]])</f>
        <v>649439</v>
      </c>
      <c r="K14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649439</v>
      </c>
    </row>
    <row r="1424" spans="1:11" x14ac:dyDescent="0.25">
      <c r="A1424" s="1" t="s">
        <v>9</v>
      </c>
      <c r="B1424" s="1" t="s">
        <v>24</v>
      </c>
      <c r="C1424" s="1" t="s">
        <v>27</v>
      </c>
      <c r="D1424" s="1" t="s">
        <v>28</v>
      </c>
      <c r="E1424" s="1" t="s">
        <v>14</v>
      </c>
      <c r="F1424">
        <v>2023</v>
      </c>
      <c r="G1424">
        <v>1</v>
      </c>
      <c r="H1424">
        <v>700</v>
      </c>
      <c r="I1424">
        <v>3535</v>
      </c>
      <c r="J1424" s="4">
        <f>SUMIFS(I:I,D:D,External_Data[[#This Row],[Brand]],F:F,External_Data[[#This Row],[Year]])</f>
        <v>229831</v>
      </c>
      <c r="K14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284368</v>
      </c>
    </row>
    <row r="1425" spans="1:11" x14ac:dyDescent="0.25">
      <c r="A1425" s="1" t="s">
        <v>9</v>
      </c>
      <c r="B1425" s="1" t="s">
        <v>24</v>
      </c>
      <c r="C1425" s="1" t="s">
        <v>27</v>
      </c>
      <c r="D1425" s="1" t="s">
        <v>28</v>
      </c>
      <c r="E1425" s="1" t="s">
        <v>14</v>
      </c>
      <c r="F1425">
        <v>2023</v>
      </c>
      <c r="G1425">
        <v>2</v>
      </c>
      <c r="H1425">
        <v>6881</v>
      </c>
      <c r="I1425">
        <v>34671</v>
      </c>
      <c r="J1425" s="4">
        <f>SUMIFS(I:I,D:D,External_Data[[#This Row],[Brand]],F:F,External_Data[[#This Row],[Year]])</f>
        <v>229831</v>
      </c>
      <c r="K14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283570</v>
      </c>
    </row>
    <row r="1426" spans="1:11" x14ac:dyDescent="0.25">
      <c r="A1426" s="1" t="s">
        <v>9</v>
      </c>
      <c r="B1426" s="1" t="s">
        <v>24</v>
      </c>
      <c r="C1426" s="1" t="s">
        <v>27</v>
      </c>
      <c r="D1426" s="1" t="s">
        <v>28</v>
      </c>
      <c r="E1426" s="1" t="s">
        <v>14</v>
      </c>
      <c r="F1426">
        <v>2023</v>
      </c>
      <c r="G1426">
        <v>3</v>
      </c>
      <c r="H1426">
        <v>11186</v>
      </c>
      <c r="I1426">
        <v>56322</v>
      </c>
      <c r="J1426" s="4">
        <f>SUMIFS(I:I,D:D,External_Data[[#This Row],[Brand]],F:F,External_Data[[#This Row],[Year]])</f>
        <v>229831</v>
      </c>
      <c r="K14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281652</v>
      </c>
    </row>
    <row r="1427" spans="1:11" x14ac:dyDescent="0.25">
      <c r="A1427" s="1" t="s">
        <v>9</v>
      </c>
      <c r="B1427" s="1" t="s">
        <v>24</v>
      </c>
      <c r="C1427" s="1" t="s">
        <v>27</v>
      </c>
      <c r="D1427" s="1" t="s">
        <v>28</v>
      </c>
      <c r="E1427" s="1" t="s">
        <v>15</v>
      </c>
      <c r="F1427">
        <v>2018</v>
      </c>
      <c r="G1427">
        <v>11</v>
      </c>
      <c r="H1427">
        <v>1666</v>
      </c>
      <c r="I1427">
        <v>10773</v>
      </c>
      <c r="J1427" s="4">
        <f>SUMIFS(I:I,D:D,External_Data[[#This Row],[Brand]],F:F,External_Data[[#This Row],[Year]])</f>
        <v>50407</v>
      </c>
      <c r="K14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50407</v>
      </c>
    </row>
    <row r="1428" spans="1:11" x14ac:dyDescent="0.25">
      <c r="A1428" s="1" t="s">
        <v>9</v>
      </c>
      <c r="B1428" s="1" t="s">
        <v>24</v>
      </c>
      <c r="C1428" s="1" t="s">
        <v>27</v>
      </c>
      <c r="D1428" s="1" t="s">
        <v>28</v>
      </c>
      <c r="E1428" s="1" t="s">
        <v>15</v>
      </c>
      <c r="F1428">
        <v>2018</v>
      </c>
      <c r="G1428">
        <v>12</v>
      </c>
      <c r="H1428">
        <v>5782</v>
      </c>
      <c r="I1428">
        <v>37576</v>
      </c>
      <c r="J1428" s="4">
        <f>SUMIFS(I:I,D:D,External_Data[[#This Row],[Brand]],F:F,External_Data[[#This Row],[Year]])</f>
        <v>50407</v>
      </c>
      <c r="K14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50407</v>
      </c>
    </row>
    <row r="1429" spans="1:11" x14ac:dyDescent="0.25">
      <c r="A1429" s="1" t="s">
        <v>9</v>
      </c>
      <c r="B1429" s="1" t="s">
        <v>24</v>
      </c>
      <c r="C1429" s="1" t="s">
        <v>27</v>
      </c>
      <c r="D1429" s="1" t="s">
        <v>28</v>
      </c>
      <c r="E1429" s="1" t="s">
        <v>15</v>
      </c>
      <c r="F1429">
        <v>2019</v>
      </c>
      <c r="G1429">
        <v>1</v>
      </c>
      <c r="H1429">
        <v>6069</v>
      </c>
      <c r="I1429">
        <v>39501</v>
      </c>
      <c r="J1429" s="4">
        <f>SUMIFS(I:I,D:D,External_Data[[#This Row],[Brand]],F:F,External_Data[[#This Row],[Year]])</f>
        <v>1807491</v>
      </c>
      <c r="K14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0" spans="1:11" x14ac:dyDescent="0.25">
      <c r="A1430" s="1" t="s">
        <v>9</v>
      </c>
      <c r="B1430" s="1" t="s">
        <v>24</v>
      </c>
      <c r="C1430" s="1" t="s">
        <v>27</v>
      </c>
      <c r="D1430" s="1" t="s">
        <v>28</v>
      </c>
      <c r="E1430" s="1" t="s">
        <v>15</v>
      </c>
      <c r="F1430">
        <v>2019</v>
      </c>
      <c r="G1430">
        <v>2</v>
      </c>
      <c r="H1430">
        <v>11690</v>
      </c>
      <c r="I1430">
        <v>76041</v>
      </c>
      <c r="J1430" s="4">
        <f>SUMIFS(I:I,D:D,External_Data[[#This Row],[Brand]],F:F,External_Data[[#This Row],[Year]])</f>
        <v>1807491</v>
      </c>
      <c r="K14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1" spans="1:11" x14ac:dyDescent="0.25">
      <c r="A1431" s="1" t="s">
        <v>9</v>
      </c>
      <c r="B1431" s="1" t="s">
        <v>24</v>
      </c>
      <c r="C1431" s="1" t="s">
        <v>27</v>
      </c>
      <c r="D1431" s="1" t="s">
        <v>28</v>
      </c>
      <c r="E1431" s="1" t="s">
        <v>15</v>
      </c>
      <c r="F1431">
        <v>2019</v>
      </c>
      <c r="G1431">
        <v>3</v>
      </c>
      <c r="H1431">
        <v>11543</v>
      </c>
      <c r="I1431">
        <v>75040</v>
      </c>
      <c r="J1431" s="4">
        <f>SUMIFS(I:I,D:D,External_Data[[#This Row],[Brand]],F:F,External_Data[[#This Row],[Year]])</f>
        <v>1807491</v>
      </c>
      <c r="K14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2" spans="1:11" x14ac:dyDescent="0.25">
      <c r="A1432" s="1" t="s">
        <v>9</v>
      </c>
      <c r="B1432" s="1" t="s">
        <v>24</v>
      </c>
      <c r="C1432" s="1" t="s">
        <v>27</v>
      </c>
      <c r="D1432" s="1" t="s">
        <v>28</v>
      </c>
      <c r="E1432" s="1" t="s">
        <v>15</v>
      </c>
      <c r="F1432">
        <v>2019</v>
      </c>
      <c r="G1432">
        <v>4</v>
      </c>
      <c r="H1432">
        <v>11235</v>
      </c>
      <c r="I1432">
        <v>72982</v>
      </c>
      <c r="J1432" s="4">
        <f>SUMIFS(I:I,D:D,External_Data[[#This Row],[Brand]],F:F,External_Data[[#This Row],[Year]])</f>
        <v>1807491</v>
      </c>
      <c r="K14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3" spans="1:11" x14ac:dyDescent="0.25">
      <c r="A1433" s="1" t="s">
        <v>9</v>
      </c>
      <c r="B1433" s="1" t="s">
        <v>24</v>
      </c>
      <c r="C1433" s="1" t="s">
        <v>27</v>
      </c>
      <c r="D1433" s="1" t="s">
        <v>28</v>
      </c>
      <c r="E1433" s="1" t="s">
        <v>15</v>
      </c>
      <c r="F1433">
        <v>2019</v>
      </c>
      <c r="G1433">
        <v>5</v>
      </c>
      <c r="H1433">
        <v>11214</v>
      </c>
      <c r="I1433">
        <v>73731</v>
      </c>
      <c r="J1433" s="4">
        <f>SUMIFS(I:I,D:D,External_Data[[#This Row],[Brand]],F:F,External_Data[[#This Row],[Year]])</f>
        <v>1807491</v>
      </c>
      <c r="K14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4" spans="1:11" x14ac:dyDescent="0.25">
      <c r="A1434" s="1" t="s">
        <v>9</v>
      </c>
      <c r="B1434" s="1" t="s">
        <v>24</v>
      </c>
      <c r="C1434" s="1" t="s">
        <v>27</v>
      </c>
      <c r="D1434" s="1" t="s">
        <v>28</v>
      </c>
      <c r="E1434" s="1" t="s">
        <v>15</v>
      </c>
      <c r="F1434">
        <v>2019</v>
      </c>
      <c r="G1434">
        <v>6</v>
      </c>
      <c r="H1434">
        <v>9772</v>
      </c>
      <c r="I1434">
        <v>64974</v>
      </c>
      <c r="J1434" s="4">
        <f>SUMIFS(I:I,D:D,External_Data[[#This Row],[Brand]],F:F,External_Data[[#This Row],[Year]])</f>
        <v>1807491</v>
      </c>
      <c r="K14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5" spans="1:11" x14ac:dyDescent="0.25">
      <c r="A1435" s="1" t="s">
        <v>9</v>
      </c>
      <c r="B1435" s="1" t="s">
        <v>24</v>
      </c>
      <c r="C1435" s="1" t="s">
        <v>27</v>
      </c>
      <c r="D1435" s="1" t="s">
        <v>28</v>
      </c>
      <c r="E1435" s="1" t="s">
        <v>15</v>
      </c>
      <c r="F1435">
        <v>2019</v>
      </c>
      <c r="G1435">
        <v>7</v>
      </c>
      <c r="H1435">
        <v>8974</v>
      </c>
      <c r="I1435">
        <v>59619</v>
      </c>
      <c r="J1435" s="4">
        <f>SUMIFS(I:I,D:D,External_Data[[#This Row],[Brand]],F:F,External_Data[[#This Row],[Year]])</f>
        <v>1807491</v>
      </c>
      <c r="K14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6" spans="1:11" x14ac:dyDescent="0.25">
      <c r="A1436" s="1" t="s">
        <v>9</v>
      </c>
      <c r="B1436" s="1" t="s">
        <v>24</v>
      </c>
      <c r="C1436" s="1" t="s">
        <v>27</v>
      </c>
      <c r="D1436" s="1" t="s">
        <v>28</v>
      </c>
      <c r="E1436" s="1" t="s">
        <v>15</v>
      </c>
      <c r="F1436">
        <v>2019</v>
      </c>
      <c r="G1436">
        <v>8</v>
      </c>
      <c r="H1436">
        <v>8428</v>
      </c>
      <c r="I1436">
        <v>56105</v>
      </c>
      <c r="J1436" s="4">
        <f>SUMIFS(I:I,D:D,External_Data[[#This Row],[Brand]],F:F,External_Data[[#This Row],[Year]])</f>
        <v>1807491</v>
      </c>
      <c r="K14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7" spans="1:11" x14ac:dyDescent="0.25">
      <c r="A1437" s="1" t="s">
        <v>9</v>
      </c>
      <c r="B1437" s="1" t="s">
        <v>24</v>
      </c>
      <c r="C1437" s="1" t="s">
        <v>27</v>
      </c>
      <c r="D1437" s="1" t="s">
        <v>28</v>
      </c>
      <c r="E1437" s="1" t="s">
        <v>15</v>
      </c>
      <c r="F1437">
        <v>2019</v>
      </c>
      <c r="G1437">
        <v>9</v>
      </c>
      <c r="H1437">
        <v>6951</v>
      </c>
      <c r="I1437">
        <v>46179</v>
      </c>
      <c r="J1437" s="4">
        <f>SUMIFS(I:I,D:D,External_Data[[#This Row],[Brand]],F:F,External_Data[[#This Row],[Year]])</f>
        <v>1807491</v>
      </c>
      <c r="K14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8" spans="1:11" x14ac:dyDescent="0.25">
      <c r="A1438" s="1" t="s">
        <v>9</v>
      </c>
      <c r="B1438" s="1" t="s">
        <v>24</v>
      </c>
      <c r="C1438" s="1" t="s">
        <v>27</v>
      </c>
      <c r="D1438" s="1" t="s">
        <v>28</v>
      </c>
      <c r="E1438" s="1" t="s">
        <v>15</v>
      </c>
      <c r="F1438">
        <v>2019</v>
      </c>
      <c r="G1438">
        <v>10</v>
      </c>
      <c r="H1438">
        <v>6104</v>
      </c>
      <c r="I1438">
        <v>40586</v>
      </c>
      <c r="J1438" s="4">
        <f>SUMIFS(I:I,D:D,External_Data[[#This Row],[Brand]],F:F,External_Data[[#This Row],[Year]])</f>
        <v>1807491</v>
      </c>
      <c r="K14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1814939</v>
      </c>
    </row>
    <row r="1439" spans="1:11" x14ac:dyDescent="0.25">
      <c r="A1439" s="1" t="s">
        <v>9</v>
      </c>
      <c r="B1439" s="1" t="s">
        <v>24</v>
      </c>
      <c r="C1439" s="1" t="s">
        <v>27</v>
      </c>
      <c r="D1439" s="1" t="s">
        <v>28</v>
      </c>
      <c r="E1439" s="1" t="s">
        <v>15</v>
      </c>
      <c r="F1439">
        <v>2019</v>
      </c>
      <c r="G1439">
        <v>11</v>
      </c>
      <c r="H1439">
        <v>4354</v>
      </c>
      <c r="I1439">
        <v>28945</v>
      </c>
      <c r="J1439" s="4">
        <f>SUMIFS(I:I,D:D,External_Data[[#This Row],[Brand]],F:F,External_Data[[#This Row],[Year]])</f>
        <v>1807491</v>
      </c>
      <c r="K14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1813273</v>
      </c>
    </row>
    <row r="1440" spans="1:11" x14ac:dyDescent="0.25">
      <c r="A1440" s="1" t="s">
        <v>9</v>
      </c>
      <c r="B1440" s="1" t="s">
        <v>24</v>
      </c>
      <c r="C1440" s="1" t="s">
        <v>27</v>
      </c>
      <c r="D1440" s="1" t="s">
        <v>28</v>
      </c>
      <c r="E1440" s="1" t="s">
        <v>15</v>
      </c>
      <c r="F1440">
        <v>2019</v>
      </c>
      <c r="G1440">
        <v>12</v>
      </c>
      <c r="H1440">
        <v>5544</v>
      </c>
      <c r="I1440">
        <v>36848</v>
      </c>
      <c r="J1440" s="4">
        <f>SUMIFS(I:I,D:D,External_Data[[#This Row],[Brand]],F:F,External_Data[[#This Row],[Year]])</f>
        <v>1807491</v>
      </c>
      <c r="K14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1807491</v>
      </c>
    </row>
    <row r="1441" spans="1:11" x14ac:dyDescent="0.25">
      <c r="A1441" s="1" t="s">
        <v>9</v>
      </c>
      <c r="B1441" s="1" t="s">
        <v>24</v>
      </c>
      <c r="C1441" s="1" t="s">
        <v>27</v>
      </c>
      <c r="D1441" s="1" t="s">
        <v>28</v>
      </c>
      <c r="E1441" s="1" t="s">
        <v>15</v>
      </c>
      <c r="F1441">
        <v>2020</v>
      </c>
      <c r="G1441">
        <v>1</v>
      </c>
      <c r="H1441">
        <v>5901</v>
      </c>
      <c r="I1441">
        <v>39277</v>
      </c>
      <c r="J1441" s="4">
        <f>SUMIFS(I:I,D:D,External_Data[[#This Row],[Brand]],F:F,External_Data[[#This Row],[Year]])</f>
        <v>737499</v>
      </c>
      <c r="K14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833308</v>
      </c>
    </row>
    <row r="1442" spans="1:11" x14ac:dyDescent="0.25">
      <c r="A1442" s="1" t="s">
        <v>9</v>
      </c>
      <c r="B1442" s="1" t="s">
        <v>24</v>
      </c>
      <c r="C1442" s="1" t="s">
        <v>27</v>
      </c>
      <c r="D1442" s="1" t="s">
        <v>28</v>
      </c>
      <c r="E1442" s="1" t="s">
        <v>15</v>
      </c>
      <c r="F1442">
        <v>2020</v>
      </c>
      <c r="G1442">
        <v>2</v>
      </c>
      <c r="H1442">
        <v>6965</v>
      </c>
      <c r="I1442">
        <v>46704</v>
      </c>
      <c r="J1442" s="4">
        <f>SUMIFS(I:I,D:D,External_Data[[#This Row],[Brand]],F:F,External_Data[[#This Row],[Year]])</f>
        <v>737499</v>
      </c>
      <c r="K14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821618</v>
      </c>
    </row>
    <row r="1443" spans="1:11" x14ac:dyDescent="0.25">
      <c r="A1443" s="1" t="s">
        <v>9</v>
      </c>
      <c r="B1443" s="1" t="s">
        <v>24</v>
      </c>
      <c r="C1443" s="1" t="s">
        <v>27</v>
      </c>
      <c r="D1443" s="1" t="s">
        <v>28</v>
      </c>
      <c r="E1443" s="1" t="s">
        <v>15</v>
      </c>
      <c r="F1443">
        <v>2020</v>
      </c>
      <c r="G1443">
        <v>3</v>
      </c>
      <c r="H1443">
        <v>5271</v>
      </c>
      <c r="I1443">
        <v>35350</v>
      </c>
      <c r="J1443" s="4">
        <f>SUMIFS(I:I,D:D,External_Data[[#This Row],[Brand]],F:F,External_Data[[#This Row],[Year]])</f>
        <v>737499</v>
      </c>
      <c r="K14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810075</v>
      </c>
    </row>
    <row r="1444" spans="1:11" x14ac:dyDescent="0.25">
      <c r="A1444" s="1" t="s">
        <v>9</v>
      </c>
      <c r="B1444" s="1" t="s">
        <v>24</v>
      </c>
      <c r="C1444" s="1" t="s">
        <v>27</v>
      </c>
      <c r="D1444" s="1" t="s">
        <v>28</v>
      </c>
      <c r="E1444" s="1" t="s">
        <v>15</v>
      </c>
      <c r="F1444">
        <v>2020</v>
      </c>
      <c r="G1444">
        <v>4</v>
      </c>
      <c r="H1444">
        <v>6286</v>
      </c>
      <c r="I1444">
        <v>41433</v>
      </c>
      <c r="J1444" s="4">
        <f>SUMIFS(I:I,D:D,External_Data[[#This Row],[Brand]],F:F,External_Data[[#This Row],[Year]])</f>
        <v>737499</v>
      </c>
      <c r="K14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798840</v>
      </c>
    </row>
    <row r="1445" spans="1:11" x14ac:dyDescent="0.25">
      <c r="A1445" s="1" t="s">
        <v>9</v>
      </c>
      <c r="B1445" s="1" t="s">
        <v>24</v>
      </c>
      <c r="C1445" s="1" t="s">
        <v>27</v>
      </c>
      <c r="D1445" s="1" t="s">
        <v>28</v>
      </c>
      <c r="E1445" s="1" t="s">
        <v>15</v>
      </c>
      <c r="F1445">
        <v>2020</v>
      </c>
      <c r="G1445">
        <v>5</v>
      </c>
      <c r="H1445">
        <v>3857</v>
      </c>
      <c r="I1445">
        <v>25088</v>
      </c>
      <c r="J1445" s="4">
        <f>SUMIFS(I:I,D:D,External_Data[[#This Row],[Brand]],F:F,External_Data[[#This Row],[Year]])</f>
        <v>737499</v>
      </c>
      <c r="K14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787626</v>
      </c>
    </row>
    <row r="1446" spans="1:11" x14ac:dyDescent="0.25">
      <c r="A1446" s="1" t="s">
        <v>9</v>
      </c>
      <c r="B1446" s="1" t="s">
        <v>24</v>
      </c>
      <c r="C1446" s="1" t="s">
        <v>27</v>
      </c>
      <c r="D1446" s="1" t="s">
        <v>28</v>
      </c>
      <c r="E1446" s="1" t="s">
        <v>15</v>
      </c>
      <c r="F1446">
        <v>2020</v>
      </c>
      <c r="G1446">
        <v>6</v>
      </c>
      <c r="H1446">
        <v>5642</v>
      </c>
      <c r="I1446">
        <v>36694</v>
      </c>
      <c r="J1446" s="4">
        <f>SUMIFS(I:I,D:D,External_Data[[#This Row],[Brand]],F:F,External_Data[[#This Row],[Year]])</f>
        <v>737499</v>
      </c>
      <c r="K14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777854</v>
      </c>
    </row>
    <row r="1447" spans="1:11" x14ac:dyDescent="0.25">
      <c r="A1447" s="1" t="s">
        <v>9</v>
      </c>
      <c r="B1447" s="1" t="s">
        <v>24</v>
      </c>
      <c r="C1447" s="1" t="s">
        <v>27</v>
      </c>
      <c r="D1447" s="1" t="s">
        <v>28</v>
      </c>
      <c r="E1447" s="1" t="s">
        <v>15</v>
      </c>
      <c r="F1447">
        <v>2020</v>
      </c>
      <c r="G1447">
        <v>7</v>
      </c>
      <c r="H1447">
        <v>5117</v>
      </c>
      <c r="I1447">
        <v>33243</v>
      </c>
      <c r="J1447" s="4">
        <f>SUMIFS(I:I,D:D,External_Data[[#This Row],[Brand]],F:F,External_Data[[#This Row],[Year]])</f>
        <v>737499</v>
      </c>
      <c r="K14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768880</v>
      </c>
    </row>
    <row r="1448" spans="1:11" x14ac:dyDescent="0.25">
      <c r="A1448" s="1" t="s">
        <v>9</v>
      </c>
      <c r="B1448" s="1" t="s">
        <v>24</v>
      </c>
      <c r="C1448" s="1" t="s">
        <v>27</v>
      </c>
      <c r="D1448" s="1" t="s">
        <v>28</v>
      </c>
      <c r="E1448" s="1" t="s">
        <v>15</v>
      </c>
      <c r="F1448">
        <v>2020</v>
      </c>
      <c r="G1448">
        <v>8</v>
      </c>
      <c r="H1448">
        <v>2310</v>
      </c>
      <c r="I1448">
        <v>14987</v>
      </c>
      <c r="J1448" s="4">
        <f>SUMIFS(I:I,D:D,External_Data[[#This Row],[Brand]],F:F,External_Data[[#This Row],[Year]])</f>
        <v>737499</v>
      </c>
      <c r="K14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760452</v>
      </c>
    </row>
    <row r="1449" spans="1:11" x14ac:dyDescent="0.25">
      <c r="A1449" s="1" t="s">
        <v>9</v>
      </c>
      <c r="B1449" s="1" t="s">
        <v>24</v>
      </c>
      <c r="C1449" s="1" t="s">
        <v>27</v>
      </c>
      <c r="D1449" s="1" t="s">
        <v>28</v>
      </c>
      <c r="E1449" s="1" t="s">
        <v>15</v>
      </c>
      <c r="F1449">
        <v>2020</v>
      </c>
      <c r="G1449">
        <v>9</v>
      </c>
      <c r="H1449">
        <v>2359</v>
      </c>
      <c r="I1449">
        <v>15316</v>
      </c>
      <c r="J1449" s="4">
        <f>SUMIFS(I:I,D:D,External_Data[[#This Row],[Brand]],F:F,External_Data[[#This Row],[Year]])</f>
        <v>737499</v>
      </c>
      <c r="K14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753501</v>
      </c>
    </row>
    <row r="1450" spans="1:11" x14ac:dyDescent="0.25">
      <c r="A1450" s="1" t="s">
        <v>9</v>
      </c>
      <c r="B1450" s="1" t="s">
        <v>24</v>
      </c>
      <c r="C1450" s="1" t="s">
        <v>27</v>
      </c>
      <c r="D1450" s="1" t="s">
        <v>28</v>
      </c>
      <c r="E1450" s="1" t="s">
        <v>15</v>
      </c>
      <c r="F1450">
        <v>2020</v>
      </c>
      <c r="G1450">
        <v>10</v>
      </c>
      <c r="H1450">
        <v>1393</v>
      </c>
      <c r="I1450">
        <v>9079</v>
      </c>
      <c r="J1450" s="4">
        <f>SUMIFS(I:I,D:D,External_Data[[#This Row],[Brand]],F:F,External_Data[[#This Row],[Year]])</f>
        <v>737499</v>
      </c>
      <c r="K14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747397</v>
      </c>
    </row>
    <row r="1451" spans="1:11" x14ac:dyDescent="0.25">
      <c r="A1451" s="1" t="s">
        <v>9</v>
      </c>
      <c r="B1451" s="1" t="s">
        <v>24</v>
      </c>
      <c r="C1451" s="1" t="s">
        <v>27</v>
      </c>
      <c r="D1451" s="1" t="s">
        <v>28</v>
      </c>
      <c r="E1451" s="1" t="s">
        <v>15</v>
      </c>
      <c r="F1451">
        <v>2020</v>
      </c>
      <c r="G1451">
        <v>11</v>
      </c>
      <c r="H1451">
        <v>546</v>
      </c>
      <c r="I1451">
        <v>3521</v>
      </c>
      <c r="J1451" s="4">
        <f>SUMIFS(I:I,D:D,External_Data[[#This Row],[Brand]],F:F,External_Data[[#This Row],[Year]])</f>
        <v>737499</v>
      </c>
      <c r="K14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743043</v>
      </c>
    </row>
    <row r="1452" spans="1:11" x14ac:dyDescent="0.25">
      <c r="A1452" s="1" t="s">
        <v>9</v>
      </c>
      <c r="B1452" s="1" t="s">
        <v>24</v>
      </c>
      <c r="C1452" s="1" t="s">
        <v>27</v>
      </c>
      <c r="D1452" s="1" t="s">
        <v>28</v>
      </c>
      <c r="E1452" s="1" t="s">
        <v>15</v>
      </c>
      <c r="F1452">
        <v>2020</v>
      </c>
      <c r="G1452">
        <v>12</v>
      </c>
      <c r="H1452">
        <v>490</v>
      </c>
      <c r="I1452">
        <v>3227</v>
      </c>
      <c r="J1452" s="4">
        <f>SUMIFS(I:I,D:D,External_Data[[#This Row],[Brand]],F:F,External_Data[[#This Row],[Year]])</f>
        <v>737499</v>
      </c>
      <c r="K14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737499</v>
      </c>
    </row>
    <row r="1453" spans="1:11" x14ac:dyDescent="0.25">
      <c r="A1453" s="1" t="s">
        <v>9</v>
      </c>
      <c r="B1453" s="1" t="s">
        <v>24</v>
      </c>
      <c r="C1453" s="1" t="s">
        <v>27</v>
      </c>
      <c r="D1453" s="1" t="s">
        <v>28</v>
      </c>
      <c r="E1453" s="1" t="s">
        <v>15</v>
      </c>
      <c r="F1453">
        <v>2021</v>
      </c>
      <c r="G1453">
        <v>1</v>
      </c>
      <c r="H1453">
        <v>609</v>
      </c>
      <c r="I1453">
        <v>3997</v>
      </c>
      <c r="J1453" s="4">
        <f>SUMIFS(I:I,D:D,External_Data[[#This Row],[Brand]],F:F,External_Data[[#This Row],[Year]])</f>
        <v>134687</v>
      </c>
      <c r="K14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174923</v>
      </c>
    </row>
    <row r="1454" spans="1:11" x14ac:dyDescent="0.25">
      <c r="A1454" s="1" t="s">
        <v>9</v>
      </c>
      <c r="B1454" s="1" t="s">
        <v>24</v>
      </c>
      <c r="C1454" s="1" t="s">
        <v>27</v>
      </c>
      <c r="D1454" s="1" t="s">
        <v>28</v>
      </c>
      <c r="E1454" s="1" t="s">
        <v>15</v>
      </c>
      <c r="F1454">
        <v>2021</v>
      </c>
      <c r="G1454">
        <v>2</v>
      </c>
      <c r="H1454">
        <v>287</v>
      </c>
      <c r="I1454">
        <v>1904</v>
      </c>
      <c r="J1454" s="4">
        <f>SUMIFS(I:I,D:D,External_Data[[#This Row],[Brand]],F:F,External_Data[[#This Row],[Year]])</f>
        <v>134687</v>
      </c>
      <c r="K14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167958</v>
      </c>
    </row>
    <row r="1455" spans="1:11" x14ac:dyDescent="0.25">
      <c r="A1455" s="1" t="s">
        <v>9</v>
      </c>
      <c r="B1455" s="1" t="s">
        <v>24</v>
      </c>
      <c r="C1455" s="1" t="s">
        <v>27</v>
      </c>
      <c r="D1455" s="1" t="s">
        <v>28</v>
      </c>
      <c r="E1455" s="1" t="s">
        <v>15</v>
      </c>
      <c r="F1455">
        <v>2021</v>
      </c>
      <c r="G1455">
        <v>3</v>
      </c>
      <c r="H1455">
        <v>714</v>
      </c>
      <c r="I1455">
        <v>4641</v>
      </c>
      <c r="J1455" s="4">
        <f>SUMIFS(I:I,D:D,External_Data[[#This Row],[Brand]],F:F,External_Data[[#This Row],[Year]])</f>
        <v>134687</v>
      </c>
      <c r="K14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162687</v>
      </c>
    </row>
    <row r="1456" spans="1:11" x14ac:dyDescent="0.25">
      <c r="A1456" s="1" t="s">
        <v>9</v>
      </c>
      <c r="B1456" s="1" t="s">
        <v>24</v>
      </c>
      <c r="C1456" s="1" t="s">
        <v>27</v>
      </c>
      <c r="D1456" s="1" t="s">
        <v>28</v>
      </c>
      <c r="E1456" s="1" t="s">
        <v>15</v>
      </c>
      <c r="F1456">
        <v>2021</v>
      </c>
      <c r="G1456">
        <v>4</v>
      </c>
      <c r="H1456">
        <v>189</v>
      </c>
      <c r="I1456">
        <v>1225</v>
      </c>
      <c r="J1456" s="4">
        <f>SUMIFS(I:I,D:D,External_Data[[#This Row],[Brand]],F:F,External_Data[[#This Row],[Year]])</f>
        <v>134687</v>
      </c>
      <c r="K14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156401</v>
      </c>
    </row>
    <row r="1457" spans="1:11" x14ac:dyDescent="0.25">
      <c r="A1457" s="1" t="s">
        <v>9</v>
      </c>
      <c r="B1457" s="1" t="s">
        <v>24</v>
      </c>
      <c r="C1457" s="1" t="s">
        <v>27</v>
      </c>
      <c r="D1457" s="1" t="s">
        <v>28</v>
      </c>
      <c r="E1457" s="1" t="s">
        <v>15</v>
      </c>
      <c r="F1457">
        <v>2021</v>
      </c>
      <c r="G1457">
        <v>5</v>
      </c>
      <c r="H1457">
        <v>189</v>
      </c>
      <c r="I1457">
        <v>1239</v>
      </c>
      <c r="J1457" s="4">
        <f>SUMIFS(I:I,D:D,External_Data[[#This Row],[Brand]],F:F,External_Data[[#This Row],[Year]])</f>
        <v>134687</v>
      </c>
      <c r="K14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152544</v>
      </c>
    </row>
    <row r="1458" spans="1:11" x14ac:dyDescent="0.25">
      <c r="A1458" s="1" t="s">
        <v>9</v>
      </c>
      <c r="B1458" s="1" t="s">
        <v>24</v>
      </c>
      <c r="C1458" s="1" t="s">
        <v>27</v>
      </c>
      <c r="D1458" s="1" t="s">
        <v>28</v>
      </c>
      <c r="E1458" s="1" t="s">
        <v>15</v>
      </c>
      <c r="F1458">
        <v>2021</v>
      </c>
      <c r="G1458">
        <v>6</v>
      </c>
      <c r="H1458">
        <v>847</v>
      </c>
      <c r="I1458">
        <v>5523</v>
      </c>
      <c r="J1458" s="4">
        <f>SUMIFS(I:I,D:D,External_Data[[#This Row],[Brand]],F:F,External_Data[[#This Row],[Year]])</f>
        <v>134687</v>
      </c>
      <c r="K14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146902</v>
      </c>
    </row>
    <row r="1459" spans="1:11" x14ac:dyDescent="0.25">
      <c r="A1459" s="1" t="s">
        <v>9</v>
      </c>
      <c r="B1459" s="1" t="s">
        <v>24</v>
      </c>
      <c r="C1459" s="1" t="s">
        <v>27</v>
      </c>
      <c r="D1459" s="1" t="s">
        <v>28</v>
      </c>
      <c r="E1459" s="1" t="s">
        <v>15</v>
      </c>
      <c r="F1459">
        <v>2021</v>
      </c>
      <c r="G1459">
        <v>7</v>
      </c>
      <c r="H1459">
        <v>462</v>
      </c>
      <c r="I1459">
        <v>2975</v>
      </c>
      <c r="J1459" s="4">
        <f>SUMIFS(I:I,D:D,External_Data[[#This Row],[Brand]],F:F,External_Data[[#This Row],[Year]])</f>
        <v>134687</v>
      </c>
      <c r="K14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141785</v>
      </c>
    </row>
    <row r="1460" spans="1:11" x14ac:dyDescent="0.25">
      <c r="A1460" s="1" t="s">
        <v>9</v>
      </c>
      <c r="B1460" s="1" t="s">
        <v>24</v>
      </c>
      <c r="C1460" s="1" t="s">
        <v>27</v>
      </c>
      <c r="D1460" s="1" t="s">
        <v>28</v>
      </c>
      <c r="E1460" s="1" t="s">
        <v>15</v>
      </c>
      <c r="F1460">
        <v>2021</v>
      </c>
      <c r="G1460">
        <v>8</v>
      </c>
      <c r="H1460">
        <v>168</v>
      </c>
      <c r="I1460">
        <v>1085</v>
      </c>
      <c r="J1460" s="4">
        <f>SUMIFS(I:I,D:D,External_Data[[#This Row],[Brand]],F:F,External_Data[[#This Row],[Year]])</f>
        <v>134687</v>
      </c>
      <c r="K14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139475</v>
      </c>
    </row>
    <row r="1461" spans="1:11" x14ac:dyDescent="0.25">
      <c r="A1461" s="1" t="s">
        <v>9</v>
      </c>
      <c r="B1461" s="1" t="s">
        <v>24</v>
      </c>
      <c r="C1461" s="1" t="s">
        <v>27</v>
      </c>
      <c r="D1461" s="1" t="s">
        <v>28</v>
      </c>
      <c r="E1461" s="1" t="s">
        <v>15</v>
      </c>
      <c r="F1461">
        <v>2021</v>
      </c>
      <c r="G1461">
        <v>9</v>
      </c>
      <c r="H1461">
        <v>105</v>
      </c>
      <c r="I1461">
        <v>630</v>
      </c>
      <c r="J1461" s="4">
        <f>SUMIFS(I:I,D:D,External_Data[[#This Row],[Brand]],F:F,External_Data[[#This Row],[Year]])</f>
        <v>134687</v>
      </c>
      <c r="K14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137116</v>
      </c>
    </row>
    <row r="1462" spans="1:11" x14ac:dyDescent="0.25">
      <c r="A1462" s="1" t="s">
        <v>9</v>
      </c>
      <c r="B1462" s="1" t="s">
        <v>24</v>
      </c>
      <c r="C1462" s="1" t="s">
        <v>27</v>
      </c>
      <c r="D1462" s="1" t="s">
        <v>28</v>
      </c>
      <c r="E1462" s="1" t="s">
        <v>15</v>
      </c>
      <c r="F1462">
        <v>2021</v>
      </c>
      <c r="G1462">
        <v>10</v>
      </c>
      <c r="H1462">
        <v>224</v>
      </c>
      <c r="I1462">
        <v>1057</v>
      </c>
      <c r="J1462" s="4">
        <f>SUMIFS(I:I,D:D,External_Data[[#This Row],[Brand]],F:F,External_Data[[#This Row],[Year]])</f>
        <v>134687</v>
      </c>
      <c r="K14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135723</v>
      </c>
    </row>
    <row r="1463" spans="1:11" x14ac:dyDescent="0.25">
      <c r="A1463" s="1" t="s">
        <v>9</v>
      </c>
      <c r="B1463" s="1" t="s">
        <v>24</v>
      </c>
      <c r="C1463" s="1" t="s">
        <v>27</v>
      </c>
      <c r="D1463" s="1" t="s">
        <v>28</v>
      </c>
      <c r="E1463" s="1" t="s">
        <v>15</v>
      </c>
      <c r="F1463">
        <v>2021</v>
      </c>
      <c r="G1463">
        <v>11</v>
      </c>
      <c r="H1463">
        <v>273</v>
      </c>
      <c r="I1463">
        <v>1344</v>
      </c>
      <c r="J1463" s="4">
        <f>SUMIFS(I:I,D:D,External_Data[[#This Row],[Brand]],F:F,External_Data[[#This Row],[Year]])</f>
        <v>134687</v>
      </c>
      <c r="K14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135177</v>
      </c>
    </row>
    <row r="1464" spans="1:11" x14ac:dyDescent="0.25">
      <c r="A1464" s="1" t="s">
        <v>9</v>
      </c>
      <c r="B1464" s="1" t="s">
        <v>24</v>
      </c>
      <c r="C1464" s="1" t="s">
        <v>27</v>
      </c>
      <c r="D1464" s="1" t="s">
        <v>28</v>
      </c>
      <c r="E1464" s="1" t="s">
        <v>15</v>
      </c>
      <c r="F1464">
        <v>2021</v>
      </c>
      <c r="G1464">
        <v>12</v>
      </c>
      <c r="H1464">
        <v>308</v>
      </c>
      <c r="I1464">
        <v>1463</v>
      </c>
      <c r="J1464" s="4">
        <f>SUMIFS(I:I,D:D,External_Data[[#This Row],[Brand]],F:F,External_Data[[#This Row],[Year]])</f>
        <v>134687</v>
      </c>
      <c r="K14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134687</v>
      </c>
    </row>
    <row r="1465" spans="1:11" x14ac:dyDescent="0.25">
      <c r="A1465" s="1" t="s">
        <v>9</v>
      </c>
      <c r="B1465" s="1" t="s">
        <v>24</v>
      </c>
      <c r="C1465" s="1" t="s">
        <v>27</v>
      </c>
      <c r="D1465" s="1" t="s">
        <v>28</v>
      </c>
      <c r="E1465" s="1" t="s">
        <v>15</v>
      </c>
      <c r="F1465">
        <v>2022</v>
      </c>
      <c r="G1465">
        <v>1</v>
      </c>
      <c r="H1465">
        <v>35</v>
      </c>
      <c r="I1465">
        <v>168</v>
      </c>
      <c r="J1465" s="4">
        <f>SUMIFS(I:I,D:D,External_Data[[#This Row],[Brand]],F:F,External_Data[[#This Row],[Year]])</f>
        <v>649439</v>
      </c>
      <c r="K14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653205</v>
      </c>
    </row>
    <row r="1466" spans="1:11" x14ac:dyDescent="0.25">
      <c r="A1466" s="1" t="s">
        <v>9</v>
      </c>
      <c r="B1466" s="1" t="s">
        <v>24</v>
      </c>
      <c r="C1466" s="1" t="s">
        <v>27</v>
      </c>
      <c r="D1466" s="1" t="s">
        <v>28</v>
      </c>
      <c r="E1466" s="1" t="s">
        <v>15</v>
      </c>
      <c r="F1466">
        <v>2022</v>
      </c>
      <c r="G1466">
        <v>2</v>
      </c>
      <c r="H1466">
        <v>252</v>
      </c>
      <c r="I1466">
        <v>1274</v>
      </c>
      <c r="J1466" s="4">
        <f>SUMIFS(I:I,D:D,External_Data[[#This Row],[Brand]],F:F,External_Data[[#This Row],[Year]])</f>
        <v>649439</v>
      </c>
      <c r="K14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652918</v>
      </c>
    </row>
    <row r="1467" spans="1:11" x14ac:dyDescent="0.25">
      <c r="A1467" s="1" t="s">
        <v>9</v>
      </c>
      <c r="B1467" s="1" t="s">
        <v>24</v>
      </c>
      <c r="C1467" s="1" t="s">
        <v>27</v>
      </c>
      <c r="D1467" s="1" t="s">
        <v>28</v>
      </c>
      <c r="E1467" s="1" t="s">
        <v>15</v>
      </c>
      <c r="F1467">
        <v>2022</v>
      </c>
      <c r="G1467">
        <v>3</v>
      </c>
      <c r="H1467">
        <v>1715</v>
      </c>
      <c r="I1467">
        <v>8687</v>
      </c>
      <c r="J1467" s="4">
        <f>SUMIFS(I:I,D:D,External_Data[[#This Row],[Brand]],F:F,External_Data[[#This Row],[Year]])</f>
        <v>649439</v>
      </c>
      <c r="K14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652204</v>
      </c>
    </row>
    <row r="1468" spans="1:11" x14ac:dyDescent="0.25">
      <c r="A1468" s="1" t="s">
        <v>9</v>
      </c>
      <c r="B1468" s="1" t="s">
        <v>24</v>
      </c>
      <c r="C1468" s="1" t="s">
        <v>27</v>
      </c>
      <c r="D1468" s="1" t="s">
        <v>28</v>
      </c>
      <c r="E1468" s="1" t="s">
        <v>15</v>
      </c>
      <c r="F1468">
        <v>2022</v>
      </c>
      <c r="G1468">
        <v>4</v>
      </c>
      <c r="H1468">
        <v>2569</v>
      </c>
      <c r="I1468">
        <v>12901</v>
      </c>
      <c r="J1468" s="4">
        <f>SUMIFS(I:I,D:D,External_Data[[#This Row],[Brand]],F:F,External_Data[[#This Row],[Year]])</f>
        <v>649439</v>
      </c>
      <c r="K14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652015</v>
      </c>
    </row>
    <row r="1469" spans="1:11" x14ac:dyDescent="0.25">
      <c r="A1469" s="1" t="s">
        <v>9</v>
      </c>
      <c r="B1469" s="1" t="s">
        <v>24</v>
      </c>
      <c r="C1469" s="1" t="s">
        <v>27</v>
      </c>
      <c r="D1469" s="1" t="s">
        <v>28</v>
      </c>
      <c r="E1469" s="1" t="s">
        <v>15</v>
      </c>
      <c r="F1469">
        <v>2022</v>
      </c>
      <c r="G1469">
        <v>5</v>
      </c>
      <c r="H1469">
        <v>2226</v>
      </c>
      <c r="I1469">
        <v>11249</v>
      </c>
      <c r="J1469" s="4">
        <f>SUMIFS(I:I,D:D,External_Data[[#This Row],[Brand]],F:F,External_Data[[#This Row],[Year]])</f>
        <v>649439</v>
      </c>
      <c r="K14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651826</v>
      </c>
    </row>
    <row r="1470" spans="1:11" x14ac:dyDescent="0.25">
      <c r="A1470" s="1" t="s">
        <v>9</v>
      </c>
      <c r="B1470" s="1" t="s">
        <v>24</v>
      </c>
      <c r="C1470" s="1" t="s">
        <v>27</v>
      </c>
      <c r="D1470" s="1" t="s">
        <v>28</v>
      </c>
      <c r="E1470" s="1" t="s">
        <v>15</v>
      </c>
      <c r="F1470">
        <v>2022</v>
      </c>
      <c r="G1470">
        <v>6</v>
      </c>
      <c r="H1470">
        <v>3045</v>
      </c>
      <c r="I1470">
        <v>15330</v>
      </c>
      <c r="J1470" s="4">
        <f>SUMIFS(I:I,D:D,External_Data[[#This Row],[Brand]],F:F,External_Data[[#This Row],[Year]])</f>
        <v>649439</v>
      </c>
      <c r="K14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650979</v>
      </c>
    </row>
    <row r="1471" spans="1:11" x14ac:dyDescent="0.25">
      <c r="A1471" s="1" t="s">
        <v>9</v>
      </c>
      <c r="B1471" s="1" t="s">
        <v>24</v>
      </c>
      <c r="C1471" s="1" t="s">
        <v>27</v>
      </c>
      <c r="D1471" s="1" t="s">
        <v>28</v>
      </c>
      <c r="E1471" s="1" t="s">
        <v>15</v>
      </c>
      <c r="F1471">
        <v>2022</v>
      </c>
      <c r="G1471">
        <v>7</v>
      </c>
      <c r="H1471">
        <v>4263</v>
      </c>
      <c r="I1471">
        <v>21469</v>
      </c>
      <c r="J1471" s="4">
        <f>SUMIFS(I:I,D:D,External_Data[[#This Row],[Brand]],F:F,External_Data[[#This Row],[Year]])</f>
        <v>649439</v>
      </c>
      <c r="K14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650517</v>
      </c>
    </row>
    <row r="1472" spans="1:11" x14ac:dyDescent="0.25">
      <c r="A1472" s="1" t="s">
        <v>9</v>
      </c>
      <c r="B1472" s="1" t="s">
        <v>24</v>
      </c>
      <c r="C1472" s="1" t="s">
        <v>27</v>
      </c>
      <c r="D1472" s="1" t="s">
        <v>28</v>
      </c>
      <c r="E1472" s="1" t="s">
        <v>15</v>
      </c>
      <c r="F1472">
        <v>2022</v>
      </c>
      <c r="G1472">
        <v>8</v>
      </c>
      <c r="H1472">
        <v>4368</v>
      </c>
      <c r="I1472">
        <v>22029</v>
      </c>
      <c r="J1472" s="4">
        <f>SUMIFS(I:I,D:D,External_Data[[#This Row],[Brand]],F:F,External_Data[[#This Row],[Year]])</f>
        <v>649439</v>
      </c>
      <c r="K14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650349</v>
      </c>
    </row>
    <row r="1473" spans="1:11" x14ac:dyDescent="0.25">
      <c r="A1473" s="1" t="s">
        <v>9</v>
      </c>
      <c r="B1473" s="1" t="s">
        <v>24</v>
      </c>
      <c r="C1473" s="1" t="s">
        <v>27</v>
      </c>
      <c r="D1473" s="1" t="s">
        <v>28</v>
      </c>
      <c r="E1473" s="1" t="s">
        <v>15</v>
      </c>
      <c r="F1473">
        <v>2022</v>
      </c>
      <c r="G1473">
        <v>9</v>
      </c>
      <c r="H1473">
        <v>4795</v>
      </c>
      <c r="I1473">
        <v>24150</v>
      </c>
      <c r="J1473" s="4">
        <f>SUMIFS(I:I,D:D,External_Data[[#This Row],[Brand]],F:F,External_Data[[#This Row],[Year]])</f>
        <v>649439</v>
      </c>
      <c r="K14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650244</v>
      </c>
    </row>
    <row r="1474" spans="1:11" x14ac:dyDescent="0.25">
      <c r="A1474" s="1" t="s">
        <v>9</v>
      </c>
      <c r="B1474" s="1" t="s">
        <v>24</v>
      </c>
      <c r="C1474" s="1" t="s">
        <v>27</v>
      </c>
      <c r="D1474" s="1" t="s">
        <v>28</v>
      </c>
      <c r="E1474" s="1" t="s">
        <v>15</v>
      </c>
      <c r="F1474">
        <v>2022</v>
      </c>
      <c r="G1474">
        <v>10</v>
      </c>
      <c r="H1474">
        <v>2870</v>
      </c>
      <c r="I1474">
        <v>14518</v>
      </c>
      <c r="J1474" s="4">
        <f>SUMIFS(I:I,D:D,External_Data[[#This Row],[Brand]],F:F,External_Data[[#This Row],[Year]])</f>
        <v>649439</v>
      </c>
      <c r="K14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650020</v>
      </c>
    </row>
    <row r="1475" spans="1:11" x14ac:dyDescent="0.25">
      <c r="A1475" s="1" t="s">
        <v>9</v>
      </c>
      <c r="B1475" s="1" t="s">
        <v>24</v>
      </c>
      <c r="C1475" s="1" t="s">
        <v>27</v>
      </c>
      <c r="D1475" s="1" t="s">
        <v>28</v>
      </c>
      <c r="E1475" s="1" t="s">
        <v>15</v>
      </c>
      <c r="F1475">
        <v>2022</v>
      </c>
      <c r="G1475">
        <v>11</v>
      </c>
      <c r="H1475">
        <v>1204</v>
      </c>
      <c r="I1475">
        <v>6104</v>
      </c>
      <c r="J1475" s="4">
        <f>SUMIFS(I:I,D:D,External_Data[[#This Row],[Brand]],F:F,External_Data[[#This Row],[Year]])</f>
        <v>649439</v>
      </c>
      <c r="K14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649747</v>
      </c>
    </row>
    <row r="1476" spans="1:11" x14ac:dyDescent="0.25">
      <c r="A1476" s="1" t="s">
        <v>9</v>
      </c>
      <c r="B1476" s="1" t="s">
        <v>24</v>
      </c>
      <c r="C1476" s="1" t="s">
        <v>27</v>
      </c>
      <c r="D1476" s="1" t="s">
        <v>28</v>
      </c>
      <c r="E1476" s="1" t="s">
        <v>15</v>
      </c>
      <c r="F1476">
        <v>2022</v>
      </c>
      <c r="G1476">
        <v>12</v>
      </c>
      <c r="H1476">
        <v>1036</v>
      </c>
      <c r="I1476">
        <v>5236</v>
      </c>
      <c r="J1476" s="4">
        <f>SUMIFS(I:I,D:D,External_Data[[#This Row],[Brand]],F:F,External_Data[[#This Row],[Year]])</f>
        <v>649439</v>
      </c>
      <c r="K14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649439</v>
      </c>
    </row>
    <row r="1477" spans="1:11" x14ac:dyDescent="0.25">
      <c r="A1477" s="1" t="s">
        <v>9</v>
      </c>
      <c r="B1477" s="1" t="s">
        <v>24</v>
      </c>
      <c r="C1477" s="1" t="s">
        <v>27</v>
      </c>
      <c r="D1477" s="1" t="s">
        <v>28</v>
      </c>
      <c r="E1477" s="1" t="s">
        <v>15</v>
      </c>
      <c r="F1477">
        <v>2023</v>
      </c>
      <c r="G1477">
        <v>1</v>
      </c>
      <c r="H1477">
        <v>1260</v>
      </c>
      <c r="I1477">
        <v>6321</v>
      </c>
      <c r="J1477" s="4">
        <f>SUMIFS(I:I,D:D,External_Data[[#This Row],[Brand]],F:F,External_Data[[#This Row],[Year]])</f>
        <v>229831</v>
      </c>
      <c r="K14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258174</v>
      </c>
    </row>
    <row r="1478" spans="1:11" x14ac:dyDescent="0.25">
      <c r="A1478" s="1" t="s">
        <v>9</v>
      </c>
      <c r="B1478" s="1" t="s">
        <v>24</v>
      </c>
      <c r="C1478" s="1" t="s">
        <v>27</v>
      </c>
      <c r="D1478" s="1" t="s">
        <v>28</v>
      </c>
      <c r="E1478" s="1" t="s">
        <v>15</v>
      </c>
      <c r="F1478">
        <v>2023</v>
      </c>
      <c r="G1478">
        <v>2</v>
      </c>
      <c r="H1478">
        <v>3892</v>
      </c>
      <c r="I1478">
        <v>19614</v>
      </c>
      <c r="J1478" s="4">
        <f>SUMIFS(I:I,D:D,External_Data[[#This Row],[Brand]],F:F,External_Data[[#This Row],[Year]])</f>
        <v>229831</v>
      </c>
      <c r="K14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257922</v>
      </c>
    </row>
    <row r="1479" spans="1:11" x14ac:dyDescent="0.25">
      <c r="A1479" s="1" t="s">
        <v>9</v>
      </c>
      <c r="B1479" s="1" t="s">
        <v>24</v>
      </c>
      <c r="C1479" s="1" t="s">
        <v>27</v>
      </c>
      <c r="D1479" s="1" t="s">
        <v>28</v>
      </c>
      <c r="E1479" s="1" t="s">
        <v>15</v>
      </c>
      <c r="F1479">
        <v>2023</v>
      </c>
      <c r="G1479">
        <v>3</v>
      </c>
      <c r="H1479">
        <v>8092</v>
      </c>
      <c r="I1479">
        <v>40789</v>
      </c>
      <c r="J1479" s="4">
        <f>SUMIFS(I:I,D:D,External_Data[[#This Row],[Brand]],F:F,External_Data[[#This Row],[Year]])</f>
        <v>229831</v>
      </c>
      <c r="K14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256207</v>
      </c>
    </row>
    <row r="1480" spans="1:11" x14ac:dyDescent="0.25">
      <c r="A1480" s="1" t="s">
        <v>9</v>
      </c>
      <c r="B1480" s="1" t="s">
        <v>24</v>
      </c>
      <c r="C1480" s="1" t="s">
        <v>29</v>
      </c>
      <c r="D1480" s="1" t="s">
        <v>30</v>
      </c>
      <c r="E1480" s="1" t="s">
        <v>13</v>
      </c>
      <c r="F1480">
        <v>2018</v>
      </c>
      <c r="G1480">
        <v>1</v>
      </c>
      <c r="H1480">
        <v>129269</v>
      </c>
      <c r="I1480">
        <v>680687</v>
      </c>
      <c r="J1480" s="4">
        <f>SUMIFS(I:I,D:D,External_Data[[#This Row],[Brand]],F:F,External_Data[[#This Row],[Year]])</f>
        <v>21104104</v>
      </c>
      <c r="K14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1" spans="1:11" x14ac:dyDescent="0.25">
      <c r="A1481" s="1" t="s">
        <v>9</v>
      </c>
      <c r="B1481" s="1" t="s">
        <v>24</v>
      </c>
      <c r="C1481" s="1" t="s">
        <v>29</v>
      </c>
      <c r="D1481" s="1" t="s">
        <v>30</v>
      </c>
      <c r="E1481" s="1" t="s">
        <v>13</v>
      </c>
      <c r="F1481">
        <v>2018</v>
      </c>
      <c r="G1481">
        <v>2</v>
      </c>
      <c r="H1481">
        <v>98770</v>
      </c>
      <c r="I1481">
        <v>518644</v>
      </c>
      <c r="J1481" s="4">
        <f>SUMIFS(I:I,D:D,External_Data[[#This Row],[Brand]],F:F,External_Data[[#This Row],[Year]])</f>
        <v>21104104</v>
      </c>
      <c r="K14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2" spans="1:11" x14ac:dyDescent="0.25">
      <c r="A1482" s="1" t="s">
        <v>9</v>
      </c>
      <c r="B1482" s="1" t="s">
        <v>24</v>
      </c>
      <c r="C1482" s="1" t="s">
        <v>29</v>
      </c>
      <c r="D1482" s="1" t="s">
        <v>30</v>
      </c>
      <c r="E1482" s="1" t="s">
        <v>13</v>
      </c>
      <c r="F1482">
        <v>2018</v>
      </c>
      <c r="G1482">
        <v>3</v>
      </c>
      <c r="H1482">
        <v>137886</v>
      </c>
      <c r="I1482">
        <v>718193</v>
      </c>
      <c r="J1482" s="4">
        <f>SUMIFS(I:I,D:D,External_Data[[#This Row],[Brand]],F:F,External_Data[[#This Row],[Year]])</f>
        <v>21104104</v>
      </c>
      <c r="K14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3" spans="1:11" x14ac:dyDescent="0.25">
      <c r="A1483" s="1" t="s">
        <v>9</v>
      </c>
      <c r="B1483" s="1" t="s">
        <v>24</v>
      </c>
      <c r="C1483" s="1" t="s">
        <v>29</v>
      </c>
      <c r="D1483" s="1" t="s">
        <v>30</v>
      </c>
      <c r="E1483" s="1" t="s">
        <v>13</v>
      </c>
      <c r="F1483">
        <v>2018</v>
      </c>
      <c r="G1483">
        <v>4</v>
      </c>
      <c r="H1483">
        <v>106274</v>
      </c>
      <c r="I1483">
        <v>550067</v>
      </c>
      <c r="J1483" s="4">
        <f>SUMIFS(I:I,D:D,External_Data[[#This Row],[Brand]],F:F,External_Data[[#This Row],[Year]])</f>
        <v>21104104</v>
      </c>
      <c r="K14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4" spans="1:11" x14ac:dyDescent="0.25">
      <c r="A1484" s="1" t="s">
        <v>9</v>
      </c>
      <c r="B1484" s="1" t="s">
        <v>24</v>
      </c>
      <c r="C1484" s="1" t="s">
        <v>29</v>
      </c>
      <c r="D1484" s="1" t="s">
        <v>30</v>
      </c>
      <c r="E1484" s="1" t="s">
        <v>13</v>
      </c>
      <c r="F1484">
        <v>2018</v>
      </c>
      <c r="G1484">
        <v>5</v>
      </c>
      <c r="H1484">
        <v>128212</v>
      </c>
      <c r="I1484">
        <v>669851</v>
      </c>
      <c r="J1484" s="4">
        <f>SUMIFS(I:I,D:D,External_Data[[#This Row],[Brand]],F:F,External_Data[[#This Row],[Year]])</f>
        <v>21104104</v>
      </c>
      <c r="K14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5" spans="1:11" x14ac:dyDescent="0.25">
      <c r="A1485" s="1" t="s">
        <v>9</v>
      </c>
      <c r="B1485" s="1" t="s">
        <v>24</v>
      </c>
      <c r="C1485" s="1" t="s">
        <v>29</v>
      </c>
      <c r="D1485" s="1" t="s">
        <v>30</v>
      </c>
      <c r="E1485" s="1" t="s">
        <v>13</v>
      </c>
      <c r="F1485">
        <v>2018</v>
      </c>
      <c r="G1485">
        <v>6</v>
      </c>
      <c r="H1485">
        <v>139475</v>
      </c>
      <c r="I1485">
        <v>731906</v>
      </c>
      <c r="J1485" s="4">
        <f>SUMIFS(I:I,D:D,External_Data[[#This Row],[Brand]],F:F,External_Data[[#This Row],[Year]])</f>
        <v>21104104</v>
      </c>
      <c r="K14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6" spans="1:11" x14ac:dyDescent="0.25">
      <c r="A1486" s="1" t="s">
        <v>9</v>
      </c>
      <c r="B1486" s="1" t="s">
        <v>24</v>
      </c>
      <c r="C1486" s="1" t="s">
        <v>29</v>
      </c>
      <c r="D1486" s="1" t="s">
        <v>30</v>
      </c>
      <c r="E1486" s="1" t="s">
        <v>13</v>
      </c>
      <c r="F1486">
        <v>2018</v>
      </c>
      <c r="G1486">
        <v>7</v>
      </c>
      <c r="H1486">
        <v>131040</v>
      </c>
      <c r="I1486">
        <v>689171</v>
      </c>
      <c r="J1486" s="4">
        <f>SUMIFS(I:I,D:D,External_Data[[#This Row],[Brand]],F:F,External_Data[[#This Row],[Year]])</f>
        <v>21104104</v>
      </c>
      <c r="K14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7" spans="1:11" x14ac:dyDescent="0.25">
      <c r="A1487" s="1" t="s">
        <v>9</v>
      </c>
      <c r="B1487" s="1" t="s">
        <v>24</v>
      </c>
      <c r="C1487" s="1" t="s">
        <v>29</v>
      </c>
      <c r="D1487" s="1" t="s">
        <v>30</v>
      </c>
      <c r="E1487" s="1" t="s">
        <v>13</v>
      </c>
      <c r="F1487">
        <v>2018</v>
      </c>
      <c r="G1487">
        <v>8</v>
      </c>
      <c r="H1487">
        <v>124019</v>
      </c>
      <c r="I1487">
        <v>648403</v>
      </c>
      <c r="J1487" s="4">
        <f>SUMIFS(I:I,D:D,External_Data[[#This Row],[Brand]],F:F,External_Data[[#This Row],[Year]])</f>
        <v>21104104</v>
      </c>
      <c r="K14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8" spans="1:11" x14ac:dyDescent="0.25">
      <c r="A1488" s="1" t="s">
        <v>9</v>
      </c>
      <c r="B1488" s="1" t="s">
        <v>24</v>
      </c>
      <c r="C1488" s="1" t="s">
        <v>29</v>
      </c>
      <c r="D1488" s="1" t="s">
        <v>30</v>
      </c>
      <c r="E1488" s="1" t="s">
        <v>13</v>
      </c>
      <c r="F1488">
        <v>2018</v>
      </c>
      <c r="G1488">
        <v>9</v>
      </c>
      <c r="H1488">
        <v>122815</v>
      </c>
      <c r="I1488">
        <v>651602</v>
      </c>
      <c r="J1488" s="4">
        <f>SUMIFS(I:I,D:D,External_Data[[#This Row],[Brand]],F:F,External_Data[[#This Row],[Year]])</f>
        <v>21104104</v>
      </c>
      <c r="K14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89" spans="1:11" x14ac:dyDescent="0.25">
      <c r="A1489" s="1" t="s">
        <v>9</v>
      </c>
      <c r="B1489" s="1" t="s">
        <v>24</v>
      </c>
      <c r="C1489" s="1" t="s">
        <v>29</v>
      </c>
      <c r="D1489" s="1" t="s">
        <v>30</v>
      </c>
      <c r="E1489" s="1" t="s">
        <v>13</v>
      </c>
      <c r="F1489">
        <v>2018</v>
      </c>
      <c r="G1489">
        <v>10</v>
      </c>
      <c r="H1489">
        <v>123844</v>
      </c>
      <c r="I1489">
        <v>664209</v>
      </c>
      <c r="J1489" s="4">
        <f>SUMIFS(I:I,D:D,External_Data[[#This Row],[Brand]],F:F,External_Data[[#This Row],[Year]])</f>
        <v>21104104</v>
      </c>
      <c r="K14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90" spans="1:11" x14ac:dyDescent="0.25">
      <c r="A1490" s="1" t="s">
        <v>9</v>
      </c>
      <c r="B1490" s="1" t="s">
        <v>24</v>
      </c>
      <c r="C1490" s="1" t="s">
        <v>29</v>
      </c>
      <c r="D1490" s="1" t="s">
        <v>30</v>
      </c>
      <c r="E1490" s="1" t="s">
        <v>13</v>
      </c>
      <c r="F1490">
        <v>2018</v>
      </c>
      <c r="G1490">
        <v>11</v>
      </c>
      <c r="H1490">
        <v>111454</v>
      </c>
      <c r="I1490">
        <v>600481</v>
      </c>
      <c r="J1490" s="4">
        <f>SUMIFS(I:I,D:D,External_Data[[#This Row],[Brand]],F:F,External_Data[[#This Row],[Year]])</f>
        <v>21104104</v>
      </c>
      <c r="K14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91" spans="1:11" x14ac:dyDescent="0.25">
      <c r="A1491" s="1" t="s">
        <v>9</v>
      </c>
      <c r="B1491" s="1" t="s">
        <v>24</v>
      </c>
      <c r="C1491" s="1" t="s">
        <v>29</v>
      </c>
      <c r="D1491" s="1" t="s">
        <v>30</v>
      </c>
      <c r="E1491" s="1" t="s">
        <v>13</v>
      </c>
      <c r="F1491">
        <v>2018</v>
      </c>
      <c r="G1491">
        <v>12</v>
      </c>
      <c r="H1491">
        <v>126924</v>
      </c>
      <c r="I1491">
        <v>680939</v>
      </c>
      <c r="J1491" s="4">
        <f>SUMIFS(I:I,D:D,External_Data[[#This Row],[Brand]],F:F,External_Data[[#This Row],[Year]])</f>
        <v>21104104</v>
      </c>
      <c r="K14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492" spans="1:11" x14ac:dyDescent="0.25">
      <c r="A1492" s="1" t="s">
        <v>9</v>
      </c>
      <c r="B1492" s="1" t="s">
        <v>24</v>
      </c>
      <c r="C1492" s="1" t="s">
        <v>29</v>
      </c>
      <c r="D1492" s="1" t="s">
        <v>30</v>
      </c>
      <c r="E1492" s="1" t="s">
        <v>13</v>
      </c>
      <c r="F1492">
        <v>2019</v>
      </c>
      <c r="G1492">
        <v>1</v>
      </c>
      <c r="H1492">
        <v>126644</v>
      </c>
      <c r="I1492">
        <v>702646</v>
      </c>
      <c r="J1492" s="4">
        <f>SUMIFS(I:I,D:D,External_Data[[#This Row],[Brand]],F:F,External_Data[[#This Row],[Year]])</f>
        <v>19686611</v>
      </c>
      <c r="K14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21037324</v>
      </c>
    </row>
    <row r="1493" spans="1:11" x14ac:dyDescent="0.25">
      <c r="A1493" s="1" t="s">
        <v>9</v>
      </c>
      <c r="B1493" s="1" t="s">
        <v>24</v>
      </c>
      <c r="C1493" s="1" t="s">
        <v>29</v>
      </c>
      <c r="D1493" s="1" t="s">
        <v>30</v>
      </c>
      <c r="E1493" s="1" t="s">
        <v>13</v>
      </c>
      <c r="F1493">
        <v>2019</v>
      </c>
      <c r="G1493">
        <v>2</v>
      </c>
      <c r="H1493">
        <v>116536</v>
      </c>
      <c r="I1493">
        <v>649376</v>
      </c>
      <c r="J1493" s="4">
        <f>SUMIFS(I:I,D:D,External_Data[[#This Row],[Brand]],F:F,External_Data[[#This Row],[Year]])</f>
        <v>19686611</v>
      </c>
      <c r="K14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20938554</v>
      </c>
    </row>
    <row r="1494" spans="1:11" x14ac:dyDescent="0.25">
      <c r="A1494" s="1" t="s">
        <v>9</v>
      </c>
      <c r="B1494" s="1" t="s">
        <v>24</v>
      </c>
      <c r="C1494" s="1" t="s">
        <v>29</v>
      </c>
      <c r="D1494" s="1" t="s">
        <v>30</v>
      </c>
      <c r="E1494" s="1" t="s">
        <v>13</v>
      </c>
      <c r="F1494">
        <v>2019</v>
      </c>
      <c r="G1494">
        <v>3</v>
      </c>
      <c r="H1494">
        <v>111972</v>
      </c>
      <c r="I1494">
        <v>610190</v>
      </c>
      <c r="J1494" s="4">
        <f>SUMIFS(I:I,D:D,External_Data[[#This Row],[Brand]],F:F,External_Data[[#This Row],[Year]])</f>
        <v>19686611</v>
      </c>
      <c r="K14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20800668</v>
      </c>
    </row>
    <row r="1495" spans="1:11" x14ac:dyDescent="0.25">
      <c r="A1495" s="1" t="s">
        <v>9</v>
      </c>
      <c r="B1495" s="1" t="s">
        <v>24</v>
      </c>
      <c r="C1495" s="1" t="s">
        <v>29</v>
      </c>
      <c r="D1495" s="1" t="s">
        <v>30</v>
      </c>
      <c r="E1495" s="1" t="s">
        <v>13</v>
      </c>
      <c r="F1495">
        <v>2019</v>
      </c>
      <c r="G1495">
        <v>4</v>
      </c>
      <c r="H1495">
        <v>110999</v>
      </c>
      <c r="I1495">
        <v>604205</v>
      </c>
      <c r="J1495" s="4">
        <f>SUMIFS(I:I,D:D,External_Data[[#This Row],[Brand]],F:F,External_Data[[#This Row],[Year]])</f>
        <v>19686611</v>
      </c>
      <c r="K14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20694394</v>
      </c>
    </row>
    <row r="1496" spans="1:11" x14ac:dyDescent="0.25">
      <c r="A1496" s="1" t="s">
        <v>9</v>
      </c>
      <c r="B1496" s="1" t="s">
        <v>24</v>
      </c>
      <c r="C1496" s="1" t="s">
        <v>29</v>
      </c>
      <c r="D1496" s="1" t="s">
        <v>30</v>
      </c>
      <c r="E1496" s="1" t="s">
        <v>13</v>
      </c>
      <c r="F1496">
        <v>2019</v>
      </c>
      <c r="G1496">
        <v>5</v>
      </c>
      <c r="H1496">
        <v>119259</v>
      </c>
      <c r="I1496">
        <v>640374</v>
      </c>
      <c r="J1496" s="4">
        <f>SUMIFS(I:I,D:D,External_Data[[#This Row],[Brand]],F:F,External_Data[[#This Row],[Year]])</f>
        <v>19686611</v>
      </c>
      <c r="K14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20566182</v>
      </c>
    </row>
    <row r="1497" spans="1:11" x14ac:dyDescent="0.25">
      <c r="A1497" s="1" t="s">
        <v>9</v>
      </c>
      <c r="B1497" s="1" t="s">
        <v>24</v>
      </c>
      <c r="C1497" s="1" t="s">
        <v>29</v>
      </c>
      <c r="D1497" s="1" t="s">
        <v>30</v>
      </c>
      <c r="E1497" s="1" t="s">
        <v>13</v>
      </c>
      <c r="F1497">
        <v>2019</v>
      </c>
      <c r="G1497">
        <v>6</v>
      </c>
      <c r="H1497">
        <v>116837</v>
      </c>
      <c r="I1497">
        <v>629041</v>
      </c>
      <c r="J1497" s="4">
        <f>SUMIFS(I:I,D:D,External_Data[[#This Row],[Brand]],F:F,External_Data[[#This Row],[Year]])</f>
        <v>19686611</v>
      </c>
      <c r="K14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20426707</v>
      </c>
    </row>
    <row r="1498" spans="1:11" x14ac:dyDescent="0.25">
      <c r="A1498" s="1" t="s">
        <v>9</v>
      </c>
      <c r="B1498" s="1" t="s">
        <v>24</v>
      </c>
      <c r="C1498" s="1" t="s">
        <v>29</v>
      </c>
      <c r="D1498" s="1" t="s">
        <v>30</v>
      </c>
      <c r="E1498" s="1" t="s">
        <v>13</v>
      </c>
      <c r="F1498">
        <v>2019</v>
      </c>
      <c r="G1498">
        <v>7</v>
      </c>
      <c r="H1498">
        <v>112637</v>
      </c>
      <c r="I1498">
        <v>608552</v>
      </c>
      <c r="J1498" s="4">
        <f>SUMIFS(I:I,D:D,External_Data[[#This Row],[Brand]],F:F,External_Data[[#This Row],[Year]])</f>
        <v>19686611</v>
      </c>
      <c r="K14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20295667</v>
      </c>
    </row>
    <row r="1499" spans="1:11" x14ac:dyDescent="0.25">
      <c r="A1499" s="1" t="s">
        <v>9</v>
      </c>
      <c r="B1499" s="1" t="s">
        <v>24</v>
      </c>
      <c r="C1499" s="1" t="s">
        <v>29</v>
      </c>
      <c r="D1499" s="1" t="s">
        <v>30</v>
      </c>
      <c r="E1499" s="1" t="s">
        <v>13</v>
      </c>
      <c r="F1499">
        <v>2019</v>
      </c>
      <c r="G1499">
        <v>8</v>
      </c>
      <c r="H1499">
        <v>102641</v>
      </c>
      <c r="I1499">
        <v>557347</v>
      </c>
      <c r="J1499" s="4">
        <f>SUMIFS(I:I,D:D,External_Data[[#This Row],[Brand]],F:F,External_Data[[#This Row],[Year]])</f>
        <v>19686611</v>
      </c>
      <c r="K14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20171648</v>
      </c>
    </row>
    <row r="1500" spans="1:11" x14ac:dyDescent="0.25">
      <c r="A1500" s="1" t="s">
        <v>9</v>
      </c>
      <c r="B1500" s="1" t="s">
        <v>24</v>
      </c>
      <c r="C1500" s="1" t="s">
        <v>29</v>
      </c>
      <c r="D1500" s="1" t="s">
        <v>30</v>
      </c>
      <c r="E1500" s="1" t="s">
        <v>13</v>
      </c>
      <c r="F1500">
        <v>2019</v>
      </c>
      <c r="G1500">
        <v>9</v>
      </c>
      <c r="H1500">
        <v>100646</v>
      </c>
      <c r="I1500">
        <v>543340</v>
      </c>
      <c r="J1500" s="4">
        <f>SUMIFS(I:I,D:D,External_Data[[#This Row],[Brand]],F:F,External_Data[[#This Row],[Year]])</f>
        <v>19686611</v>
      </c>
      <c r="K15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20048833</v>
      </c>
    </row>
    <row r="1501" spans="1:11" x14ac:dyDescent="0.25">
      <c r="A1501" s="1" t="s">
        <v>9</v>
      </c>
      <c r="B1501" s="1" t="s">
        <v>24</v>
      </c>
      <c r="C1501" s="1" t="s">
        <v>29</v>
      </c>
      <c r="D1501" s="1" t="s">
        <v>30</v>
      </c>
      <c r="E1501" s="1" t="s">
        <v>13</v>
      </c>
      <c r="F1501">
        <v>2019</v>
      </c>
      <c r="G1501">
        <v>10</v>
      </c>
      <c r="H1501">
        <v>105987</v>
      </c>
      <c r="I1501">
        <v>591584</v>
      </c>
      <c r="J1501" s="4">
        <f>SUMIFS(I:I,D:D,External_Data[[#This Row],[Brand]],F:F,External_Data[[#This Row],[Year]])</f>
        <v>19686611</v>
      </c>
      <c r="K15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19924989</v>
      </c>
    </row>
    <row r="1502" spans="1:11" x14ac:dyDescent="0.25">
      <c r="A1502" s="1" t="s">
        <v>9</v>
      </c>
      <c r="B1502" s="1" t="s">
        <v>24</v>
      </c>
      <c r="C1502" s="1" t="s">
        <v>29</v>
      </c>
      <c r="D1502" s="1" t="s">
        <v>30</v>
      </c>
      <c r="E1502" s="1" t="s">
        <v>13</v>
      </c>
      <c r="F1502">
        <v>2019</v>
      </c>
      <c r="G1502">
        <v>11</v>
      </c>
      <c r="H1502">
        <v>90412</v>
      </c>
      <c r="I1502">
        <v>506751</v>
      </c>
      <c r="J1502" s="4">
        <f>SUMIFS(I:I,D:D,External_Data[[#This Row],[Brand]],F:F,External_Data[[#This Row],[Year]])</f>
        <v>19686611</v>
      </c>
      <c r="K15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19813535</v>
      </c>
    </row>
    <row r="1503" spans="1:11" x14ac:dyDescent="0.25">
      <c r="A1503" s="1" t="s">
        <v>9</v>
      </c>
      <c r="B1503" s="1" t="s">
        <v>24</v>
      </c>
      <c r="C1503" s="1" t="s">
        <v>29</v>
      </c>
      <c r="D1503" s="1" t="s">
        <v>30</v>
      </c>
      <c r="E1503" s="1" t="s">
        <v>13</v>
      </c>
      <c r="F1503">
        <v>2019</v>
      </c>
      <c r="G1503">
        <v>12</v>
      </c>
      <c r="H1503">
        <v>115556</v>
      </c>
      <c r="I1503">
        <v>640150</v>
      </c>
      <c r="J1503" s="4">
        <f>SUMIFS(I:I,D:D,External_Data[[#This Row],[Brand]],F:F,External_Data[[#This Row],[Year]])</f>
        <v>19686611</v>
      </c>
      <c r="K15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19686611</v>
      </c>
    </row>
    <row r="1504" spans="1:11" x14ac:dyDescent="0.25">
      <c r="A1504" s="1" t="s">
        <v>9</v>
      </c>
      <c r="B1504" s="1" t="s">
        <v>24</v>
      </c>
      <c r="C1504" s="1" t="s">
        <v>29</v>
      </c>
      <c r="D1504" s="1" t="s">
        <v>30</v>
      </c>
      <c r="E1504" s="1" t="s">
        <v>13</v>
      </c>
      <c r="F1504">
        <v>2020</v>
      </c>
      <c r="G1504">
        <v>1</v>
      </c>
      <c r="H1504">
        <v>119462</v>
      </c>
      <c r="I1504">
        <v>695492</v>
      </c>
      <c r="J1504" s="4">
        <f>SUMIFS(I:I,D:D,External_Data[[#This Row],[Brand]],F:F,External_Data[[#This Row],[Year]])</f>
        <v>18356604</v>
      </c>
      <c r="K15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19560086</v>
      </c>
    </row>
    <row r="1505" spans="1:11" x14ac:dyDescent="0.25">
      <c r="A1505" s="1" t="s">
        <v>9</v>
      </c>
      <c r="B1505" s="1" t="s">
        <v>24</v>
      </c>
      <c r="C1505" s="1" t="s">
        <v>29</v>
      </c>
      <c r="D1505" s="1" t="s">
        <v>30</v>
      </c>
      <c r="E1505" s="1" t="s">
        <v>13</v>
      </c>
      <c r="F1505">
        <v>2020</v>
      </c>
      <c r="G1505">
        <v>2</v>
      </c>
      <c r="H1505">
        <v>105791</v>
      </c>
      <c r="I1505">
        <v>628285</v>
      </c>
      <c r="J1505" s="4">
        <f>SUMIFS(I:I,D:D,External_Data[[#This Row],[Brand]],F:F,External_Data[[#This Row],[Year]])</f>
        <v>18356604</v>
      </c>
      <c r="K15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19443550</v>
      </c>
    </row>
    <row r="1506" spans="1:11" x14ac:dyDescent="0.25">
      <c r="A1506" s="1" t="s">
        <v>9</v>
      </c>
      <c r="B1506" s="1" t="s">
        <v>24</v>
      </c>
      <c r="C1506" s="1" t="s">
        <v>29</v>
      </c>
      <c r="D1506" s="1" t="s">
        <v>30</v>
      </c>
      <c r="E1506" s="1" t="s">
        <v>13</v>
      </c>
      <c r="F1506">
        <v>2020</v>
      </c>
      <c r="G1506">
        <v>3</v>
      </c>
      <c r="H1506">
        <v>125349</v>
      </c>
      <c r="I1506">
        <v>740957</v>
      </c>
      <c r="J1506" s="4">
        <f>SUMIFS(I:I,D:D,External_Data[[#This Row],[Brand]],F:F,External_Data[[#This Row],[Year]])</f>
        <v>18356604</v>
      </c>
      <c r="K15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19331578</v>
      </c>
    </row>
    <row r="1507" spans="1:11" x14ac:dyDescent="0.25">
      <c r="A1507" s="1" t="s">
        <v>9</v>
      </c>
      <c r="B1507" s="1" t="s">
        <v>24</v>
      </c>
      <c r="C1507" s="1" t="s">
        <v>29</v>
      </c>
      <c r="D1507" s="1" t="s">
        <v>30</v>
      </c>
      <c r="E1507" s="1" t="s">
        <v>13</v>
      </c>
      <c r="F1507">
        <v>2020</v>
      </c>
      <c r="G1507">
        <v>4</v>
      </c>
      <c r="H1507">
        <v>106078</v>
      </c>
      <c r="I1507">
        <v>620963</v>
      </c>
      <c r="J1507" s="4">
        <f>SUMIFS(I:I,D:D,External_Data[[#This Row],[Brand]],F:F,External_Data[[#This Row],[Year]])</f>
        <v>18356604</v>
      </c>
      <c r="K15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19220579</v>
      </c>
    </row>
    <row r="1508" spans="1:11" x14ac:dyDescent="0.25">
      <c r="A1508" s="1" t="s">
        <v>9</v>
      </c>
      <c r="B1508" s="1" t="s">
        <v>24</v>
      </c>
      <c r="C1508" s="1" t="s">
        <v>29</v>
      </c>
      <c r="D1508" s="1" t="s">
        <v>30</v>
      </c>
      <c r="E1508" s="1" t="s">
        <v>13</v>
      </c>
      <c r="F1508">
        <v>2020</v>
      </c>
      <c r="G1508">
        <v>5</v>
      </c>
      <c r="H1508">
        <v>88501</v>
      </c>
      <c r="I1508">
        <v>520968</v>
      </c>
      <c r="J1508" s="4">
        <f>SUMIFS(I:I,D:D,External_Data[[#This Row],[Brand]],F:F,External_Data[[#This Row],[Year]])</f>
        <v>18356604</v>
      </c>
      <c r="K15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19101320</v>
      </c>
    </row>
    <row r="1509" spans="1:11" x14ac:dyDescent="0.25">
      <c r="A1509" s="1" t="s">
        <v>9</v>
      </c>
      <c r="B1509" s="1" t="s">
        <v>24</v>
      </c>
      <c r="C1509" s="1" t="s">
        <v>29</v>
      </c>
      <c r="D1509" s="1" t="s">
        <v>30</v>
      </c>
      <c r="E1509" s="1" t="s">
        <v>13</v>
      </c>
      <c r="F1509">
        <v>2020</v>
      </c>
      <c r="G1509">
        <v>6</v>
      </c>
      <c r="H1509">
        <v>95774</v>
      </c>
      <c r="I1509">
        <v>566258</v>
      </c>
      <c r="J1509" s="4">
        <f>SUMIFS(I:I,D:D,External_Data[[#This Row],[Brand]],F:F,External_Data[[#This Row],[Year]])</f>
        <v>18356604</v>
      </c>
      <c r="K15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18984483</v>
      </c>
    </row>
    <row r="1510" spans="1:11" x14ac:dyDescent="0.25">
      <c r="A1510" s="1" t="s">
        <v>9</v>
      </c>
      <c r="B1510" s="1" t="s">
        <v>24</v>
      </c>
      <c r="C1510" s="1" t="s">
        <v>29</v>
      </c>
      <c r="D1510" s="1" t="s">
        <v>30</v>
      </c>
      <c r="E1510" s="1" t="s">
        <v>13</v>
      </c>
      <c r="F1510">
        <v>2020</v>
      </c>
      <c r="G1510">
        <v>7</v>
      </c>
      <c r="H1510">
        <v>106687</v>
      </c>
      <c r="I1510">
        <v>631043</v>
      </c>
      <c r="J1510" s="4">
        <f>SUMIFS(I:I,D:D,External_Data[[#This Row],[Brand]],F:F,External_Data[[#This Row],[Year]])</f>
        <v>18356604</v>
      </c>
      <c r="K15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18871846</v>
      </c>
    </row>
    <row r="1511" spans="1:11" x14ac:dyDescent="0.25">
      <c r="A1511" s="1" t="s">
        <v>9</v>
      </c>
      <c r="B1511" s="1" t="s">
        <v>24</v>
      </c>
      <c r="C1511" s="1" t="s">
        <v>29</v>
      </c>
      <c r="D1511" s="1" t="s">
        <v>30</v>
      </c>
      <c r="E1511" s="1" t="s">
        <v>13</v>
      </c>
      <c r="F1511">
        <v>2020</v>
      </c>
      <c r="G1511">
        <v>8</v>
      </c>
      <c r="H1511">
        <v>87423</v>
      </c>
      <c r="I1511">
        <v>522004</v>
      </c>
      <c r="J1511" s="4">
        <f>SUMIFS(I:I,D:D,External_Data[[#This Row],[Brand]],F:F,External_Data[[#This Row],[Year]])</f>
        <v>18356604</v>
      </c>
      <c r="K15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18769205</v>
      </c>
    </row>
    <row r="1512" spans="1:11" x14ac:dyDescent="0.25">
      <c r="A1512" s="1" t="s">
        <v>9</v>
      </c>
      <c r="B1512" s="1" t="s">
        <v>24</v>
      </c>
      <c r="C1512" s="1" t="s">
        <v>29</v>
      </c>
      <c r="D1512" s="1" t="s">
        <v>30</v>
      </c>
      <c r="E1512" s="1" t="s">
        <v>13</v>
      </c>
      <c r="F1512">
        <v>2020</v>
      </c>
      <c r="G1512">
        <v>9</v>
      </c>
      <c r="H1512">
        <v>93982</v>
      </c>
      <c r="I1512">
        <v>569961</v>
      </c>
      <c r="J1512" s="4">
        <f>SUMIFS(I:I,D:D,External_Data[[#This Row],[Brand]],F:F,External_Data[[#This Row],[Year]])</f>
        <v>18356604</v>
      </c>
      <c r="K15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18668559</v>
      </c>
    </row>
    <row r="1513" spans="1:11" x14ac:dyDescent="0.25">
      <c r="A1513" s="1" t="s">
        <v>9</v>
      </c>
      <c r="B1513" s="1" t="s">
        <v>24</v>
      </c>
      <c r="C1513" s="1" t="s">
        <v>29</v>
      </c>
      <c r="D1513" s="1" t="s">
        <v>30</v>
      </c>
      <c r="E1513" s="1" t="s">
        <v>13</v>
      </c>
      <c r="F1513">
        <v>2020</v>
      </c>
      <c r="G1513">
        <v>10</v>
      </c>
      <c r="H1513">
        <v>96019</v>
      </c>
      <c r="I1513">
        <v>588322</v>
      </c>
      <c r="J1513" s="4">
        <f>SUMIFS(I:I,D:D,External_Data[[#This Row],[Brand]],F:F,External_Data[[#This Row],[Year]])</f>
        <v>18356604</v>
      </c>
      <c r="K15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18562572</v>
      </c>
    </row>
    <row r="1514" spans="1:11" x14ac:dyDescent="0.25">
      <c r="A1514" s="1" t="s">
        <v>9</v>
      </c>
      <c r="B1514" s="1" t="s">
        <v>24</v>
      </c>
      <c r="C1514" s="1" t="s">
        <v>29</v>
      </c>
      <c r="D1514" s="1" t="s">
        <v>30</v>
      </c>
      <c r="E1514" s="1" t="s">
        <v>13</v>
      </c>
      <c r="F1514">
        <v>2020</v>
      </c>
      <c r="G1514">
        <v>11</v>
      </c>
      <c r="H1514">
        <v>96474</v>
      </c>
      <c r="I1514">
        <v>594125</v>
      </c>
      <c r="J1514" s="4">
        <f>SUMIFS(I:I,D:D,External_Data[[#This Row],[Brand]],F:F,External_Data[[#This Row],[Year]])</f>
        <v>18356604</v>
      </c>
      <c r="K15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18472160</v>
      </c>
    </row>
    <row r="1515" spans="1:11" x14ac:dyDescent="0.25">
      <c r="A1515" s="1" t="s">
        <v>9</v>
      </c>
      <c r="B1515" s="1" t="s">
        <v>24</v>
      </c>
      <c r="C1515" s="1" t="s">
        <v>29</v>
      </c>
      <c r="D1515" s="1" t="s">
        <v>30</v>
      </c>
      <c r="E1515" s="1" t="s">
        <v>13</v>
      </c>
      <c r="F1515">
        <v>2020</v>
      </c>
      <c r="G1515">
        <v>12</v>
      </c>
      <c r="H1515">
        <v>98021</v>
      </c>
      <c r="I1515">
        <v>616994</v>
      </c>
      <c r="J1515" s="4">
        <f>SUMIFS(I:I,D:D,External_Data[[#This Row],[Brand]],F:F,External_Data[[#This Row],[Year]])</f>
        <v>18356604</v>
      </c>
      <c r="K15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18356604</v>
      </c>
    </row>
    <row r="1516" spans="1:11" x14ac:dyDescent="0.25">
      <c r="A1516" s="1" t="s">
        <v>9</v>
      </c>
      <c r="B1516" s="1" t="s">
        <v>24</v>
      </c>
      <c r="C1516" s="1" t="s">
        <v>29</v>
      </c>
      <c r="D1516" s="1" t="s">
        <v>30</v>
      </c>
      <c r="E1516" s="1" t="s">
        <v>13</v>
      </c>
      <c r="F1516">
        <v>2021</v>
      </c>
      <c r="G1516">
        <v>1</v>
      </c>
      <c r="H1516">
        <v>91252</v>
      </c>
      <c r="I1516">
        <v>576401</v>
      </c>
      <c r="J1516" s="4">
        <f>SUMIFS(I:I,D:D,External_Data[[#This Row],[Brand]],F:F,External_Data[[#This Row],[Year]])</f>
        <v>18531100</v>
      </c>
      <c r="K15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19631199</v>
      </c>
    </row>
    <row r="1517" spans="1:11" x14ac:dyDescent="0.25">
      <c r="A1517" s="1" t="s">
        <v>9</v>
      </c>
      <c r="B1517" s="1" t="s">
        <v>24</v>
      </c>
      <c r="C1517" s="1" t="s">
        <v>29</v>
      </c>
      <c r="D1517" s="1" t="s">
        <v>30</v>
      </c>
      <c r="E1517" s="1" t="s">
        <v>13</v>
      </c>
      <c r="F1517">
        <v>2021</v>
      </c>
      <c r="G1517">
        <v>2</v>
      </c>
      <c r="H1517">
        <v>87969</v>
      </c>
      <c r="I1517">
        <v>555562</v>
      </c>
      <c r="J1517" s="4">
        <f>SUMIFS(I:I,D:D,External_Data[[#This Row],[Brand]],F:F,External_Data[[#This Row],[Year]])</f>
        <v>18531100</v>
      </c>
      <c r="K15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19525408</v>
      </c>
    </row>
    <row r="1518" spans="1:11" x14ac:dyDescent="0.25">
      <c r="A1518" s="1" t="s">
        <v>9</v>
      </c>
      <c r="B1518" s="1" t="s">
        <v>24</v>
      </c>
      <c r="C1518" s="1" t="s">
        <v>29</v>
      </c>
      <c r="D1518" s="1" t="s">
        <v>30</v>
      </c>
      <c r="E1518" s="1" t="s">
        <v>13</v>
      </c>
      <c r="F1518">
        <v>2021</v>
      </c>
      <c r="G1518">
        <v>3</v>
      </c>
      <c r="H1518">
        <v>99925</v>
      </c>
      <c r="I1518">
        <v>629573</v>
      </c>
      <c r="J1518" s="4">
        <f>SUMIFS(I:I,D:D,External_Data[[#This Row],[Brand]],F:F,External_Data[[#This Row],[Year]])</f>
        <v>18531100</v>
      </c>
      <c r="K15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19400059</v>
      </c>
    </row>
    <row r="1519" spans="1:11" x14ac:dyDescent="0.25">
      <c r="A1519" s="1" t="s">
        <v>9</v>
      </c>
      <c r="B1519" s="1" t="s">
        <v>24</v>
      </c>
      <c r="C1519" s="1" t="s">
        <v>29</v>
      </c>
      <c r="D1519" s="1" t="s">
        <v>30</v>
      </c>
      <c r="E1519" s="1" t="s">
        <v>13</v>
      </c>
      <c r="F1519">
        <v>2021</v>
      </c>
      <c r="G1519">
        <v>4</v>
      </c>
      <c r="H1519">
        <v>95452</v>
      </c>
      <c r="I1519">
        <v>604443</v>
      </c>
      <c r="J1519" s="4">
        <f>SUMIFS(I:I,D:D,External_Data[[#This Row],[Brand]],F:F,External_Data[[#This Row],[Year]])</f>
        <v>18531100</v>
      </c>
      <c r="K15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19293981</v>
      </c>
    </row>
    <row r="1520" spans="1:11" x14ac:dyDescent="0.25">
      <c r="A1520" s="1" t="s">
        <v>9</v>
      </c>
      <c r="B1520" s="1" t="s">
        <v>24</v>
      </c>
      <c r="C1520" s="1" t="s">
        <v>29</v>
      </c>
      <c r="D1520" s="1" t="s">
        <v>30</v>
      </c>
      <c r="E1520" s="1" t="s">
        <v>13</v>
      </c>
      <c r="F1520">
        <v>2021</v>
      </c>
      <c r="G1520">
        <v>5</v>
      </c>
      <c r="H1520">
        <v>93233</v>
      </c>
      <c r="I1520">
        <v>586481</v>
      </c>
      <c r="J1520" s="4">
        <f>SUMIFS(I:I,D:D,External_Data[[#This Row],[Brand]],F:F,External_Data[[#This Row],[Year]])</f>
        <v>18531100</v>
      </c>
      <c r="K15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19205480</v>
      </c>
    </row>
    <row r="1521" spans="1:11" x14ac:dyDescent="0.25">
      <c r="A1521" s="1" t="s">
        <v>9</v>
      </c>
      <c r="B1521" s="1" t="s">
        <v>24</v>
      </c>
      <c r="C1521" s="1" t="s">
        <v>29</v>
      </c>
      <c r="D1521" s="1" t="s">
        <v>30</v>
      </c>
      <c r="E1521" s="1" t="s">
        <v>13</v>
      </c>
      <c r="F1521">
        <v>2021</v>
      </c>
      <c r="G1521">
        <v>6</v>
      </c>
      <c r="H1521">
        <v>99113</v>
      </c>
      <c r="I1521">
        <v>623931</v>
      </c>
      <c r="J1521" s="4">
        <f>SUMIFS(I:I,D:D,External_Data[[#This Row],[Brand]],F:F,External_Data[[#This Row],[Year]])</f>
        <v>18531100</v>
      </c>
      <c r="K15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19109706</v>
      </c>
    </row>
    <row r="1522" spans="1:11" x14ac:dyDescent="0.25">
      <c r="A1522" s="1" t="s">
        <v>9</v>
      </c>
      <c r="B1522" s="1" t="s">
        <v>24</v>
      </c>
      <c r="C1522" s="1" t="s">
        <v>29</v>
      </c>
      <c r="D1522" s="1" t="s">
        <v>30</v>
      </c>
      <c r="E1522" s="1" t="s">
        <v>13</v>
      </c>
      <c r="F1522">
        <v>2021</v>
      </c>
      <c r="G1522">
        <v>7</v>
      </c>
      <c r="H1522">
        <v>95179</v>
      </c>
      <c r="I1522">
        <v>598304</v>
      </c>
      <c r="J1522" s="4">
        <f>SUMIFS(I:I,D:D,External_Data[[#This Row],[Brand]],F:F,External_Data[[#This Row],[Year]])</f>
        <v>18531100</v>
      </c>
      <c r="K15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19003019</v>
      </c>
    </row>
    <row r="1523" spans="1:11" x14ac:dyDescent="0.25">
      <c r="A1523" s="1" t="s">
        <v>9</v>
      </c>
      <c r="B1523" s="1" t="s">
        <v>24</v>
      </c>
      <c r="C1523" s="1" t="s">
        <v>29</v>
      </c>
      <c r="D1523" s="1" t="s">
        <v>30</v>
      </c>
      <c r="E1523" s="1" t="s">
        <v>13</v>
      </c>
      <c r="F1523">
        <v>2021</v>
      </c>
      <c r="G1523">
        <v>8</v>
      </c>
      <c r="H1523">
        <v>88445</v>
      </c>
      <c r="I1523">
        <v>556857</v>
      </c>
      <c r="J1523" s="4">
        <f>SUMIFS(I:I,D:D,External_Data[[#This Row],[Brand]],F:F,External_Data[[#This Row],[Year]])</f>
        <v>18531100</v>
      </c>
      <c r="K15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18915596</v>
      </c>
    </row>
    <row r="1524" spans="1:11" x14ac:dyDescent="0.25">
      <c r="A1524" s="1" t="s">
        <v>9</v>
      </c>
      <c r="B1524" s="1" t="s">
        <v>24</v>
      </c>
      <c r="C1524" s="1" t="s">
        <v>29</v>
      </c>
      <c r="D1524" s="1" t="s">
        <v>30</v>
      </c>
      <c r="E1524" s="1" t="s">
        <v>13</v>
      </c>
      <c r="F1524">
        <v>2021</v>
      </c>
      <c r="G1524">
        <v>9</v>
      </c>
      <c r="H1524">
        <v>90636</v>
      </c>
      <c r="I1524">
        <v>577941</v>
      </c>
      <c r="J1524" s="4">
        <f>SUMIFS(I:I,D:D,External_Data[[#This Row],[Brand]],F:F,External_Data[[#This Row],[Year]])</f>
        <v>18531100</v>
      </c>
      <c r="K15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18821614</v>
      </c>
    </row>
    <row r="1525" spans="1:11" x14ac:dyDescent="0.25">
      <c r="A1525" s="1" t="s">
        <v>9</v>
      </c>
      <c r="B1525" s="1" t="s">
        <v>24</v>
      </c>
      <c r="C1525" s="1" t="s">
        <v>29</v>
      </c>
      <c r="D1525" s="1" t="s">
        <v>30</v>
      </c>
      <c r="E1525" s="1" t="s">
        <v>13</v>
      </c>
      <c r="F1525">
        <v>2021</v>
      </c>
      <c r="G1525">
        <v>10</v>
      </c>
      <c r="H1525">
        <v>100779</v>
      </c>
      <c r="I1525">
        <v>645043</v>
      </c>
      <c r="J1525" s="4">
        <f>SUMIFS(I:I,D:D,External_Data[[#This Row],[Brand]],F:F,External_Data[[#This Row],[Year]])</f>
        <v>18531100</v>
      </c>
      <c r="K15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18725595</v>
      </c>
    </row>
    <row r="1526" spans="1:11" x14ac:dyDescent="0.25">
      <c r="A1526" s="1" t="s">
        <v>9</v>
      </c>
      <c r="B1526" s="1" t="s">
        <v>24</v>
      </c>
      <c r="C1526" s="1" t="s">
        <v>29</v>
      </c>
      <c r="D1526" s="1" t="s">
        <v>30</v>
      </c>
      <c r="E1526" s="1" t="s">
        <v>13</v>
      </c>
      <c r="F1526">
        <v>2021</v>
      </c>
      <c r="G1526">
        <v>11</v>
      </c>
      <c r="H1526">
        <v>91812</v>
      </c>
      <c r="I1526">
        <v>586215</v>
      </c>
      <c r="J1526" s="4">
        <f>SUMIFS(I:I,D:D,External_Data[[#This Row],[Brand]],F:F,External_Data[[#This Row],[Year]])</f>
        <v>18531100</v>
      </c>
      <c r="K15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18629121</v>
      </c>
    </row>
    <row r="1527" spans="1:11" x14ac:dyDescent="0.25">
      <c r="A1527" s="1" t="s">
        <v>9</v>
      </c>
      <c r="B1527" s="1" t="s">
        <v>24</v>
      </c>
      <c r="C1527" s="1" t="s">
        <v>29</v>
      </c>
      <c r="D1527" s="1" t="s">
        <v>30</v>
      </c>
      <c r="E1527" s="1" t="s">
        <v>13</v>
      </c>
      <c r="F1527">
        <v>2021</v>
      </c>
      <c r="G1527">
        <v>12</v>
      </c>
      <c r="H1527">
        <v>94374</v>
      </c>
      <c r="I1527">
        <v>612962</v>
      </c>
      <c r="J1527" s="4">
        <f>SUMIFS(I:I,D:D,External_Data[[#This Row],[Brand]],F:F,External_Data[[#This Row],[Year]])</f>
        <v>18531100</v>
      </c>
      <c r="K15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18531100</v>
      </c>
    </row>
    <row r="1528" spans="1:11" x14ac:dyDescent="0.25">
      <c r="A1528" s="1" t="s">
        <v>9</v>
      </c>
      <c r="B1528" s="1" t="s">
        <v>24</v>
      </c>
      <c r="C1528" s="1" t="s">
        <v>29</v>
      </c>
      <c r="D1528" s="1" t="s">
        <v>30</v>
      </c>
      <c r="E1528" s="1" t="s">
        <v>13</v>
      </c>
      <c r="F1528">
        <v>2022</v>
      </c>
      <c r="G1528">
        <v>1</v>
      </c>
      <c r="H1528">
        <v>88599</v>
      </c>
      <c r="I1528">
        <v>586054</v>
      </c>
      <c r="J1528" s="4">
        <f>SUMIFS(I:I,D:D,External_Data[[#This Row],[Brand]],F:F,External_Data[[#This Row],[Year]])</f>
        <v>18025434</v>
      </c>
      <c r="K15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19062351</v>
      </c>
    </row>
    <row r="1529" spans="1:11" x14ac:dyDescent="0.25">
      <c r="A1529" s="1" t="s">
        <v>9</v>
      </c>
      <c r="B1529" s="1" t="s">
        <v>24</v>
      </c>
      <c r="C1529" s="1" t="s">
        <v>29</v>
      </c>
      <c r="D1529" s="1" t="s">
        <v>30</v>
      </c>
      <c r="E1529" s="1" t="s">
        <v>13</v>
      </c>
      <c r="F1529">
        <v>2022</v>
      </c>
      <c r="G1529">
        <v>2</v>
      </c>
      <c r="H1529">
        <v>82817</v>
      </c>
      <c r="I1529">
        <v>549486</v>
      </c>
      <c r="J1529" s="4">
        <f>SUMIFS(I:I,D:D,External_Data[[#This Row],[Brand]],F:F,External_Data[[#This Row],[Year]])</f>
        <v>18025434</v>
      </c>
      <c r="K15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18974382</v>
      </c>
    </row>
    <row r="1530" spans="1:11" x14ac:dyDescent="0.25">
      <c r="A1530" s="1" t="s">
        <v>9</v>
      </c>
      <c r="B1530" s="1" t="s">
        <v>24</v>
      </c>
      <c r="C1530" s="1" t="s">
        <v>29</v>
      </c>
      <c r="D1530" s="1" t="s">
        <v>30</v>
      </c>
      <c r="E1530" s="1" t="s">
        <v>13</v>
      </c>
      <c r="F1530">
        <v>2022</v>
      </c>
      <c r="G1530">
        <v>3</v>
      </c>
      <c r="H1530">
        <v>94766</v>
      </c>
      <c r="I1530">
        <v>635894</v>
      </c>
      <c r="J1530" s="4">
        <f>SUMIFS(I:I,D:D,External_Data[[#This Row],[Brand]],F:F,External_Data[[#This Row],[Year]])</f>
        <v>18025434</v>
      </c>
      <c r="K15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18874457</v>
      </c>
    </row>
    <row r="1531" spans="1:11" x14ac:dyDescent="0.25">
      <c r="A1531" s="1" t="s">
        <v>9</v>
      </c>
      <c r="B1531" s="1" t="s">
        <v>24</v>
      </c>
      <c r="C1531" s="1" t="s">
        <v>29</v>
      </c>
      <c r="D1531" s="1" t="s">
        <v>30</v>
      </c>
      <c r="E1531" s="1" t="s">
        <v>13</v>
      </c>
      <c r="F1531">
        <v>2022</v>
      </c>
      <c r="G1531">
        <v>4</v>
      </c>
      <c r="H1531">
        <v>85610</v>
      </c>
      <c r="I1531">
        <v>573454</v>
      </c>
      <c r="J1531" s="4">
        <f>SUMIFS(I:I,D:D,External_Data[[#This Row],[Brand]],F:F,External_Data[[#This Row],[Year]])</f>
        <v>18025434</v>
      </c>
      <c r="K15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18779005</v>
      </c>
    </row>
    <row r="1532" spans="1:11" x14ac:dyDescent="0.25">
      <c r="A1532" s="1" t="s">
        <v>9</v>
      </c>
      <c r="B1532" s="1" t="s">
        <v>24</v>
      </c>
      <c r="C1532" s="1" t="s">
        <v>29</v>
      </c>
      <c r="D1532" s="1" t="s">
        <v>30</v>
      </c>
      <c r="E1532" s="1" t="s">
        <v>13</v>
      </c>
      <c r="F1532">
        <v>2022</v>
      </c>
      <c r="G1532">
        <v>5</v>
      </c>
      <c r="H1532">
        <v>87969</v>
      </c>
      <c r="I1532">
        <v>595371</v>
      </c>
      <c r="J1532" s="4">
        <f>SUMIFS(I:I,D:D,External_Data[[#This Row],[Brand]],F:F,External_Data[[#This Row],[Year]])</f>
        <v>18025434</v>
      </c>
      <c r="K15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18685772</v>
      </c>
    </row>
    <row r="1533" spans="1:11" x14ac:dyDescent="0.25">
      <c r="A1533" s="1" t="s">
        <v>9</v>
      </c>
      <c r="B1533" s="1" t="s">
        <v>24</v>
      </c>
      <c r="C1533" s="1" t="s">
        <v>29</v>
      </c>
      <c r="D1533" s="1" t="s">
        <v>30</v>
      </c>
      <c r="E1533" s="1" t="s">
        <v>13</v>
      </c>
      <c r="F1533">
        <v>2022</v>
      </c>
      <c r="G1533">
        <v>6</v>
      </c>
      <c r="H1533">
        <v>90083</v>
      </c>
      <c r="I1533">
        <v>606284</v>
      </c>
      <c r="J1533" s="4">
        <f>SUMIFS(I:I,D:D,External_Data[[#This Row],[Brand]],F:F,External_Data[[#This Row],[Year]])</f>
        <v>18025434</v>
      </c>
      <c r="K15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18586659</v>
      </c>
    </row>
    <row r="1534" spans="1:11" x14ac:dyDescent="0.25">
      <c r="A1534" s="1" t="s">
        <v>9</v>
      </c>
      <c r="B1534" s="1" t="s">
        <v>24</v>
      </c>
      <c r="C1534" s="1" t="s">
        <v>29</v>
      </c>
      <c r="D1534" s="1" t="s">
        <v>30</v>
      </c>
      <c r="E1534" s="1" t="s">
        <v>13</v>
      </c>
      <c r="F1534">
        <v>2022</v>
      </c>
      <c r="G1534">
        <v>7</v>
      </c>
      <c r="H1534">
        <v>87808</v>
      </c>
      <c r="I1534">
        <v>594937</v>
      </c>
      <c r="J1534" s="4">
        <f>SUMIFS(I:I,D:D,External_Data[[#This Row],[Brand]],F:F,External_Data[[#This Row],[Year]])</f>
        <v>18025434</v>
      </c>
      <c r="K15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18491480</v>
      </c>
    </row>
    <row r="1535" spans="1:11" x14ac:dyDescent="0.25">
      <c r="A1535" s="1" t="s">
        <v>9</v>
      </c>
      <c r="B1535" s="1" t="s">
        <v>24</v>
      </c>
      <c r="C1535" s="1" t="s">
        <v>29</v>
      </c>
      <c r="D1535" s="1" t="s">
        <v>30</v>
      </c>
      <c r="E1535" s="1" t="s">
        <v>13</v>
      </c>
      <c r="F1535">
        <v>2022</v>
      </c>
      <c r="G1535">
        <v>8</v>
      </c>
      <c r="H1535">
        <v>85267</v>
      </c>
      <c r="I1535">
        <v>575869</v>
      </c>
      <c r="J1535" s="4">
        <f>SUMIFS(I:I,D:D,External_Data[[#This Row],[Brand]],F:F,External_Data[[#This Row],[Year]])</f>
        <v>18025434</v>
      </c>
      <c r="K15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18403035</v>
      </c>
    </row>
    <row r="1536" spans="1:11" x14ac:dyDescent="0.25">
      <c r="A1536" s="1" t="s">
        <v>9</v>
      </c>
      <c r="B1536" s="1" t="s">
        <v>24</v>
      </c>
      <c r="C1536" s="1" t="s">
        <v>29</v>
      </c>
      <c r="D1536" s="1" t="s">
        <v>30</v>
      </c>
      <c r="E1536" s="1" t="s">
        <v>13</v>
      </c>
      <c r="F1536">
        <v>2022</v>
      </c>
      <c r="G1536">
        <v>9</v>
      </c>
      <c r="H1536">
        <v>86562</v>
      </c>
      <c r="I1536">
        <v>593866</v>
      </c>
      <c r="J1536" s="4">
        <f>SUMIFS(I:I,D:D,External_Data[[#This Row],[Brand]],F:F,External_Data[[#This Row],[Year]])</f>
        <v>18025434</v>
      </c>
      <c r="K15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18312399</v>
      </c>
    </row>
    <row r="1537" spans="1:11" x14ac:dyDescent="0.25">
      <c r="A1537" s="1" t="s">
        <v>9</v>
      </c>
      <c r="B1537" s="1" t="s">
        <v>24</v>
      </c>
      <c r="C1537" s="1" t="s">
        <v>29</v>
      </c>
      <c r="D1537" s="1" t="s">
        <v>30</v>
      </c>
      <c r="E1537" s="1" t="s">
        <v>13</v>
      </c>
      <c r="F1537">
        <v>2022</v>
      </c>
      <c r="G1537">
        <v>10</v>
      </c>
      <c r="H1537">
        <v>87773</v>
      </c>
      <c r="I1537">
        <v>602357</v>
      </c>
      <c r="J1537" s="4">
        <f>SUMIFS(I:I,D:D,External_Data[[#This Row],[Brand]],F:F,External_Data[[#This Row],[Year]])</f>
        <v>18025434</v>
      </c>
      <c r="K15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18211620</v>
      </c>
    </row>
    <row r="1538" spans="1:11" x14ac:dyDescent="0.25">
      <c r="A1538" s="1" t="s">
        <v>9</v>
      </c>
      <c r="B1538" s="1" t="s">
        <v>24</v>
      </c>
      <c r="C1538" s="1" t="s">
        <v>29</v>
      </c>
      <c r="D1538" s="1" t="s">
        <v>30</v>
      </c>
      <c r="E1538" s="1" t="s">
        <v>13</v>
      </c>
      <c r="F1538">
        <v>2022</v>
      </c>
      <c r="G1538">
        <v>11</v>
      </c>
      <c r="H1538">
        <v>81326</v>
      </c>
      <c r="I1538">
        <v>567105</v>
      </c>
      <c r="J1538" s="4">
        <f>SUMIFS(I:I,D:D,External_Data[[#This Row],[Brand]],F:F,External_Data[[#This Row],[Year]])</f>
        <v>18025434</v>
      </c>
      <c r="K15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18119808</v>
      </c>
    </row>
    <row r="1539" spans="1:11" x14ac:dyDescent="0.25">
      <c r="A1539" s="1" t="s">
        <v>9</v>
      </c>
      <c r="B1539" s="1" t="s">
        <v>24</v>
      </c>
      <c r="C1539" s="1" t="s">
        <v>29</v>
      </c>
      <c r="D1539" s="1" t="s">
        <v>30</v>
      </c>
      <c r="E1539" s="1" t="s">
        <v>13</v>
      </c>
      <c r="F1539">
        <v>2022</v>
      </c>
      <c r="G1539">
        <v>12</v>
      </c>
      <c r="H1539">
        <v>93156</v>
      </c>
      <c r="I1539">
        <v>642936</v>
      </c>
      <c r="J1539" s="4">
        <f>SUMIFS(I:I,D:D,External_Data[[#This Row],[Brand]],F:F,External_Data[[#This Row],[Year]])</f>
        <v>18025434</v>
      </c>
      <c r="K15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18025434</v>
      </c>
    </row>
    <row r="1540" spans="1:11" x14ac:dyDescent="0.25">
      <c r="A1540" s="1" t="s">
        <v>9</v>
      </c>
      <c r="B1540" s="1" t="s">
        <v>24</v>
      </c>
      <c r="C1540" s="1" t="s">
        <v>29</v>
      </c>
      <c r="D1540" s="1" t="s">
        <v>30</v>
      </c>
      <c r="E1540" s="1" t="s">
        <v>13</v>
      </c>
      <c r="F1540">
        <v>2023</v>
      </c>
      <c r="G1540">
        <v>1</v>
      </c>
      <c r="H1540">
        <v>83881</v>
      </c>
      <c r="I1540">
        <v>576352</v>
      </c>
      <c r="J1540" s="4">
        <f>SUMIFS(I:I,D:D,External_Data[[#This Row],[Brand]],F:F,External_Data[[#This Row],[Year]])</f>
        <v>4765222</v>
      </c>
      <c r="K15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5728359</v>
      </c>
    </row>
    <row r="1541" spans="1:11" x14ac:dyDescent="0.25">
      <c r="A1541" s="1" t="s">
        <v>9</v>
      </c>
      <c r="B1541" s="1" t="s">
        <v>24</v>
      </c>
      <c r="C1541" s="1" t="s">
        <v>29</v>
      </c>
      <c r="D1541" s="1" t="s">
        <v>30</v>
      </c>
      <c r="E1541" s="1" t="s">
        <v>13</v>
      </c>
      <c r="F1541">
        <v>2023</v>
      </c>
      <c r="G1541">
        <v>2</v>
      </c>
      <c r="H1541">
        <v>79380</v>
      </c>
      <c r="I1541">
        <v>537012</v>
      </c>
      <c r="J1541" s="4">
        <f>SUMIFS(I:I,D:D,External_Data[[#This Row],[Brand]],F:F,External_Data[[#This Row],[Year]])</f>
        <v>4765222</v>
      </c>
      <c r="K15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5645542</v>
      </c>
    </row>
    <row r="1542" spans="1:11" x14ac:dyDescent="0.25">
      <c r="A1542" s="1" t="s">
        <v>9</v>
      </c>
      <c r="B1542" s="1" t="s">
        <v>24</v>
      </c>
      <c r="C1542" s="1" t="s">
        <v>29</v>
      </c>
      <c r="D1542" s="1" t="s">
        <v>30</v>
      </c>
      <c r="E1542" s="1" t="s">
        <v>13</v>
      </c>
      <c r="F1542">
        <v>2023</v>
      </c>
      <c r="G1542">
        <v>3</v>
      </c>
      <c r="H1542">
        <v>91637</v>
      </c>
      <c r="I1542">
        <v>648718</v>
      </c>
      <c r="J1542" s="4">
        <f>SUMIFS(I:I,D:D,External_Data[[#This Row],[Brand]],F:F,External_Data[[#This Row],[Year]])</f>
        <v>4765222</v>
      </c>
      <c r="K15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5550776</v>
      </c>
    </row>
    <row r="1543" spans="1:11" x14ac:dyDescent="0.25">
      <c r="A1543" s="1" t="s">
        <v>9</v>
      </c>
      <c r="B1543" s="1" t="s">
        <v>24</v>
      </c>
      <c r="C1543" s="1" t="s">
        <v>29</v>
      </c>
      <c r="D1543" s="1" t="s">
        <v>30</v>
      </c>
      <c r="E1543" s="1" t="s">
        <v>14</v>
      </c>
      <c r="F1543">
        <v>2018</v>
      </c>
      <c r="G1543">
        <v>1</v>
      </c>
      <c r="H1543">
        <v>142240</v>
      </c>
      <c r="I1543">
        <v>739179</v>
      </c>
      <c r="J1543" s="4">
        <f>SUMIFS(I:I,D:D,External_Data[[#This Row],[Brand]],F:F,External_Data[[#This Row],[Year]])</f>
        <v>21104104</v>
      </c>
      <c r="K15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4" spans="1:11" x14ac:dyDescent="0.25">
      <c r="A1544" s="1" t="s">
        <v>9</v>
      </c>
      <c r="B1544" s="1" t="s">
        <v>24</v>
      </c>
      <c r="C1544" s="1" t="s">
        <v>29</v>
      </c>
      <c r="D1544" s="1" t="s">
        <v>30</v>
      </c>
      <c r="E1544" s="1" t="s">
        <v>14</v>
      </c>
      <c r="F1544">
        <v>2018</v>
      </c>
      <c r="G1544">
        <v>2</v>
      </c>
      <c r="H1544">
        <v>121002</v>
      </c>
      <c r="I1544">
        <v>631036</v>
      </c>
      <c r="J1544" s="4">
        <f>SUMIFS(I:I,D:D,External_Data[[#This Row],[Brand]],F:F,External_Data[[#This Row],[Year]])</f>
        <v>21104104</v>
      </c>
      <c r="K15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5" spans="1:11" x14ac:dyDescent="0.25">
      <c r="A1545" s="1" t="s">
        <v>9</v>
      </c>
      <c r="B1545" s="1" t="s">
        <v>24</v>
      </c>
      <c r="C1545" s="1" t="s">
        <v>29</v>
      </c>
      <c r="D1545" s="1" t="s">
        <v>30</v>
      </c>
      <c r="E1545" s="1" t="s">
        <v>14</v>
      </c>
      <c r="F1545">
        <v>2018</v>
      </c>
      <c r="G1545">
        <v>3</v>
      </c>
      <c r="H1545">
        <v>148575</v>
      </c>
      <c r="I1545">
        <v>770385</v>
      </c>
      <c r="J1545" s="4">
        <f>SUMIFS(I:I,D:D,External_Data[[#This Row],[Brand]],F:F,External_Data[[#This Row],[Year]])</f>
        <v>21104104</v>
      </c>
      <c r="K15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6" spans="1:11" x14ac:dyDescent="0.25">
      <c r="A1546" s="1" t="s">
        <v>9</v>
      </c>
      <c r="B1546" s="1" t="s">
        <v>24</v>
      </c>
      <c r="C1546" s="1" t="s">
        <v>29</v>
      </c>
      <c r="D1546" s="1" t="s">
        <v>30</v>
      </c>
      <c r="E1546" s="1" t="s">
        <v>14</v>
      </c>
      <c r="F1546">
        <v>2018</v>
      </c>
      <c r="G1546">
        <v>4</v>
      </c>
      <c r="H1546">
        <v>115962</v>
      </c>
      <c r="I1546">
        <v>600026</v>
      </c>
      <c r="J1546" s="4">
        <f>SUMIFS(I:I,D:D,External_Data[[#This Row],[Brand]],F:F,External_Data[[#This Row],[Year]])</f>
        <v>21104104</v>
      </c>
      <c r="K15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7" spans="1:11" x14ac:dyDescent="0.25">
      <c r="A1547" s="1" t="s">
        <v>9</v>
      </c>
      <c r="B1547" s="1" t="s">
        <v>24</v>
      </c>
      <c r="C1547" s="1" t="s">
        <v>29</v>
      </c>
      <c r="D1547" s="1" t="s">
        <v>30</v>
      </c>
      <c r="E1547" s="1" t="s">
        <v>14</v>
      </c>
      <c r="F1547">
        <v>2018</v>
      </c>
      <c r="G1547">
        <v>5</v>
      </c>
      <c r="H1547">
        <v>130655</v>
      </c>
      <c r="I1547">
        <v>672973</v>
      </c>
      <c r="J1547" s="4">
        <f>SUMIFS(I:I,D:D,External_Data[[#This Row],[Brand]],F:F,External_Data[[#This Row],[Year]])</f>
        <v>21104104</v>
      </c>
      <c r="K15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8" spans="1:11" x14ac:dyDescent="0.25">
      <c r="A1548" s="1" t="s">
        <v>9</v>
      </c>
      <c r="B1548" s="1" t="s">
        <v>24</v>
      </c>
      <c r="C1548" s="1" t="s">
        <v>29</v>
      </c>
      <c r="D1548" s="1" t="s">
        <v>30</v>
      </c>
      <c r="E1548" s="1" t="s">
        <v>14</v>
      </c>
      <c r="F1548">
        <v>2018</v>
      </c>
      <c r="G1548">
        <v>6</v>
      </c>
      <c r="H1548">
        <v>155281</v>
      </c>
      <c r="I1548">
        <v>881006</v>
      </c>
      <c r="J1548" s="4">
        <f>SUMIFS(I:I,D:D,External_Data[[#This Row],[Brand]],F:F,External_Data[[#This Row],[Year]])</f>
        <v>21104104</v>
      </c>
      <c r="K15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49" spans="1:11" x14ac:dyDescent="0.25">
      <c r="A1549" s="1" t="s">
        <v>9</v>
      </c>
      <c r="B1549" s="1" t="s">
        <v>24</v>
      </c>
      <c r="C1549" s="1" t="s">
        <v>29</v>
      </c>
      <c r="D1549" s="1" t="s">
        <v>30</v>
      </c>
      <c r="E1549" s="1" t="s">
        <v>14</v>
      </c>
      <c r="F1549">
        <v>2018</v>
      </c>
      <c r="G1549">
        <v>7</v>
      </c>
      <c r="H1549">
        <v>128156</v>
      </c>
      <c r="I1549">
        <v>692027</v>
      </c>
      <c r="J1549" s="4">
        <f>SUMIFS(I:I,D:D,External_Data[[#This Row],[Brand]],F:F,External_Data[[#This Row],[Year]])</f>
        <v>21104104</v>
      </c>
      <c r="K15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0" spans="1:11" x14ac:dyDescent="0.25">
      <c r="A1550" s="1" t="s">
        <v>9</v>
      </c>
      <c r="B1550" s="1" t="s">
        <v>24</v>
      </c>
      <c r="C1550" s="1" t="s">
        <v>29</v>
      </c>
      <c r="D1550" s="1" t="s">
        <v>30</v>
      </c>
      <c r="E1550" s="1" t="s">
        <v>14</v>
      </c>
      <c r="F1550">
        <v>2018</v>
      </c>
      <c r="G1550">
        <v>8</v>
      </c>
      <c r="H1550">
        <v>132041</v>
      </c>
      <c r="I1550">
        <v>708547</v>
      </c>
      <c r="J1550" s="4">
        <f>SUMIFS(I:I,D:D,External_Data[[#This Row],[Brand]],F:F,External_Data[[#This Row],[Year]])</f>
        <v>21104104</v>
      </c>
      <c r="K15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1" spans="1:11" x14ac:dyDescent="0.25">
      <c r="A1551" s="1" t="s">
        <v>9</v>
      </c>
      <c r="B1551" s="1" t="s">
        <v>24</v>
      </c>
      <c r="C1551" s="1" t="s">
        <v>29</v>
      </c>
      <c r="D1551" s="1" t="s">
        <v>30</v>
      </c>
      <c r="E1551" s="1" t="s">
        <v>14</v>
      </c>
      <c r="F1551">
        <v>2018</v>
      </c>
      <c r="G1551">
        <v>9</v>
      </c>
      <c r="H1551">
        <v>125622</v>
      </c>
      <c r="I1551">
        <v>680442</v>
      </c>
      <c r="J1551" s="4">
        <f>SUMIFS(I:I,D:D,External_Data[[#This Row],[Brand]],F:F,External_Data[[#This Row],[Year]])</f>
        <v>21104104</v>
      </c>
      <c r="K15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2" spans="1:11" x14ac:dyDescent="0.25">
      <c r="A1552" s="1" t="s">
        <v>9</v>
      </c>
      <c r="B1552" s="1" t="s">
        <v>24</v>
      </c>
      <c r="C1552" s="1" t="s">
        <v>29</v>
      </c>
      <c r="D1552" s="1" t="s">
        <v>30</v>
      </c>
      <c r="E1552" s="1" t="s">
        <v>14</v>
      </c>
      <c r="F1552">
        <v>2018</v>
      </c>
      <c r="G1552">
        <v>10</v>
      </c>
      <c r="H1552">
        <v>130697</v>
      </c>
      <c r="I1552">
        <v>717528</v>
      </c>
      <c r="J1552" s="4">
        <f>SUMIFS(I:I,D:D,External_Data[[#This Row],[Brand]],F:F,External_Data[[#This Row],[Year]])</f>
        <v>21104104</v>
      </c>
      <c r="K15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3" spans="1:11" x14ac:dyDescent="0.25">
      <c r="A1553" s="1" t="s">
        <v>9</v>
      </c>
      <c r="B1553" s="1" t="s">
        <v>24</v>
      </c>
      <c r="C1553" s="1" t="s">
        <v>29</v>
      </c>
      <c r="D1553" s="1" t="s">
        <v>30</v>
      </c>
      <c r="E1553" s="1" t="s">
        <v>14</v>
      </c>
      <c r="F1553">
        <v>2018</v>
      </c>
      <c r="G1553">
        <v>11</v>
      </c>
      <c r="H1553">
        <v>128317</v>
      </c>
      <c r="I1553">
        <v>698131</v>
      </c>
      <c r="J1553" s="4">
        <f>SUMIFS(I:I,D:D,External_Data[[#This Row],[Brand]],F:F,External_Data[[#This Row],[Year]])</f>
        <v>21104104</v>
      </c>
      <c r="K15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4" spans="1:11" x14ac:dyDescent="0.25">
      <c r="A1554" s="1" t="s">
        <v>9</v>
      </c>
      <c r="B1554" s="1" t="s">
        <v>24</v>
      </c>
      <c r="C1554" s="1" t="s">
        <v>29</v>
      </c>
      <c r="D1554" s="1" t="s">
        <v>30</v>
      </c>
      <c r="E1554" s="1" t="s">
        <v>14</v>
      </c>
      <c r="F1554">
        <v>2018</v>
      </c>
      <c r="G1554">
        <v>12</v>
      </c>
      <c r="H1554">
        <v>137711</v>
      </c>
      <c r="I1554">
        <v>748909</v>
      </c>
      <c r="J1554" s="4">
        <f>SUMIFS(I:I,D:D,External_Data[[#This Row],[Brand]],F:F,External_Data[[#This Row],[Year]])</f>
        <v>21104104</v>
      </c>
      <c r="K15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555" spans="1:11" x14ac:dyDescent="0.25">
      <c r="A1555" s="1" t="s">
        <v>9</v>
      </c>
      <c r="B1555" s="1" t="s">
        <v>24</v>
      </c>
      <c r="C1555" s="1" t="s">
        <v>29</v>
      </c>
      <c r="D1555" s="1" t="s">
        <v>30</v>
      </c>
      <c r="E1555" s="1" t="s">
        <v>14</v>
      </c>
      <c r="F1555">
        <v>2019</v>
      </c>
      <c r="G1555">
        <v>1</v>
      </c>
      <c r="H1555">
        <v>126133</v>
      </c>
      <c r="I1555">
        <v>707021</v>
      </c>
      <c r="J1555" s="4">
        <f>SUMIFS(I:I,D:D,External_Data[[#This Row],[Brand]],F:F,External_Data[[#This Row],[Year]])</f>
        <v>19686611</v>
      </c>
      <c r="K15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21140630</v>
      </c>
    </row>
    <row r="1556" spans="1:11" x14ac:dyDescent="0.25">
      <c r="A1556" s="1" t="s">
        <v>9</v>
      </c>
      <c r="B1556" s="1" t="s">
        <v>24</v>
      </c>
      <c r="C1556" s="1" t="s">
        <v>29</v>
      </c>
      <c r="D1556" s="1" t="s">
        <v>30</v>
      </c>
      <c r="E1556" s="1" t="s">
        <v>14</v>
      </c>
      <c r="F1556">
        <v>2019</v>
      </c>
      <c r="G1556">
        <v>2</v>
      </c>
      <c r="H1556">
        <v>126938</v>
      </c>
      <c r="I1556">
        <v>706237</v>
      </c>
      <c r="J1556" s="4">
        <f>SUMIFS(I:I,D:D,External_Data[[#This Row],[Brand]],F:F,External_Data[[#This Row],[Year]])</f>
        <v>19686611</v>
      </c>
      <c r="K15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21019628</v>
      </c>
    </row>
    <row r="1557" spans="1:11" x14ac:dyDescent="0.25">
      <c r="A1557" s="1" t="s">
        <v>9</v>
      </c>
      <c r="B1557" s="1" t="s">
        <v>24</v>
      </c>
      <c r="C1557" s="1" t="s">
        <v>29</v>
      </c>
      <c r="D1557" s="1" t="s">
        <v>30</v>
      </c>
      <c r="E1557" s="1" t="s">
        <v>14</v>
      </c>
      <c r="F1557">
        <v>2019</v>
      </c>
      <c r="G1557">
        <v>3</v>
      </c>
      <c r="H1557">
        <v>125300</v>
      </c>
      <c r="I1557">
        <v>697186</v>
      </c>
      <c r="J1557" s="4">
        <f>SUMIFS(I:I,D:D,External_Data[[#This Row],[Brand]],F:F,External_Data[[#This Row],[Year]])</f>
        <v>19686611</v>
      </c>
      <c r="K15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20871053</v>
      </c>
    </row>
    <row r="1558" spans="1:11" x14ac:dyDescent="0.25">
      <c r="A1558" s="1" t="s">
        <v>9</v>
      </c>
      <c r="B1558" s="1" t="s">
        <v>24</v>
      </c>
      <c r="C1558" s="1" t="s">
        <v>29</v>
      </c>
      <c r="D1558" s="1" t="s">
        <v>30</v>
      </c>
      <c r="E1558" s="1" t="s">
        <v>14</v>
      </c>
      <c r="F1558">
        <v>2019</v>
      </c>
      <c r="G1558">
        <v>4</v>
      </c>
      <c r="H1558">
        <v>117047</v>
      </c>
      <c r="I1558">
        <v>648998</v>
      </c>
      <c r="J1558" s="4">
        <f>SUMIFS(I:I,D:D,External_Data[[#This Row],[Brand]],F:F,External_Data[[#This Row],[Year]])</f>
        <v>19686611</v>
      </c>
      <c r="K15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20755091</v>
      </c>
    </row>
    <row r="1559" spans="1:11" x14ac:dyDescent="0.25">
      <c r="A1559" s="1" t="s">
        <v>9</v>
      </c>
      <c r="B1559" s="1" t="s">
        <v>24</v>
      </c>
      <c r="C1559" s="1" t="s">
        <v>29</v>
      </c>
      <c r="D1559" s="1" t="s">
        <v>30</v>
      </c>
      <c r="E1559" s="1" t="s">
        <v>14</v>
      </c>
      <c r="F1559">
        <v>2019</v>
      </c>
      <c r="G1559">
        <v>5</v>
      </c>
      <c r="H1559">
        <v>138250</v>
      </c>
      <c r="I1559">
        <v>756133</v>
      </c>
      <c r="J1559" s="4">
        <f>SUMIFS(I:I,D:D,External_Data[[#This Row],[Brand]],F:F,External_Data[[#This Row],[Year]])</f>
        <v>19686611</v>
      </c>
      <c r="K15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20624436</v>
      </c>
    </row>
    <row r="1560" spans="1:11" x14ac:dyDescent="0.25">
      <c r="A1560" s="1" t="s">
        <v>9</v>
      </c>
      <c r="B1560" s="1" t="s">
        <v>24</v>
      </c>
      <c r="C1560" s="1" t="s">
        <v>29</v>
      </c>
      <c r="D1560" s="1" t="s">
        <v>30</v>
      </c>
      <c r="E1560" s="1" t="s">
        <v>14</v>
      </c>
      <c r="F1560">
        <v>2019</v>
      </c>
      <c r="G1560">
        <v>6</v>
      </c>
      <c r="H1560">
        <v>125412</v>
      </c>
      <c r="I1560">
        <v>680911</v>
      </c>
      <c r="J1560" s="4">
        <f>SUMIFS(I:I,D:D,External_Data[[#This Row],[Brand]],F:F,External_Data[[#This Row],[Year]])</f>
        <v>19686611</v>
      </c>
      <c r="K15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20469155</v>
      </c>
    </row>
    <row r="1561" spans="1:11" x14ac:dyDescent="0.25">
      <c r="A1561" s="1" t="s">
        <v>9</v>
      </c>
      <c r="B1561" s="1" t="s">
        <v>24</v>
      </c>
      <c r="C1561" s="1" t="s">
        <v>29</v>
      </c>
      <c r="D1561" s="1" t="s">
        <v>30</v>
      </c>
      <c r="E1561" s="1" t="s">
        <v>14</v>
      </c>
      <c r="F1561">
        <v>2019</v>
      </c>
      <c r="G1561">
        <v>7</v>
      </c>
      <c r="H1561">
        <v>128086</v>
      </c>
      <c r="I1561">
        <v>683060</v>
      </c>
      <c r="J1561" s="4">
        <f>SUMIFS(I:I,D:D,External_Data[[#This Row],[Brand]],F:F,External_Data[[#This Row],[Year]])</f>
        <v>19686611</v>
      </c>
      <c r="K15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20340999</v>
      </c>
    </row>
    <row r="1562" spans="1:11" x14ac:dyDescent="0.25">
      <c r="A1562" s="1" t="s">
        <v>9</v>
      </c>
      <c r="B1562" s="1" t="s">
        <v>24</v>
      </c>
      <c r="C1562" s="1" t="s">
        <v>29</v>
      </c>
      <c r="D1562" s="1" t="s">
        <v>30</v>
      </c>
      <c r="E1562" s="1" t="s">
        <v>14</v>
      </c>
      <c r="F1562">
        <v>2019</v>
      </c>
      <c r="G1562">
        <v>8</v>
      </c>
      <c r="H1562">
        <v>121688</v>
      </c>
      <c r="I1562">
        <v>651252</v>
      </c>
      <c r="J1562" s="4">
        <f>SUMIFS(I:I,D:D,External_Data[[#This Row],[Brand]],F:F,External_Data[[#This Row],[Year]])</f>
        <v>19686611</v>
      </c>
      <c r="K15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20208958</v>
      </c>
    </row>
    <row r="1563" spans="1:11" x14ac:dyDescent="0.25">
      <c r="A1563" s="1" t="s">
        <v>9</v>
      </c>
      <c r="B1563" s="1" t="s">
        <v>24</v>
      </c>
      <c r="C1563" s="1" t="s">
        <v>29</v>
      </c>
      <c r="D1563" s="1" t="s">
        <v>30</v>
      </c>
      <c r="E1563" s="1" t="s">
        <v>14</v>
      </c>
      <c r="F1563">
        <v>2019</v>
      </c>
      <c r="G1563">
        <v>9</v>
      </c>
      <c r="H1563">
        <v>121779</v>
      </c>
      <c r="I1563">
        <v>654563</v>
      </c>
      <c r="J1563" s="4">
        <f>SUMIFS(I:I,D:D,External_Data[[#This Row],[Brand]],F:F,External_Data[[#This Row],[Year]])</f>
        <v>19686611</v>
      </c>
      <c r="K15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20083336</v>
      </c>
    </row>
    <row r="1564" spans="1:11" x14ac:dyDescent="0.25">
      <c r="A1564" s="1" t="s">
        <v>9</v>
      </c>
      <c r="B1564" s="1" t="s">
        <v>24</v>
      </c>
      <c r="C1564" s="1" t="s">
        <v>29</v>
      </c>
      <c r="D1564" s="1" t="s">
        <v>30</v>
      </c>
      <c r="E1564" s="1" t="s">
        <v>14</v>
      </c>
      <c r="F1564">
        <v>2019</v>
      </c>
      <c r="G1564">
        <v>10</v>
      </c>
      <c r="H1564">
        <v>115871</v>
      </c>
      <c r="I1564">
        <v>650188</v>
      </c>
      <c r="J1564" s="4">
        <f>SUMIFS(I:I,D:D,External_Data[[#This Row],[Brand]],F:F,External_Data[[#This Row],[Year]])</f>
        <v>19686611</v>
      </c>
      <c r="K15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19952639</v>
      </c>
    </row>
    <row r="1565" spans="1:11" x14ac:dyDescent="0.25">
      <c r="A1565" s="1" t="s">
        <v>9</v>
      </c>
      <c r="B1565" s="1" t="s">
        <v>24</v>
      </c>
      <c r="C1565" s="1" t="s">
        <v>29</v>
      </c>
      <c r="D1565" s="1" t="s">
        <v>30</v>
      </c>
      <c r="E1565" s="1" t="s">
        <v>14</v>
      </c>
      <c r="F1565">
        <v>2019</v>
      </c>
      <c r="G1565">
        <v>11</v>
      </c>
      <c r="H1565">
        <v>109452</v>
      </c>
      <c r="I1565">
        <v>658035</v>
      </c>
      <c r="J1565" s="4">
        <f>SUMIFS(I:I,D:D,External_Data[[#This Row],[Brand]],F:F,External_Data[[#This Row],[Year]])</f>
        <v>19686611</v>
      </c>
      <c r="K15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19824322</v>
      </c>
    </row>
    <row r="1566" spans="1:11" x14ac:dyDescent="0.25">
      <c r="A1566" s="1" t="s">
        <v>9</v>
      </c>
      <c r="B1566" s="1" t="s">
        <v>24</v>
      </c>
      <c r="C1566" s="1" t="s">
        <v>29</v>
      </c>
      <c r="D1566" s="1" t="s">
        <v>30</v>
      </c>
      <c r="E1566" s="1" t="s">
        <v>14</v>
      </c>
      <c r="F1566">
        <v>2019</v>
      </c>
      <c r="G1566">
        <v>12</v>
      </c>
      <c r="H1566">
        <v>108192</v>
      </c>
      <c r="I1566">
        <v>626857</v>
      </c>
      <c r="J1566" s="4">
        <f>SUMIFS(I:I,D:D,External_Data[[#This Row],[Brand]],F:F,External_Data[[#This Row],[Year]])</f>
        <v>19686611</v>
      </c>
      <c r="K15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19686611</v>
      </c>
    </row>
    <row r="1567" spans="1:11" x14ac:dyDescent="0.25">
      <c r="A1567" s="1" t="s">
        <v>9</v>
      </c>
      <c r="B1567" s="1" t="s">
        <v>24</v>
      </c>
      <c r="C1567" s="1" t="s">
        <v>29</v>
      </c>
      <c r="D1567" s="1" t="s">
        <v>30</v>
      </c>
      <c r="E1567" s="1" t="s">
        <v>14</v>
      </c>
      <c r="F1567">
        <v>2020</v>
      </c>
      <c r="G1567">
        <v>1</v>
      </c>
      <c r="H1567">
        <v>104923</v>
      </c>
      <c r="I1567">
        <v>621859</v>
      </c>
      <c r="J1567" s="4">
        <f>SUMIFS(I:I,D:D,External_Data[[#This Row],[Brand]],F:F,External_Data[[#This Row],[Year]])</f>
        <v>18356604</v>
      </c>
      <c r="K15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19694619</v>
      </c>
    </row>
    <row r="1568" spans="1:11" x14ac:dyDescent="0.25">
      <c r="A1568" s="1" t="s">
        <v>9</v>
      </c>
      <c r="B1568" s="1" t="s">
        <v>24</v>
      </c>
      <c r="C1568" s="1" t="s">
        <v>29</v>
      </c>
      <c r="D1568" s="1" t="s">
        <v>30</v>
      </c>
      <c r="E1568" s="1" t="s">
        <v>14</v>
      </c>
      <c r="F1568">
        <v>2020</v>
      </c>
      <c r="G1568">
        <v>2</v>
      </c>
      <c r="H1568">
        <v>107485</v>
      </c>
      <c r="I1568">
        <v>652981</v>
      </c>
      <c r="J1568" s="4">
        <f>SUMIFS(I:I,D:D,External_Data[[#This Row],[Brand]],F:F,External_Data[[#This Row],[Year]])</f>
        <v>18356604</v>
      </c>
      <c r="K15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19567681</v>
      </c>
    </row>
    <row r="1569" spans="1:11" x14ac:dyDescent="0.25">
      <c r="A1569" s="1" t="s">
        <v>9</v>
      </c>
      <c r="B1569" s="1" t="s">
        <v>24</v>
      </c>
      <c r="C1569" s="1" t="s">
        <v>29</v>
      </c>
      <c r="D1569" s="1" t="s">
        <v>30</v>
      </c>
      <c r="E1569" s="1" t="s">
        <v>14</v>
      </c>
      <c r="F1569">
        <v>2020</v>
      </c>
      <c r="G1569">
        <v>3</v>
      </c>
      <c r="H1569">
        <v>127904</v>
      </c>
      <c r="I1569">
        <v>776335</v>
      </c>
      <c r="J1569" s="4">
        <f>SUMIFS(I:I,D:D,External_Data[[#This Row],[Brand]],F:F,External_Data[[#This Row],[Year]])</f>
        <v>18356604</v>
      </c>
      <c r="K15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19442381</v>
      </c>
    </row>
    <row r="1570" spans="1:11" x14ac:dyDescent="0.25">
      <c r="A1570" s="1" t="s">
        <v>9</v>
      </c>
      <c r="B1570" s="1" t="s">
        <v>24</v>
      </c>
      <c r="C1570" s="1" t="s">
        <v>29</v>
      </c>
      <c r="D1570" s="1" t="s">
        <v>30</v>
      </c>
      <c r="E1570" s="1" t="s">
        <v>14</v>
      </c>
      <c r="F1570">
        <v>2020</v>
      </c>
      <c r="G1570">
        <v>4</v>
      </c>
      <c r="H1570">
        <v>98049</v>
      </c>
      <c r="I1570">
        <v>588728</v>
      </c>
      <c r="J1570" s="4">
        <f>SUMIFS(I:I,D:D,External_Data[[#This Row],[Brand]],F:F,External_Data[[#This Row],[Year]])</f>
        <v>18356604</v>
      </c>
      <c r="K15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19325334</v>
      </c>
    </row>
    <row r="1571" spans="1:11" x14ac:dyDescent="0.25">
      <c r="A1571" s="1" t="s">
        <v>9</v>
      </c>
      <c r="B1571" s="1" t="s">
        <v>24</v>
      </c>
      <c r="C1571" s="1" t="s">
        <v>29</v>
      </c>
      <c r="D1571" s="1" t="s">
        <v>30</v>
      </c>
      <c r="E1571" s="1" t="s">
        <v>14</v>
      </c>
      <c r="F1571">
        <v>2020</v>
      </c>
      <c r="G1571">
        <v>5</v>
      </c>
      <c r="H1571">
        <v>90608</v>
      </c>
      <c r="I1571">
        <v>542486</v>
      </c>
      <c r="J1571" s="4">
        <f>SUMIFS(I:I,D:D,External_Data[[#This Row],[Brand]],F:F,External_Data[[#This Row],[Year]])</f>
        <v>18356604</v>
      </c>
      <c r="K15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19187084</v>
      </c>
    </row>
    <row r="1572" spans="1:11" x14ac:dyDescent="0.25">
      <c r="A1572" s="1" t="s">
        <v>9</v>
      </c>
      <c r="B1572" s="1" t="s">
        <v>24</v>
      </c>
      <c r="C1572" s="1" t="s">
        <v>29</v>
      </c>
      <c r="D1572" s="1" t="s">
        <v>30</v>
      </c>
      <c r="E1572" s="1" t="s">
        <v>14</v>
      </c>
      <c r="F1572">
        <v>2020</v>
      </c>
      <c r="G1572">
        <v>6</v>
      </c>
      <c r="H1572">
        <v>111685</v>
      </c>
      <c r="I1572">
        <v>674275</v>
      </c>
      <c r="J1572" s="4">
        <f>SUMIFS(I:I,D:D,External_Data[[#This Row],[Brand]],F:F,External_Data[[#This Row],[Year]])</f>
        <v>18356604</v>
      </c>
      <c r="K15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19061672</v>
      </c>
    </row>
    <row r="1573" spans="1:11" x14ac:dyDescent="0.25">
      <c r="A1573" s="1" t="s">
        <v>9</v>
      </c>
      <c r="B1573" s="1" t="s">
        <v>24</v>
      </c>
      <c r="C1573" s="1" t="s">
        <v>29</v>
      </c>
      <c r="D1573" s="1" t="s">
        <v>30</v>
      </c>
      <c r="E1573" s="1" t="s">
        <v>14</v>
      </c>
      <c r="F1573">
        <v>2020</v>
      </c>
      <c r="G1573">
        <v>7</v>
      </c>
      <c r="H1573">
        <v>121849</v>
      </c>
      <c r="I1573">
        <v>739319</v>
      </c>
      <c r="J1573" s="4">
        <f>SUMIFS(I:I,D:D,External_Data[[#This Row],[Brand]],F:F,External_Data[[#This Row],[Year]])</f>
        <v>18356604</v>
      </c>
      <c r="K15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18933586</v>
      </c>
    </row>
    <row r="1574" spans="1:11" x14ac:dyDescent="0.25">
      <c r="A1574" s="1" t="s">
        <v>9</v>
      </c>
      <c r="B1574" s="1" t="s">
        <v>24</v>
      </c>
      <c r="C1574" s="1" t="s">
        <v>29</v>
      </c>
      <c r="D1574" s="1" t="s">
        <v>30</v>
      </c>
      <c r="E1574" s="1" t="s">
        <v>14</v>
      </c>
      <c r="F1574">
        <v>2020</v>
      </c>
      <c r="G1574">
        <v>8</v>
      </c>
      <c r="H1574">
        <v>93751</v>
      </c>
      <c r="I1574">
        <v>574203</v>
      </c>
      <c r="J1574" s="4">
        <f>SUMIFS(I:I,D:D,External_Data[[#This Row],[Brand]],F:F,External_Data[[#This Row],[Year]])</f>
        <v>18356604</v>
      </c>
      <c r="K15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18811898</v>
      </c>
    </row>
    <row r="1575" spans="1:11" x14ac:dyDescent="0.25">
      <c r="A1575" s="1" t="s">
        <v>9</v>
      </c>
      <c r="B1575" s="1" t="s">
        <v>24</v>
      </c>
      <c r="C1575" s="1" t="s">
        <v>29</v>
      </c>
      <c r="D1575" s="1" t="s">
        <v>30</v>
      </c>
      <c r="E1575" s="1" t="s">
        <v>14</v>
      </c>
      <c r="F1575">
        <v>2020</v>
      </c>
      <c r="G1575">
        <v>9</v>
      </c>
      <c r="H1575">
        <v>99393</v>
      </c>
      <c r="I1575">
        <v>612626</v>
      </c>
      <c r="J1575" s="4">
        <f>SUMIFS(I:I,D:D,External_Data[[#This Row],[Brand]],F:F,External_Data[[#This Row],[Year]])</f>
        <v>18356604</v>
      </c>
      <c r="K15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18690119</v>
      </c>
    </row>
    <row r="1576" spans="1:11" x14ac:dyDescent="0.25">
      <c r="A1576" s="1" t="s">
        <v>9</v>
      </c>
      <c r="B1576" s="1" t="s">
        <v>24</v>
      </c>
      <c r="C1576" s="1" t="s">
        <v>29</v>
      </c>
      <c r="D1576" s="1" t="s">
        <v>30</v>
      </c>
      <c r="E1576" s="1" t="s">
        <v>14</v>
      </c>
      <c r="F1576">
        <v>2020</v>
      </c>
      <c r="G1576">
        <v>10</v>
      </c>
      <c r="H1576">
        <v>114653</v>
      </c>
      <c r="I1576">
        <v>717080</v>
      </c>
      <c r="J1576" s="4">
        <f>SUMIFS(I:I,D:D,External_Data[[#This Row],[Brand]],F:F,External_Data[[#This Row],[Year]])</f>
        <v>18356604</v>
      </c>
      <c r="K15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18574248</v>
      </c>
    </row>
    <row r="1577" spans="1:11" x14ac:dyDescent="0.25">
      <c r="A1577" s="1" t="s">
        <v>9</v>
      </c>
      <c r="B1577" s="1" t="s">
        <v>24</v>
      </c>
      <c r="C1577" s="1" t="s">
        <v>29</v>
      </c>
      <c r="D1577" s="1" t="s">
        <v>30</v>
      </c>
      <c r="E1577" s="1" t="s">
        <v>14</v>
      </c>
      <c r="F1577">
        <v>2020</v>
      </c>
      <c r="G1577">
        <v>11</v>
      </c>
      <c r="H1577">
        <v>96481</v>
      </c>
      <c r="I1577">
        <v>617421</v>
      </c>
      <c r="J1577" s="4">
        <f>SUMIFS(I:I,D:D,External_Data[[#This Row],[Brand]],F:F,External_Data[[#This Row],[Year]])</f>
        <v>18356604</v>
      </c>
      <c r="K15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18464796</v>
      </c>
    </row>
    <row r="1578" spans="1:11" x14ac:dyDescent="0.25">
      <c r="A1578" s="1" t="s">
        <v>9</v>
      </c>
      <c r="B1578" s="1" t="s">
        <v>24</v>
      </c>
      <c r="C1578" s="1" t="s">
        <v>29</v>
      </c>
      <c r="D1578" s="1" t="s">
        <v>30</v>
      </c>
      <c r="E1578" s="1" t="s">
        <v>14</v>
      </c>
      <c r="F1578">
        <v>2020</v>
      </c>
      <c r="G1578">
        <v>12</v>
      </c>
      <c r="H1578">
        <v>105469</v>
      </c>
      <c r="I1578">
        <v>679525</v>
      </c>
      <c r="J1578" s="4">
        <f>SUMIFS(I:I,D:D,External_Data[[#This Row],[Brand]],F:F,External_Data[[#This Row],[Year]])</f>
        <v>18356604</v>
      </c>
      <c r="K15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18356604</v>
      </c>
    </row>
    <row r="1579" spans="1:11" x14ac:dyDescent="0.25">
      <c r="A1579" s="1" t="s">
        <v>9</v>
      </c>
      <c r="B1579" s="1" t="s">
        <v>24</v>
      </c>
      <c r="C1579" s="1" t="s">
        <v>29</v>
      </c>
      <c r="D1579" s="1" t="s">
        <v>30</v>
      </c>
      <c r="E1579" s="1" t="s">
        <v>14</v>
      </c>
      <c r="F1579">
        <v>2021</v>
      </c>
      <c r="G1579">
        <v>1</v>
      </c>
      <c r="H1579">
        <v>98553</v>
      </c>
      <c r="I1579">
        <v>640696</v>
      </c>
      <c r="J1579" s="4">
        <f>SUMIFS(I:I,D:D,External_Data[[#This Row],[Brand]],F:F,External_Data[[#This Row],[Year]])</f>
        <v>18531100</v>
      </c>
      <c r="K15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19698427</v>
      </c>
    </row>
    <row r="1580" spans="1:11" x14ac:dyDescent="0.25">
      <c r="A1580" s="1" t="s">
        <v>9</v>
      </c>
      <c r="B1580" s="1" t="s">
        <v>24</v>
      </c>
      <c r="C1580" s="1" t="s">
        <v>29</v>
      </c>
      <c r="D1580" s="1" t="s">
        <v>30</v>
      </c>
      <c r="E1580" s="1" t="s">
        <v>14</v>
      </c>
      <c r="F1580">
        <v>2021</v>
      </c>
      <c r="G1580">
        <v>2</v>
      </c>
      <c r="H1580">
        <v>97580</v>
      </c>
      <c r="I1580">
        <v>635243</v>
      </c>
      <c r="J1580" s="4">
        <f>SUMIFS(I:I,D:D,External_Data[[#This Row],[Brand]],F:F,External_Data[[#This Row],[Year]])</f>
        <v>18531100</v>
      </c>
      <c r="K15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19590942</v>
      </c>
    </row>
    <row r="1581" spans="1:11" x14ac:dyDescent="0.25">
      <c r="A1581" s="1" t="s">
        <v>9</v>
      </c>
      <c r="B1581" s="1" t="s">
        <v>24</v>
      </c>
      <c r="C1581" s="1" t="s">
        <v>29</v>
      </c>
      <c r="D1581" s="1" t="s">
        <v>30</v>
      </c>
      <c r="E1581" s="1" t="s">
        <v>14</v>
      </c>
      <c r="F1581">
        <v>2021</v>
      </c>
      <c r="G1581">
        <v>3</v>
      </c>
      <c r="H1581">
        <v>109501</v>
      </c>
      <c r="I1581">
        <v>711431</v>
      </c>
      <c r="J1581" s="4">
        <f>SUMIFS(I:I,D:D,External_Data[[#This Row],[Brand]],F:F,External_Data[[#This Row],[Year]])</f>
        <v>18531100</v>
      </c>
      <c r="K15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19463038</v>
      </c>
    </row>
    <row r="1582" spans="1:11" x14ac:dyDescent="0.25">
      <c r="A1582" s="1" t="s">
        <v>9</v>
      </c>
      <c r="B1582" s="1" t="s">
        <v>24</v>
      </c>
      <c r="C1582" s="1" t="s">
        <v>29</v>
      </c>
      <c r="D1582" s="1" t="s">
        <v>30</v>
      </c>
      <c r="E1582" s="1" t="s">
        <v>14</v>
      </c>
      <c r="F1582">
        <v>2021</v>
      </c>
      <c r="G1582">
        <v>4</v>
      </c>
      <c r="H1582">
        <v>106806</v>
      </c>
      <c r="I1582">
        <v>687036</v>
      </c>
      <c r="J1582" s="4">
        <f>SUMIFS(I:I,D:D,External_Data[[#This Row],[Brand]],F:F,External_Data[[#This Row],[Year]])</f>
        <v>18531100</v>
      </c>
      <c r="K15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19364989</v>
      </c>
    </row>
    <row r="1583" spans="1:11" x14ac:dyDescent="0.25">
      <c r="A1583" s="1" t="s">
        <v>9</v>
      </c>
      <c r="B1583" s="1" t="s">
        <v>24</v>
      </c>
      <c r="C1583" s="1" t="s">
        <v>29</v>
      </c>
      <c r="D1583" s="1" t="s">
        <v>30</v>
      </c>
      <c r="E1583" s="1" t="s">
        <v>14</v>
      </c>
      <c r="F1583">
        <v>2021</v>
      </c>
      <c r="G1583">
        <v>5</v>
      </c>
      <c r="H1583">
        <v>104538</v>
      </c>
      <c r="I1583">
        <v>675353</v>
      </c>
      <c r="J1583" s="4">
        <f>SUMIFS(I:I,D:D,External_Data[[#This Row],[Brand]],F:F,External_Data[[#This Row],[Year]])</f>
        <v>18531100</v>
      </c>
      <c r="K15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19274381</v>
      </c>
    </row>
    <row r="1584" spans="1:11" x14ac:dyDescent="0.25">
      <c r="A1584" s="1" t="s">
        <v>9</v>
      </c>
      <c r="B1584" s="1" t="s">
        <v>24</v>
      </c>
      <c r="C1584" s="1" t="s">
        <v>29</v>
      </c>
      <c r="D1584" s="1" t="s">
        <v>30</v>
      </c>
      <c r="E1584" s="1" t="s">
        <v>14</v>
      </c>
      <c r="F1584">
        <v>2021</v>
      </c>
      <c r="G1584">
        <v>6</v>
      </c>
      <c r="H1584">
        <v>106470</v>
      </c>
      <c r="I1584">
        <v>682864</v>
      </c>
      <c r="J1584" s="4">
        <f>SUMIFS(I:I,D:D,External_Data[[#This Row],[Brand]],F:F,External_Data[[#This Row],[Year]])</f>
        <v>18531100</v>
      </c>
      <c r="K15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19162696</v>
      </c>
    </row>
    <row r="1585" spans="1:11" x14ac:dyDescent="0.25">
      <c r="A1585" s="1" t="s">
        <v>9</v>
      </c>
      <c r="B1585" s="1" t="s">
        <v>24</v>
      </c>
      <c r="C1585" s="1" t="s">
        <v>29</v>
      </c>
      <c r="D1585" s="1" t="s">
        <v>30</v>
      </c>
      <c r="E1585" s="1" t="s">
        <v>14</v>
      </c>
      <c r="F1585">
        <v>2021</v>
      </c>
      <c r="G1585">
        <v>7</v>
      </c>
      <c r="H1585">
        <v>108864</v>
      </c>
      <c r="I1585">
        <v>695296</v>
      </c>
      <c r="J1585" s="4">
        <f>SUMIFS(I:I,D:D,External_Data[[#This Row],[Brand]],F:F,External_Data[[#This Row],[Year]])</f>
        <v>18531100</v>
      </c>
      <c r="K15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19040847</v>
      </c>
    </row>
    <row r="1586" spans="1:11" x14ac:dyDescent="0.25">
      <c r="A1586" s="1" t="s">
        <v>9</v>
      </c>
      <c r="B1586" s="1" t="s">
        <v>24</v>
      </c>
      <c r="C1586" s="1" t="s">
        <v>29</v>
      </c>
      <c r="D1586" s="1" t="s">
        <v>30</v>
      </c>
      <c r="E1586" s="1" t="s">
        <v>14</v>
      </c>
      <c r="F1586">
        <v>2021</v>
      </c>
      <c r="G1586">
        <v>8</v>
      </c>
      <c r="H1586">
        <v>99505</v>
      </c>
      <c r="I1586">
        <v>646576</v>
      </c>
      <c r="J1586" s="4">
        <f>SUMIFS(I:I,D:D,External_Data[[#This Row],[Brand]],F:F,External_Data[[#This Row],[Year]])</f>
        <v>18531100</v>
      </c>
      <c r="K15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18947096</v>
      </c>
    </row>
    <row r="1587" spans="1:11" x14ac:dyDescent="0.25">
      <c r="A1587" s="1" t="s">
        <v>9</v>
      </c>
      <c r="B1587" s="1" t="s">
        <v>24</v>
      </c>
      <c r="C1587" s="1" t="s">
        <v>29</v>
      </c>
      <c r="D1587" s="1" t="s">
        <v>30</v>
      </c>
      <c r="E1587" s="1" t="s">
        <v>14</v>
      </c>
      <c r="F1587">
        <v>2021</v>
      </c>
      <c r="G1587">
        <v>9</v>
      </c>
      <c r="H1587">
        <v>102900</v>
      </c>
      <c r="I1587">
        <v>664601</v>
      </c>
      <c r="J1587" s="4">
        <f>SUMIFS(I:I,D:D,External_Data[[#This Row],[Brand]],F:F,External_Data[[#This Row],[Year]])</f>
        <v>18531100</v>
      </c>
      <c r="K15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18847703</v>
      </c>
    </row>
    <row r="1588" spans="1:11" x14ac:dyDescent="0.25">
      <c r="A1588" s="1" t="s">
        <v>9</v>
      </c>
      <c r="B1588" s="1" t="s">
        <v>24</v>
      </c>
      <c r="C1588" s="1" t="s">
        <v>29</v>
      </c>
      <c r="D1588" s="1" t="s">
        <v>30</v>
      </c>
      <c r="E1588" s="1" t="s">
        <v>14</v>
      </c>
      <c r="F1588">
        <v>2021</v>
      </c>
      <c r="G1588">
        <v>10</v>
      </c>
      <c r="H1588">
        <v>110110</v>
      </c>
      <c r="I1588">
        <v>718690</v>
      </c>
      <c r="J1588" s="4">
        <f>SUMIFS(I:I,D:D,External_Data[[#This Row],[Brand]],F:F,External_Data[[#This Row],[Year]])</f>
        <v>18531100</v>
      </c>
      <c r="K15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18733050</v>
      </c>
    </row>
    <row r="1589" spans="1:11" x14ac:dyDescent="0.25">
      <c r="A1589" s="1" t="s">
        <v>9</v>
      </c>
      <c r="B1589" s="1" t="s">
        <v>24</v>
      </c>
      <c r="C1589" s="1" t="s">
        <v>29</v>
      </c>
      <c r="D1589" s="1" t="s">
        <v>30</v>
      </c>
      <c r="E1589" s="1" t="s">
        <v>14</v>
      </c>
      <c r="F1589">
        <v>2021</v>
      </c>
      <c r="G1589">
        <v>11</v>
      </c>
      <c r="H1589">
        <v>101766</v>
      </c>
      <c r="I1589">
        <v>687218</v>
      </c>
      <c r="J1589" s="4">
        <f>SUMIFS(I:I,D:D,External_Data[[#This Row],[Brand]],F:F,External_Data[[#This Row],[Year]])</f>
        <v>18531100</v>
      </c>
      <c r="K15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18636569</v>
      </c>
    </row>
    <row r="1590" spans="1:11" x14ac:dyDescent="0.25">
      <c r="A1590" s="1" t="s">
        <v>9</v>
      </c>
      <c r="B1590" s="1" t="s">
        <v>24</v>
      </c>
      <c r="C1590" s="1" t="s">
        <v>29</v>
      </c>
      <c r="D1590" s="1" t="s">
        <v>30</v>
      </c>
      <c r="E1590" s="1" t="s">
        <v>14</v>
      </c>
      <c r="F1590">
        <v>2021</v>
      </c>
      <c r="G1590">
        <v>12</v>
      </c>
      <c r="H1590">
        <v>112056</v>
      </c>
      <c r="I1590">
        <v>733985</v>
      </c>
      <c r="J1590" s="4">
        <f>SUMIFS(I:I,D:D,External_Data[[#This Row],[Brand]],F:F,External_Data[[#This Row],[Year]])</f>
        <v>18531100</v>
      </c>
      <c r="K15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18531100</v>
      </c>
    </row>
    <row r="1591" spans="1:11" x14ac:dyDescent="0.25">
      <c r="A1591" s="1" t="s">
        <v>9</v>
      </c>
      <c r="B1591" s="1" t="s">
        <v>24</v>
      </c>
      <c r="C1591" s="1" t="s">
        <v>29</v>
      </c>
      <c r="D1591" s="1" t="s">
        <v>30</v>
      </c>
      <c r="E1591" s="1" t="s">
        <v>14</v>
      </c>
      <c r="F1591">
        <v>2022</v>
      </c>
      <c r="G1591">
        <v>1</v>
      </c>
      <c r="H1591">
        <v>94500</v>
      </c>
      <c r="I1591">
        <v>645120</v>
      </c>
      <c r="J1591" s="4">
        <f>SUMIFS(I:I,D:D,External_Data[[#This Row],[Brand]],F:F,External_Data[[#This Row],[Year]])</f>
        <v>18025434</v>
      </c>
      <c r="K15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19185530</v>
      </c>
    </row>
    <row r="1592" spans="1:11" x14ac:dyDescent="0.25">
      <c r="A1592" s="1" t="s">
        <v>9</v>
      </c>
      <c r="B1592" s="1" t="s">
        <v>24</v>
      </c>
      <c r="C1592" s="1" t="s">
        <v>29</v>
      </c>
      <c r="D1592" s="1" t="s">
        <v>30</v>
      </c>
      <c r="E1592" s="1" t="s">
        <v>14</v>
      </c>
      <c r="F1592">
        <v>2022</v>
      </c>
      <c r="G1592">
        <v>2</v>
      </c>
      <c r="H1592">
        <v>91616</v>
      </c>
      <c r="I1592">
        <v>627508</v>
      </c>
      <c r="J1592" s="4">
        <f>SUMIFS(I:I,D:D,External_Data[[#This Row],[Brand]],F:F,External_Data[[#This Row],[Year]])</f>
        <v>18025434</v>
      </c>
      <c r="K15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19087950</v>
      </c>
    </row>
    <row r="1593" spans="1:11" x14ac:dyDescent="0.25">
      <c r="A1593" s="1" t="s">
        <v>9</v>
      </c>
      <c r="B1593" s="1" t="s">
        <v>24</v>
      </c>
      <c r="C1593" s="1" t="s">
        <v>29</v>
      </c>
      <c r="D1593" s="1" t="s">
        <v>30</v>
      </c>
      <c r="E1593" s="1" t="s">
        <v>14</v>
      </c>
      <c r="F1593">
        <v>2022</v>
      </c>
      <c r="G1593">
        <v>3</v>
      </c>
      <c r="H1593">
        <v>99323</v>
      </c>
      <c r="I1593">
        <v>678251</v>
      </c>
      <c r="J1593" s="4">
        <f>SUMIFS(I:I,D:D,External_Data[[#This Row],[Brand]],F:F,External_Data[[#This Row],[Year]])</f>
        <v>18025434</v>
      </c>
      <c r="K15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18978449</v>
      </c>
    </row>
    <row r="1594" spans="1:11" x14ac:dyDescent="0.25">
      <c r="A1594" s="1" t="s">
        <v>9</v>
      </c>
      <c r="B1594" s="1" t="s">
        <v>24</v>
      </c>
      <c r="C1594" s="1" t="s">
        <v>29</v>
      </c>
      <c r="D1594" s="1" t="s">
        <v>30</v>
      </c>
      <c r="E1594" s="1" t="s">
        <v>14</v>
      </c>
      <c r="F1594">
        <v>2022</v>
      </c>
      <c r="G1594">
        <v>4</v>
      </c>
      <c r="H1594">
        <v>89733</v>
      </c>
      <c r="I1594">
        <v>610953</v>
      </c>
      <c r="J1594" s="4">
        <f>SUMIFS(I:I,D:D,External_Data[[#This Row],[Brand]],F:F,External_Data[[#This Row],[Year]])</f>
        <v>18025434</v>
      </c>
      <c r="K15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18871643</v>
      </c>
    </row>
    <row r="1595" spans="1:11" x14ac:dyDescent="0.25">
      <c r="A1595" s="1" t="s">
        <v>9</v>
      </c>
      <c r="B1595" s="1" t="s">
        <v>24</v>
      </c>
      <c r="C1595" s="1" t="s">
        <v>29</v>
      </c>
      <c r="D1595" s="1" t="s">
        <v>30</v>
      </c>
      <c r="E1595" s="1" t="s">
        <v>14</v>
      </c>
      <c r="F1595">
        <v>2022</v>
      </c>
      <c r="G1595">
        <v>5</v>
      </c>
      <c r="H1595">
        <v>96740</v>
      </c>
      <c r="I1595">
        <v>653912</v>
      </c>
      <c r="J1595" s="4">
        <f>SUMIFS(I:I,D:D,External_Data[[#This Row],[Brand]],F:F,External_Data[[#This Row],[Year]])</f>
        <v>18025434</v>
      </c>
      <c r="K15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18767105</v>
      </c>
    </row>
    <row r="1596" spans="1:11" x14ac:dyDescent="0.25">
      <c r="A1596" s="1" t="s">
        <v>9</v>
      </c>
      <c r="B1596" s="1" t="s">
        <v>24</v>
      </c>
      <c r="C1596" s="1" t="s">
        <v>29</v>
      </c>
      <c r="D1596" s="1" t="s">
        <v>30</v>
      </c>
      <c r="E1596" s="1" t="s">
        <v>14</v>
      </c>
      <c r="F1596">
        <v>2022</v>
      </c>
      <c r="G1596">
        <v>6</v>
      </c>
      <c r="H1596">
        <v>97846</v>
      </c>
      <c r="I1596">
        <v>658658</v>
      </c>
      <c r="J1596" s="4">
        <f>SUMIFS(I:I,D:D,External_Data[[#This Row],[Brand]],F:F,External_Data[[#This Row],[Year]])</f>
        <v>18025434</v>
      </c>
      <c r="K15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18660635</v>
      </c>
    </row>
    <row r="1597" spans="1:11" x14ac:dyDescent="0.25">
      <c r="A1597" s="1" t="s">
        <v>9</v>
      </c>
      <c r="B1597" s="1" t="s">
        <v>24</v>
      </c>
      <c r="C1597" s="1" t="s">
        <v>29</v>
      </c>
      <c r="D1597" s="1" t="s">
        <v>30</v>
      </c>
      <c r="E1597" s="1" t="s">
        <v>14</v>
      </c>
      <c r="F1597">
        <v>2022</v>
      </c>
      <c r="G1597">
        <v>7</v>
      </c>
      <c r="H1597">
        <v>95837</v>
      </c>
      <c r="I1597">
        <v>658231</v>
      </c>
      <c r="J1597" s="4">
        <f>SUMIFS(I:I,D:D,External_Data[[#This Row],[Brand]],F:F,External_Data[[#This Row],[Year]])</f>
        <v>18025434</v>
      </c>
      <c r="K15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18551771</v>
      </c>
    </row>
    <row r="1598" spans="1:11" x14ac:dyDescent="0.25">
      <c r="A1598" s="1" t="s">
        <v>9</v>
      </c>
      <c r="B1598" s="1" t="s">
        <v>24</v>
      </c>
      <c r="C1598" s="1" t="s">
        <v>29</v>
      </c>
      <c r="D1598" s="1" t="s">
        <v>30</v>
      </c>
      <c r="E1598" s="1" t="s">
        <v>14</v>
      </c>
      <c r="F1598">
        <v>2022</v>
      </c>
      <c r="G1598">
        <v>8</v>
      </c>
      <c r="H1598">
        <v>88599</v>
      </c>
      <c r="I1598">
        <v>609497</v>
      </c>
      <c r="J1598" s="4">
        <f>SUMIFS(I:I,D:D,External_Data[[#This Row],[Brand]],F:F,External_Data[[#This Row],[Year]])</f>
        <v>18025434</v>
      </c>
      <c r="K15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18452266</v>
      </c>
    </row>
    <row r="1599" spans="1:11" x14ac:dyDescent="0.25">
      <c r="A1599" s="1" t="s">
        <v>9</v>
      </c>
      <c r="B1599" s="1" t="s">
        <v>24</v>
      </c>
      <c r="C1599" s="1" t="s">
        <v>29</v>
      </c>
      <c r="D1599" s="1" t="s">
        <v>30</v>
      </c>
      <c r="E1599" s="1" t="s">
        <v>14</v>
      </c>
      <c r="F1599">
        <v>2022</v>
      </c>
      <c r="G1599">
        <v>9</v>
      </c>
      <c r="H1599">
        <v>92869</v>
      </c>
      <c r="I1599">
        <v>636783</v>
      </c>
      <c r="J1599" s="4">
        <f>SUMIFS(I:I,D:D,External_Data[[#This Row],[Brand]],F:F,External_Data[[#This Row],[Year]])</f>
        <v>18025434</v>
      </c>
      <c r="K15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18349366</v>
      </c>
    </row>
    <row r="1600" spans="1:11" x14ac:dyDescent="0.25">
      <c r="A1600" s="1" t="s">
        <v>9</v>
      </c>
      <c r="B1600" s="1" t="s">
        <v>24</v>
      </c>
      <c r="C1600" s="1" t="s">
        <v>29</v>
      </c>
      <c r="D1600" s="1" t="s">
        <v>30</v>
      </c>
      <c r="E1600" s="1" t="s">
        <v>14</v>
      </c>
      <c r="F1600">
        <v>2022</v>
      </c>
      <c r="G1600">
        <v>10</v>
      </c>
      <c r="H1600">
        <v>96985</v>
      </c>
      <c r="I1600">
        <v>677845</v>
      </c>
      <c r="J1600" s="4">
        <f>SUMIFS(I:I,D:D,External_Data[[#This Row],[Brand]],F:F,External_Data[[#This Row],[Year]])</f>
        <v>18025434</v>
      </c>
      <c r="K16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18239256</v>
      </c>
    </row>
    <row r="1601" spans="1:11" x14ac:dyDescent="0.25">
      <c r="A1601" s="1" t="s">
        <v>9</v>
      </c>
      <c r="B1601" s="1" t="s">
        <v>24</v>
      </c>
      <c r="C1601" s="1" t="s">
        <v>29</v>
      </c>
      <c r="D1601" s="1" t="s">
        <v>30</v>
      </c>
      <c r="E1601" s="1" t="s">
        <v>14</v>
      </c>
      <c r="F1601">
        <v>2022</v>
      </c>
      <c r="G1601">
        <v>11</v>
      </c>
      <c r="H1601">
        <v>95529</v>
      </c>
      <c r="I1601">
        <v>675430</v>
      </c>
      <c r="J1601" s="4">
        <f>SUMIFS(I:I,D:D,External_Data[[#This Row],[Brand]],F:F,External_Data[[#This Row],[Year]])</f>
        <v>18025434</v>
      </c>
      <c r="K16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18137490</v>
      </c>
    </row>
    <row r="1602" spans="1:11" x14ac:dyDescent="0.25">
      <c r="A1602" s="1" t="s">
        <v>9</v>
      </c>
      <c r="B1602" s="1" t="s">
        <v>24</v>
      </c>
      <c r="C1602" s="1" t="s">
        <v>29</v>
      </c>
      <c r="D1602" s="1" t="s">
        <v>30</v>
      </c>
      <c r="E1602" s="1" t="s">
        <v>14</v>
      </c>
      <c r="F1602">
        <v>2022</v>
      </c>
      <c r="G1602">
        <v>12</v>
      </c>
      <c r="H1602">
        <v>102536</v>
      </c>
      <c r="I1602">
        <v>723135</v>
      </c>
      <c r="J1602" s="4">
        <f>SUMIFS(I:I,D:D,External_Data[[#This Row],[Brand]],F:F,External_Data[[#This Row],[Year]])</f>
        <v>18025434</v>
      </c>
      <c r="K16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18025434</v>
      </c>
    </row>
    <row r="1603" spans="1:11" x14ac:dyDescent="0.25">
      <c r="A1603" s="1" t="s">
        <v>9</v>
      </c>
      <c r="B1603" s="1" t="s">
        <v>24</v>
      </c>
      <c r="C1603" s="1" t="s">
        <v>29</v>
      </c>
      <c r="D1603" s="1" t="s">
        <v>30</v>
      </c>
      <c r="E1603" s="1" t="s">
        <v>14</v>
      </c>
      <c r="F1603">
        <v>2023</v>
      </c>
      <c r="G1603">
        <v>1</v>
      </c>
      <c r="H1603">
        <v>99134</v>
      </c>
      <c r="I1603">
        <v>691978</v>
      </c>
      <c r="J1603" s="4">
        <f>SUMIFS(I:I,D:D,External_Data[[#This Row],[Brand]],F:F,External_Data[[#This Row],[Year]])</f>
        <v>4765222</v>
      </c>
      <c r="K16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5812835</v>
      </c>
    </row>
    <row r="1604" spans="1:11" x14ac:dyDescent="0.25">
      <c r="A1604" s="1" t="s">
        <v>9</v>
      </c>
      <c r="B1604" s="1" t="s">
        <v>24</v>
      </c>
      <c r="C1604" s="1" t="s">
        <v>29</v>
      </c>
      <c r="D1604" s="1" t="s">
        <v>30</v>
      </c>
      <c r="E1604" s="1" t="s">
        <v>14</v>
      </c>
      <c r="F1604">
        <v>2023</v>
      </c>
      <c r="G1604">
        <v>2</v>
      </c>
      <c r="H1604">
        <v>94150</v>
      </c>
      <c r="I1604">
        <v>640304</v>
      </c>
      <c r="J1604" s="4">
        <f>SUMIFS(I:I,D:D,External_Data[[#This Row],[Brand]],F:F,External_Data[[#This Row],[Year]])</f>
        <v>4765222</v>
      </c>
      <c r="K16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5721219</v>
      </c>
    </row>
    <row r="1605" spans="1:11" x14ac:dyDescent="0.25">
      <c r="A1605" s="1" t="s">
        <v>9</v>
      </c>
      <c r="B1605" s="1" t="s">
        <v>24</v>
      </c>
      <c r="C1605" s="1" t="s">
        <v>29</v>
      </c>
      <c r="D1605" s="1" t="s">
        <v>30</v>
      </c>
      <c r="E1605" s="1" t="s">
        <v>14</v>
      </c>
      <c r="F1605">
        <v>2023</v>
      </c>
      <c r="G1605">
        <v>3</v>
      </c>
      <c r="H1605">
        <v>107989</v>
      </c>
      <c r="I1605">
        <v>798756</v>
      </c>
      <c r="J1605" s="4">
        <f>SUMIFS(I:I,D:D,External_Data[[#This Row],[Brand]],F:F,External_Data[[#This Row],[Year]])</f>
        <v>4765222</v>
      </c>
      <c r="K16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5621896</v>
      </c>
    </row>
    <row r="1606" spans="1:11" x14ac:dyDescent="0.25">
      <c r="A1606" s="1" t="s">
        <v>9</v>
      </c>
      <c r="B1606" s="1" t="s">
        <v>24</v>
      </c>
      <c r="C1606" s="1" t="s">
        <v>29</v>
      </c>
      <c r="D1606" s="1" t="s">
        <v>30</v>
      </c>
      <c r="E1606" s="1" t="s">
        <v>15</v>
      </c>
      <c r="F1606">
        <v>2018</v>
      </c>
      <c r="G1606">
        <v>1</v>
      </c>
      <c r="H1606">
        <v>88340</v>
      </c>
      <c r="I1606">
        <v>456295</v>
      </c>
      <c r="J1606" s="4">
        <f>SUMIFS(I:I,D:D,External_Data[[#This Row],[Brand]],F:F,External_Data[[#This Row],[Year]])</f>
        <v>21104104</v>
      </c>
      <c r="K16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07" spans="1:11" x14ac:dyDescent="0.25">
      <c r="A1607" s="1" t="s">
        <v>9</v>
      </c>
      <c r="B1607" s="1" t="s">
        <v>24</v>
      </c>
      <c r="C1607" s="1" t="s">
        <v>29</v>
      </c>
      <c r="D1607" s="1" t="s">
        <v>30</v>
      </c>
      <c r="E1607" s="1" t="s">
        <v>15</v>
      </c>
      <c r="F1607">
        <v>2018</v>
      </c>
      <c r="G1607">
        <v>2</v>
      </c>
      <c r="H1607">
        <v>74830</v>
      </c>
      <c r="I1607">
        <v>382802</v>
      </c>
      <c r="J1607" s="4">
        <f>SUMIFS(I:I,D:D,External_Data[[#This Row],[Brand]],F:F,External_Data[[#This Row],[Year]])</f>
        <v>21104104</v>
      </c>
      <c r="K16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08" spans="1:11" x14ac:dyDescent="0.25">
      <c r="A1608" s="1" t="s">
        <v>9</v>
      </c>
      <c r="B1608" s="1" t="s">
        <v>24</v>
      </c>
      <c r="C1608" s="1" t="s">
        <v>29</v>
      </c>
      <c r="D1608" s="1" t="s">
        <v>30</v>
      </c>
      <c r="E1608" s="1" t="s">
        <v>15</v>
      </c>
      <c r="F1608">
        <v>2018</v>
      </c>
      <c r="G1608">
        <v>3</v>
      </c>
      <c r="H1608">
        <v>83958</v>
      </c>
      <c r="I1608">
        <v>430906</v>
      </c>
      <c r="J1608" s="4">
        <f>SUMIFS(I:I,D:D,External_Data[[#This Row],[Brand]],F:F,External_Data[[#This Row],[Year]])</f>
        <v>21104104</v>
      </c>
      <c r="K16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09" spans="1:11" x14ac:dyDescent="0.25">
      <c r="A1609" s="1" t="s">
        <v>9</v>
      </c>
      <c r="B1609" s="1" t="s">
        <v>24</v>
      </c>
      <c r="C1609" s="1" t="s">
        <v>29</v>
      </c>
      <c r="D1609" s="1" t="s">
        <v>30</v>
      </c>
      <c r="E1609" s="1" t="s">
        <v>15</v>
      </c>
      <c r="F1609">
        <v>2018</v>
      </c>
      <c r="G1609">
        <v>4</v>
      </c>
      <c r="H1609">
        <v>64183</v>
      </c>
      <c r="I1609">
        <v>329189</v>
      </c>
      <c r="J1609" s="4">
        <f>SUMIFS(I:I,D:D,External_Data[[#This Row],[Brand]],F:F,External_Data[[#This Row],[Year]])</f>
        <v>21104104</v>
      </c>
      <c r="K16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0" spans="1:11" x14ac:dyDescent="0.25">
      <c r="A1610" s="1" t="s">
        <v>9</v>
      </c>
      <c r="B1610" s="1" t="s">
        <v>24</v>
      </c>
      <c r="C1610" s="1" t="s">
        <v>29</v>
      </c>
      <c r="D1610" s="1" t="s">
        <v>30</v>
      </c>
      <c r="E1610" s="1" t="s">
        <v>15</v>
      </c>
      <c r="F1610">
        <v>2018</v>
      </c>
      <c r="G1610">
        <v>5</v>
      </c>
      <c r="H1610">
        <v>69188</v>
      </c>
      <c r="I1610">
        <v>356244</v>
      </c>
      <c r="J1610" s="4">
        <f>SUMIFS(I:I,D:D,External_Data[[#This Row],[Brand]],F:F,External_Data[[#This Row],[Year]])</f>
        <v>21104104</v>
      </c>
      <c r="K16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1" spans="1:11" x14ac:dyDescent="0.25">
      <c r="A1611" s="1" t="s">
        <v>9</v>
      </c>
      <c r="B1611" s="1" t="s">
        <v>24</v>
      </c>
      <c r="C1611" s="1" t="s">
        <v>29</v>
      </c>
      <c r="D1611" s="1" t="s">
        <v>30</v>
      </c>
      <c r="E1611" s="1" t="s">
        <v>15</v>
      </c>
      <c r="F1611">
        <v>2018</v>
      </c>
      <c r="G1611">
        <v>6</v>
      </c>
      <c r="H1611">
        <v>74893</v>
      </c>
      <c r="I1611">
        <v>389984</v>
      </c>
      <c r="J1611" s="4">
        <f>SUMIFS(I:I,D:D,External_Data[[#This Row],[Brand]],F:F,External_Data[[#This Row],[Year]])</f>
        <v>21104104</v>
      </c>
      <c r="K16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2" spans="1:11" x14ac:dyDescent="0.25">
      <c r="A1612" s="1" t="s">
        <v>9</v>
      </c>
      <c r="B1612" s="1" t="s">
        <v>24</v>
      </c>
      <c r="C1612" s="1" t="s">
        <v>29</v>
      </c>
      <c r="D1612" s="1" t="s">
        <v>30</v>
      </c>
      <c r="E1612" s="1" t="s">
        <v>15</v>
      </c>
      <c r="F1612">
        <v>2018</v>
      </c>
      <c r="G1612">
        <v>7</v>
      </c>
      <c r="H1612">
        <v>72338</v>
      </c>
      <c r="I1612">
        <v>375928</v>
      </c>
      <c r="J1612" s="4">
        <f>SUMIFS(I:I,D:D,External_Data[[#This Row],[Brand]],F:F,External_Data[[#This Row],[Year]])</f>
        <v>21104104</v>
      </c>
      <c r="K16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3" spans="1:11" x14ac:dyDescent="0.25">
      <c r="A1613" s="1" t="s">
        <v>9</v>
      </c>
      <c r="B1613" s="1" t="s">
        <v>24</v>
      </c>
      <c r="C1613" s="1" t="s">
        <v>29</v>
      </c>
      <c r="D1613" s="1" t="s">
        <v>30</v>
      </c>
      <c r="E1613" s="1" t="s">
        <v>15</v>
      </c>
      <c r="F1613">
        <v>2018</v>
      </c>
      <c r="G1613">
        <v>8</v>
      </c>
      <c r="H1613">
        <v>64211</v>
      </c>
      <c r="I1613">
        <v>350931</v>
      </c>
      <c r="J1613" s="4">
        <f>SUMIFS(I:I,D:D,External_Data[[#This Row],[Brand]],F:F,External_Data[[#This Row],[Year]])</f>
        <v>21104104</v>
      </c>
      <c r="K16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4" spans="1:11" x14ac:dyDescent="0.25">
      <c r="A1614" s="1" t="s">
        <v>9</v>
      </c>
      <c r="B1614" s="1" t="s">
        <v>24</v>
      </c>
      <c r="C1614" s="1" t="s">
        <v>29</v>
      </c>
      <c r="D1614" s="1" t="s">
        <v>30</v>
      </c>
      <c r="E1614" s="1" t="s">
        <v>15</v>
      </c>
      <c r="F1614">
        <v>2018</v>
      </c>
      <c r="G1614">
        <v>9</v>
      </c>
      <c r="H1614">
        <v>75355</v>
      </c>
      <c r="I1614">
        <v>396186</v>
      </c>
      <c r="J1614" s="4">
        <f>SUMIFS(I:I,D:D,External_Data[[#This Row],[Brand]],F:F,External_Data[[#This Row],[Year]])</f>
        <v>21104104</v>
      </c>
      <c r="K16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5" spans="1:11" x14ac:dyDescent="0.25">
      <c r="A1615" s="1" t="s">
        <v>9</v>
      </c>
      <c r="B1615" s="1" t="s">
        <v>24</v>
      </c>
      <c r="C1615" s="1" t="s">
        <v>29</v>
      </c>
      <c r="D1615" s="1" t="s">
        <v>30</v>
      </c>
      <c r="E1615" s="1" t="s">
        <v>15</v>
      </c>
      <c r="F1615">
        <v>2018</v>
      </c>
      <c r="G1615">
        <v>10</v>
      </c>
      <c r="H1615">
        <v>90405</v>
      </c>
      <c r="I1615">
        <v>484694</v>
      </c>
      <c r="J1615" s="4">
        <f>SUMIFS(I:I,D:D,External_Data[[#This Row],[Brand]],F:F,External_Data[[#This Row],[Year]])</f>
        <v>21104104</v>
      </c>
      <c r="K16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6" spans="1:11" x14ac:dyDescent="0.25">
      <c r="A1616" s="1" t="s">
        <v>9</v>
      </c>
      <c r="B1616" s="1" t="s">
        <v>24</v>
      </c>
      <c r="C1616" s="1" t="s">
        <v>29</v>
      </c>
      <c r="D1616" s="1" t="s">
        <v>30</v>
      </c>
      <c r="E1616" s="1" t="s">
        <v>15</v>
      </c>
      <c r="F1616">
        <v>2018</v>
      </c>
      <c r="G1616">
        <v>11</v>
      </c>
      <c r="H1616">
        <v>75852</v>
      </c>
      <c r="I1616">
        <v>414960</v>
      </c>
      <c r="J1616" s="4">
        <f>SUMIFS(I:I,D:D,External_Data[[#This Row],[Brand]],F:F,External_Data[[#This Row],[Year]])</f>
        <v>21104104</v>
      </c>
      <c r="K16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7" spans="1:11" x14ac:dyDescent="0.25">
      <c r="A1617" s="1" t="s">
        <v>9</v>
      </c>
      <c r="B1617" s="1" t="s">
        <v>24</v>
      </c>
      <c r="C1617" s="1" t="s">
        <v>29</v>
      </c>
      <c r="D1617" s="1" t="s">
        <v>30</v>
      </c>
      <c r="E1617" s="1" t="s">
        <v>15</v>
      </c>
      <c r="F1617">
        <v>2018</v>
      </c>
      <c r="G1617">
        <v>12</v>
      </c>
      <c r="H1617">
        <v>71603</v>
      </c>
      <c r="I1617">
        <v>391643</v>
      </c>
      <c r="J1617" s="4">
        <f>SUMIFS(I:I,D:D,External_Data[[#This Row],[Brand]],F:F,External_Data[[#This Row],[Year]])</f>
        <v>21104104</v>
      </c>
      <c r="K16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21104104</v>
      </c>
    </row>
    <row r="1618" spans="1:11" x14ac:dyDescent="0.25">
      <c r="A1618" s="1" t="s">
        <v>9</v>
      </c>
      <c r="B1618" s="1" t="s">
        <v>24</v>
      </c>
      <c r="C1618" s="1" t="s">
        <v>29</v>
      </c>
      <c r="D1618" s="1" t="s">
        <v>30</v>
      </c>
      <c r="E1618" s="1" t="s">
        <v>15</v>
      </c>
      <c r="F1618">
        <v>2019</v>
      </c>
      <c r="G1618">
        <v>1</v>
      </c>
      <c r="H1618">
        <v>74459</v>
      </c>
      <c r="I1618">
        <v>411047</v>
      </c>
      <c r="J1618" s="4">
        <f>SUMIFS(I:I,D:D,External_Data[[#This Row],[Brand]],F:F,External_Data[[#This Row],[Year]])</f>
        <v>19686611</v>
      </c>
      <c r="K16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20503427</v>
      </c>
    </row>
    <row r="1619" spans="1:11" x14ac:dyDescent="0.25">
      <c r="A1619" s="1" t="s">
        <v>9</v>
      </c>
      <c r="B1619" s="1" t="s">
        <v>24</v>
      </c>
      <c r="C1619" s="1" t="s">
        <v>29</v>
      </c>
      <c r="D1619" s="1" t="s">
        <v>30</v>
      </c>
      <c r="E1619" s="1" t="s">
        <v>15</v>
      </c>
      <c r="F1619">
        <v>2019</v>
      </c>
      <c r="G1619">
        <v>2</v>
      </c>
      <c r="H1619">
        <v>68208</v>
      </c>
      <c r="I1619">
        <v>372134</v>
      </c>
      <c r="J1619" s="4">
        <f>SUMIFS(I:I,D:D,External_Data[[#This Row],[Brand]],F:F,External_Data[[#This Row],[Year]])</f>
        <v>19686611</v>
      </c>
      <c r="K16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20428597</v>
      </c>
    </row>
    <row r="1620" spans="1:11" x14ac:dyDescent="0.25">
      <c r="A1620" s="1" t="s">
        <v>9</v>
      </c>
      <c r="B1620" s="1" t="s">
        <v>24</v>
      </c>
      <c r="C1620" s="1" t="s">
        <v>29</v>
      </c>
      <c r="D1620" s="1" t="s">
        <v>30</v>
      </c>
      <c r="E1620" s="1" t="s">
        <v>15</v>
      </c>
      <c r="F1620">
        <v>2019</v>
      </c>
      <c r="G1620">
        <v>3</v>
      </c>
      <c r="H1620">
        <v>71862</v>
      </c>
      <c r="I1620">
        <v>387366</v>
      </c>
      <c r="J1620" s="4">
        <f>SUMIFS(I:I,D:D,External_Data[[#This Row],[Brand]],F:F,External_Data[[#This Row],[Year]])</f>
        <v>19686611</v>
      </c>
      <c r="K16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20344639</v>
      </c>
    </row>
    <row r="1621" spans="1:11" x14ac:dyDescent="0.25">
      <c r="A1621" s="1" t="s">
        <v>9</v>
      </c>
      <c r="B1621" s="1" t="s">
        <v>24</v>
      </c>
      <c r="C1621" s="1" t="s">
        <v>29</v>
      </c>
      <c r="D1621" s="1" t="s">
        <v>30</v>
      </c>
      <c r="E1621" s="1" t="s">
        <v>15</v>
      </c>
      <c r="F1621">
        <v>2019</v>
      </c>
      <c r="G1621">
        <v>4</v>
      </c>
      <c r="H1621">
        <v>73465</v>
      </c>
      <c r="I1621">
        <v>394359</v>
      </c>
      <c r="J1621" s="4">
        <f>SUMIFS(I:I,D:D,External_Data[[#This Row],[Brand]],F:F,External_Data[[#This Row],[Year]])</f>
        <v>19686611</v>
      </c>
      <c r="K16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20280456</v>
      </c>
    </row>
    <row r="1622" spans="1:11" x14ac:dyDescent="0.25">
      <c r="A1622" s="1" t="s">
        <v>9</v>
      </c>
      <c r="B1622" s="1" t="s">
        <v>24</v>
      </c>
      <c r="C1622" s="1" t="s">
        <v>29</v>
      </c>
      <c r="D1622" s="1" t="s">
        <v>30</v>
      </c>
      <c r="E1622" s="1" t="s">
        <v>15</v>
      </c>
      <c r="F1622">
        <v>2019</v>
      </c>
      <c r="G1622">
        <v>5</v>
      </c>
      <c r="H1622">
        <v>77581</v>
      </c>
      <c r="I1622">
        <v>411376</v>
      </c>
      <c r="J1622" s="4">
        <f>SUMIFS(I:I,D:D,External_Data[[#This Row],[Brand]],F:F,External_Data[[#This Row],[Year]])</f>
        <v>19686611</v>
      </c>
      <c r="K16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20211268</v>
      </c>
    </row>
    <row r="1623" spans="1:11" x14ac:dyDescent="0.25">
      <c r="A1623" s="1" t="s">
        <v>9</v>
      </c>
      <c r="B1623" s="1" t="s">
        <v>24</v>
      </c>
      <c r="C1623" s="1" t="s">
        <v>29</v>
      </c>
      <c r="D1623" s="1" t="s">
        <v>30</v>
      </c>
      <c r="E1623" s="1" t="s">
        <v>15</v>
      </c>
      <c r="F1623">
        <v>2019</v>
      </c>
      <c r="G1623">
        <v>6</v>
      </c>
      <c r="H1623">
        <v>74536</v>
      </c>
      <c r="I1623">
        <v>395724</v>
      </c>
      <c r="J1623" s="4">
        <f>SUMIFS(I:I,D:D,External_Data[[#This Row],[Brand]],F:F,External_Data[[#This Row],[Year]])</f>
        <v>19686611</v>
      </c>
      <c r="K16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20136375</v>
      </c>
    </row>
    <row r="1624" spans="1:11" x14ac:dyDescent="0.25">
      <c r="A1624" s="1" t="s">
        <v>9</v>
      </c>
      <c r="B1624" s="1" t="s">
        <v>24</v>
      </c>
      <c r="C1624" s="1" t="s">
        <v>29</v>
      </c>
      <c r="D1624" s="1" t="s">
        <v>30</v>
      </c>
      <c r="E1624" s="1" t="s">
        <v>15</v>
      </c>
      <c r="F1624">
        <v>2019</v>
      </c>
      <c r="G1624">
        <v>7</v>
      </c>
      <c r="H1624">
        <v>59353</v>
      </c>
      <c r="I1624">
        <v>314692</v>
      </c>
      <c r="J1624" s="4">
        <f>SUMIFS(I:I,D:D,External_Data[[#This Row],[Brand]],F:F,External_Data[[#This Row],[Year]])</f>
        <v>19686611</v>
      </c>
      <c r="K16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20064037</v>
      </c>
    </row>
    <row r="1625" spans="1:11" x14ac:dyDescent="0.25">
      <c r="A1625" s="1" t="s">
        <v>9</v>
      </c>
      <c r="B1625" s="1" t="s">
        <v>24</v>
      </c>
      <c r="C1625" s="1" t="s">
        <v>29</v>
      </c>
      <c r="D1625" s="1" t="s">
        <v>30</v>
      </c>
      <c r="E1625" s="1" t="s">
        <v>15</v>
      </c>
      <c r="F1625">
        <v>2019</v>
      </c>
      <c r="G1625">
        <v>8</v>
      </c>
      <c r="H1625">
        <v>53837</v>
      </c>
      <c r="I1625">
        <v>293839</v>
      </c>
      <c r="J1625" s="4">
        <f>SUMIFS(I:I,D:D,External_Data[[#This Row],[Brand]],F:F,External_Data[[#This Row],[Year]])</f>
        <v>19686611</v>
      </c>
      <c r="K16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19999826</v>
      </c>
    </row>
    <row r="1626" spans="1:11" x14ac:dyDescent="0.25">
      <c r="A1626" s="1" t="s">
        <v>9</v>
      </c>
      <c r="B1626" s="1" t="s">
        <v>24</v>
      </c>
      <c r="C1626" s="1" t="s">
        <v>29</v>
      </c>
      <c r="D1626" s="1" t="s">
        <v>30</v>
      </c>
      <c r="E1626" s="1" t="s">
        <v>15</v>
      </c>
      <c r="F1626">
        <v>2019</v>
      </c>
      <c r="G1626">
        <v>9</v>
      </c>
      <c r="H1626">
        <v>58387</v>
      </c>
      <c r="I1626">
        <v>322609</v>
      </c>
      <c r="J1626" s="4">
        <f>SUMIFS(I:I,D:D,External_Data[[#This Row],[Brand]],F:F,External_Data[[#This Row],[Year]])</f>
        <v>19686611</v>
      </c>
      <c r="K16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19924471</v>
      </c>
    </row>
    <row r="1627" spans="1:11" x14ac:dyDescent="0.25">
      <c r="A1627" s="1" t="s">
        <v>9</v>
      </c>
      <c r="B1627" s="1" t="s">
        <v>24</v>
      </c>
      <c r="C1627" s="1" t="s">
        <v>29</v>
      </c>
      <c r="D1627" s="1" t="s">
        <v>30</v>
      </c>
      <c r="E1627" s="1" t="s">
        <v>15</v>
      </c>
      <c r="F1627">
        <v>2019</v>
      </c>
      <c r="G1627">
        <v>10</v>
      </c>
      <c r="H1627">
        <v>64253</v>
      </c>
      <c r="I1627">
        <v>364035</v>
      </c>
      <c r="J1627" s="4">
        <f>SUMIFS(I:I,D:D,External_Data[[#This Row],[Brand]],F:F,External_Data[[#This Row],[Year]])</f>
        <v>19686611</v>
      </c>
      <c r="K16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19834066</v>
      </c>
    </row>
    <row r="1628" spans="1:11" x14ac:dyDescent="0.25">
      <c r="A1628" s="1" t="s">
        <v>9</v>
      </c>
      <c r="B1628" s="1" t="s">
        <v>24</v>
      </c>
      <c r="C1628" s="1" t="s">
        <v>29</v>
      </c>
      <c r="D1628" s="1" t="s">
        <v>30</v>
      </c>
      <c r="E1628" s="1" t="s">
        <v>15</v>
      </c>
      <c r="F1628">
        <v>2019</v>
      </c>
      <c r="G1628">
        <v>11</v>
      </c>
      <c r="H1628">
        <v>54453</v>
      </c>
      <c r="I1628">
        <v>314013</v>
      </c>
      <c r="J1628" s="4">
        <f>SUMIFS(I:I,D:D,External_Data[[#This Row],[Brand]],F:F,External_Data[[#This Row],[Year]])</f>
        <v>19686611</v>
      </c>
      <c r="K16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19758214</v>
      </c>
    </row>
    <row r="1629" spans="1:11" x14ac:dyDescent="0.25">
      <c r="A1629" s="1" t="s">
        <v>9</v>
      </c>
      <c r="B1629" s="1" t="s">
        <v>24</v>
      </c>
      <c r="C1629" s="1" t="s">
        <v>29</v>
      </c>
      <c r="D1629" s="1" t="s">
        <v>30</v>
      </c>
      <c r="E1629" s="1" t="s">
        <v>15</v>
      </c>
      <c r="F1629">
        <v>2019</v>
      </c>
      <c r="G1629">
        <v>12</v>
      </c>
      <c r="H1629">
        <v>51842</v>
      </c>
      <c r="I1629">
        <v>301420</v>
      </c>
      <c r="J1629" s="4">
        <f>SUMIFS(I:I,D:D,External_Data[[#This Row],[Brand]],F:F,External_Data[[#This Row],[Year]])</f>
        <v>19686611</v>
      </c>
      <c r="K16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19686611</v>
      </c>
    </row>
    <row r="1630" spans="1:11" x14ac:dyDescent="0.25">
      <c r="A1630" s="1" t="s">
        <v>9</v>
      </c>
      <c r="B1630" s="1" t="s">
        <v>24</v>
      </c>
      <c r="C1630" s="1" t="s">
        <v>29</v>
      </c>
      <c r="D1630" s="1" t="s">
        <v>30</v>
      </c>
      <c r="E1630" s="1" t="s">
        <v>15</v>
      </c>
      <c r="F1630">
        <v>2020</v>
      </c>
      <c r="G1630">
        <v>1</v>
      </c>
      <c r="H1630">
        <v>50631</v>
      </c>
      <c r="I1630">
        <v>304668</v>
      </c>
      <c r="J1630" s="4">
        <f>SUMIFS(I:I,D:D,External_Data[[#This Row],[Brand]],F:F,External_Data[[#This Row],[Year]])</f>
        <v>18356604</v>
      </c>
      <c r="K16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19064381</v>
      </c>
    </row>
    <row r="1631" spans="1:11" x14ac:dyDescent="0.25">
      <c r="A1631" s="1" t="s">
        <v>9</v>
      </c>
      <c r="B1631" s="1" t="s">
        <v>24</v>
      </c>
      <c r="C1631" s="1" t="s">
        <v>29</v>
      </c>
      <c r="D1631" s="1" t="s">
        <v>30</v>
      </c>
      <c r="E1631" s="1" t="s">
        <v>15</v>
      </c>
      <c r="F1631">
        <v>2020</v>
      </c>
      <c r="G1631">
        <v>2</v>
      </c>
      <c r="H1631">
        <v>49021</v>
      </c>
      <c r="I1631">
        <v>304633</v>
      </c>
      <c r="J1631" s="4">
        <f>SUMIFS(I:I,D:D,External_Data[[#This Row],[Brand]],F:F,External_Data[[#This Row],[Year]])</f>
        <v>18356604</v>
      </c>
      <c r="K16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18996173</v>
      </c>
    </row>
    <row r="1632" spans="1:11" x14ac:dyDescent="0.25">
      <c r="A1632" s="1" t="s">
        <v>9</v>
      </c>
      <c r="B1632" s="1" t="s">
        <v>24</v>
      </c>
      <c r="C1632" s="1" t="s">
        <v>29</v>
      </c>
      <c r="D1632" s="1" t="s">
        <v>30</v>
      </c>
      <c r="E1632" s="1" t="s">
        <v>15</v>
      </c>
      <c r="F1632">
        <v>2020</v>
      </c>
      <c r="G1632">
        <v>3</v>
      </c>
      <c r="H1632">
        <v>57988</v>
      </c>
      <c r="I1632">
        <v>349874</v>
      </c>
      <c r="J1632" s="4">
        <f>SUMIFS(I:I,D:D,External_Data[[#This Row],[Brand]],F:F,External_Data[[#This Row],[Year]])</f>
        <v>18356604</v>
      </c>
      <c r="K16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18924311</v>
      </c>
    </row>
    <row r="1633" spans="1:11" x14ac:dyDescent="0.25">
      <c r="A1633" s="1" t="s">
        <v>9</v>
      </c>
      <c r="B1633" s="1" t="s">
        <v>24</v>
      </c>
      <c r="C1633" s="1" t="s">
        <v>29</v>
      </c>
      <c r="D1633" s="1" t="s">
        <v>30</v>
      </c>
      <c r="E1633" s="1" t="s">
        <v>15</v>
      </c>
      <c r="F1633">
        <v>2020</v>
      </c>
      <c r="G1633">
        <v>4</v>
      </c>
      <c r="H1633">
        <v>43057</v>
      </c>
      <c r="I1633">
        <v>253883</v>
      </c>
      <c r="J1633" s="4">
        <f>SUMIFS(I:I,D:D,External_Data[[#This Row],[Brand]],F:F,External_Data[[#This Row],[Year]])</f>
        <v>18356604</v>
      </c>
      <c r="K16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18850846</v>
      </c>
    </row>
    <row r="1634" spans="1:11" x14ac:dyDescent="0.25">
      <c r="A1634" s="1" t="s">
        <v>9</v>
      </c>
      <c r="B1634" s="1" t="s">
        <v>24</v>
      </c>
      <c r="C1634" s="1" t="s">
        <v>29</v>
      </c>
      <c r="D1634" s="1" t="s">
        <v>30</v>
      </c>
      <c r="E1634" s="1" t="s">
        <v>15</v>
      </c>
      <c r="F1634">
        <v>2020</v>
      </c>
      <c r="G1634">
        <v>5</v>
      </c>
      <c r="H1634">
        <v>36547</v>
      </c>
      <c r="I1634">
        <v>215054</v>
      </c>
      <c r="J1634" s="4">
        <f>SUMIFS(I:I,D:D,External_Data[[#This Row],[Brand]],F:F,External_Data[[#This Row],[Year]])</f>
        <v>18356604</v>
      </c>
      <c r="K16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18773265</v>
      </c>
    </row>
    <row r="1635" spans="1:11" x14ac:dyDescent="0.25">
      <c r="A1635" s="1" t="s">
        <v>9</v>
      </c>
      <c r="B1635" s="1" t="s">
        <v>24</v>
      </c>
      <c r="C1635" s="1" t="s">
        <v>29</v>
      </c>
      <c r="D1635" s="1" t="s">
        <v>30</v>
      </c>
      <c r="E1635" s="1" t="s">
        <v>15</v>
      </c>
      <c r="F1635">
        <v>2020</v>
      </c>
      <c r="G1635">
        <v>6</v>
      </c>
      <c r="H1635">
        <v>48664</v>
      </c>
      <c r="I1635">
        <v>289590</v>
      </c>
      <c r="J1635" s="4">
        <f>SUMIFS(I:I,D:D,External_Data[[#This Row],[Brand]],F:F,External_Data[[#This Row],[Year]])</f>
        <v>18356604</v>
      </c>
      <c r="K16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18698729</v>
      </c>
    </row>
    <row r="1636" spans="1:11" x14ac:dyDescent="0.25">
      <c r="A1636" s="1" t="s">
        <v>9</v>
      </c>
      <c r="B1636" s="1" t="s">
        <v>24</v>
      </c>
      <c r="C1636" s="1" t="s">
        <v>29</v>
      </c>
      <c r="D1636" s="1" t="s">
        <v>30</v>
      </c>
      <c r="E1636" s="1" t="s">
        <v>15</v>
      </c>
      <c r="F1636">
        <v>2020</v>
      </c>
      <c r="G1636">
        <v>7</v>
      </c>
      <c r="H1636">
        <v>43617</v>
      </c>
      <c r="I1636">
        <v>262423</v>
      </c>
      <c r="J1636" s="4">
        <f>SUMIFS(I:I,D:D,External_Data[[#This Row],[Brand]],F:F,External_Data[[#This Row],[Year]])</f>
        <v>18356604</v>
      </c>
      <c r="K16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18639376</v>
      </c>
    </row>
    <row r="1637" spans="1:11" x14ac:dyDescent="0.25">
      <c r="A1637" s="1" t="s">
        <v>9</v>
      </c>
      <c r="B1637" s="1" t="s">
        <v>24</v>
      </c>
      <c r="C1637" s="1" t="s">
        <v>29</v>
      </c>
      <c r="D1637" s="1" t="s">
        <v>30</v>
      </c>
      <c r="E1637" s="1" t="s">
        <v>15</v>
      </c>
      <c r="F1637">
        <v>2020</v>
      </c>
      <c r="G1637">
        <v>8</v>
      </c>
      <c r="H1637">
        <v>35427</v>
      </c>
      <c r="I1637">
        <v>214536</v>
      </c>
      <c r="J1637" s="4">
        <f>SUMIFS(I:I,D:D,External_Data[[#This Row],[Brand]],F:F,External_Data[[#This Row],[Year]])</f>
        <v>18356604</v>
      </c>
      <c r="K16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18585539</v>
      </c>
    </row>
    <row r="1638" spans="1:11" x14ac:dyDescent="0.25">
      <c r="A1638" s="1" t="s">
        <v>9</v>
      </c>
      <c r="B1638" s="1" t="s">
        <v>24</v>
      </c>
      <c r="C1638" s="1" t="s">
        <v>29</v>
      </c>
      <c r="D1638" s="1" t="s">
        <v>30</v>
      </c>
      <c r="E1638" s="1" t="s">
        <v>15</v>
      </c>
      <c r="F1638">
        <v>2020</v>
      </c>
      <c r="G1638">
        <v>9</v>
      </c>
      <c r="H1638">
        <v>43414</v>
      </c>
      <c r="I1638">
        <v>264929</v>
      </c>
      <c r="J1638" s="4">
        <f>SUMIFS(I:I,D:D,External_Data[[#This Row],[Brand]],F:F,External_Data[[#This Row],[Year]])</f>
        <v>18356604</v>
      </c>
      <c r="K16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18527152</v>
      </c>
    </row>
    <row r="1639" spans="1:11" x14ac:dyDescent="0.25">
      <c r="A1639" s="1" t="s">
        <v>9</v>
      </c>
      <c r="B1639" s="1" t="s">
        <v>24</v>
      </c>
      <c r="C1639" s="1" t="s">
        <v>29</v>
      </c>
      <c r="D1639" s="1" t="s">
        <v>30</v>
      </c>
      <c r="E1639" s="1" t="s">
        <v>15</v>
      </c>
      <c r="F1639">
        <v>2020</v>
      </c>
      <c r="G1639">
        <v>10</v>
      </c>
      <c r="H1639">
        <v>47761</v>
      </c>
      <c r="I1639">
        <v>294707</v>
      </c>
      <c r="J1639" s="4">
        <f>SUMIFS(I:I,D:D,External_Data[[#This Row],[Brand]],F:F,External_Data[[#This Row],[Year]])</f>
        <v>18356604</v>
      </c>
      <c r="K16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18462899</v>
      </c>
    </row>
    <row r="1640" spans="1:11" x14ac:dyDescent="0.25">
      <c r="A1640" s="1" t="s">
        <v>9</v>
      </c>
      <c r="B1640" s="1" t="s">
        <v>24</v>
      </c>
      <c r="C1640" s="1" t="s">
        <v>29</v>
      </c>
      <c r="D1640" s="1" t="s">
        <v>30</v>
      </c>
      <c r="E1640" s="1" t="s">
        <v>15</v>
      </c>
      <c r="F1640">
        <v>2020</v>
      </c>
      <c r="G1640">
        <v>11</v>
      </c>
      <c r="H1640">
        <v>40180</v>
      </c>
      <c r="I1640">
        <v>241892</v>
      </c>
      <c r="J1640" s="4">
        <f>SUMIFS(I:I,D:D,External_Data[[#This Row],[Brand]],F:F,External_Data[[#This Row],[Year]])</f>
        <v>18356604</v>
      </c>
      <c r="K16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18408446</v>
      </c>
    </row>
    <row r="1641" spans="1:11" x14ac:dyDescent="0.25">
      <c r="A1641" s="1" t="s">
        <v>9</v>
      </c>
      <c r="B1641" s="1" t="s">
        <v>24</v>
      </c>
      <c r="C1641" s="1" t="s">
        <v>29</v>
      </c>
      <c r="D1641" s="1" t="s">
        <v>30</v>
      </c>
      <c r="E1641" s="1" t="s">
        <v>15</v>
      </c>
      <c r="F1641">
        <v>2020</v>
      </c>
      <c r="G1641">
        <v>12</v>
      </c>
      <c r="H1641">
        <v>43218</v>
      </c>
      <c r="I1641">
        <v>268205</v>
      </c>
      <c r="J1641" s="4">
        <f>SUMIFS(I:I,D:D,External_Data[[#This Row],[Brand]],F:F,External_Data[[#This Row],[Year]])</f>
        <v>18356604</v>
      </c>
      <c r="K16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18356604</v>
      </c>
    </row>
    <row r="1642" spans="1:11" x14ac:dyDescent="0.25">
      <c r="A1642" s="1" t="s">
        <v>9</v>
      </c>
      <c r="B1642" s="1" t="s">
        <v>24</v>
      </c>
      <c r="C1642" s="1" t="s">
        <v>29</v>
      </c>
      <c r="D1642" s="1" t="s">
        <v>30</v>
      </c>
      <c r="E1642" s="1" t="s">
        <v>15</v>
      </c>
      <c r="F1642">
        <v>2021</v>
      </c>
      <c r="G1642">
        <v>1</v>
      </c>
      <c r="H1642">
        <v>41552</v>
      </c>
      <c r="I1642">
        <v>264614</v>
      </c>
      <c r="J1642" s="4">
        <f>SUMIFS(I:I,D:D,External_Data[[#This Row],[Brand]],F:F,External_Data[[#This Row],[Year]])</f>
        <v>18531100</v>
      </c>
      <c r="K16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19019994</v>
      </c>
    </row>
    <row r="1643" spans="1:11" x14ac:dyDescent="0.25">
      <c r="A1643" s="1" t="s">
        <v>9</v>
      </c>
      <c r="B1643" s="1" t="s">
        <v>24</v>
      </c>
      <c r="C1643" s="1" t="s">
        <v>29</v>
      </c>
      <c r="D1643" s="1" t="s">
        <v>30</v>
      </c>
      <c r="E1643" s="1" t="s">
        <v>15</v>
      </c>
      <c r="F1643">
        <v>2021</v>
      </c>
      <c r="G1643">
        <v>2</v>
      </c>
      <c r="H1643">
        <v>41230</v>
      </c>
      <c r="I1643">
        <v>264789</v>
      </c>
      <c r="J1643" s="4">
        <f>SUMIFS(I:I,D:D,External_Data[[#This Row],[Brand]],F:F,External_Data[[#This Row],[Year]])</f>
        <v>18531100</v>
      </c>
      <c r="K16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18970973</v>
      </c>
    </row>
    <row r="1644" spans="1:11" x14ac:dyDescent="0.25">
      <c r="A1644" s="1" t="s">
        <v>9</v>
      </c>
      <c r="B1644" s="1" t="s">
        <v>24</v>
      </c>
      <c r="C1644" s="1" t="s">
        <v>29</v>
      </c>
      <c r="D1644" s="1" t="s">
        <v>30</v>
      </c>
      <c r="E1644" s="1" t="s">
        <v>15</v>
      </c>
      <c r="F1644">
        <v>2021</v>
      </c>
      <c r="G1644">
        <v>3</v>
      </c>
      <c r="H1644">
        <v>45934</v>
      </c>
      <c r="I1644">
        <v>293538</v>
      </c>
      <c r="J1644" s="4">
        <f>SUMIFS(I:I,D:D,External_Data[[#This Row],[Brand]],F:F,External_Data[[#This Row],[Year]])</f>
        <v>18531100</v>
      </c>
      <c r="K16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18912985</v>
      </c>
    </row>
    <row r="1645" spans="1:11" x14ac:dyDescent="0.25">
      <c r="A1645" s="1" t="s">
        <v>9</v>
      </c>
      <c r="B1645" s="1" t="s">
        <v>24</v>
      </c>
      <c r="C1645" s="1" t="s">
        <v>29</v>
      </c>
      <c r="D1645" s="1" t="s">
        <v>30</v>
      </c>
      <c r="E1645" s="1" t="s">
        <v>15</v>
      </c>
      <c r="F1645">
        <v>2021</v>
      </c>
      <c r="G1645">
        <v>4</v>
      </c>
      <c r="H1645">
        <v>40397</v>
      </c>
      <c r="I1645">
        <v>252490</v>
      </c>
      <c r="J1645" s="4">
        <f>SUMIFS(I:I,D:D,External_Data[[#This Row],[Brand]],F:F,External_Data[[#This Row],[Year]])</f>
        <v>18531100</v>
      </c>
      <c r="K16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18869928</v>
      </c>
    </row>
    <row r="1646" spans="1:11" x14ac:dyDescent="0.25">
      <c r="A1646" s="1" t="s">
        <v>9</v>
      </c>
      <c r="B1646" s="1" t="s">
        <v>24</v>
      </c>
      <c r="C1646" s="1" t="s">
        <v>29</v>
      </c>
      <c r="D1646" s="1" t="s">
        <v>30</v>
      </c>
      <c r="E1646" s="1" t="s">
        <v>15</v>
      </c>
      <c r="F1646">
        <v>2021</v>
      </c>
      <c r="G1646">
        <v>5</v>
      </c>
      <c r="H1646">
        <v>45080</v>
      </c>
      <c r="I1646">
        <v>271054</v>
      </c>
      <c r="J1646" s="4">
        <f>SUMIFS(I:I,D:D,External_Data[[#This Row],[Brand]],F:F,External_Data[[#This Row],[Year]])</f>
        <v>18531100</v>
      </c>
      <c r="K16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18833381</v>
      </c>
    </row>
    <row r="1647" spans="1:11" x14ac:dyDescent="0.25">
      <c r="A1647" s="1" t="s">
        <v>9</v>
      </c>
      <c r="B1647" s="1" t="s">
        <v>24</v>
      </c>
      <c r="C1647" s="1" t="s">
        <v>29</v>
      </c>
      <c r="D1647" s="1" t="s">
        <v>30</v>
      </c>
      <c r="E1647" s="1" t="s">
        <v>15</v>
      </c>
      <c r="F1647">
        <v>2021</v>
      </c>
      <c r="G1647">
        <v>6</v>
      </c>
      <c r="H1647">
        <v>44835</v>
      </c>
      <c r="I1647">
        <v>280819</v>
      </c>
      <c r="J1647" s="4">
        <f>SUMIFS(I:I,D:D,External_Data[[#This Row],[Brand]],F:F,External_Data[[#This Row],[Year]])</f>
        <v>18531100</v>
      </c>
      <c r="K16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18784717</v>
      </c>
    </row>
    <row r="1648" spans="1:11" x14ac:dyDescent="0.25">
      <c r="A1648" s="1" t="s">
        <v>9</v>
      </c>
      <c r="B1648" s="1" t="s">
        <v>24</v>
      </c>
      <c r="C1648" s="1" t="s">
        <v>29</v>
      </c>
      <c r="D1648" s="1" t="s">
        <v>30</v>
      </c>
      <c r="E1648" s="1" t="s">
        <v>15</v>
      </c>
      <c r="F1648">
        <v>2021</v>
      </c>
      <c r="G1648">
        <v>7</v>
      </c>
      <c r="H1648">
        <v>44366</v>
      </c>
      <c r="I1648">
        <v>276724</v>
      </c>
      <c r="J1648" s="4">
        <f>SUMIFS(I:I,D:D,External_Data[[#This Row],[Brand]],F:F,External_Data[[#This Row],[Year]])</f>
        <v>18531100</v>
      </c>
      <c r="K16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18741100</v>
      </c>
    </row>
    <row r="1649" spans="1:11" x14ac:dyDescent="0.25">
      <c r="A1649" s="1" t="s">
        <v>9</v>
      </c>
      <c r="B1649" s="1" t="s">
        <v>24</v>
      </c>
      <c r="C1649" s="1" t="s">
        <v>29</v>
      </c>
      <c r="D1649" s="1" t="s">
        <v>30</v>
      </c>
      <c r="E1649" s="1" t="s">
        <v>15</v>
      </c>
      <c r="F1649">
        <v>2021</v>
      </c>
      <c r="G1649">
        <v>8</v>
      </c>
      <c r="H1649">
        <v>33068</v>
      </c>
      <c r="I1649">
        <v>206766</v>
      </c>
      <c r="J1649" s="4">
        <f>SUMIFS(I:I,D:D,External_Data[[#This Row],[Brand]],F:F,External_Data[[#This Row],[Year]])</f>
        <v>18531100</v>
      </c>
      <c r="K16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18705673</v>
      </c>
    </row>
    <row r="1650" spans="1:11" x14ac:dyDescent="0.25">
      <c r="A1650" s="1" t="s">
        <v>9</v>
      </c>
      <c r="B1650" s="1" t="s">
        <v>24</v>
      </c>
      <c r="C1650" s="1" t="s">
        <v>29</v>
      </c>
      <c r="D1650" s="1" t="s">
        <v>30</v>
      </c>
      <c r="E1650" s="1" t="s">
        <v>15</v>
      </c>
      <c r="F1650">
        <v>2021</v>
      </c>
      <c r="G1650">
        <v>9</v>
      </c>
      <c r="H1650">
        <v>40320</v>
      </c>
      <c r="I1650">
        <v>253512</v>
      </c>
      <c r="J1650" s="4">
        <f>SUMIFS(I:I,D:D,External_Data[[#This Row],[Brand]],F:F,External_Data[[#This Row],[Year]])</f>
        <v>18531100</v>
      </c>
      <c r="K16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18662259</v>
      </c>
    </row>
    <row r="1651" spans="1:11" x14ac:dyDescent="0.25">
      <c r="A1651" s="1" t="s">
        <v>9</v>
      </c>
      <c r="B1651" s="1" t="s">
        <v>24</v>
      </c>
      <c r="C1651" s="1" t="s">
        <v>29</v>
      </c>
      <c r="D1651" s="1" t="s">
        <v>30</v>
      </c>
      <c r="E1651" s="1" t="s">
        <v>15</v>
      </c>
      <c r="F1651">
        <v>2021</v>
      </c>
      <c r="G1651">
        <v>10</v>
      </c>
      <c r="H1651">
        <v>46396</v>
      </c>
      <c r="I1651">
        <v>288736</v>
      </c>
      <c r="J1651" s="4">
        <f>SUMIFS(I:I,D:D,External_Data[[#This Row],[Brand]],F:F,External_Data[[#This Row],[Year]])</f>
        <v>18531100</v>
      </c>
      <c r="K16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18614498</v>
      </c>
    </row>
    <row r="1652" spans="1:11" x14ac:dyDescent="0.25">
      <c r="A1652" s="1" t="s">
        <v>9</v>
      </c>
      <c r="B1652" s="1" t="s">
        <v>24</v>
      </c>
      <c r="C1652" s="1" t="s">
        <v>29</v>
      </c>
      <c r="D1652" s="1" t="s">
        <v>30</v>
      </c>
      <c r="E1652" s="1" t="s">
        <v>15</v>
      </c>
      <c r="F1652">
        <v>2021</v>
      </c>
      <c r="G1652">
        <v>11</v>
      </c>
      <c r="H1652">
        <v>44401</v>
      </c>
      <c r="I1652">
        <v>276766</v>
      </c>
      <c r="J1652" s="4">
        <f>SUMIFS(I:I,D:D,External_Data[[#This Row],[Brand]],F:F,External_Data[[#This Row],[Year]])</f>
        <v>18531100</v>
      </c>
      <c r="K16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18574318</v>
      </c>
    </row>
    <row r="1653" spans="1:11" x14ac:dyDescent="0.25">
      <c r="A1653" s="1" t="s">
        <v>9</v>
      </c>
      <c r="B1653" s="1" t="s">
        <v>24</v>
      </c>
      <c r="C1653" s="1" t="s">
        <v>29</v>
      </c>
      <c r="D1653" s="1" t="s">
        <v>30</v>
      </c>
      <c r="E1653" s="1" t="s">
        <v>15</v>
      </c>
      <c r="F1653">
        <v>2021</v>
      </c>
      <c r="G1653">
        <v>12</v>
      </c>
      <c r="H1653">
        <v>42371</v>
      </c>
      <c r="I1653">
        <v>268590</v>
      </c>
      <c r="J1653" s="4">
        <f>SUMIFS(I:I,D:D,External_Data[[#This Row],[Brand]],F:F,External_Data[[#This Row],[Year]])</f>
        <v>18531100</v>
      </c>
      <c r="K16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18531100</v>
      </c>
    </row>
    <row r="1654" spans="1:11" x14ac:dyDescent="0.25">
      <c r="A1654" s="1" t="s">
        <v>9</v>
      </c>
      <c r="B1654" s="1" t="s">
        <v>24</v>
      </c>
      <c r="C1654" s="1" t="s">
        <v>29</v>
      </c>
      <c r="D1654" s="1" t="s">
        <v>30</v>
      </c>
      <c r="E1654" s="1" t="s">
        <v>15</v>
      </c>
      <c r="F1654">
        <v>2022</v>
      </c>
      <c r="G1654">
        <v>1</v>
      </c>
      <c r="H1654">
        <v>37128</v>
      </c>
      <c r="I1654">
        <v>237419</v>
      </c>
      <c r="J1654" s="4">
        <f>SUMIFS(I:I,D:D,External_Data[[#This Row],[Brand]],F:F,External_Data[[#This Row],[Year]])</f>
        <v>18025434</v>
      </c>
      <c r="K16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18493832</v>
      </c>
    </row>
    <row r="1655" spans="1:11" x14ac:dyDescent="0.25">
      <c r="A1655" s="1" t="s">
        <v>9</v>
      </c>
      <c r="B1655" s="1" t="s">
        <v>24</v>
      </c>
      <c r="C1655" s="1" t="s">
        <v>29</v>
      </c>
      <c r="D1655" s="1" t="s">
        <v>30</v>
      </c>
      <c r="E1655" s="1" t="s">
        <v>15</v>
      </c>
      <c r="F1655">
        <v>2022</v>
      </c>
      <c r="G1655">
        <v>2</v>
      </c>
      <c r="H1655">
        <v>36288</v>
      </c>
      <c r="I1655">
        <v>237993</v>
      </c>
      <c r="J1655" s="4">
        <f>SUMIFS(I:I,D:D,External_Data[[#This Row],[Brand]],F:F,External_Data[[#This Row],[Year]])</f>
        <v>18025434</v>
      </c>
      <c r="K16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18452602</v>
      </c>
    </row>
    <row r="1656" spans="1:11" x14ac:dyDescent="0.25">
      <c r="A1656" s="1" t="s">
        <v>9</v>
      </c>
      <c r="B1656" s="1" t="s">
        <v>24</v>
      </c>
      <c r="C1656" s="1" t="s">
        <v>29</v>
      </c>
      <c r="D1656" s="1" t="s">
        <v>30</v>
      </c>
      <c r="E1656" s="1" t="s">
        <v>15</v>
      </c>
      <c r="F1656">
        <v>2022</v>
      </c>
      <c r="G1656">
        <v>3</v>
      </c>
      <c r="H1656">
        <v>41104</v>
      </c>
      <c r="I1656">
        <v>270851</v>
      </c>
      <c r="J1656" s="4">
        <f>SUMIFS(I:I,D:D,External_Data[[#This Row],[Brand]],F:F,External_Data[[#This Row],[Year]])</f>
        <v>18025434</v>
      </c>
      <c r="K16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18406668</v>
      </c>
    </row>
    <row r="1657" spans="1:11" x14ac:dyDescent="0.25">
      <c r="A1657" s="1" t="s">
        <v>9</v>
      </c>
      <c r="B1657" s="1" t="s">
        <v>24</v>
      </c>
      <c r="C1657" s="1" t="s">
        <v>29</v>
      </c>
      <c r="D1657" s="1" t="s">
        <v>30</v>
      </c>
      <c r="E1657" s="1" t="s">
        <v>15</v>
      </c>
      <c r="F1657">
        <v>2022</v>
      </c>
      <c r="G1657">
        <v>4</v>
      </c>
      <c r="H1657">
        <v>35413</v>
      </c>
      <c r="I1657">
        <v>233954</v>
      </c>
      <c r="J1657" s="4">
        <f>SUMIFS(I:I,D:D,External_Data[[#This Row],[Brand]],F:F,External_Data[[#This Row],[Year]])</f>
        <v>18025434</v>
      </c>
      <c r="K16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18366271</v>
      </c>
    </row>
    <row r="1658" spans="1:11" x14ac:dyDescent="0.25">
      <c r="A1658" s="1" t="s">
        <v>9</v>
      </c>
      <c r="B1658" s="1" t="s">
        <v>24</v>
      </c>
      <c r="C1658" s="1" t="s">
        <v>29</v>
      </c>
      <c r="D1658" s="1" t="s">
        <v>30</v>
      </c>
      <c r="E1658" s="1" t="s">
        <v>15</v>
      </c>
      <c r="F1658">
        <v>2022</v>
      </c>
      <c r="G1658">
        <v>5</v>
      </c>
      <c r="H1658">
        <v>38703</v>
      </c>
      <c r="I1658">
        <v>255619</v>
      </c>
      <c r="J1658" s="4">
        <f>SUMIFS(I:I,D:D,External_Data[[#This Row],[Brand]],F:F,External_Data[[#This Row],[Year]])</f>
        <v>18025434</v>
      </c>
      <c r="K16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18321191</v>
      </c>
    </row>
    <row r="1659" spans="1:11" x14ac:dyDescent="0.25">
      <c r="A1659" s="1" t="s">
        <v>9</v>
      </c>
      <c r="B1659" s="1" t="s">
        <v>24</v>
      </c>
      <c r="C1659" s="1" t="s">
        <v>29</v>
      </c>
      <c r="D1659" s="1" t="s">
        <v>30</v>
      </c>
      <c r="E1659" s="1" t="s">
        <v>15</v>
      </c>
      <c r="F1659">
        <v>2022</v>
      </c>
      <c r="G1659">
        <v>6</v>
      </c>
      <c r="H1659">
        <v>38990</v>
      </c>
      <c r="I1659">
        <v>256928</v>
      </c>
      <c r="J1659" s="4">
        <f>SUMIFS(I:I,D:D,External_Data[[#This Row],[Brand]],F:F,External_Data[[#This Row],[Year]])</f>
        <v>18025434</v>
      </c>
      <c r="K16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18276356</v>
      </c>
    </row>
    <row r="1660" spans="1:11" x14ac:dyDescent="0.25">
      <c r="A1660" s="1" t="s">
        <v>9</v>
      </c>
      <c r="B1660" s="1" t="s">
        <v>24</v>
      </c>
      <c r="C1660" s="1" t="s">
        <v>29</v>
      </c>
      <c r="D1660" s="1" t="s">
        <v>30</v>
      </c>
      <c r="E1660" s="1" t="s">
        <v>15</v>
      </c>
      <c r="F1660">
        <v>2022</v>
      </c>
      <c r="G1660">
        <v>7</v>
      </c>
      <c r="H1660">
        <v>39375</v>
      </c>
      <c r="I1660">
        <v>259378</v>
      </c>
      <c r="J1660" s="4">
        <f>SUMIFS(I:I,D:D,External_Data[[#This Row],[Brand]],F:F,External_Data[[#This Row],[Year]])</f>
        <v>18025434</v>
      </c>
      <c r="K16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18231990</v>
      </c>
    </row>
    <row r="1661" spans="1:11" x14ac:dyDescent="0.25">
      <c r="A1661" s="1" t="s">
        <v>9</v>
      </c>
      <c r="B1661" s="1" t="s">
        <v>24</v>
      </c>
      <c r="C1661" s="1" t="s">
        <v>29</v>
      </c>
      <c r="D1661" s="1" t="s">
        <v>30</v>
      </c>
      <c r="E1661" s="1" t="s">
        <v>15</v>
      </c>
      <c r="F1661">
        <v>2022</v>
      </c>
      <c r="G1661">
        <v>8</v>
      </c>
      <c r="H1661">
        <v>30793</v>
      </c>
      <c r="I1661">
        <v>203833</v>
      </c>
      <c r="J1661" s="4">
        <f>SUMIFS(I:I,D:D,External_Data[[#This Row],[Brand]],F:F,External_Data[[#This Row],[Year]])</f>
        <v>18025434</v>
      </c>
      <c r="K16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18198922</v>
      </c>
    </row>
    <row r="1662" spans="1:11" x14ac:dyDescent="0.25">
      <c r="A1662" s="1" t="s">
        <v>9</v>
      </c>
      <c r="B1662" s="1" t="s">
        <v>24</v>
      </c>
      <c r="C1662" s="1" t="s">
        <v>29</v>
      </c>
      <c r="D1662" s="1" t="s">
        <v>30</v>
      </c>
      <c r="E1662" s="1" t="s">
        <v>15</v>
      </c>
      <c r="F1662">
        <v>2022</v>
      </c>
      <c r="G1662">
        <v>9</v>
      </c>
      <c r="H1662">
        <v>36407</v>
      </c>
      <c r="I1662">
        <v>243670</v>
      </c>
      <c r="J1662" s="4">
        <f>SUMIFS(I:I,D:D,External_Data[[#This Row],[Brand]],F:F,External_Data[[#This Row],[Year]])</f>
        <v>18025434</v>
      </c>
      <c r="K16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18158602</v>
      </c>
    </row>
    <row r="1663" spans="1:11" x14ac:dyDescent="0.25">
      <c r="A1663" s="1" t="s">
        <v>9</v>
      </c>
      <c r="B1663" s="1" t="s">
        <v>24</v>
      </c>
      <c r="C1663" s="1" t="s">
        <v>29</v>
      </c>
      <c r="D1663" s="1" t="s">
        <v>30</v>
      </c>
      <c r="E1663" s="1" t="s">
        <v>15</v>
      </c>
      <c r="F1663">
        <v>2022</v>
      </c>
      <c r="G1663">
        <v>10</v>
      </c>
      <c r="H1663">
        <v>41720</v>
      </c>
      <c r="I1663">
        <v>277662</v>
      </c>
      <c r="J1663" s="4">
        <f>SUMIFS(I:I,D:D,External_Data[[#This Row],[Brand]],F:F,External_Data[[#This Row],[Year]])</f>
        <v>18025434</v>
      </c>
      <c r="K16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18112206</v>
      </c>
    </row>
    <row r="1664" spans="1:11" x14ac:dyDescent="0.25">
      <c r="A1664" s="1" t="s">
        <v>9</v>
      </c>
      <c r="B1664" s="1" t="s">
        <v>24</v>
      </c>
      <c r="C1664" s="1" t="s">
        <v>29</v>
      </c>
      <c r="D1664" s="1" t="s">
        <v>30</v>
      </c>
      <c r="E1664" s="1" t="s">
        <v>15</v>
      </c>
      <c r="F1664">
        <v>2022</v>
      </c>
      <c r="G1664">
        <v>11</v>
      </c>
      <c r="H1664">
        <v>39529</v>
      </c>
      <c r="I1664">
        <v>269402</v>
      </c>
      <c r="J1664" s="4">
        <f>SUMIFS(I:I,D:D,External_Data[[#This Row],[Brand]],F:F,External_Data[[#This Row],[Year]])</f>
        <v>18025434</v>
      </c>
      <c r="K16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18067805</v>
      </c>
    </row>
    <row r="1665" spans="1:11" x14ac:dyDescent="0.25">
      <c r="A1665" s="1" t="s">
        <v>9</v>
      </c>
      <c r="B1665" s="1" t="s">
        <v>24</v>
      </c>
      <c r="C1665" s="1" t="s">
        <v>29</v>
      </c>
      <c r="D1665" s="1" t="s">
        <v>30</v>
      </c>
      <c r="E1665" s="1" t="s">
        <v>15</v>
      </c>
      <c r="F1665">
        <v>2022</v>
      </c>
      <c r="G1665">
        <v>12</v>
      </c>
      <c r="H1665">
        <v>44310</v>
      </c>
      <c r="I1665">
        <v>299789</v>
      </c>
      <c r="J1665" s="4">
        <f>SUMIFS(I:I,D:D,External_Data[[#This Row],[Brand]],F:F,External_Data[[#This Row],[Year]])</f>
        <v>18025434</v>
      </c>
      <c r="K16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18025434</v>
      </c>
    </row>
    <row r="1666" spans="1:11" x14ac:dyDescent="0.25">
      <c r="A1666" s="1" t="s">
        <v>9</v>
      </c>
      <c r="B1666" s="1" t="s">
        <v>24</v>
      </c>
      <c r="C1666" s="1" t="s">
        <v>29</v>
      </c>
      <c r="D1666" s="1" t="s">
        <v>30</v>
      </c>
      <c r="E1666" s="1" t="s">
        <v>15</v>
      </c>
      <c r="F1666">
        <v>2023</v>
      </c>
      <c r="G1666">
        <v>1</v>
      </c>
      <c r="H1666">
        <v>44065</v>
      </c>
      <c r="I1666">
        <v>295316</v>
      </c>
      <c r="J1666" s="4">
        <f>SUMIFS(I:I,D:D,External_Data[[#This Row],[Brand]],F:F,External_Data[[#This Row],[Year]])</f>
        <v>4765222</v>
      </c>
      <c r="K16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5187854</v>
      </c>
    </row>
    <row r="1667" spans="1:11" x14ac:dyDescent="0.25">
      <c r="A1667" s="1" t="s">
        <v>9</v>
      </c>
      <c r="B1667" s="1" t="s">
        <v>24</v>
      </c>
      <c r="C1667" s="1" t="s">
        <v>29</v>
      </c>
      <c r="D1667" s="1" t="s">
        <v>30</v>
      </c>
      <c r="E1667" s="1" t="s">
        <v>15</v>
      </c>
      <c r="F1667">
        <v>2023</v>
      </c>
      <c r="G1667">
        <v>2</v>
      </c>
      <c r="H1667">
        <v>40467</v>
      </c>
      <c r="I1667">
        <v>266658</v>
      </c>
      <c r="J1667" s="4">
        <f>SUMIFS(I:I,D:D,External_Data[[#This Row],[Brand]],F:F,External_Data[[#This Row],[Year]])</f>
        <v>4765222</v>
      </c>
      <c r="K16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5151566</v>
      </c>
    </row>
    <row r="1668" spans="1:11" x14ac:dyDescent="0.25">
      <c r="A1668" s="1" t="s">
        <v>9</v>
      </c>
      <c r="B1668" s="1" t="s">
        <v>24</v>
      </c>
      <c r="C1668" s="1" t="s">
        <v>29</v>
      </c>
      <c r="D1668" s="1" t="s">
        <v>30</v>
      </c>
      <c r="E1668" s="1" t="s">
        <v>15</v>
      </c>
      <c r="F1668">
        <v>2023</v>
      </c>
      <c r="G1668">
        <v>3</v>
      </c>
      <c r="H1668">
        <v>44674</v>
      </c>
      <c r="I1668">
        <v>310128</v>
      </c>
      <c r="J1668" s="4">
        <f>SUMIFS(I:I,D:D,External_Data[[#This Row],[Brand]],F:F,External_Data[[#This Row],[Year]])</f>
        <v>4765222</v>
      </c>
      <c r="K16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5110462</v>
      </c>
    </row>
    <row r="1669" spans="1:11" x14ac:dyDescent="0.25">
      <c r="A1669" s="1" t="s">
        <v>9</v>
      </c>
      <c r="B1669" s="1" t="s">
        <v>24</v>
      </c>
      <c r="C1669" s="1" t="s">
        <v>31</v>
      </c>
      <c r="D1669" s="1" t="s">
        <v>32</v>
      </c>
      <c r="E1669" s="1" t="s">
        <v>13</v>
      </c>
      <c r="F1669">
        <v>2018</v>
      </c>
      <c r="G1669">
        <v>8</v>
      </c>
      <c r="H1669">
        <v>77</v>
      </c>
      <c r="I1669">
        <v>441</v>
      </c>
      <c r="J1669" s="4">
        <f>SUMIFS(I:I,D:D,External_Data[[#This Row],[Brand]],F:F,External_Data[[#This Row],[Year]])</f>
        <v>62727</v>
      </c>
      <c r="K16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670" spans="1:11" x14ac:dyDescent="0.25">
      <c r="A1670" s="1" t="s">
        <v>9</v>
      </c>
      <c r="B1670" s="1" t="s">
        <v>24</v>
      </c>
      <c r="C1670" s="1" t="s">
        <v>31</v>
      </c>
      <c r="D1670" s="1" t="s">
        <v>32</v>
      </c>
      <c r="E1670" s="1" t="s">
        <v>13</v>
      </c>
      <c r="F1670">
        <v>2018</v>
      </c>
      <c r="G1670">
        <v>9</v>
      </c>
      <c r="H1670">
        <v>1176</v>
      </c>
      <c r="I1670">
        <v>7308</v>
      </c>
      <c r="J1670" s="4">
        <f>SUMIFS(I:I,D:D,External_Data[[#This Row],[Brand]],F:F,External_Data[[#This Row],[Year]])</f>
        <v>62727</v>
      </c>
      <c r="K16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671" spans="1:11" x14ac:dyDescent="0.25">
      <c r="A1671" s="1" t="s">
        <v>9</v>
      </c>
      <c r="B1671" s="1" t="s">
        <v>24</v>
      </c>
      <c r="C1671" s="1" t="s">
        <v>31</v>
      </c>
      <c r="D1671" s="1" t="s">
        <v>32</v>
      </c>
      <c r="E1671" s="1" t="s">
        <v>13</v>
      </c>
      <c r="F1671">
        <v>2018</v>
      </c>
      <c r="G1671">
        <v>10</v>
      </c>
      <c r="H1671">
        <v>1526</v>
      </c>
      <c r="I1671">
        <v>9436</v>
      </c>
      <c r="J1671" s="4">
        <f>SUMIFS(I:I,D:D,External_Data[[#This Row],[Brand]],F:F,External_Data[[#This Row],[Year]])</f>
        <v>62727</v>
      </c>
      <c r="K16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672" spans="1:11" x14ac:dyDescent="0.25">
      <c r="A1672" s="1" t="s">
        <v>9</v>
      </c>
      <c r="B1672" s="1" t="s">
        <v>24</v>
      </c>
      <c r="C1672" s="1" t="s">
        <v>31</v>
      </c>
      <c r="D1672" s="1" t="s">
        <v>32</v>
      </c>
      <c r="E1672" s="1" t="s">
        <v>13</v>
      </c>
      <c r="F1672">
        <v>2018</v>
      </c>
      <c r="G1672">
        <v>11</v>
      </c>
      <c r="H1672">
        <v>980</v>
      </c>
      <c r="I1672">
        <v>6027</v>
      </c>
      <c r="J1672" s="4">
        <f>SUMIFS(I:I,D:D,External_Data[[#This Row],[Brand]],F:F,External_Data[[#This Row],[Year]])</f>
        <v>62727</v>
      </c>
      <c r="K16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673" spans="1:11" x14ac:dyDescent="0.25">
      <c r="A1673" s="1" t="s">
        <v>9</v>
      </c>
      <c r="B1673" s="1" t="s">
        <v>24</v>
      </c>
      <c r="C1673" s="1" t="s">
        <v>31</v>
      </c>
      <c r="D1673" s="1" t="s">
        <v>32</v>
      </c>
      <c r="E1673" s="1" t="s">
        <v>13</v>
      </c>
      <c r="F1673">
        <v>2018</v>
      </c>
      <c r="G1673">
        <v>12</v>
      </c>
      <c r="H1673">
        <v>1386</v>
      </c>
      <c r="I1673">
        <v>8575</v>
      </c>
      <c r="J1673" s="4">
        <f>SUMIFS(I:I,D:D,External_Data[[#This Row],[Brand]],F:F,External_Data[[#This Row],[Year]])</f>
        <v>62727</v>
      </c>
      <c r="K16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674" spans="1:11" x14ac:dyDescent="0.25">
      <c r="A1674" s="1" t="s">
        <v>9</v>
      </c>
      <c r="B1674" s="1" t="s">
        <v>24</v>
      </c>
      <c r="C1674" s="1" t="s">
        <v>31</v>
      </c>
      <c r="D1674" s="1" t="s">
        <v>32</v>
      </c>
      <c r="E1674" s="1" t="s">
        <v>13</v>
      </c>
      <c r="F1674">
        <v>2019</v>
      </c>
      <c r="G1674">
        <v>1</v>
      </c>
      <c r="H1674">
        <v>1631</v>
      </c>
      <c r="I1674">
        <v>10087</v>
      </c>
      <c r="J1674" s="4">
        <f>SUMIFS(I:I,D:D,External_Data[[#This Row],[Brand]],F:F,External_Data[[#This Row],[Year]])</f>
        <v>296121</v>
      </c>
      <c r="K16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75" spans="1:11" x14ac:dyDescent="0.25">
      <c r="A1675" s="1" t="s">
        <v>9</v>
      </c>
      <c r="B1675" s="1" t="s">
        <v>24</v>
      </c>
      <c r="C1675" s="1" t="s">
        <v>31</v>
      </c>
      <c r="D1675" s="1" t="s">
        <v>32</v>
      </c>
      <c r="E1675" s="1" t="s">
        <v>13</v>
      </c>
      <c r="F1675">
        <v>2019</v>
      </c>
      <c r="G1675">
        <v>2</v>
      </c>
      <c r="H1675">
        <v>1764</v>
      </c>
      <c r="I1675">
        <v>10885</v>
      </c>
      <c r="J1675" s="4">
        <f>SUMIFS(I:I,D:D,External_Data[[#This Row],[Brand]],F:F,External_Data[[#This Row],[Year]])</f>
        <v>296121</v>
      </c>
      <c r="K16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76" spans="1:11" x14ac:dyDescent="0.25">
      <c r="A1676" s="1" t="s">
        <v>9</v>
      </c>
      <c r="B1676" s="1" t="s">
        <v>24</v>
      </c>
      <c r="C1676" s="1" t="s">
        <v>31</v>
      </c>
      <c r="D1676" s="1" t="s">
        <v>32</v>
      </c>
      <c r="E1676" s="1" t="s">
        <v>13</v>
      </c>
      <c r="F1676">
        <v>2019</v>
      </c>
      <c r="G1676">
        <v>3</v>
      </c>
      <c r="H1676">
        <v>1043</v>
      </c>
      <c r="I1676">
        <v>6433</v>
      </c>
      <c r="J1676" s="4">
        <f>SUMIFS(I:I,D:D,External_Data[[#This Row],[Brand]],F:F,External_Data[[#This Row],[Year]])</f>
        <v>296121</v>
      </c>
      <c r="K16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77" spans="1:11" x14ac:dyDescent="0.25">
      <c r="A1677" s="1" t="s">
        <v>9</v>
      </c>
      <c r="B1677" s="1" t="s">
        <v>24</v>
      </c>
      <c r="C1677" s="1" t="s">
        <v>31</v>
      </c>
      <c r="D1677" s="1" t="s">
        <v>32</v>
      </c>
      <c r="E1677" s="1" t="s">
        <v>13</v>
      </c>
      <c r="F1677">
        <v>2019</v>
      </c>
      <c r="G1677">
        <v>4</v>
      </c>
      <c r="H1677">
        <v>2338</v>
      </c>
      <c r="I1677">
        <v>14469</v>
      </c>
      <c r="J1677" s="4">
        <f>SUMIFS(I:I,D:D,External_Data[[#This Row],[Brand]],F:F,External_Data[[#This Row],[Year]])</f>
        <v>296121</v>
      </c>
      <c r="K16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78" spans="1:11" x14ac:dyDescent="0.25">
      <c r="A1678" s="1" t="s">
        <v>9</v>
      </c>
      <c r="B1678" s="1" t="s">
        <v>24</v>
      </c>
      <c r="C1678" s="1" t="s">
        <v>31</v>
      </c>
      <c r="D1678" s="1" t="s">
        <v>32</v>
      </c>
      <c r="E1678" s="1" t="s">
        <v>13</v>
      </c>
      <c r="F1678">
        <v>2019</v>
      </c>
      <c r="G1678">
        <v>5</v>
      </c>
      <c r="H1678">
        <v>1659</v>
      </c>
      <c r="I1678">
        <v>10241</v>
      </c>
      <c r="J1678" s="4">
        <f>SUMIFS(I:I,D:D,External_Data[[#This Row],[Brand]],F:F,External_Data[[#This Row],[Year]])</f>
        <v>296121</v>
      </c>
      <c r="K16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79" spans="1:11" x14ac:dyDescent="0.25">
      <c r="A1679" s="1" t="s">
        <v>9</v>
      </c>
      <c r="B1679" s="1" t="s">
        <v>24</v>
      </c>
      <c r="C1679" s="1" t="s">
        <v>31</v>
      </c>
      <c r="D1679" s="1" t="s">
        <v>32</v>
      </c>
      <c r="E1679" s="1" t="s">
        <v>13</v>
      </c>
      <c r="F1679">
        <v>2019</v>
      </c>
      <c r="G1679">
        <v>6</v>
      </c>
      <c r="H1679">
        <v>2324</v>
      </c>
      <c r="I1679">
        <v>14406</v>
      </c>
      <c r="J1679" s="4">
        <f>SUMIFS(I:I,D:D,External_Data[[#This Row],[Brand]],F:F,External_Data[[#This Row],[Year]])</f>
        <v>296121</v>
      </c>
      <c r="K16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80" spans="1:11" x14ac:dyDescent="0.25">
      <c r="A1680" s="1" t="s">
        <v>9</v>
      </c>
      <c r="B1680" s="1" t="s">
        <v>24</v>
      </c>
      <c r="C1680" s="1" t="s">
        <v>31</v>
      </c>
      <c r="D1680" s="1" t="s">
        <v>32</v>
      </c>
      <c r="E1680" s="1" t="s">
        <v>13</v>
      </c>
      <c r="F1680">
        <v>2019</v>
      </c>
      <c r="G1680">
        <v>7</v>
      </c>
      <c r="H1680">
        <v>2359</v>
      </c>
      <c r="I1680">
        <v>14588</v>
      </c>
      <c r="J1680" s="4">
        <f>SUMIFS(I:I,D:D,External_Data[[#This Row],[Brand]],F:F,External_Data[[#This Row],[Year]])</f>
        <v>296121</v>
      </c>
      <c r="K16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301266</v>
      </c>
    </row>
    <row r="1681" spans="1:11" x14ac:dyDescent="0.25">
      <c r="A1681" s="1" t="s">
        <v>9</v>
      </c>
      <c r="B1681" s="1" t="s">
        <v>24</v>
      </c>
      <c r="C1681" s="1" t="s">
        <v>31</v>
      </c>
      <c r="D1681" s="1" t="s">
        <v>32</v>
      </c>
      <c r="E1681" s="1" t="s">
        <v>13</v>
      </c>
      <c r="F1681">
        <v>2019</v>
      </c>
      <c r="G1681">
        <v>8</v>
      </c>
      <c r="H1681">
        <v>1967</v>
      </c>
      <c r="I1681">
        <v>12215</v>
      </c>
      <c r="J1681" s="4">
        <f>SUMIFS(I:I,D:D,External_Data[[#This Row],[Brand]],F:F,External_Data[[#This Row],[Year]])</f>
        <v>296121</v>
      </c>
      <c r="K16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301189</v>
      </c>
    </row>
    <row r="1682" spans="1:11" x14ac:dyDescent="0.25">
      <c r="A1682" s="1" t="s">
        <v>9</v>
      </c>
      <c r="B1682" s="1" t="s">
        <v>24</v>
      </c>
      <c r="C1682" s="1" t="s">
        <v>31</v>
      </c>
      <c r="D1682" s="1" t="s">
        <v>32</v>
      </c>
      <c r="E1682" s="1" t="s">
        <v>13</v>
      </c>
      <c r="F1682">
        <v>2019</v>
      </c>
      <c r="G1682">
        <v>9</v>
      </c>
      <c r="H1682">
        <v>1736</v>
      </c>
      <c r="I1682">
        <v>10766</v>
      </c>
      <c r="J1682" s="4">
        <f>SUMIFS(I:I,D:D,External_Data[[#This Row],[Brand]],F:F,External_Data[[#This Row],[Year]])</f>
        <v>296121</v>
      </c>
      <c r="K16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300013</v>
      </c>
    </row>
    <row r="1683" spans="1:11" x14ac:dyDescent="0.25">
      <c r="A1683" s="1" t="s">
        <v>9</v>
      </c>
      <c r="B1683" s="1" t="s">
        <v>24</v>
      </c>
      <c r="C1683" s="1" t="s">
        <v>31</v>
      </c>
      <c r="D1683" s="1" t="s">
        <v>32</v>
      </c>
      <c r="E1683" s="1" t="s">
        <v>13</v>
      </c>
      <c r="F1683">
        <v>2019</v>
      </c>
      <c r="G1683">
        <v>10</v>
      </c>
      <c r="H1683">
        <v>2296</v>
      </c>
      <c r="I1683">
        <v>14245</v>
      </c>
      <c r="J1683" s="4">
        <f>SUMIFS(I:I,D:D,External_Data[[#This Row],[Brand]],F:F,External_Data[[#This Row],[Year]])</f>
        <v>296121</v>
      </c>
      <c r="K16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298487</v>
      </c>
    </row>
    <row r="1684" spans="1:11" x14ac:dyDescent="0.25">
      <c r="A1684" s="1" t="s">
        <v>9</v>
      </c>
      <c r="B1684" s="1" t="s">
        <v>24</v>
      </c>
      <c r="C1684" s="1" t="s">
        <v>31</v>
      </c>
      <c r="D1684" s="1" t="s">
        <v>32</v>
      </c>
      <c r="E1684" s="1" t="s">
        <v>13</v>
      </c>
      <c r="F1684">
        <v>2019</v>
      </c>
      <c r="G1684">
        <v>11</v>
      </c>
      <c r="H1684">
        <v>1449</v>
      </c>
      <c r="I1684">
        <v>8953</v>
      </c>
      <c r="J1684" s="4">
        <f>SUMIFS(I:I,D:D,External_Data[[#This Row],[Brand]],F:F,External_Data[[#This Row],[Year]])</f>
        <v>296121</v>
      </c>
      <c r="K16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297507</v>
      </c>
    </row>
    <row r="1685" spans="1:11" x14ac:dyDescent="0.25">
      <c r="A1685" s="1" t="s">
        <v>9</v>
      </c>
      <c r="B1685" s="1" t="s">
        <v>24</v>
      </c>
      <c r="C1685" s="1" t="s">
        <v>31</v>
      </c>
      <c r="D1685" s="1" t="s">
        <v>32</v>
      </c>
      <c r="E1685" s="1" t="s">
        <v>13</v>
      </c>
      <c r="F1685">
        <v>2019</v>
      </c>
      <c r="G1685">
        <v>12</v>
      </c>
      <c r="H1685">
        <v>2597</v>
      </c>
      <c r="I1685">
        <v>16100</v>
      </c>
      <c r="J1685" s="4">
        <f>SUMIFS(I:I,D:D,External_Data[[#This Row],[Brand]],F:F,External_Data[[#This Row],[Year]])</f>
        <v>296121</v>
      </c>
      <c r="K16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296121</v>
      </c>
    </row>
    <row r="1686" spans="1:11" x14ac:dyDescent="0.25">
      <c r="A1686" s="1" t="s">
        <v>9</v>
      </c>
      <c r="B1686" s="1" t="s">
        <v>24</v>
      </c>
      <c r="C1686" s="1" t="s">
        <v>31</v>
      </c>
      <c r="D1686" s="1" t="s">
        <v>32</v>
      </c>
      <c r="E1686" s="1" t="s">
        <v>13</v>
      </c>
      <c r="F1686">
        <v>2020</v>
      </c>
      <c r="G1686">
        <v>1</v>
      </c>
      <c r="H1686">
        <v>1946</v>
      </c>
      <c r="I1686">
        <v>12054</v>
      </c>
      <c r="J1686" s="4">
        <f>SUMIFS(I:I,D:D,External_Data[[#This Row],[Brand]],F:F,External_Data[[#This Row],[Year]])</f>
        <v>343210</v>
      </c>
      <c r="K16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364742</v>
      </c>
    </row>
    <row r="1687" spans="1:11" x14ac:dyDescent="0.25">
      <c r="A1687" s="1" t="s">
        <v>9</v>
      </c>
      <c r="B1687" s="1" t="s">
        <v>24</v>
      </c>
      <c r="C1687" s="1" t="s">
        <v>31</v>
      </c>
      <c r="D1687" s="1" t="s">
        <v>32</v>
      </c>
      <c r="E1687" s="1" t="s">
        <v>13</v>
      </c>
      <c r="F1687">
        <v>2020</v>
      </c>
      <c r="G1687">
        <v>2</v>
      </c>
      <c r="H1687">
        <v>2023</v>
      </c>
      <c r="I1687">
        <v>12516</v>
      </c>
      <c r="J1687" s="4">
        <f>SUMIFS(I:I,D:D,External_Data[[#This Row],[Brand]],F:F,External_Data[[#This Row],[Year]])</f>
        <v>343210</v>
      </c>
      <c r="K16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362978</v>
      </c>
    </row>
    <row r="1688" spans="1:11" x14ac:dyDescent="0.25">
      <c r="A1688" s="1" t="s">
        <v>9</v>
      </c>
      <c r="B1688" s="1" t="s">
        <v>24</v>
      </c>
      <c r="C1688" s="1" t="s">
        <v>31</v>
      </c>
      <c r="D1688" s="1" t="s">
        <v>32</v>
      </c>
      <c r="E1688" s="1" t="s">
        <v>13</v>
      </c>
      <c r="F1688">
        <v>2020</v>
      </c>
      <c r="G1688">
        <v>3</v>
      </c>
      <c r="H1688">
        <v>2086</v>
      </c>
      <c r="I1688">
        <v>12929</v>
      </c>
      <c r="J1688" s="4">
        <f>SUMIFS(I:I,D:D,External_Data[[#This Row],[Brand]],F:F,External_Data[[#This Row],[Year]])</f>
        <v>343210</v>
      </c>
      <c r="K16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361935</v>
      </c>
    </row>
    <row r="1689" spans="1:11" x14ac:dyDescent="0.25">
      <c r="A1689" s="1" t="s">
        <v>9</v>
      </c>
      <c r="B1689" s="1" t="s">
        <v>24</v>
      </c>
      <c r="C1689" s="1" t="s">
        <v>31</v>
      </c>
      <c r="D1689" s="1" t="s">
        <v>32</v>
      </c>
      <c r="E1689" s="1" t="s">
        <v>13</v>
      </c>
      <c r="F1689">
        <v>2020</v>
      </c>
      <c r="G1689">
        <v>4</v>
      </c>
      <c r="H1689">
        <v>3682</v>
      </c>
      <c r="I1689">
        <v>22792</v>
      </c>
      <c r="J1689" s="4">
        <f>SUMIFS(I:I,D:D,External_Data[[#This Row],[Brand]],F:F,External_Data[[#This Row],[Year]])</f>
        <v>343210</v>
      </c>
      <c r="K16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359597</v>
      </c>
    </row>
    <row r="1690" spans="1:11" x14ac:dyDescent="0.25">
      <c r="A1690" s="1" t="s">
        <v>9</v>
      </c>
      <c r="B1690" s="1" t="s">
        <v>24</v>
      </c>
      <c r="C1690" s="1" t="s">
        <v>31</v>
      </c>
      <c r="D1690" s="1" t="s">
        <v>32</v>
      </c>
      <c r="E1690" s="1" t="s">
        <v>13</v>
      </c>
      <c r="F1690">
        <v>2020</v>
      </c>
      <c r="G1690">
        <v>5</v>
      </c>
      <c r="H1690">
        <v>994</v>
      </c>
      <c r="I1690">
        <v>6174</v>
      </c>
      <c r="J1690" s="4">
        <f>SUMIFS(I:I,D:D,External_Data[[#This Row],[Brand]],F:F,External_Data[[#This Row],[Year]])</f>
        <v>343210</v>
      </c>
      <c r="K16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357938</v>
      </c>
    </row>
    <row r="1691" spans="1:11" x14ac:dyDescent="0.25">
      <c r="A1691" s="1" t="s">
        <v>9</v>
      </c>
      <c r="B1691" s="1" t="s">
        <v>24</v>
      </c>
      <c r="C1691" s="1" t="s">
        <v>31</v>
      </c>
      <c r="D1691" s="1" t="s">
        <v>32</v>
      </c>
      <c r="E1691" s="1" t="s">
        <v>13</v>
      </c>
      <c r="F1691">
        <v>2020</v>
      </c>
      <c r="G1691">
        <v>6</v>
      </c>
      <c r="H1691">
        <v>1855</v>
      </c>
      <c r="I1691">
        <v>11494</v>
      </c>
      <c r="J1691" s="4">
        <f>SUMIFS(I:I,D:D,External_Data[[#This Row],[Brand]],F:F,External_Data[[#This Row],[Year]])</f>
        <v>343210</v>
      </c>
      <c r="K16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355614</v>
      </c>
    </row>
    <row r="1692" spans="1:11" x14ac:dyDescent="0.25">
      <c r="A1692" s="1" t="s">
        <v>9</v>
      </c>
      <c r="B1692" s="1" t="s">
        <v>24</v>
      </c>
      <c r="C1692" s="1" t="s">
        <v>31</v>
      </c>
      <c r="D1692" s="1" t="s">
        <v>32</v>
      </c>
      <c r="E1692" s="1" t="s">
        <v>13</v>
      </c>
      <c r="F1692">
        <v>2020</v>
      </c>
      <c r="G1692">
        <v>7</v>
      </c>
      <c r="H1692">
        <v>1932</v>
      </c>
      <c r="I1692">
        <v>11942</v>
      </c>
      <c r="J1692" s="4">
        <f>SUMIFS(I:I,D:D,External_Data[[#This Row],[Brand]],F:F,External_Data[[#This Row],[Year]])</f>
        <v>343210</v>
      </c>
      <c r="K16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353255</v>
      </c>
    </row>
    <row r="1693" spans="1:11" x14ac:dyDescent="0.25">
      <c r="A1693" s="1" t="s">
        <v>9</v>
      </c>
      <c r="B1693" s="1" t="s">
        <v>24</v>
      </c>
      <c r="C1693" s="1" t="s">
        <v>31</v>
      </c>
      <c r="D1693" s="1" t="s">
        <v>32</v>
      </c>
      <c r="E1693" s="1" t="s">
        <v>13</v>
      </c>
      <c r="F1693">
        <v>2020</v>
      </c>
      <c r="G1693">
        <v>8</v>
      </c>
      <c r="H1693">
        <v>2009</v>
      </c>
      <c r="I1693">
        <v>12411</v>
      </c>
      <c r="J1693" s="4">
        <f>SUMIFS(I:I,D:D,External_Data[[#This Row],[Brand]],F:F,External_Data[[#This Row],[Year]])</f>
        <v>343210</v>
      </c>
      <c r="K16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351288</v>
      </c>
    </row>
    <row r="1694" spans="1:11" x14ac:dyDescent="0.25">
      <c r="A1694" s="1" t="s">
        <v>9</v>
      </c>
      <c r="B1694" s="1" t="s">
        <v>24</v>
      </c>
      <c r="C1694" s="1" t="s">
        <v>31</v>
      </c>
      <c r="D1694" s="1" t="s">
        <v>32</v>
      </c>
      <c r="E1694" s="1" t="s">
        <v>13</v>
      </c>
      <c r="F1694">
        <v>2020</v>
      </c>
      <c r="G1694">
        <v>9</v>
      </c>
      <c r="H1694">
        <v>1330</v>
      </c>
      <c r="I1694">
        <v>8218</v>
      </c>
      <c r="J1694" s="4">
        <f>SUMIFS(I:I,D:D,External_Data[[#This Row],[Brand]],F:F,External_Data[[#This Row],[Year]])</f>
        <v>343210</v>
      </c>
      <c r="K16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349552</v>
      </c>
    </row>
    <row r="1695" spans="1:11" x14ac:dyDescent="0.25">
      <c r="A1695" s="1" t="s">
        <v>9</v>
      </c>
      <c r="B1695" s="1" t="s">
        <v>24</v>
      </c>
      <c r="C1695" s="1" t="s">
        <v>31</v>
      </c>
      <c r="D1695" s="1" t="s">
        <v>32</v>
      </c>
      <c r="E1695" s="1" t="s">
        <v>13</v>
      </c>
      <c r="F1695">
        <v>2020</v>
      </c>
      <c r="G1695">
        <v>10</v>
      </c>
      <c r="H1695">
        <v>1876</v>
      </c>
      <c r="I1695">
        <v>11662</v>
      </c>
      <c r="J1695" s="4">
        <f>SUMIFS(I:I,D:D,External_Data[[#This Row],[Brand]],F:F,External_Data[[#This Row],[Year]])</f>
        <v>343210</v>
      </c>
      <c r="K16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347256</v>
      </c>
    </row>
    <row r="1696" spans="1:11" x14ac:dyDescent="0.25">
      <c r="A1696" s="1" t="s">
        <v>9</v>
      </c>
      <c r="B1696" s="1" t="s">
        <v>24</v>
      </c>
      <c r="C1696" s="1" t="s">
        <v>31</v>
      </c>
      <c r="D1696" s="1" t="s">
        <v>32</v>
      </c>
      <c r="E1696" s="1" t="s">
        <v>13</v>
      </c>
      <c r="F1696">
        <v>2020</v>
      </c>
      <c r="G1696">
        <v>11</v>
      </c>
      <c r="H1696">
        <v>2338</v>
      </c>
      <c r="I1696">
        <v>14343</v>
      </c>
      <c r="J1696" s="4">
        <f>SUMIFS(I:I,D:D,External_Data[[#This Row],[Brand]],F:F,External_Data[[#This Row],[Year]])</f>
        <v>343210</v>
      </c>
      <c r="K16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345807</v>
      </c>
    </row>
    <row r="1697" spans="1:11" x14ac:dyDescent="0.25">
      <c r="A1697" s="1" t="s">
        <v>9</v>
      </c>
      <c r="B1697" s="1" t="s">
        <v>24</v>
      </c>
      <c r="C1697" s="1" t="s">
        <v>31</v>
      </c>
      <c r="D1697" s="1" t="s">
        <v>32</v>
      </c>
      <c r="E1697" s="1" t="s">
        <v>13</v>
      </c>
      <c r="F1697">
        <v>2020</v>
      </c>
      <c r="G1697">
        <v>12</v>
      </c>
      <c r="H1697">
        <v>1330</v>
      </c>
      <c r="I1697">
        <v>8155</v>
      </c>
      <c r="J1697" s="4">
        <f>SUMIFS(I:I,D:D,External_Data[[#This Row],[Brand]],F:F,External_Data[[#This Row],[Year]])</f>
        <v>343210</v>
      </c>
      <c r="K16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343210</v>
      </c>
    </row>
    <row r="1698" spans="1:11" x14ac:dyDescent="0.25">
      <c r="A1698" s="1" t="s">
        <v>9</v>
      </c>
      <c r="B1698" s="1" t="s">
        <v>24</v>
      </c>
      <c r="C1698" s="1" t="s">
        <v>31</v>
      </c>
      <c r="D1698" s="1" t="s">
        <v>32</v>
      </c>
      <c r="E1698" s="1" t="s">
        <v>13</v>
      </c>
      <c r="F1698">
        <v>2021</v>
      </c>
      <c r="G1698">
        <v>1</v>
      </c>
      <c r="H1698">
        <v>1225</v>
      </c>
      <c r="I1698">
        <v>7539</v>
      </c>
      <c r="J1698" s="4">
        <f>SUMIFS(I:I,D:D,External_Data[[#This Row],[Brand]],F:F,External_Data[[#This Row],[Year]])</f>
        <v>203735</v>
      </c>
      <c r="K16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225190</v>
      </c>
    </row>
    <row r="1699" spans="1:11" x14ac:dyDescent="0.25">
      <c r="A1699" s="1" t="s">
        <v>9</v>
      </c>
      <c r="B1699" s="1" t="s">
        <v>24</v>
      </c>
      <c r="C1699" s="1" t="s">
        <v>31</v>
      </c>
      <c r="D1699" s="1" t="s">
        <v>32</v>
      </c>
      <c r="E1699" s="1" t="s">
        <v>13</v>
      </c>
      <c r="F1699">
        <v>2021</v>
      </c>
      <c r="G1699">
        <v>2</v>
      </c>
      <c r="H1699">
        <v>980</v>
      </c>
      <c r="I1699">
        <v>5992</v>
      </c>
      <c r="J1699" s="4">
        <f>SUMIFS(I:I,D:D,External_Data[[#This Row],[Brand]],F:F,External_Data[[#This Row],[Year]])</f>
        <v>203735</v>
      </c>
      <c r="K16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223167</v>
      </c>
    </row>
    <row r="1700" spans="1:11" x14ac:dyDescent="0.25">
      <c r="A1700" s="1" t="s">
        <v>9</v>
      </c>
      <c r="B1700" s="1" t="s">
        <v>24</v>
      </c>
      <c r="C1700" s="1" t="s">
        <v>31</v>
      </c>
      <c r="D1700" s="1" t="s">
        <v>32</v>
      </c>
      <c r="E1700" s="1" t="s">
        <v>13</v>
      </c>
      <c r="F1700">
        <v>2021</v>
      </c>
      <c r="G1700">
        <v>3</v>
      </c>
      <c r="H1700">
        <v>2072</v>
      </c>
      <c r="I1700">
        <v>12747</v>
      </c>
      <c r="J1700" s="4">
        <f>SUMIFS(I:I,D:D,External_Data[[#This Row],[Brand]],F:F,External_Data[[#This Row],[Year]])</f>
        <v>203735</v>
      </c>
      <c r="K17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221081</v>
      </c>
    </row>
    <row r="1701" spans="1:11" x14ac:dyDescent="0.25">
      <c r="A1701" s="1" t="s">
        <v>9</v>
      </c>
      <c r="B1701" s="1" t="s">
        <v>24</v>
      </c>
      <c r="C1701" s="1" t="s">
        <v>31</v>
      </c>
      <c r="D1701" s="1" t="s">
        <v>32</v>
      </c>
      <c r="E1701" s="1" t="s">
        <v>13</v>
      </c>
      <c r="F1701">
        <v>2021</v>
      </c>
      <c r="G1701">
        <v>4</v>
      </c>
      <c r="H1701">
        <v>1449</v>
      </c>
      <c r="I1701">
        <v>8911</v>
      </c>
      <c r="J1701" s="4">
        <f>SUMIFS(I:I,D:D,External_Data[[#This Row],[Brand]],F:F,External_Data[[#This Row],[Year]])</f>
        <v>203735</v>
      </c>
      <c r="K17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217399</v>
      </c>
    </row>
    <row r="1702" spans="1:11" x14ac:dyDescent="0.25">
      <c r="A1702" s="1" t="s">
        <v>9</v>
      </c>
      <c r="B1702" s="1" t="s">
        <v>24</v>
      </c>
      <c r="C1702" s="1" t="s">
        <v>31</v>
      </c>
      <c r="D1702" s="1" t="s">
        <v>32</v>
      </c>
      <c r="E1702" s="1" t="s">
        <v>13</v>
      </c>
      <c r="F1702">
        <v>2021</v>
      </c>
      <c r="G1702">
        <v>5</v>
      </c>
      <c r="H1702">
        <v>833</v>
      </c>
      <c r="I1702">
        <v>5152</v>
      </c>
      <c r="J1702" s="4">
        <f>SUMIFS(I:I,D:D,External_Data[[#This Row],[Brand]],F:F,External_Data[[#This Row],[Year]])</f>
        <v>203735</v>
      </c>
      <c r="K17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216405</v>
      </c>
    </row>
    <row r="1703" spans="1:11" x14ac:dyDescent="0.25">
      <c r="A1703" s="1" t="s">
        <v>9</v>
      </c>
      <c r="B1703" s="1" t="s">
        <v>24</v>
      </c>
      <c r="C1703" s="1" t="s">
        <v>31</v>
      </c>
      <c r="D1703" s="1" t="s">
        <v>32</v>
      </c>
      <c r="E1703" s="1" t="s">
        <v>13</v>
      </c>
      <c r="F1703">
        <v>2021</v>
      </c>
      <c r="G1703">
        <v>6</v>
      </c>
      <c r="H1703">
        <v>1029</v>
      </c>
      <c r="I1703">
        <v>6370</v>
      </c>
      <c r="J1703" s="4">
        <f>SUMIFS(I:I,D:D,External_Data[[#This Row],[Brand]],F:F,External_Data[[#This Row],[Year]])</f>
        <v>203735</v>
      </c>
      <c r="K17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214550</v>
      </c>
    </row>
    <row r="1704" spans="1:11" x14ac:dyDescent="0.25">
      <c r="A1704" s="1" t="s">
        <v>9</v>
      </c>
      <c r="B1704" s="1" t="s">
        <v>24</v>
      </c>
      <c r="C1704" s="1" t="s">
        <v>31</v>
      </c>
      <c r="D1704" s="1" t="s">
        <v>32</v>
      </c>
      <c r="E1704" s="1" t="s">
        <v>13</v>
      </c>
      <c r="F1704">
        <v>2021</v>
      </c>
      <c r="G1704">
        <v>7</v>
      </c>
      <c r="H1704">
        <v>1568</v>
      </c>
      <c r="I1704">
        <v>9653</v>
      </c>
      <c r="J1704" s="4">
        <f>SUMIFS(I:I,D:D,External_Data[[#This Row],[Brand]],F:F,External_Data[[#This Row],[Year]])</f>
        <v>203735</v>
      </c>
      <c r="K17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212618</v>
      </c>
    </row>
    <row r="1705" spans="1:11" x14ac:dyDescent="0.25">
      <c r="A1705" s="1" t="s">
        <v>9</v>
      </c>
      <c r="B1705" s="1" t="s">
        <v>24</v>
      </c>
      <c r="C1705" s="1" t="s">
        <v>31</v>
      </c>
      <c r="D1705" s="1" t="s">
        <v>32</v>
      </c>
      <c r="E1705" s="1" t="s">
        <v>13</v>
      </c>
      <c r="F1705">
        <v>2021</v>
      </c>
      <c r="G1705">
        <v>8</v>
      </c>
      <c r="H1705">
        <v>847</v>
      </c>
      <c r="I1705">
        <v>5243</v>
      </c>
      <c r="J1705" s="4">
        <f>SUMIFS(I:I,D:D,External_Data[[#This Row],[Brand]],F:F,External_Data[[#This Row],[Year]])</f>
        <v>203735</v>
      </c>
      <c r="K17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210609</v>
      </c>
    </row>
    <row r="1706" spans="1:11" x14ac:dyDescent="0.25">
      <c r="A1706" s="1" t="s">
        <v>9</v>
      </c>
      <c r="B1706" s="1" t="s">
        <v>24</v>
      </c>
      <c r="C1706" s="1" t="s">
        <v>31</v>
      </c>
      <c r="D1706" s="1" t="s">
        <v>32</v>
      </c>
      <c r="E1706" s="1" t="s">
        <v>13</v>
      </c>
      <c r="F1706">
        <v>2021</v>
      </c>
      <c r="G1706">
        <v>9</v>
      </c>
      <c r="H1706">
        <v>798</v>
      </c>
      <c r="I1706">
        <v>4893</v>
      </c>
      <c r="J1706" s="4">
        <f>SUMIFS(I:I,D:D,External_Data[[#This Row],[Brand]],F:F,External_Data[[#This Row],[Year]])</f>
        <v>203735</v>
      </c>
      <c r="K17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209279</v>
      </c>
    </row>
    <row r="1707" spans="1:11" x14ac:dyDescent="0.25">
      <c r="A1707" s="1" t="s">
        <v>9</v>
      </c>
      <c r="B1707" s="1" t="s">
        <v>24</v>
      </c>
      <c r="C1707" s="1" t="s">
        <v>31</v>
      </c>
      <c r="D1707" s="1" t="s">
        <v>32</v>
      </c>
      <c r="E1707" s="1" t="s">
        <v>13</v>
      </c>
      <c r="F1707">
        <v>2021</v>
      </c>
      <c r="G1707">
        <v>10</v>
      </c>
      <c r="H1707">
        <v>2156</v>
      </c>
      <c r="I1707">
        <v>13230</v>
      </c>
      <c r="J1707" s="4">
        <f>SUMIFS(I:I,D:D,External_Data[[#This Row],[Brand]],F:F,External_Data[[#This Row],[Year]])</f>
        <v>203735</v>
      </c>
      <c r="K17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207403</v>
      </c>
    </row>
    <row r="1708" spans="1:11" x14ac:dyDescent="0.25">
      <c r="A1708" s="1" t="s">
        <v>9</v>
      </c>
      <c r="B1708" s="1" t="s">
        <v>24</v>
      </c>
      <c r="C1708" s="1" t="s">
        <v>31</v>
      </c>
      <c r="D1708" s="1" t="s">
        <v>32</v>
      </c>
      <c r="E1708" s="1" t="s">
        <v>13</v>
      </c>
      <c r="F1708">
        <v>2021</v>
      </c>
      <c r="G1708">
        <v>11</v>
      </c>
      <c r="H1708">
        <v>861</v>
      </c>
      <c r="I1708">
        <v>5271</v>
      </c>
      <c r="J1708" s="4">
        <f>SUMIFS(I:I,D:D,External_Data[[#This Row],[Brand]],F:F,External_Data[[#This Row],[Year]])</f>
        <v>203735</v>
      </c>
      <c r="K17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205065</v>
      </c>
    </row>
    <row r="1709" spans="1:11" x14ac:dyDescent="0.25">
      <c r="A1709" s="1" t="s">
        <v>9</v>
      </c>
      <c r="B1709" s="1" t="s">
        <v>24</v>
      </c>
      <c r="C1709" s="1" t="s">
        <v>31</v>
      </c>
      <c r="D1709" s="1" t="s">
        <v>32</v>
      </c>
      <c r="E1709" s="1" t="s">
        <v>13</v>
      </c>
      <c r="F1709">
        <v>2021</v>
      </c>
      <c r="G1709">
        <v>12</v>
      </c>
      <c r="H1709">
        <v>1071</v>
      </c>
      <c r="I1709">
        <v>6573</v>
      </c>
      <c r="J1709" s="4">
        <f>SUMIFS(I:I,D:D,External_Data[[#This Row],[Brand]],F:F,External_Data[[#This Row],[Year]])</f>
        <v>203735</v>
      </c>
      <c r="K17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203735</v>
      </c>
    </row>
    <row r="1710" spans="1:11" x14ac:dyDescent="0.25">
      <c r="A1710" s="1" t="s">
        <v>9</v>
      </c>
      <c r="B1710" s="1" t="s">
        <v>24</v>
      </c>
      <c r="C1710" s="1" t="s">
        <v>31</v>
      </c>
      <c r="D1710" s="1" t="s">
        <v>32</v>
      </c>
      <c r="E1710" s="1" t="s">
        <v>13</v>
      </c>
      <c r="F1710">
        <v>2022</v>
      </c>
      <c r="G1710">
        <v>1</v>
      </c>
      <c r="H1710">
        <v>1015</v>
      </c>
      <c r="I1710">
        <v>6286</v>
      </c>
      <c r="J1710" s="4">
        <f>SUMIFS(I:I,D:D,External_Data[[#This Row],[Brand]],F:F,External_Data[[#This Row],[Year]])</f>
        <v>219611</v>
      </c>
      <c r="K17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233275</v>
      </c>
    </row>
    <row r="1711" spans="1:11" x14ac:dyDescent="0.25">
      <c r="A1711" s="1" t="s">
        <v>9</v>
      </c>
      <c r="B1711" s="1" t="s">
        <v>24</v>
      </c>
      <c r="C1711" s="1" t="s">
        <v>31</v>
      </c>
      <c r="D1711" s="1" t="s">
        <v>32</v>
      </c>
      <c r="E1711" s="1" t="s">
        <v>13</v>
      </c>
      <c r="F1711">
        <v>2022</v>
      </c>
      <c r="G1711">
        <v>2</v>
      </c>
      <c r="H1711">
        <v>903</v>
      </c>
      <c r="I1711">
        <v>5530</v>
      </c>
      <c r="J1711" s="4">
        <f>SUMIFS(I:I,D:D,External_Data[[#This Row],[Brand]],F:F,External_Data[[#This Row],[Year]])</f>
        <v>219611</v>
      </c>
      <c r="K17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232295</v>
      </c>
    </row>
    <row r="1712" spans="1:11" x14ac:dyDescent="0.25">
      <c r="A1712" s="1" t="s">
        <v>9</v>
      </c>
      <c r="B1712" s="1" t="s">
        <v>24</v>
      </c>
      <c r="C1712" s="1" t="s">
        <v>31</v>
      </c>
      <c r="D1712" s="1" t="s">
        <v>32</v>
      </c>
      <c r="E1712" s="1" t="s">
        <v>13</v>
      </c>
      <c r="F1712">
        <v>2022</v>
      </c>
      <c r="G1712">
        <v>3</v>
      </c>
      <c r="H1712">
        <v>819</v>
      </c>
      <c r="I1712">
        <v>5047</v>
      </c>
      <c r="J1712" s="4">
        <f>SUMIFS(I:I,D:D,External_Data[[#This Row],[Brand]],F:F,External_Data[[#This Row],[Year]])</f>
        <v>219611</v>
      </c>
      <c r="K17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230223</v>
      </c>
    </row>
    <row r="1713" spans="1:11" x14ac:dyDescent="0.25">
      <c r="A1713" s="1" t="s">
        <v>9</v>
      </c>
      <c r="B1713" s="1" t="s">
        <v>24</v>
      </c>
      <c r="C1713" s="1" t="s">
        <v>31</v>
      </c>
      <c r="D1713" s="1" t="s">
        <v>32</v>
      </c>
      <c r="E1713" s="1" t="s">
        <v>13</v>
      </c>
      <c r="F1713">
        <v>2022</v>
      </c>
      <c r="G1713">
        <v>4</v>
      </c>
      <c r="H1713">
        <v>847</v>
      </c>
      <c r="I1713">
        <v>5229</v>
      </c>
      <c r="J1713" s="4">
        <f>SUMIFS(I:I,D:D,External_Data[[#This Row],[Brand]],F:F,External_Data[[#This Row],[Year]])</f>
        <v>219611</v>
      </c>
      <c r="K17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228774</v>
      </c>
    </row>
    <row r="1714" spans="1:11" x14ac:dyDescent="0.25">
      <c r="A1714" s="1" t="s">
        <v>9</v>
      </c>
      <c r="B1714" s="1" t="s">
        <v>24</v>
      </c>
      <c r="C1714" s="1" t="s">
        <v>31</v>
      </c>
      <c r="D1714" s="1" t="s">
        <v>32</v>
      </c>
      <c r="E1714" s="1" t="s">
        <v>13</v>
      </c>
      <c r="F1714">
        <v>2022</v>
      </c>
      <c r="G1714">
        <v>5</v>
      </c>
      <c r="H1714">
        <v>1239</v>
      </c>
      <c r="I1714">
        <v>7623</v>
      </c>
      <c r="J1714" s="4">
        <f>SUMIFS(I:I,D:D,External_Data[[#This Row],[Brand]],F:F,External_Data[[#This Row],[Year]])</f>
        <v>219611</v>
      </c>
      <c r="K17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227941</v>
      </c>
    </row>
    <row r="1715" spans="1:11" x14ac:dyDescent="0.25">
      <c r="A1715" s="1" t="s">
        <v>9</v>
      </c>
      <c r="B1715" s="1" t="s">
        <v>24</v>
      </c>
      <c r="C1715" s="1" t="s">
        <v>31</v>
      </c>
      <c r="D1715" s="1" t="s">
        <v>32</v>
      </c>
      <c r="E1715" s="1" t="s">
        <v>13</v>
      </c>
      <c r="F1715">
        <v>2022</v>
      </c>
      <c r="G1715">
        <v>6</v>
      </c>
      <c r="H1715">
        <v>875</v>
      </c>
      <c r="I1715">
        <v>5348</v>
      </c>
      <c r="J1715" s="4">
        <f>SUMIFS(I:I,D:D,External_Data[[#This Row],[Brand]],F:F,External_Data[[#This Row],[Year]])</f>
        <v>219611</v>
      </c>
      <c r="K17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226912</v>
      </c>
    </row>
    <row r="1716" spans="1:11" x14ac:dyDescent="0.25">
      <c r="A1716" s="1" t="s">
        <v>9</v>
      </c>
      <c r="B1716" s="1" t="s">
        <v>24</v>
      </c>
      <c r="C1716" s="1" t="s">
        <v>31</v>
      </c>
      <c r="D1716" s="1" t="s">
        <v>32</v>
      </c>
      <c r="E1716" s="1" t="s">
        <v>13</v>
      </c>
      <c r="F1716">
        <v>2022</v>
      </c>
      <c r="G1716">
        <v>7</v>
      </c>
      <c r="H1716">
        <v>1421</v>
      </c>
      <c r="I1716">
        <v>8715</v>
      </c>
      <c r="J1716" s="4">
        <f>SUMIFS(I:I,D:D,External_Data[[#This Row],[Brand]],F:F,External_Data[[#This Row],[Year]])</f>
        <v>219611</v>
      </c>
      <c r="K17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225344</v>
      </c>
    </row>
    <row r="1717" spans="1:11" x14ac:dyDescent="0.25">
      <c r="A1717" s="1" t="s">
        <v>9</v>
      </c>
      <c r="B1717" s="1" t="s">
        <v>24</v>
      </c>
      <c r="C1717" s="1" t="s">
        <v>31</v>
      </c>
      <c r="D1717" s="1" t="s">
        <v>32</v>
      </c>
      <c r="E1717" s="1" t="s">
        <v>13</v>
      </c>
      <c r="F1717">
        <v>2022</v>
      </c>
      <c r="G1717">
        <v>8</v>
      </c>
      <c r="H1717">
        <v>1008</v>
      </c>
      <c r="I1717">
        <v>6174</v>
      </c>
      <c r="J1717" s="4">
        <f>SUMIFS(I:I,D:D,External_Data[[#This Row],[Brand]],F:F,External_Data[[#This Row],[Year]])</f>
        <v>219611</v>
      </c>
      <c r="K17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224497</v>
      </c>
    </row>
    <row r="1718" spans="1:11" x14ac:dyDescent="0.25">
      <c r="A1718" s="1" t="s">
        <v>9</v>
      </c>
      <c r="B1718" s="1" t="s">
        <v>24</v>
      </c>
      <c r="C1718" s="1" t="s">
        <v>31</v>
      </c>
      <c r="D1718" s="1" t="s">
        <v>32</v>
      </c>
      <c r="E1718" s="1" t="s">
        <v>13</v>
      </c>
      <c r="F1718">
        <v>2022</v>
      </c>
      <c r="G1718">
        <v>9</v>
      </c>
      <c r="H1718">
        <v>1477</v>
      </c>
      <c r="I1718">
        <v>9044</v>
      </c>
      <c r="J1718" s="4">
        <f>SUMIFS(I:I,D:D,External_Data[[#This Row],[Brand]],F:F,External_Data[[#This Row],[Year]])</f>
        <v>219611</v>
      </c>
      <c r="K17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223699</v>
      </c>
    </row>
    <row r="1719" spans="1:11" x14ac:dyDescent="0.25">
      <c r="A1719" s="1" t="s">
        <v>9</v>
      </c>
      <c r="B1719" s="1" t="s">
        <v>24</v>
      </c>
      <c r="C1719" s="1" t="s">
        <v>31</v>
      </c>
      <c r="D1719" s="1" t="s">
        <v>32</v>
      </c>
      <c r="E1719" s="1" t="s">
        <v>13</v>
      </c>
      <c r="F1719">
        <v>2022</v>
      </c>
      <c r="G1719">
        <v>10</v>
      </c>
      <c r="H1719">
        <v>1071</v>
      </c>
      <c r="I1719">
        <v>6601</v>
      </c>
      <c r="J1719" s="4">
        <f>SUMIFS(I:I,D:D,External_Data[[#This Row],[Brand]],F:F,External_Data[[#This Row],[Year]])</f>
        <v>219611</v>
      </c>
      <c r="K17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221543</v>
      </c>
    </row>
    <row r="1720" spans="1:11" x14ac:dyDescent="0.25">
      <c r="A1720" s="1" t="s">
        <v>9</v>
      </c>
      <c r="B1720" s="1" t="s">
        <v>24</v>
      </c>
      <c r="C1720" s="1" t="s">
        <v>31</v>
      </c>
      <c r="D1720" s="1" t="s">
        <v>32</v>
      </c>
      <c r="E1720" s="1" t="s">
        <v>13</v>
      </c>
      <c r="F1720">
        <v>2022</v>
      </c>
      <c r="G1720">
        <v>11</v>
      </c>
      <c r="H1720">
        <v>798</v>
      </c>
      <c r="I1720">
        <v>4851</v>
      </c>
      <c r="J1720" s="4">
        <f>SUMIFS(I:I,D:D,External_Data[[#This Row],[Brand]],F:F,External_Data[[#This Row],[Year]])</f>
        <v>219611</v>
      </c>
      <c r="K17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220682</v>
      </c>
    </row>
    <row r="1721" spans="1:11" x14ac:dyDescent="0.25">
      <c r="A1721" s="1" t="s">
        <v>9</v>
      </c>
      <c r="B1721" s="1" t="s">
        <v>24</v>
      </c>
      <c r="C1721" s="1" t="s">
        <v>31</v>
      </c>
      <c r="D1721" s="1" t="s">
        <v>32</v>
      </c>
      <c r="E1721" s="1" t="s">
        <v>13</v>
      </c>
      <c r="F1721">
        <v>2022</v>
      </c>
      <c r="G1721">
        <v>12</v>
      </c>
      <c r="H1721">
        <v>1421</v>
      </c>
      <c r="I1721">
        <v>9184</v>
      </c>
      <c r="J1721" s="4">
        <f>SUMIFS(I:I,D:D,External_Data[[#This Row],[Brand]],F:F,External_Data[[#This Row],[Year]])</f>
        <v>219611</v>
      </c>
      <c r="K17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219611</v>
      </c>
    </row>
    <row r="1722" spans="1:11" x14ac:dyDescent="0.25">
      <c r="A1722" s="1" t="s">
        <v>9</v>
      </c>
      <c r="B1722" s="1" t="s">
        <v>24</v>
      </c>
      <c r="C1722" s="1" t="s">
        <v>31</v>
      </c>
      <c r="D1722" s="1" t="s">
        <v>32</v>
      </c>
      <c r="E1722" s="1" t="s">
        <v>13</v>
      </c>
      <c r="F1722">
        <v>2023</v>
      </c>
      <c r="G1722">
        <v>1</v>
      </c>
      <c r="H1722">
        <v>1197</v>
      </c>
      <c r="I1722">
        <v>8589</v>
      </c>
      <c r="J1722" s="4">
        <f>SUMIFS(I:I,D:D,External_Data[[#This Row],[Brand]],F:F,External_Data[[#This Row],[Year]])</f>
        <v>59220</v>
      </c>
      <c r="K17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71099</v>
      </c>
    </row>
    <row r="1723" spans="1:11" x14ac:dyDescent="0.25">
      <c r="A1723" s="1" t="s">
        <v>9</v>
      </c>
      <c r="B1723" s="1" t="s">
        <v>24</v>
      </c>
      <c r="C1723" s="1" t="s">
        <v>31</v>
      </c>
      <c r="D1723" s="1" t="s">
        <v>32</v>
      </c>
      <c r="E1723" s="1" t="s">
        <v>13</v>
      </c>
      <c r="F1723">
        <v>2023</v>
      </c>
      <c r="G1723">
        <v>2</v>
      </c>
      <c r="H1723">
        <v>952</v>
      </c>
      <c r="I1723">
        <v>6811</v>
      </c>
      <c r="J1723" s="4">
        <f>SUMIFS(I:I,D:D,External_Data[[#This Row],[Brand]],F:F,External_Data[[#This Row],[Year]])</f>
        <v>59220</v>
      </c>
      <c r="K17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70196</v>
      </c>
    </row>
    <row r="1724" spans="1:11" x14ac:dyDescent="0.25">
      <c r="A1724" s="1" t="s">
        <v>9</v>
      </c>
      <c r="B1724" s="1" t="s">
        <v>24</v>
      </c>
      <c r="C1724" s="1" t="s">
        <v>31</v>
      </c>
      <c r="D1724" s="1" t="s">
        <v>32</v>
      </c>
      <c r="E1724" s="1" t="s">
        <v>13</v>
      </c>
      <c r="F1724">
        <v>2023</v>
      </c>
      <c r="G1724">
        <v>3</v>
      </c>
      <c r="H1724">
        <v>1085</v>
      </c>
      <c r="I1724">
        <v>7735</v>
      </c>
      <c r="J1724" s="4">
        <f>SUMIFS(I:I,D:D,External_Data[[#This Row],[Brand]],F:F,External_Data[[#This Row],[Year]])</f>
        <v>59220</v>
      </c>
      <c r="K17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69377</v>
      </c>
    </row>
    <row r="1725" spans="1:11" x14ac:dyDescent="0.25">
      <c r="A1725" s="1" t="s">
        <v>9</v>
      </c>
      <c r="B1725" s="1" t="s">
        <v>24</v>
      </c>
      <c r="C1725" s="1" t="s">
        <v>31</v>
      </c>
      <c r="D1725" s="1" t="s">
        <v>32</v>
      </c>
      <c r="E1725" s="1" t="s">
        <v>14</v>
      </c>
      <c r="F1725">
        <v>2018</v>
      </c>
      <c r="G1725">
        <v>9</v>
      </c>
      <c r="H1725">
        <v>210</v>
      </c>
      <c r="I1725">
        <v>1316</v>
      </c>
      <c r="J1725" s="4">
        <f>SUMIFS(I:I,D:D,External_Data[[#This Row],[Brand]],F:F,External_Data[[#This Row],[Year]])</f>
        <v>62727</v>
      </c>
      <c r="K17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26" spans="1:11" x14ac:dyDescent="0.25">
      <c r="A1726" s="1" t="s">
        <v>9</v>
      </c>
      <c r="B1726" s="1" t="s">
        <v>24</v>
      </c>
      <c r="C1726" s="1" t="s">
        <v>31</v>
      </c>
      <c r="D1726" s="1" t="s">
        <v>32</v>
      </c>
      <c r="E1726" s="1" t="s">
        <v>14</v>
      </c>
      <c r="F1726">
        <v>2018</v>
      </c>
      <c r="G1726">
        <v>10</v>
      </c>
      <c r="H1726">
        <v>574</v>
      </c>
      <c r="I1726">
        <v>3507</v>
      </c>
      <c r="J1726" s="4">
        <f>SUMIFS(I:I,D:D,External_Data[[#This Row],[Brand]],F:F,External_Data[[#This Row],[Year]])</f>
        <v>62727</v>
      </c>
      <c r="K17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27" spans="1:11" x14ac:dyDescent="0.25">
      <c r="A1727" s="1" t="s">
        <v>9</v>
      </c>
      <c r="B1727" s="1" t="s">
        <v>24</v>
      </c>
      <c r="C1727" s="1" t="s">
        <v>31</v>
      </c>
      <c r="D1727" s="1" t="s">
        <v>32</v>
      </c>
      <c r="E1727" s="1" t="s">
        <v>14</v>
      </c>
      <c r="F1727">
        <v>2018</v>
      </c>
      <c r="G1727">
        <v>11</v>
      </c>
      <c r="H1727">
        <v>574</v>
      </c>
      <c r="I1727">
        <v>3521</v>
      </c>
      <c r="J1727" s="4">
        <f>SUMIFS(I:I,D:D,External_Data[[#This Row],[Brand]],F:F,External_Data[[#This Row],[Year]])</f>
        <v>62727</v>
      </c>
      <c r="K17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28" spans="1:11" x14ac:dyDescent="0.25">
      <c r="A1728" s="1" t="s">
        <v>9</v>
      </c>
      <c r="B1728" s="1" t="s">
        <v>24</v>
      </c>
      <c r="C1728" s="1" t="s">
        <v>31</v>
      </c>
      <c r="D1728" s="1" t="s">
        <v>32</v>
      </c>
      <c r="E1728" s="1" t="s">
        <v>14</v>
      </c>
      <c r="F1728">
        <v>2018</v>
      </c>
      <c r="G1728">
        <v>12</v>
      </c>
      <c r="H1728">
        <v>861</v>
      </c>
      <c r="I1728">
        <v>5334</v>
      </c>
      <c r="J1728" s="4">
        <f>SUMIFS(I:I,D:D,External_Data[[#This Row],[Brand]],F:F,External_Data[[#This Row],[Year]])</f>
        <v>62727</v>
      </c>
      <c r="K17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29" spans="1:11" x14ac:dyDescent="0.25">
      <c r="A1729" s="1" t="s">
        <v>9</v>
      </c>
      <c r="B1729" s="1" t="s">
        <v>24</v>
      </c>
      <c r="C1729" s="1" t="s">
        <v>31</v>
      </c>
      <c r="D1729" s="1" t="s">
        <v>32</v>
      </c>
      <c r="E1729" s="1" t="s">
        <v>14</v>
      </c>
      <c r="F1729">
        <v>2019</v>
      </c>
      <c r="G1729">
        <v>1</v>
      </c>
      <c r="H1729">
        <v>574</v>
      </c>
      <c r="I1729">
        <v>3563</v>
      </c>
      <c r="J1729" s="4">
        <f>SUMIFS(I:I,D:D,External_Data[[#This Row],[Brand]],F:F,External_Data[[#This Row],[Year]])</f>
        <v>296121</v>
      </c>
      <c r="K17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0" spans="1:11" x14ac:dyDescent="0.25">
      <c r="A1730" s="1" t="s">
        <v>9</v>
      </c>
      <c r="B1730" s="1" t="s">
        <v>24</v>
      </c>
      <c r="C1730" s="1" t="s">
        <v>31</v>
      </c>
      <c r="D1730" s="1" t="s">
        <v>32</v>
      </c>
      <c r="E1730" s="1" t="s">
        <v>14</v>
      </c>
      <c r="F1730">
        <v>2019</v>
      </c>
      <c r="G1730">
        <v>2</v>
      </c>
      <c r="H1730">
        <v>455</v>
      </c>
      <c r="I1730">
        <v>2856</v>
      </c>
      <c r="J1730" s="4">
        <f>SUMIFS(I:I,D:D,External_Data[[#This Row],[Brand]],F:F,External_Data[[#This Row],[Year]])</f>
        <v>296121</v>
      </c>
      <c r="K17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1" spans="1:11" x14ac:dyDescent="0.25">
      <c r="A1731" s="1" t="s">
        <v>9</v>
      </c>
      <c r="B1731" s="1" t="s">
        <v>24</v>
      </c>
      <c r="C1731" s="1" t="s">
        <v>31</v>
      </c>
      <c r="D1731" s="1" t="s">
        <v>32</v>
      </c>
      <c r="E1731" s="1" t="s">
        <v>14</v>
      </c>
      <c r="F1731">
        <v>2019</v>
      </c>
      <c r="G1731">
        <v>3</v>
      </c>
      <c r="H1731">
        <v>819</v>
      </c>
      <c r="I1731">
        <v>5131</v>
      </c>
      <c r="J1731" s="4">
        <f>SUMIFS(I:I,D:D,External_Data[[#This Row],[Brand]],F:F,External_Data[[#This Row],[Year]])</f>
        <v>296121</v>
      </c>
      <c r="K17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2" spans="1:11" x14ac:dyDescent="0.25">
      <c r="A1732" s="1" t="s">
        <v>9</v>
      </c>
      <c r="B1732" s="1" t="s">
        <v>24</v>
      </c>
      <c r="C1732" s="1" t="s">
        <v>31</v>
      </c>
      <c r="D1732" s="1" t="s">
        <v>32</v>
      </c>
      <c r="E1732" s="1" t="s">
        <v>14</v>
      </c>
      <c r="F1732">
        <v>2019</v>
      </c>
      <c r="G1732">
        <v>4</v>
      </c>
      <c r="H1732">
        <v>707</v>
      </c>
      <c r="I1732">
        <v>4382</v>
      </c>
      <c r="J1732" s="4">
        <f>SUMIFS(I:I,D:D,External_Data[[#This Row],[Brand]],F:F,External_Data[[#This Row],[Year]])</f>
        <v>296121</v>
      </c>
      <c r="K17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3" spans="1:11" x14ac:dyDescent="0.25">
      <c r="A1733" s="1" t="s">
        <v>9</v>
      </c>
      <c r="B1733" s="1" t="s">
        <v>24</v>
      </c>
      <c r="C1733" s="1" t="s">
        <v>31</v>
      </c>
      <c r="D1733" s="1" t="s">
        <v>32</v>
      </c>
      <c r="E1733" s="1" t="s">
        <v>14</v>
      </c>
      <c r="F1733">
        <v>2019</v>
      </c>
      <c r="G1733">
        <v>5</v>
      </c>
      <c r="H1733">
        <v>1393</v>
      </c>
      <c r="I1733">
        <v>8610</v>
      </c>
      <c r="J1733" s="4">
        <f>SUMIFS(I:I,D:D,External_Data[[#This Row],[Brand]],F:F,External_Data[[#This Row],[Year]])</f>
        <v>296121</v>
      </c>
      <c r="K17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4" spans="1:11" x14ac:dyDescent="0.25">
      <c r="A1734" s="1" t="s">
        <v>9</v>
      </c>
      <c r="B1734" s="1" t="s">
        <v>24</v>
      </c>
      <c r="C1734" s="1" t="s">
        <v>31</v>
      </c>
      <c r="D1734" s="1" t="s">
        <v>32</v>
      </c>
      <c r="E1734" s="1" t="s">
        <v>14</v>
      </c>
      <c r="F1734">
        <v>2019</v>
      </c>
      <c r="G1734">
        <v>6</v>
      </c>
      <c r="H1734">
        <v>1239</v>
      </c>
      <c r="I1734">
        <v>7644</v>
      </c>
      <c r="J1734" s="4">
        <f>SUMIFS(I:I,D:D,External_Data[[#This Row],[Brand]],F:F,External_Data[[#This Row],[Year]])</f>
        <v>296121</v>
      </c>
      <c r="K17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5" spans="1:11" x14ac:dyDescent="0.25">
      <c r="A1735" s="1" t="s">
        <v>9</v>
      </c>
      <c r="B1735" s="1" t="s">
        <v>24</v>
      </c>
      <c r="C1735" s="1" t="s">
        <v>31</v>
      </c>
      <c r="D1735" s="1" t="s">
        <v>32</v>
      </c>
      <c r="E1735" s="1" t="s">
        <v>14</v>
      </c>
      <c r="F1735">
        <v>2019</v>
      </c>
      <c r="G1735">
        <v>7</v>
      </c>
      <c r="H1735">
        <v>2037</v>
      </c>
      <c r="I1735">
        <v>12628</v>
      </c>
      <c r="J1735" s="4">
        <f>SUMIFS(I:I,D:D,External_Data[[#This Row],[Brand]],F:F,External_Data[[#This Row],[Year]])</f>
        <v>296121</v>
      </c>
      <c r="K17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6" spans="1:11" x14ac:dyDescent="0.25">
      <c r="A1736" s="1" t="s">
        <v>9</v>
      </c>
      <c r="B1736" s="1" t="s">
        <v>24</v>
      </c>
      <c r="C1736" s="1" t="s">
        <v>31</v>
      </c>
      <c r="D1736" s="1" t="s">
        <v>32</v>
      </c>
      <c r="E1736" s="1" t="s">
        <v>14</v>
      </c>
      <c r="F1736">
        <v>2019</v>
      </c>
      <c r="G1736">
        <v>8</v>
      </c>
      <c r="H1736">
        <v>1890</v>
      </c>
      <c r="I1736">
        <v>11718</v>
      </c>
      <c r="J1736" s="4">
        <f>SUMIFS(I:I,D:D,External_Data[[#This Row],[Brand]],F:F,External_Data[[#This Row],[Year]])</f>
        <v>296121</v>
      </c>
      <c r="K17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298340</v>
      </c>
    </row>
    <row r="1737" spans="1:11" x14ac:dyDescent="0.25">
      <c r="A1737" s="1" t="s">
        <v>9</v>
      </c>
      <c r="B1737" s="1" t="s">
        <v>24</v>
      </c>
      <c r="C1737" s="1" t="s">
        <v>31</v>
      </c>
      <c r="D1737" s="1" t="s">
        <v>32</v>
      </c>
      <c r="E1737" s="1" t="s">
        <v>14</v>
      </c>
      <c r="F1737">
        <v>2019</v>
      </c>
      <c r="G1737">
        <v>9</v>
      </c>
      <c r="H1737">
        <v>1708</v>
      </c>
      <c r="I1737">
        <v>10570</v>
      </c>
      <c r="J1737" s="4">
        <f>SUMIFS(I:I,D:D,External_Data[[#This Row],[Brand]],F:F,External_Data[[#This Row],[Year]])</f>
        <v>296121</v>
      </c>
      <c r="K17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298130</v>
      </c>
    </row>
    <row r="1738" spans="1:11" x14ac:dyDescent="0.25">
      <c r="A1738" s="1" t="s">
        <v>9</v>
      </c>
      <c r="B1738" s="1" t="s">
        <v>24</v>
      </c>
      <c r="C1738" s="1" t="s">
        <v>31</v>
      </c>
      <c r="D1738" s="1" t="s">
        <v>32</v>
      </c>
      <c r="E1738" s="1" t="s">
        <v>14</v>
      </c>
      <c r="F1738">
        <v>2019</v>
      </c>
      <c r="G1738">
        <v>10</v>
      </c>
      <c r="H1738">
        <v>1407</v>
      </c>
      <c r="I1738">
        <v>8729</v>
      </c>
      <c r="J1738" s="4">
        <f>SUMIFS(I:I,D:D,External_Data[[#This Row],[Brand]],F:F,External_Data[[#This Row],[Year]])</f>
        <v>296121</v>
      </c>
      <c r="K17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297556</v>
      </c>
    </row>
    <row r="1739" spans="1:11" x14ac:dyDescent="0.25">
      <c r="A1739" s="1" t="s">
        <v>9</v>
      </c>
      <c r="B1739" s="1" t="s">
        <v>24</v>
      </c>
      <c r="C1739" s="1" t="s">
        <v>31</v>
      </c>
      <c r="D1739" s="1" t="s">
        <v>32</v>
      </c>
      <c r="E1739" s="1" t="s">
        <v>14</v>
      </c>
      <c r="F1739">
        <v>2019</v>
      </c>
      <c r="G1739">
        <v>11</v>
      </c>
      <c r="H1739">
        <v>1890</v>
      </c>
      <c r="I1739">
        <v>11690</v>
      </c>
      <c r="J1739" s="4">
        <f>SUMIFS(I:I,D:D,External_Data[[#This Row],[Brand]],F:F,External_Data[[#This Row],[Year]])</f>
        <v>296121</v>
      </c>
      <c r="K17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296982</v>
      </c>
    </row>
    <row r="1740" spans="1:11" x14ac:dyDescent="0.25">
      <c r="A1740" s="1" t="s">
        <v>9</v>
      </c>
      <c r="B1740" s="1" t="s">
        <v>24</v>
      </c>
      <c r="C1740" s="1" t="s">
        <v>31</v>
      </c>
      <c r="D1740" s="1" t="s">
        <v>32</v>
      </c>
      <c r="E1740" s="1" t="s">
        <v>14</v>
      </c>
      <c r="F1740">
        <v>2019</v>
      </c>
      <c r="G1740">
        <v>12</v>
      </c>
      <c r="H1740">
        <v>1253</v>
      </c>
      <c r="I1740">
        <v>7777</v>
      </c>
      <c r="J1740" s="4">
        <f>SUMIFS(I:I,D:D,External_Data[[#This Row],[Brand]],F:F,External_Data[[#This Row],[Year]])</f>
        <v>296121</v>
      </c>
      <c r="K17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296121</v>
      </c>
    </row>
    <row r="1741" spans="1:11" x14ac:dyDescent="0.25">
      <c r="A1741" s="1" t="s">
        <v>9</v>
      </c>
      <c r="B1741" s="1" t="s">
        <v>24</v>
      </c>
      <c r="C1741" s="1" t="s">
        <v>31</v>
      </c>
      <c r="D1741" s="1" t="s">
        <v>32</v>
      </c>
      <c r="E1741" s="1" t="s">
        <v>14</v>
      </c>
      <c r="F1741">
        <v>2020</v>
      </c>
      <c r="G1741">
        <v>1</v>
      </c>
      <c r="H1741">
        <v>1267</v>
      </c>
      <c r="I1741">
        <v>7819</v>
      </c>
      <c r="J1741" s="4">
        <f>SUMIFS(I:I,D:D,External_Data[[#This Row],[Brand]],F:F,External_Data[[#This Row],[Year]])</f>
        <v>343210</v>
      </c>
      <c r="K17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358008</v>
      </c>
    </row>
    <row r="1742" spans="1:11" x14ac:dyDescent="0.25">
      <c r="A1742" s="1" t="s">
        <v>9</v>
      </c>
      <c r="B1742" s="1" t="s">
        <v>24</v>
      </c>
      <c r="C1742" s="1" t="s">
        <v>31</v>
      </c>
      <c r="D1742" s="1" t="s">
        <v>32</v>
      </c>
      <c r="E1742" s="1" t="s">
        <v>14</v>
      </c>
      <c r="F1742">
        <v>2020</v>
      </c>
      <c r="G1742">
        <v>2</v>
      </c>
      <c r="H1742">
        <v>1281</v>
      </c>
      <c r="I1742">
        <v>7945</v>
      </c>
      <c r="J1742" s="4">
        <f>SUMIFS(I:I,D:D,External_Data[[#This Row],[Brand]],F:F,External_Data[[#This Row],[Year]])</f>
        <v>343210</v>
      </c>
      <c r="K17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357553</v>
      </c>
    </row>
    <row r="1743" spans="1:11" x14ac:dyDescent="0.25">
      <c r="A1743" s="1" t="s">
        <v>9</v>
      </c>
      <c r="B1743" s="1" t="s">
        <v>24</v>
      </c>
      <c r="C1743" s="1" t="s">
        <v>31</v>
      </c>
      <c r="D1743" s="1" t="s">
        <v>32</v>
      </c>
      <c r="E1743" s="1" t="s">
        <v>14</v>
      </c>
      <c r="F1743">
        <v>2020</v>
      </c>
      <c r="G1743">
        <v>3</v>
      </c>
      <c r="H1743">
        <v>2163</v>
      </c>
      <c r="I1743">
        <v>13384</v>
      </c>
      <c r="J1743" s="4">
        <f>SUMIFS(I:I,D:D,External_Data[[#This Row],[Brand]],F:F,External_Data[[#This Row],[Year]])</f>
        <v>343210</v>
      </c>
      <c r="K17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356734</v>
      </c>
    </row>
    <row r="1744" spans="1:11" x14ac:dyDescent="0.25">
      <c r="A1744" s="1" t="s">
        <v>9</v>
      </c>
      <c r="B1744" s="1" t="s">
        <v>24</v>
      </c>
      <c r="C1744" s="1" t="s">
        <v>31</v>
      </c>
      <c r="D1744" s="1" t="s">
        <v>32</v>
      </c>
      <c r="E1744" s="1" t="s">
        <v>14</v>
      </c>
      <c r="F1744">
        <v>2020</v>
      </c>
      <c r="G1744">
        <v>4</v>
      </c>
      <c r="H1744">
        <v>1120</v>
      </c>
      <c r="I1744">
        <v>6958</v>
      </c>
      <c r="J1744" s="4">
        <f>SUMIFS(I:I,D:D,External_Data[[#This Row],[Brand]],F:F,External_Data[[#This Row],[Year]])</f>
        <v>343210</v>
      </c>
      <c r="K17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356027</v>
      </c>
    </row>
    <row r="1745" spans="1:11" x14ac:dyDescent="0.25">
      <c r="A1745" s="1" t="s">
        <v>9</v>
      </c>
      <c r="B1745" s="1" t="s">
        <v>24</v>
      </c>
      <c r="C1745" s="1" t="s">
        <v>31</v>
      </c>
      <c r="D1745" s="1" t="s">
        <v>32</v>
      </c>
      <c r="E1745" s="1" t="s">
        <v>14</v>
      </c>
      <c r="F1745">
        <v>2020</v>
      </c>
      <c r="G1745">
        <v>5</v>
      </c>
      <c r="H1745">
        <v>1344</v>
      </c>
      <c r="I1745">
        <v>8323</v>
      </c>
      <c r="J1745" s="4">
        <f>SUMIFS(I:I,D:D,External_Data[[#This Row],[Brand]],F:F,External_Data[[#This Row],[Year]])</f>
        <v>343210</v>
      </c>
      <c r="K17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354634</v>
      </c>
    </row>
    <row r="1746" spans="1:11" x14ac:dyDescent="0.25">
      <c r="A1746" s="1" t="s">
        <v>9</v>
      </c>
      <c r="B1746" s="1" t="s">
        <v>24</v>
      </c>
      <c r="C1746" s="1" t="s">
        <v>31</v>
      </c>
      <c r="D1746" s="1" t="s">
        <v>32</v>
      </c>
      <c r="E1746" s="1" t="s">
        <v>14</v>
      </c>
      <c r="F1746">
        <v>2020</v>
      </c>
      <c r="G1746">
        <v>6</v>
      </c>
      <c r="H1746">
        <v>1946</v>
      </c>
      <c r="I1746">
        <v>12033</v>
      </c>
      <c r="J1746" s="4">
        <f>SUMIFS(I:I,D:D,External_Data[[#This Row],[Brand]],F:F,External_Data[[#This Row],[Year]])</f>
        <v>343210</v>
      </c>
      <c r="K17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353395</v>
      </c>
    </row>
    <row r="1747" spans="1:11" x14ac:dyDescent="0.25">
      <c r="A1747" s="1" t="s">
        <v>9</v>
      </c>
      <c r="B1747" s="1" t="s">
        <v>24</v>
      </c>
      <c r="C1747" s="1" t="s">
        <v>31</v>
      </c>
      <c r="D1747" s="1" t="s">
        <v>32</v>
      </c>
      <c r="E1747" s="1" t="s">
        <v>14</v>
      </c>
      <c r="F1747">
        <v>2020</v>
      </c>
      <c r="G1747">
        <v>7</v>
      </c>
      <c r="H1747">
        <v>1785</v>
      </c>
      <c r="I1747">
        <v>11039</v>
      </c>
      <c r="J1747" s="4">
        <f>SUMIFS(I:I,D:D,External_Data[[#This Row],[Brand]],F:F,External_Data[[#This Row],[Year]])</f>
        <v>343210</v>
      </c>
      <c r="K17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351358</v>
      </c>
    </row>
    <row r="1748" spans="1:11" x14ac:dyDescent="0.25">
      <c r="A1748" s="1" t="s">
        <v>9</v>
      </c>
      <c r="B1748" s="1" t="s">
        <v>24</v>
      </c>
      <c r="C1748" s="1" t="s">
        <v>31</v>
      </c>
      <c r="D1748" s="1" t="s">
        <v>32</v>
      </c>
      <c r="E1748" s="1" t="s">
        <v>14</v>
      </c>
      <c r="F1748">
        <v>2020</v>
      </c>
      <c r="G1748">
        <v>8</v>
      </c>
      <c r="H1748">
        <v>1393</v>
      </c>
      <c r="I1748">
        <v>8666</v>
      </c>
      <c r="J1748" s="4">
        <f>SUMIFS(I:I,D:D,External_Data[[#This Row],[Brand]],F:F,External_Data[[#This Row],[Year]])</f>
        <v>343210</v>
      </c>
      <c r="K17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349468</v>
      </c>
    </row>
    <row r="1749" spans="1:11" x14ac:dyDescent="0.25">
      <c r="A1749" s="1" t="s">
        <v>9</v>
      </c>
      <c r="B1749" s="1" t="s">
        <v>24</v>
      </c>
      <c r="C1749" s="1" t="s">
        <v>31</v>
      </c>
      <c r="D1749" s="1" t="s">
        <v>32</v>
      </c>
      <c r="E1749" s="1" t="s">
        <v>14</v>
      </c>
      <c r="F1749">
        <v>2020</v>
      </c>
      <c r="G1749">
        <v>9</v>
      </c>
      <c r="H1749">
        <v>938</v>
      </c>
      <c r="I1749">
        <v>5845</v>
      </c>
      <c r="J1749" s="4">
        <f>SUMIFS(I:I,D:D,External_Data[[#This Row],[Brand]],F:F,External_Data[[#This Row],[Year]])</f>
        <v>343210</v>
      </c>
      <c r="K17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347760</v>
      </c>
    </row>
    <row r="1750" spans="1:11" x14ac:dyDescent="0.25">
      <c r="A1750" s="1" t="s">
        <v>9</v>
      </c>
      <c r="B1750" s="1" t="s">
        <v>24</v>
      </c>
      <c r="C1750" s="1" t="s">
        <v>31</v>
      </c>
      <c r="D1750" s="1" t="s">
        <v>32</v>
      </c>
      <c r="E1750" s="1" t="s">
        <v>14</v>
      </c>
      <c r="F1750">
        <v>2020</v>
      </c>
      <c r="G1750">
        <v>10</v>
      </c>
      <c r="H1750">
        <v>1484</v>
      </c>
      <c r="I1750">
        <v>9198</v>
      </c>
      <c r="J1750" s="4">
        <f>SUMIFS(I:I,D:D,External_Data[[#This Row],[Brand]],F:F,External_Data[[#This Row],[Year]])</f>
        <v>343210</v>
      </c>
      <c r="K17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346353</v>
      </c>
    </row>
    <row r="1751" spans="1:11" x14ac:dyDescent="0.25">
      <c r="A1751" s="1" t="s">
        <v>9</v>
      </c>
      <c r="B1751" s="1" t="s">
        <v>24</v>
      </c>
      <c r="C1751" s="1" t="s">
        <v>31</v>
      </c>
      <c r="D1751" s="1" t="s">
        <v>32</v>
      </c>
      <c r="E1751" s="1" t="s">
        <v>14</v>
      </c>
      <c r="F1751">
        <v>2020</v>
      </c>
      <c r="G1751">
        <v>11</v>
      </c>
      <c r="H1751">
        <v>910</v>
      </c>
      <c r="I1751">
        <v>5649</v>
      </c>
      <c r="J1751" s="4">
        <f>SUMIFS(I:I,D:D,External_Data[[#This Row],[Brand]],F:F,External_Data[[#This Row],[Year]])</f>
        <v>343210</v>
      </c>
      <c r="K17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344463</v>
      </c>
    </row>
    <row r="1752" spans="1:11" x14ac:dyDescent="0.25">
      <c r="A1752" s="1" t="s">
        <v>9</v>
      </c>
      <c r="B1752" s="1" t="s">
        <v>24</v>
      </c>
      <c r="C1752" s="1" t="s">
        <v>31</v>
      </c>
      <c r="D1752" s="1" t="s">
        <v>32</v>
      </c>
      <c r="E1752" s="1" t="s">
        <v>14</v>
      </c>
      <c r="F1752">
        <v>2020</v>
      </c>
      <c r="G1752">
        <v>12</v>
      </c>
      <c r="H1752">
        <v>938</v>
      </c>
      <c r="I1752">
        <v>5782</v>
      </c>
      <c r="J1752" s="4">
        <f>SUMIFS(I:I,D:D,External_Data[[#This Row],[Brand]],F:F,External_Data[[#This Row],[Year]])</f>
        <v>343210</v>
      </c>
      <c r="K17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343210</v>
      </c>
    </row>
    <row r="1753" spans="1:11" x14ac:dyDescent="0.25">
      <c r="A1753" s="1" t="s">
        <v>9</v>
      </c>
      <c r="B1753" s="1" t="s">
        <v>24</v>
      </c>
      <c r="C1753" s="1" t="s">
        <v>31</v>
      </c>
      <c r="D1753" s="1" t="s">
        <v>32</v>
      </c>
      <c r="E1753" s="1" t="s">
        <v>14</v>
      </c>
      <c r="F1753">
        <v>2021</v>
      </c>
      <c r="G1753">
        <v>1</v>
      </c>
      <c r="H1753">
        <v>1281</v>
      </c>
      <c r="I1753">
        <v>7819</v>
      </c>
      <c r="J1753" s="4">
        <f>SUMIFS(I:I,D:D,External_Data[[#This Row],[Brand]],F:F,External_Data[[#This Row],[Year]])</f>
        <v>203735</v>
      </c>
      <c r="K17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219037</v>
      </c>
    </row>
    <row r="1754" spans="1:11" x14ac:dyDescent="0.25">
      <c r="A1754" s="1" t="s">
        <v>9</v>
      </c>
      <c r="B1754" s="1" t="s">
        <v>24</v>
      </c>
      <c r="C1754" s="1" t="s">
        <v>31</v>
      </c>
      <c r="D1754" s="1" t="s">
        <v>32</v>
      </c>
      <c r="E1754" s="1" t="s">
        <v>14</v>
      </c>
      <c r="F1754">
        <v>2021</v>
      </c>
      <c r="G1754">
        <v>2</v>
      </c>
      <c r="H1754">
        <v>693</v>
      </c>
      <c r="I1754">
        <v>4228</v>
      </c>
      <c r="J1754" s="4">
        <f>SUMIFS(I:I,D:D,External_Data[[#This Row],[Brand]],F:F,External_Data[[#This Row],[Year]])</f>
        <v>203735</v>
      </c>
      <c r="K17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217756</v>
      </c>
    </row>
    <row r="1755" spans="1:11" x14ac:dyDescent="0.25">
      <c r="A1755" s="1" t="s">
        <v>9</v>
      </c>
      <c r="B1755" s="1" t="s">
        <v>24</v>
      </c>
      <c r="C1755" s="1" t="s">
        <v>31</v>
      </c>
      <c r="D1755" s="1" t="s">
        <v>32</v>
      </c>
      <c r="E1755" s="1" t="s">
        <v>14</v>
      </c>
      <c r="F1755">
        <v>2021</v>
      </c>
      <c r="G1755">
        <v>3</v>
      </c>
      <c r="H1755">
        <v>1393</v>
      </c>
      <c r="I1755">
        <v>8589</v>
      </c>
      <c r="J1755" s="4">
        <f>SUMIFS(I:I,D:D,External_Data[[#This Row],[Brand]],F:F,External_Data[[#This Row],[Year]])</f>
        <v>203735</v>
      </c>
      <c r="K17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215593</v>
      </c>
    </row>
    <row r="1756" spans="1:11" x14ac:dyDescent="0.25">
      <c r="A1756" s="1" t="s">
        <v>9</v>
      </c>
      <c r="B1756" s="1" t="s">
        <v>24</v>
      </c>
      <c r="C1756" s="1" t="s">
        <v>31</v>
      </c>
      <c r="D1756" s="1" t="s">
        <v>32</v>
      </c>
      <c r="E1756" s="1" t="s">
        <v>14</v>
      </c>
      <c r="F1756">
        <v>2021</v>
      </c>
      <c r="G1756">
        <v>4</v>
      </c>
      <c r="H1756">
        <v>511</v>
      </c>
      <c r="I1756">
        <v>3157</v>
      </c>
      <c r="J1756" s="4">
        <f>SUMIFS(I:I,D:D,External_Data[[#This Row],[Brand]],F:F,External_Data[[#This Row],[Year]])</f>
        <v>203735</v>
      </c>
      <c r="K17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214473</v>
      </c>
    </row>
    <row r="1757" spans="1:11" x14ac:dyDescent="0.25">
      <c r="A1757" s="1" t="s">
        <v>9</v>
      </c>
      <c r="B1757" s="1" t="s">
        <v>24</v>
      </c>
      <c r="C1757" s="1" t="s">
        <v>31</v>
      </c>
      <c r="D1757" s="1" t="s">
        <v>32</v>
      </c>
      <c r="E1757" s="1" t="s">
        <v>14</v>
      </c>
      <c r="F1757">
        <v>2021</v>
      </c>
      <c r="G1757">
        <v>5</v>
      </c>
      <c r="H1757">
        <v>875</v>
      </c>
      <c r="I1757">
        <v>5404</v>
      </c>
      <c r="J1757" s="4">
        <f>SUMIFS(I:I,D:D,External_Data[[#This Row],[Brand]],F:F,External_Data[[#This Row],[Year]])</f>
        <v>203735</v>
      </c>
      <c r="K17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213129</v>
      </c>
    </row>
    <row r="1758" spans="1:11" x14ac:dyDescent="0.25">
      <c r="A1758" s="1" t="s">
        <v>9</v>
      </c>
      <c r="B1758" s="1" t="s">
        <v>24</v>
      </c>
      <c r="C1758" s="1" t="s">
        <v>31</v>
      </c>
      <c r="D1758" s="1" t="s">
        <v>32</v>
      </c>
      <c r="E1758" s="1" t="s">
        <v>14</v>
      </c>
      <c r="F1758">
        <v>2021</v>
      </c>
      <c r="G1758">
        <v>6</v>
      </c>
      <c r="H1758">
        <v>819</v>
      </c>
      <c r="I1758">
        <v>5026</v>
      </c>
      <c r="J1758" s="4">
        <f>SUMIFS(I:I,D:D,External_Data[[#This Row],[Brand]],F:F,External_Data[[#This Row],[Year]])</f>
        <v>203735</v>
      </c>
      <c r="K17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211183</v>
      </c>
    </row>
    <row r="1759" spans="1:11" x14ac:dyDescent="0.25">
      <c r="A1759" s="1" t="s">
        <v>9</v>
      </c>
      <c r="B1759" s="1" t="s">
        <v>24</v>
      </c>
      <c r="C1759" s="1" t="s">
        <v>31</v>
      </c>
      <c r="D1759" s="1" t="s">
        <v>32</v>
      </c>
      <c r="E1759" s="1" t="s">
        <v>14</v>
      </c>
      <c r="F1759">
        <v>2021</v>
      </c>
      <c r="G1759">
        <v>7</v>
      </c>
      <c r="H1759">
        <v>651</v>
      </c>
      <c r="I1759">
        <v>3969</v>
      </c>
      <c r="J1759" s="4">
        <f>SUMIFS(I:I,D:D,External_Data[[#This Row],[Brand]],F:F,External_Data[[#This Row],[Year]])</f>
        <v>203735</v>
      </c>
      <c r="K17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209398</v>
      </c>
    </row>
    <row r="1760" spans="1:11" x14ac:dyDescent="0.25">
      <c r="A1760" s="1" t="s">
        <v>9</v>
      </c>
      <c r="B1760" s="1" t="s">
        <v>24</v>
      </c>
      <c r="C1760" s="1" t="s">
        <v>31</v>
      </c>
      <c r="D1760" s="1" t="s">
        <v>32</v>
      </c>
      <c r="E1760" s="1" t="s">
        <v>14</v>
      </c>
      <c r="F1760">
        <v>2021</v>
      </c>
      <c r="G1760">
        <v>8</v>
      </c>
      <c r="H1760">
        <v>1071</v>
      </c>
      <c r="I1760">
        <v>6552</v>
      </c>
      <c r="J1760" s="4">
        <f>SUMIFS(I:I,D:D,External_Data[[#This Row],[Brand]],F:F,External_Data[[#This Row],[Year]])</f>
        <v>203735</v>
      </c>
      <c r="K17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208005</v>
      </c>
    </row>
    <row r="1761" spans="1:11" x14ac:dyDescent="0.25">
      <c r="A1761" s="1" t="s">
        <v>9</v>
      </c>
      <c r="B1761" s="1" t="s">
        <v>24</v>
      </c>
      <c r="C1761" s="1" t="s">
        <v>31</v>
      </c>
      <c r="D1761" s="1" t="s">
        <v>32</v>
      </c>
      <c r="E1761" s="1" t="s">
        <v>14</v>
      </c>
      <c r="F1761">
        <v>2021</v>
      </c>
      <c r="G1761">
        <v>9</v>
      </c>
      <c r="H1761">
        <v>728</v>
      </c>
      <c r="I1761">
        <v>4459</v>
      </c>
      <c r="J1761" s="4">
        <f>SUMIFS(I:I,D:D,External_Data[[#This Row],[Brand]],F:F,External_Data[[#This Row],[Year]])</f>
        <v>203735</v>
      </c>
      <c r="K17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207067</v>
      </c>
    </row>
    <row r="1762" spans="1:11" x14ac:dyDescent="0.25">
      <c r="A1762" s="1" t="s">
        <v>9</v>
      </c>
      <c r="B1762" s="1" t="s">
        <v>24</v>
      </c>
      <c r="C1762" s="1" t="s">
        <v>31</v>
      </c>
      <c r="D1762" s="1" t="s">
        <v>32</v>
      </c>
      <c r="E1762" s="1" t="s">
        <v>14</v>
      </c>
      <c r="F1762">
        <v>2021</v>
      </c>
      <c r="G1762">
        <v>10</v>
      </c>
      <c r="H1762">
        <v>924</v>
      </c>
      <c r="I1762">
        <v>5726</v>
      </c>
      <c r="J1762" s="4">
        <f>SUMIFS(I:I,D:D,External_Data[[#This Row],[Brand]],F:F,External_Data[[#This Row],[Year]])</f>
        <v>203735</v>
      </c>
      <c r="K17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205583</v>
      </c>
    </row>
    <row r="1763" spans="1:11" x14ac:dyDescent="0.25">
      <c r="A1763" s="1" t="s">
        <v>9</v>
      </c>
      <c r="B1763" s="1" t="s">
        <v>24</v>
      </c>
      <c r="C1763" s="1" t="s">
        <v>31</v>
      </c>
      <c r="D1763" s="1" t="s">
        <v>32</v>
      </c>
      <c r="E1763" s="1" t="s">
        <v>14</v>
      </c>
      <c r="F1763">
        <v>2021</v>
      </c>
      <c r="G1763">
        <v>11</v>
      </c>
      <c r="H1763">
        <v>952</v>
      </c>
      <c r="I1763">
        <v>5845</v>
      </c>
      <c r="J1763" s="4">
        <f>SUMIFS(I:I,D:D,External_Data[[#This Row],[Brand]],F:F,External_Data[[#This Row],[Year]])</f>
        <v>203735</v>
      </c>
      <c r="K17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204673</v>
      </c>
    </row>
    <row r="1764" spans="1:11" x14ac:dyDescent="0.25">
      <c r="A1764" s="1" t="s">
        <v>9</v>
      </c>
      <c r="B1764" s="1" t="s">
        <v>24</v>
      </c>
      <c r="C1764" s="1" t="s">
        <v>31</v>
      </c>
      <c r="D1764" s="1" t="s">
        <v>32</v>
      </c>
      <c r="E1764" s="1" t="s">
        <v>14</v>
      </c>
      <c r="F1764">
        <v>2021</v>
      </c>
      <c r="G1764">
        <v>12</v>
      </c>
      <c r="H1764">
        <v>756</v>
      </c>
      <c r="I1764">
        <v>4683</v>
      </c>
      <c r="J1764" s="4">
        <f>SUMIFS(I:I,D:D,External_Data[[#This Row],[Brand]],F:F,External_Data[[#This Row],[Year]])</f>
        <v>203735</v>
      </c>
      <c r="K17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203735</v>
      </c>
    </row>
    <row r="1765" spans="1:11" x14ac:dyDescent="0.25">
      <c r="A1765" s="1" t="s">
        <v>9</v>
      </c>
      <c r="B1765" s="1" t="s">
        <v>24</v>
      </c>
      <c r="C1765" s="1" t="s">
        <v>31</v>
      </c>
      <c r="D1765" s="1" t="s">
        <v>32</v>
      </c>
      <c r="E1765" s="1" t="s">
        <v>14</v>
      </c>
      <c r="F1765">
        <v>2022</v>
      </c>
      <c r="G1765">
        <v>1</v>
      </c>
      <c r="H1765">
        <v>707</v>
      </c>
      <c r="I1765">
        <v>4305</v>
      </c>
      <c r="J1765" s="4">
        <f>SUMIFS(I:I,D:D,External_Data[[#This Row],[Brand]],F:F,External_Data[[#This Row],[Year]])</f>
        <v>219611</v>
      </c>
      <c r="K17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228984</v>
      </c>
    </row>
    <row r="1766" spans="1:11" x14ac:dyDescent="0.25">
      <c r="A1766" s="1" t="s">
        <v>9</v>
      </c>
      <c r="B1766" s="1" t="s">
        <v>24</v>
      </c>
      <c r="C1766" s="1" t="s">
        <v>31</v>
      </c>
      <c r="D1766" s="1" t="s">
        <v>32</v>
      </c>
      <c r="E1766" s="1" t="s">
        <v>14</v>
      </c>
      <c r="F1766">
        <v>2022</v>
      </c>
      <c r="G1766">
        <v>2</v>
      </c>
      <c r="H1766">
        <v>833</v>
      </c>
      <c r="I1766">
        <v>5138</v>
      </c>
      <c r="J1766" s="4">
        <f>SUMIFS(I:I,D:D,External_Data[[#This Row],[Brand]],F:F,External_Data[[#This Row],[Year]])</f>
        <v>219611</v>
      </c>
      <c r="K17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228291</v>
      </c>
    </row>
    <row r="1767" spans="1:11" x14ac:dyDescent="0.25">
      <c r="A1767" s="1" t="s">
        <v>9</v>
      </c>
      <c r="B1767" s="1" t="s">
        <v>24</v>
      </c>
      <c r="C1767" s="1" t="s">
        <v>31</v>
      </c>
      <c r="D1767" s="1" t="s">
        <v>32</v>
      </c>
      <c r="E1767" s="1" t="s">
        <v>14</v>
      </c>
      <c r="F1767">
        <v>2022</v>
      </c>
      <c r="G1767">
        <v>3</v>
      </c>
      <c r="H1767">
        <v>483</v>
      </c>
      <c r="I1767">
        <v>2989</v>
      </c>
      <c r="J1767" s="4">
        <f>SUMIFS(I:I,D:D,External_Data[[#This Row],[Brand]],F:F,External_Data[[#This Row],[Year]])</f>
        <v>219611</v>
      </c>
      <c r="K17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226898</v>
      </c>
    </row>
    <row r="1768" spans="1:11" x14ac:dyDescent="0.25">
      <c r="A1768" s="1" t="s">
        <v>9</v>
      </c>
      <c r="B1768" s="1" t="s">
        <v>24</v>
      </c>
      <c r="C1768" s="1" t="s">
        <v>31</v>
      </c>
      <c r="D1768" s="1" t="s">
        <v>32</v>
      </c>
      <c r="E1768" s="1" t="s">
        <v>14</v>
      </c>
      <c r="F1768">
        <v>2022</v>
      </c>
      <c r="G1768">
        <v>4</v>
      </c>
      <c r="H1768">
        <v>1134</v>
      </c>
      <c r="I1768">
        <v>6993</v>
      </c>
      <c r="J1768" s="4">
        <f>SUMIFS(I:I,D:D,External_Data[[#This Row],[Brand]],F:F,External_Data[[#This Row],[Year]])</f>
        <v>219611</v>
      </c>
      <c r="K17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226387</v>
      </c>
    </row>
    <row r="1769" spans="1:11" x14ac:dyDescent="0.25">
      <c r="A1769" s="1" t="s">
        <v>9</v>
      </c>
      <c r="B1769" s="1" t="s">
        <v>24</v>
      </c>
      <c r="C1769" s="1" t="s">
        <v>31</v>
      </c>
      <c r="D1769" s="1" t="s">
        <v>32</v>
      </c>
      <c r="E1769" s="1" t="s">
        <v>14</v>
      </c>
      <c r="F1769">
        <v>2022</v>
      </c>
      <c r="G1769">
        <v>5</v>
      </c>
      <c r="H1769">
        <v>742</v>
      </c>
      <c r="I1769">
        <v>4557</v>
      </c>
      <c r="J1769" s="4">
        <f>SUMIFS(I:I,D:D,External_Data[[#This Row],[Brand]],F:F,External_Data[[#This Row],[Year]])</f>
        <v>219611</v>
      </c>
      <c r="K17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225512</v>
      </c>
    </row>
    <row r="1770" spans="1:11" x14ac:dyDescent="0.25">
      <c r="A1770" s="1" t="s">
        <v>9</v>
      </c>
      <c r="B1770" s="1" t="s">
        <v>24</v>
      </c>
      <c r="C1770" s="1" t="s">
        <v>31</v>
      </c>
      <c r="D1770" s="1" t="s">
        <v>32</v>
      </c>
      <c r="E1770" s="1" t="s">
        <v>14</v>
      </c>
      <c r="F1770">
        <v>2022</v>
      </c>
      <c r="G1770">
        <v>6</v>
      </c>
      <c r="H1770">
        <v>1015</v>
      </c>
      <c r="I1770">
        <v>6209</v>
      </c>
      <c r="J1770" s="4">
        <f>SUMIFS(I:I,D:D,External_Data[[#This Row],[Brand]],F:F,External_Data[[#This Row],[Year]])</f>
        <v>219611</v>
      </c>
      <c r="K17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224693</v>
      </c>
    </row>
    <row r="1771" spans="1:11" x14ac:dyDescent="0.25">
      <c r="A1771" s="1" t="s">
        <v>9</v>
      </c>
      <c r="B1771" s="1" t="s">
        <v>24</v>
      </c>
      <c r="C1771" s="1" t="s">
        <v>31</v>
      </c>
      <c r="D1771" s="1" t="s">
        <v>32</v>
      </c>
      <c r="E1771" s="1" t="s">
        <v>14</v>
      </c>
      <c r="F1771">
        <v>2022</v>
      </c>
      <c r="G1771">
        <v>7</v>
      </c>
      <c r="H1771">
        <v>756</v>
      </c>
      <c r="I1771">
        <v>4620</v>
      </c>
      <c r="J1771" s="4">
        <f>SUMIFS(I:I,D:D,External_Data[[#This Row],[Brand]],F:F,External_Data[[#This Row],[Year]])</f>
        <v>219611</v>
      </c>
      <c r="K17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224042</v>
      </c>
    </row>
    <row r="1772" spans="1:11" x14ac:dyDescent="0.25">
      <c r="A1772" s="1" t="s">
        <v>9</v>
      </c>
      <c r="B1772" s="1" t="s">
        <v>24</v>
      </c>
      <c r="C1772" s="1" t="s">
        <v>31</v>
      </c>
      <c r="D1772" s="1" t="s">
        <v>32</v>
      </c>
      <c r="E1772" s="1" t="s">
        <v>14</v>
      </c>
      <c r="F1772">
        <v>2022</v>
      </c>
      <c r="G1772">
        <v>8</v>
      </c>
      <c r="H1772">
        <v>616</v>
      </c>
      <c r="I1772">
        <v>3745</v>
      </c>
      <c r="J1772" s="4">
        <f>SUMIFS(I:I,D:D,External_Data[[#This Row],[Brand]],F:F,External_Data[[#This Row],[Year]])</f>
        <v>219611</v>
      </c>
      <c r="K17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222971</v>
      </c>
    </row>
    <row r="1773" spans="1:11" x14ac:dyDescent="0.25">
      <c r="A1773" s="1" t="s">
        <v>9</v>
      </c>
      <c r="B1773" s="1" t="s">
        <v>24</v>
      </c>
      <c r="C1773" s="1" t="s">
        <v>31</v>
      </c>
      <c r="D1773" s="1" t="s">
        <v>32</v>
      </c>
      <c r="E1773" s="1" t="s">
        <v>14</v>
      </c>
      <c r="F1773">
        <v>2022</v>
      </c>
      <c r="G1773">
        <v>9</v>
      </c>
      <c r="H1773">
        <v>994</v>
      </c>
      <c r="I1773">
        <v>6069</v>
      </c>
      <c r="J1773" s="4">
        <f>SUMIFS(I:I,D:D,External_Data[[#This Row],[Brand]],F:F,External_Data[[#This Row],[Year]])</f>
        <v>219611</v>
      </c>
      <c r="K17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222243</v>
      </c>
    </row>
    <row r="1774" spans="1:11" x14ac:dyDescent="0.25">
      <c r="A1774" s="1" t="s">
        <v>9</v>
      </c>
      <c r="B1774" s="1" t="s">
        <v>24</v>
      </c>
      <c r="C1774" s="1" t="s">
        <v>31</v>
      </c>
      <c r="D1774" s="1" t="s">
        <v>32</v>
      </c>
      <c r="E1774" s="1" t="s">
        <v>14</v>
      </c>
      <c r="F1774">
        <v>2022</v>
      </c>
      <c r="G1774">
        <v>10</v>
      </c>
      <c r="H1774">
        <v>1085</v>
      </c>
      <c r="I1774">
        <v>6678</v>
      </c>
      <c r="J1774" s="4">
        <f>SUMIFS(I:I,D:D,External_Data[[#This Row],[Brand]],F:F,External_Data[[#This Row],[Year]])</f>
        <v>219611</v>
      </c>
      <c r="K17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221319</v>
      </c>
    </row>
    <row r="1775" spans="1:11" x14ac:dyDescent="0.25">
      <c r="A1775" s="1" t="s">
        <v>9</v>
      </c>
      <c r="B1775" s="1" t="s">
        <v>24</v>
      </c>
      <c r="C1775" s="1" t="s">
        <v>31</v>
      </c>
      <c r="D1775" s="1" t="s">
        <v>32</v>
      </c>
      <c r="E1775" s="1" t="s">
        <v>14</v>
      </c>
      <c r="F1775">
        <v>2022</v>
      </c>
      <c r="G1775">
        <v>11</v>
      </c>
      <c r="H1775">
        <v>665</v>
      </c>
      <c r="I1775">
        <v>4074</v>
      </c>
      <c r="J1775" s="4">
        <f>SUMIFS(I:I,D:D,External_Data[[#This Row],[Brand]],F:F,External_Data[[#This Row],[Year]])</f>
        <v>219611</v>
      </c>
      <c r="K17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220367</v>
      </c>
    </row>
    <row r="1776" spans="1:11" x14ac:dyDescent="0.25">
      <c r="A1776" s="1" t="s">
        <v>9</v>
      </c>
      <c r="B1776" s="1" t="s">
        <v>24</v>
      </c>
      <c r="C1776" s="1" t="s">
        <v>31</v>
      </c>
      <c r="D1776" s="1" t="s">
        <v>32</v>
      </c>
      <c r="E1776" s="1" t="s">
        <v>14</v>
      </c>
      <c r="F1776">
        <v>2022</v>
      </c>
      <c r="G1776">
        <v>12</v>
      </c>
      <c r="H1776">
        <v>1190</v>
      </c>
      <c r="I1776">
        <v>8001</v>
      </c>
      <c r="J1776" s="4">
        <f>SUMIFS(I:I,D:D,External_Data[[#This Row],[Brand]],F:F,External_Data[[#This Row],[Year]])</f>
        <v>219611</v>
      </c>
      <c r="K17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219611</v>
      </c>
    </row>
    <row r="1777" spans="1:11" x14ac:dyDescent="0.25">
      <c r="A1777" s="1" t="s">
        <v>9</v>
      </c>
      <c r="B1777" s="1" t="s">
        <v>24</v>
      </c>
      <c r="C1777" s="1" t="s">
        <v>31</v>
      </c>
      <c r="D1777" s="1" t="s">
        <v>32</v>
      </c>
      <c r="E1777" s="1" t="s">
        <v>14</v>
      </c>
      <c r="F1777">
        <v>2023</v>
      </c>
      <c r="G1777">
        <v>1</v>
      </c>
      <c r="H1777">
        <v>455</v>
      </c>
      <c r="I1777">
        <v>3311</v>
      </c>
      <c r="J1777" s="4">
        <f>SUMIFS(I:I,D:D,External_Data[[#This Row],[Brand]],F:F,External_Data[[#This Row],[Year]])</f>
        <v>59220</v>
      </c>
      <c r="K17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68733</v>
      </c>
    </row>
    <row r="1778" spans="1:11" x14ac:dyDescent="0.25">
      <c r="A1778" s="1" t="s">
        <v>9</v>
      </c>
      <c r="B1778" s="1" t="s">
        <v>24</v>
      </c>
      <c r="C1778" s="1" t="s">
        <v>31</v>
      </c>
      <c r="D1778" s="1" t="s">
        <v>32</v>
      </c>
      <c r="E1778" s="1" t="s">
        <v>14</v>
      </c>
      <c r="F1778">
        <v>2023</v>
      </c>
      <c r="G1778">
        <v>2</v>
      </c>
      <c r="H1778">
        <v>861</v>
      </c>
      <c r="I1778">
        <v>6118</v>
      </c>
      <c r="J1778" s="4">
        <f>SUMIFS(I:I,D:D,External_Data[[#This Row],[Brand]],F:F,External_Data[[#This Row],[Year]])</f>
        <v>59220</v>
      </c>
      <c r="K17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67900</v>
      </c>
    </row>
    <row r="1779" spans="1:11" x14ac:dyDescent="0.25">
      <c r="A1779" s="1" t="s">
        <v>9</v>
      </c>
      <c r="B1779" s="1" t="s">
        <v>24</v>
      </c>
      <c r="C1779" s="1" t="s">
        <v>31</v>
      </c>
      <c r="D1779" s="1" t="s">
        <v>32</v>
      </c>
      <c r="E1779" s="1" t="s">
        <v>14</v>
      </c>
      <c r="F1779">
        <v>2023</v>
      </c>
      <c r="G1779">
        <v>3</v>
      </c>
      <c r="H1779">
        <v>1015</v>
      </c>
      <c r="I1779">
        <v>7280</v>
      </c>
      <c r="J1779" s="4">
        <f>SUMIFS(I:I,D:D,External_Data[[#This Row],[Brand]],F:F,External_Data[[#This Row],[Year]])</f>
        <v>59220</v>
      </c>
      <c r="K17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67417</v>
      </c>
    </row>
    <row r="1780" spans="1:11" x14ac:dyDescent="0.25">
      <c r="A1780" s="1" t="s">
        <v>9</v>
      </c>
      <c r="B1780" s="1" t="s">
        <v>24</v>
      </c>
      <c r="C1780" s="1" t="s">
        <v>31</v>
      </c>
      <c r="D1780" s="1" t="s">
        <v>32</v>
      </c>
      <c r="E1780" s="1" t="s">
        <v>15</v>
      </c>
      <c r="F1780">
        <v>2018</v>
      </c>
      <c r="G1780">
        <v>9</v>
      </c>
      <c r="H1780">
        <v>168</v>
      </c>
      <c r="I1780">
        <v>1057</v>
      </c>
      <c r="J1780" s="4">
        <f>SUMIFS(I:I,D:D,External_Data[[#This Row],[Brand]],F:F,External_Data[[#This Row],[Year]])</f>
        <v>62727</v>
      </c>
      <c r="K17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81" spans="1:11" x14ac:dyDescent="0.25">
      <c r="A1781" s="1" t="s">
        <v>9</v>
      </c>
      <c r="B1781" s="1" t="s">
        <v>24</v>
      </c>
      <c r="C1781" s="1" t="s">
        <v>31</v>
      </c>
      <c r="D1781" s="1" t="s">
        <v>32</v>
      </c>
      <c r="E1781" s="1" t="s">
        <v>15</v>
      </c>
      <c r="F1781">
        <v>2018</v>
      </c>
      <c r="G1781">
        <v>10</v>
      </c>
      <c r="H1781">
        <v>1085</v>
      </c>
      <c r="I1781">
        <v>6748</v>
      </c>
      <c r="J1781" s="4">
        <f>SUMIFS(I:I,D:D,External_Data[[#This Row],[Brand]],F:F,External_Data[[#This Row],[Year]])</f>
        <v>62727</v>
      </c>
      <c r="K17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82" spans="1:11" x14ac:dyDescent="0.25">
      <c r="A1782" s="1" t="s">
        <v>9</v>
      </c>
      <c r="B1782" s="1" t="s">
        <v>24</v>
      </c>
      <c r="C1782" s="1" t="s">
        <v>31</v>
      </c>
      <c r="D1782" s="1" t="s">
        <v>32</v>
      </c>
      <c r="E1782" s="1" t="s">
        <v>15</v>
      </c>
      <c r="F1782">
        <v>2018</v>
      </c>
      <c r="G1782">
        <v>11</v>
      </c>
      <c r="H1782">
        <v>938</v>
      </c>
      <c r="I1782">
        <v>5817</v>
      </c>
      <c r="J1782" s="4">
        <f>SUMIFS(I:I,D:D,External_Data[[#This Row],[Brand]],F:F,External_Data[[#This Row],[Year]])</f>
        <v>62727</v>
      </c>
      <c r="K17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83" spans="1:11" x14ac:dyDescent="0.25">
      <c r="A1783" s="1" t="s">
        <v>9</v>
      </c>
      <c r="B1783" s="1" t="s">
        <v>24</v>
      </c>
      <c r="C1783" s="1" t="s">
        <v>31</v>
      </c>
      <c r="D1783" s="1" t="s">
        <v>32</v>
      </c>
      <c r="E1783" s="1" t="s">
        <v>15</v>
      </c>
      <c r="F1783">
        <v>2018</v>
      </c>
      <c r="G1783">
        <v>12</v>
      </c>
      <c r="H1783">
        <v>588</v>
      </c>
      <c r="I1783">
        <v>3640</v>
      </c>
      <c r="J1783" s="4">
        <f>SUMIFS(I:I,D:D,External_Data[[#This Row],[Brand]],F:F,External_Data[[#This Row],[Year]])</f>
        <v>62727</v>
      </c>
      <c r="K17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62727</v>
      </c>
    </row>
    <row r="1784" spans="1:11" x14ac:dyDescent="0.25">
      <c r="A1784" s="1" t="s">
        <v>9</v>
      </c>
      <c r="B1784" s="1" t="s">
        <v>24</v>
      </c>
      <c r="C1784" s="1" t="s">
        <v>31</v>
      </c>
      <c r="D1784" s="1" t="s">
        <v>32</v>
      </c>
      <c r="E1784" s="1" t="s">
        <v>15</v>
      </c>
      <c r="F1784">
        <v>2019</v>
      </c>
      <c r="G1784">
        <v>1</v>
      </c>
      <c r="H1784">
        <v>574</v>
      </c>
      <c r="I1784">
        <v>3563</v>
      </c>
      <c r="J1784" s="4">
        <f>SUMIFS(I:I,D:D,External_Data[[#This Row],[Brand]],F:F,External_Data[[#This Row],[Year]])</f>
        <v>296121</v>
      </c>
      <c r="K17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85" spans="1:11" x14ac:dyDescent="0.25">
      <c r="A1785" s="1" t="s">
        <v>9</v>
      </c>
      <c r="B1785" s="1" t="s">
        <v>24</v>
      </c>
      <c r="C1785" s="1" t="s">
        <v>31</v>
      </c>
      <c r="D1785" s="1" t="s">
        <v>32</v>
      </c>
      <c r="E1785" s="1" t="s">
        <v>15</v>
      </c>
      <c r="F1785">
        <v>2019</v>
      </c>
      <c r="G1785">
        <v>2</v>
      </c>
      <c r="H1785">
        <v>350</v>
      </c>
      <c r="I1785">
        <v>2219</v>
      </c>
      <c r="J1785" s="4">
        <f>SUMIFS(I:I,D:D,External_Data[[#This Row],[Brand]],F:F,External_Data[[#This Row],[Year]])</f>
        <v>296121</v>
      </c>
      <c r="K17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86" spans="1:11" x14ac:dyDescent="0.25">
      <c r="A1786" s="1" t="s">
        <v>9</v>
      </c>
      <c r="B1786" s="1" t="s">
        <v>24</v>
      </c>
      <c r="C1786" s="1" t="s">
        <v>31</v>
      </c>
      <c r="D1786" s="1" t="s">
        <v>32</v>
      </c>
      <c r="E1786" s="1" t="s">
        <v>15</v>
      </c>
      <c r="F1786">
        <v>2019</v>
      </c>
      <c r="G1786">
        <v>3</v>
      </c>
      <c r="H1786">
        <v>756</v>
      </c>
      <c r="I1786">
        <v>4697</v>
      </c>
      <c r="J1786" s="4">
        <f>SUMIFS(I:I,D:D,External_Data[[#This Row],[Brand]],F:F,External_Data[[#This Row],[Year]])</f>
        <v>296121</v>
      </c>
      <c r="K17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87" spans="1:11" x14ac:dyDescent="0.25">
      <c r="A1787" s="1" t="s">
        <v>9</v>
      </c>
      <c r="B1787" s="1" t="s">
        <v>24</v>
      </c>
      <c r="C1787" s="1" t="s">
        <v>31</v>
      </c>
      <c r="D1787" s="1" t="s">
        <v>32</v>
      </c>
      <c r="E1787" s="1" t="s">
        <v>15</v>
      </c>
      <c r="F1787">
        <v>2019</v>
      </c>
      <c r="G1787">
        <v>4</v>
      </c>
      <c r="H1787">
        <v>259</v>
      </c>
      <c r="I1787">
        <v>1617</v>
      </c>
      <c r="J1787" s="4">
        <f>SUMIFS(I:I,D:D,External_Data[[#This Row],[Brand]],F:F,External_Data[[#This Row],[Year]])</f>
        <v>296121</v>
      </c>
      <c r="K17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88" spans="1:11" x14ac:dyDescent="0.25">
      <c r="A1788" s="1" t="s">
        <v>9</v>
      </c>
      <c r="B1788" s="1" t="s">
        <v>24</v>
      </c>
      <c r="C1788" s="1" t="s">
        <v>31</v>
      </c>
      <c r="D1788" s="1" t="s">
        <v>32</v>
      </c>
      <c r="E1788" s="1" t="s">
        <v>15</v>
      </c>
      <c r="F1788">
        <v>2019</v>
      </c>
      <c r="G1788">
        <v>5</v>
      </c>
      <c r="H1788">
        <v>966</v>
      </c>
      <c r="I1788">
        <v>5999</v>
      </c>
      <c r="J1788" s="4">
        <f>SUMIFS(I:I,D:D,External_Data[[#This Row],[Brand]],F:F,External_Data[[#This Row],[Year]])</f>
        <v>296121</v>
      </c>
      <c r="K17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89" spans="1:11" x14ac:dyDescent="0.25">
      <c r="A1789" s="1" t="s">
        <v>9</v>
      </c>
      <c r="B1789" s="1" t="s">
        <v>24</v>
      </c>
      <c r="C1789" s="1" t="s">
        <v>31</v>
      </c>
      <c r="D1789" s="1" t="s">
        <v>32</v>
      </c>
      <c r="E1789" s="1" t="s">
        <v>15</v>
      </c>
      <c r="F1789">
        <v>2019</v>
      </c>
      <c r="G1789">
        <v>6</v>
      </c>
      <c r="H1789">
        <v>721</v>
      </c>
      <c r="I1789">
        <v>4473</v>
      </c>
      <c r="J1789" s="4">
        <f>SUMIFS(I:I,D:D,External_Data[[#This Row],[Brand]],F:F,External_Data[[#This Row],[Year]])</f>
        <v>296121</v>
      </c>
      <c r="K17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90" spans="1:11" x14ac:dyDescent="0.25">
      <c r="A1790" s="1" t="s">
        <v>9</v>
      </c>
      <c r="B1790" s="1" t="s">
        <v>24</v>
      </c>
      <c r="C1790" s="1" t="s">
        <v>31</v>
      </c>
      <c r="D1790" s="1" t="s">
        <v>32</v>
      </c>
      <c r="E1790" s="1" t="s">
        <v>15</v>
      </c>
      <c r="F1790">
        <v>2019</v>
      </c>
      <c r="G1790">
        <v>7</v>
      </c>
      <c r="H1790">
        <v>1407</v>
      </c>
      <c r="I1790">
        <v>8715</v>
      </c>
      <c r="J1790" s="4">
        <f>SUMIFS(I:I,D:D,External_Data[[#This Row],[Brand]],F:F,External_Data[[#This Row],[Year]])</f>
        <v>296121</v>
      </c>
      <c r="K17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91" spans="1:11" x14ac:dyDescent="0.25">
      <c r="A1791" s="1" t="s">
        <v>9</v>
      </c>
      <c r="B1791" s="1" t="s">
        <v>24</v>
      </c>
      <c r="C1791" s="1" t="s">
        <v>31</v>
      </c>
      <c r="D1791" s="1" t="s">
        <v>32</v>
      </c>
      <c r="E1791" s="1" t="s">
        <v>15</v>
      </c>
      <c r="F1791">
        <v>2019</v>
      </c>
      <c r="G1791">
        <v>8</v>
      </c>
      <c r="H1791">
        <v>364</v>
      </c>
      <c r="I1791">
        <v>2296</v>
      </c>
      <c r="J1791" s="4">
        <f>SUMIFS(I:I,D:D,External_Data[[#This Row],[Brand]],F:F,External_Data[[#This Row],[Year]])</f>
        <v>296121</v>
      </c>
      <c r="K17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298900</v>
      </c>
    </row>
    <row r="1792" spans="1:11" x14ac:dyDescent="0.25">
      <c r="A1792" s="1" t="s">
        <v>9</v>
      </c>
      <c r="B1792" s="1" t="s">
        <v>24</v>
      </c>
      <c r="C1792" s="1" t="s">
        <v>31</v>
      </c>
      <c r="D1792" s="1" t="s">
        <v>32</v>
      </c>
      <c r="E1792" s="1" t="s">
        <v>15</v>
      </c>
      <c r="F1792">
        <v>2019</v>
      </c>
      <c r="G1792">
        <v>9</v>
      </c>
      <c r="H1792">
        <v>1302</v>
      </c>
      <c r="I1792">
        <v>8064</v>
      </c>
      <c r="J1792" s="4">
        <f>SUMIFS(I:I,D:D,External_Data[[#This Row],[Brand]],F:F,External_Data[[#This Row],[Year]])</f>
        <v>296121</v>
      </c>
      <c r="K17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298732</v>
      </c>
    </row>
    <row r="1793" spans="1:11" x14ac:dyDescent="0.25">
      <c r="A1793" s="1" t="s">
        <v>9</v>
      </c>
      <c r="B1793" s="1" t="s">
        <v>24</v>
      </c>
      <c r="C1793" s="1" t="s">
        <v>31</v>
      </c>
      <c r="D1793" s="1" t="s">
        <v>32</v>
      </c>
      <c r="E1793" s="1" t="s">
        <v>15</v>
      </c>
      <c r="F1793">
        <v>2019</v>
      </c>
      <c r="G1793">
        <v>10</v>
      </c>
      <c r="H1793">
        <v>259</v>
      </c>
      <c r="I1793">
        <v>1659</v>
      </c>
      <c r="J1793" s="4">
        <f>SUMIFS(I:I,D:D,External_Data[[#This Row],[Brand]],F:F,External_Data[[#This Row],[Year]])</f>
        <v>296121</v>
      </c>
      <c r="K17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297647</v>
      </c>
    </row>
    <row r="1794" spans="1:11" x14ac:dyDescent="0.25">
      <c r="A1794" s="1" t="s">
        <v>9</v>
      </c>
      <c r="B1794" s="1" t="s">
        <v>24</v>
      </c>
      <c r="C1794" s="1" t="s">
        <v>31</v>
      </c>
      <c r="D1794" s="1" t="s">
        <v>32</v>
      </c>
      <c r="E1794" s="1" t="s">
        <v>15</v>
      </c>
      <c r="F1794">
        <v>2019</v>
      </c>
      <c r="G1794">
        <v>11</v>
      </c>
      <c r="H1794">
        <v>1085</v>
      </c>
      <c r="I1794">
        <v>6720</v>
      </c>
      <c r="J1794" s="4">
        <f>SUMIFS(I:I,D:D,External_Data[[#This Row],[Brand]],F:F,External_Data[[#This Row],[Year]])</f>
        <v>296121</v>
      </c>
      <c r="K17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296709</v>
      </c>
    </row>
    <row r="1795" spans="1:11" x14ac:dyDescent="0.25">
      <c r="A1795" s="1" t="s">
        <v>9</v>
      </c>
      <c r="B1795" s="1" t="s">
        <v>24</v>
      </c>
      <c r="C1795" s="1" t="s">
        <v>31</v>
      </c>
      <c r="D1795" s="1" t="s">
        <v>32</v>
      </c>
      <c r="E1795" s="1" t="s">
        <v>15</v>
      </c>
      <c r="F1795">
        <v>2019</v>
      </c>
      <c r="G1795">
        <v>12</v>
      </c>
      <c r="H1795">
        <v>1197</v>
      </c>
      <c r="I1795">
        <v>7413</v>
      </c>
      <c r="J1795" s="4">
        <f>SUMIFS(I:I,D:D,External_Data[[#This Row],[Brand]],F:F,External_Data[[#This Row],[Year]])</f>
        <v>296121</v>
      </c>
      <c r="K17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296121</v>
      </c>
    </row>
    <row r="1796" spans="1:11" x14ac:dyDescent="0.25">
      <c r="A1796" s="1" t="s">
        <v>9</v>
      </c>
      <c r="B1796" s="1" t="s">
        <v>24</v>
      </c>
      <c r="C1796" s="1" t="s">
        <v>31</v>
      </c>
      <c r="D1796" s="1" t="s">
        <v>32</v>
      </c>
      <c r="E1796" s="1" t="s">
        <v>15</v>
      </c>
      <c r="F1796">
        <v>2020</v>
      </c>
      <c r="G1796">
        <v>1</v>
      </c>
      <c r="H1796">
        <v>966</v>
      </c>
      <c r="I1796">
        <v>5992</v>
      </c>
      <c r="J1796" s="4">
        <f>SUMIFS(I:I,D:D,External_Data[[#This Row],[Brand]],F:F,External_Data[[#This Row],[Year]])</f>
        <v>343210</v>
      </c>
      <c r="K17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351876</v>
      </c>
    </row>
    <row r="1797" spans="1:11" x14ac:dyDescent="0.25">
      <c r="A1797" s="1" t="s">
        <v>9</v>
      </c>
      <c r="B1797" s="1" t="s">
        <v>24</v>
      </c>
      <c r="C1797" s="1" t="s">
        <v>31</v>
      </c>
      <c r="D1797" s="1" t="s">
        <v>32</v>
      </c>
      <c r="E1797" s="1" t="s">
        <v>15</v>
      </c>
      <c r="F1797">
        <v>2020</v>
      </c>
      <c r="G1797">
        <v>2</v>
      </c>
      <c r="H1797">
        <v>616</v>
      </c>
      <c r="I1797">
        <v>3836</v>
      </c>
      <c r="J1797" s="4">
        <f>SUMIFS(I:I,D:D,External_Data[[#This Row],[Brand]],F:F,External_Data[[#This Row],[Year]])</f>
        <v>343210</v>
      </c>
      <c r="K17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351526</v>
      </c>
    </row>
    <row r="1798" spans="1:11" x14ac:dyDescent="0.25">
      <c r="A1798" s="1" t="s">
        <v>9</v>
      </c>
      <c r="B1798" s="1" t="s">
        <v>24</v>
      </c>
      <c r="C1798" s="1" t="s">
        <v>31</v>
      </c>
      <c r="D1798" s="1" t="s">
        <v>32</v>
      </c>
      <c r="E1798" s="1" t="s">
        <v>15</v>
      </c>
      <c r="F1798">
        <v>2020</v>
      </c>
      <c r="G1798">
        <v>3</v>
      </c>
      <c r="H1798">
        <v>756</v>
      </c>
      <c r="I1798">
        <v>4711</v>
      </c>
      <c r="J1798" s="4">
        <f>SUMIFS(I:I,D:D,External_Data[[#This Row],[Brand]],F:F,External_Data[[#This Row],[Year]])</f>
        <v>343210</v>
      </c>
      <c r="K17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350770</v>
      </c>
    </row>
    <row r="1799" spans="1:11" x14ac:dyDescent="0.25">
      <c r="A1799" s="1" t="s">
        <v>9</v>
      </c>
      <c r="B1799" s="1" t="s">
        <v>24</v>
      </c>
      <c r="C1799" s="1" t="s">
        <v>31</v>
      </c>
      <c r="D1799" s="1" t="s">
        <v>32</v>
      </c>
      <c r="E1799" s="1" t="s">
        <v>15</v>
      </c>
      <c r="F1799">
        <v>2020</v>
      </c>
      <c r="G1799">
        <v>4</v>
      </c>
      <c r="H1799">
        <v>455</v>
      </c>
      <c r="I1799">
        <v>2793</v>
      </c>
      <c r="J1799" s="4">
        <f>SUMIFS(I:I,D:D,External_Data[[#This Row],[Brand]],F:F,External_Data[[#This Row],[Year]])</f>
        <v>343210</v>
      </c>
      <c r="K17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350511</v>
      </c>
    </row>
    <row r="1800" spans="1:11" x14ac:dyDescent="0.25">
      <c r="A1800" s="1" t="s">
        <v>9</v>
      </c>
      <c r="B1800" s="1" t="s">
        <v>24</v>
      </c>
      <c r="C1800" s="1" t="s">
        <v>31</v>
      </c>
      <c r="D1800" s="1" t="s">
        <v>32</v>
      </c>
      <c r="E1800" s="1" t="s">
        <v>15</v>
      </c>
      <c r="F1800">
        <v>2020</v>
      </c>
      <c r="G1800">
        <v>5</v>
      </c>
      <c r="H1800">
        <v>4361</v>
      </c>
      <c r="I1800">
        <v>26985</v>
      </c>
      <c r="J1800" s="4">
        <f>SUMIFS(I:I,D:D,External_Data[[#This Row],[Brand]],F:F,External_Data[[#This Row],[Year]])</f>
        <v>343210</v>
      </c>
      <c r="K18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349545</v>
      </c>
    </row>
    <row r="1801" spans="1:11" x14ac:dyDescent="0.25">
      <c r="A1801" s="1" t="s">
        <v>9</v>
      </c>
      <c r="B1801" s="1" t="s">
        <v>24</v>
      </c>
      <c r="C1801" s="1" t="s">
        <v>31</v>
      </c>
      <c r="D1801" s="1" t="s">
        <v>32</v>
      </c>
      <c r="E1801" s="1" t="s">
        <v>15</v>
      </c>
      <c r="F1801">
        <v>2020</v>
      </c>
      <c r="G1801">
        <v>6</v>
      </c>
      <c r="H1801">
        <v>1162</v>
      </c>
      <c r="I1801">
        <v>7231</v>
      </c>
      <c r="J1801" s="4">
        <f>SUMIFS(I:I,D:D,External_Data[[#This Row],[Brand]],F:F,External_Data[[#This Row],[Year]])</f>
        <v>343210</v>
      </c>
      <c r="K18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348824</v>
      </c>
    </row>
    <row r="1802" spans="1:11" x14ac:dyDescent="0.25">
      <c r="A1802" s="1" t="s">
        <v>9</v>
      </c>
      <c r="B1802" s="1" t="s">
        <v>24</v>
      </c>
      <c r="C1802" s="1" t="s">
        <v>31</v>
      </c>
      <c r="D1802" s="1" t="s">
        <v>32</v>
      </c>
      <c r="E1802" s="1" t="s">
        <v>15</v>
      </c>
      <c r="F1802">
        <v>2020</v>
      </c>
      <c r="G1802">
        <v>7</v>
      </c>
      <c r="H1802">
        <v>1869</v>
      </c>
      <c r="I1802">
        <v>11536</v>
      </c>
      <c r="J1802" s="4">
        <f>SUMIFS(I:I,D:D,External_Data[[#This Row],[Brand]],F:F,External_Data[[#This Row],[Year]])</f>
        <v>343210</v>
      </c>
      <c r="K18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347417</v>
      </c>
    </row>
    <row r="1803" spans="1:11" x14ac:dyDescent="0.25">
      <c r="A1803" s="1" t="s">
        <v>9</v>
      </c>
      <c r="B1803" s="1" t="s">
        <v>24</v>
      </c>
      <c r="C1803" s="1" t="s">
        <v>31</v>
      </c>
      <c r="D1803" s="1" t="s">
        <v>32</v>
      </c>
      <c r="E1803" s="1" t="s">
        <v>15</v>
      </c>
      <c r="F1803">
        <v>2020</v>
      </c>
      <c r="G1803">
        <v>8</v>
      </c>
      <c r="H1803">
        <v>1225</v>
      </c>
      <c r="I1803">
        <v>7595</v>
      </c>
      <c r="J1803" s="4">
        <f>SUMIFS(I:I,D:D,External_Data[[#This Row],[Brand]],F:F,External_Data[[#This Row],[Year]])</f>
        <v>343210</v>
      </c>
      <c r="K18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347053</v>
      </c>
    </row>
    <row r="1804" spans="1:11" x14ac:dyDescent="0.25">
      <c r="A1804" s="1" t="s">
        <v>9</v>
      </c>
      <c r="B1804" s="1" t="s">
        <v>24</v>
      </c>
      <c r="C1804" s="1" t="s">
        <v>31</v>
      </c>
      <c r="D1804" s="1" t="s">
        <v>32</v>
      </c>
      <c r="E1804" s="1" t="s">
        <v>15</v>
      </c>
      <c r="F1804">
        <v>2020</v>
      </c>
      <c r="G1804">
        <v>9</v>
      </c>
      <c r="H1804">
        <v>861</v>
      </c>
      <c r="I1804">
        <v>5299</v>
      </c>
      <c r="J1804" s="4">
        <f>SUMIFS(I:I,D:D,External_Data[[#This Row],[Brand]],F:F,External_Data[[#This Row],[Year]])</f>
        <v>343210</v>
      </c>
      <c r="K18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345751</v>
      </c>
    </row>
    <row r="1805" spans="1:11" x14ac:dyDescent="0.25">
      <c r="A1805" s="1" t="s">
        <v>9</v>
      </c>
      <c r="B1805" s="1" t="s">
        <v>24</v>
      </c>
      <c r="C1805" s="1" t="s">
        <v>31</v>
      </c>
      <c r="D1805" s="1" t="s">
        <v>32</v>
      </c>
      <c r="E1805" s="1" t="s">
        <v>15</v>
      </c>
      <c r="F1805">
        <v>2020</v>
      </c>
      <c r="G1805">
        <v>10</v>
      </c>
      <c r="H1805">
        <v>1239</v>
      </c>
      <c r="I1805">
        <v>7658</v>
      </c>
      <c r="J1805" s="4">
        <f>SUMIFS(I:I,D:D,External_Data[[#This Row],[Brand]],F:F,External_Data[[#This Row],[Year]])</f>
        <v>343210</v>
      </c>
      <c r="K18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345492</v>
      </c>
    </row>
    <row r="1806" spans="1:11" x14ac:dyDescent="0.25">
      <c r="A1806" s="1" t="s">
        <v>9</v>
      </c>
      <c r="B1806" s="1" t="s">
        <v>24</v>
      </c>
      <c r="C1806" s="1" t="s">
        <v>31</v>
      </c>
      <c r="D1806" s="1" t="s">
        <v>32</v>
      </c>
      <c r="E1806" s="1" t="s">
        <v>15</v>
      </c>
      <c r="F1806">
        <v>2020</v>
      </c>
      <c r="G1806">
        <v>11</v>
      </c>
      <c r="H1806">
        <v>910</v>
      </c>
      <c r="I1806">
        <v>5600</v>
      </c>
      <c r="J1806" s="4">
        <f>SUMIFS(I:I,D:D,External_Data[[#This Row],[Brand]],F:F,External_Data[[#This Row],[Year]])</f>
        <v>343210</v>
      </c>
      <c r="K18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344407</v>
      </c>
    </row>
    <row r="1807" spans="1:11" x14ac:dyDescent="0.25">
      <c r="A1807" s="1" t="s">
        <v>9</v>
      </c>
      <c r="B1807" s="1" t="s">
        <v>24</v>
      </c>
      <c r="C1807" s="1" t="s">
        <v>31</v>
      </c>
      <c r="D1807" s="1" t="s">
        <v>32</v>
      </c>
      <c r="E1807" s="1" t="s">
        <v>15</v>
      </c>
      <c r="F1807">
        <v>2020</v>
      </c>
      <c r="G1807">
        <v>12</v>
      </c>
      <c r="H1807">
        <v>1085</v>
      </c>
      <c r="I1807">
        <v>6643</v>
      </c>
      <c r="J1807" s="4">
        <f>SUMIFS(I:I,D:D,External_Data[[#This Row],[Brand]],F:F,External_Data[[#This Row],[Year]])</f>
        <v>343210</v>
      </c>
      <c r="K18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343210</v>
      </c>
    </row>
    <row r="1808" spans="1:11" x14ac:dyDescent="0.25">
      <c r="A1808" s="1" t="s">
        <v>9</v>
      </c>
      <c r="B1808" s="1" t="s">
        <v>24</v>
      </c>
      <c r="C1808" s="1" t="s">
        <v>31</v>
      </c>
      <c r="D1808" s="1" t="s">
        <v>32</v>
      </c>
      <c r="E1808" s="1" t="s">
        <v>15</v>
      </c>
      <c r="F1808">
        <v>2021</v>
      </c>
      <c r="G1808">
        <v>1</v>
      </c>
      <c r="H1808">
        <v>875</v>
      </c>
      <c r="I1808">
        <v>5334</v>
      </c>
      <c r="J1808" s="4">
        <f>SUMIFS(I:I,D:D,External_Data[[#This Row],[Brand]],F:F,External_Data[[#This Row],[Year]])</f>
        <v>203735</v>
      </c>
      <c r="K18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218274</v>
      </c>
    </row>
    <row r="1809" spans="1:11" x14ac:dyDescent="0.25">
      <c r="A1809" s="1" t="s">
        <v>9</v>
      </c>
      <c r="B1809" s="1" t="s">
        <v>24</v>
      </c>
      <c r="C1809" s="1" t="s">
        <v>31</v>
      </c>
      <c r="D1809" s="1" t="s">
        <v>32</v>
      </c>
      <c r="E1809" s="1" t="s">
        <v>15</v>
      </c>
      <c r="F1809">
        <v>2021</v>
      </c>
      <c r="G1809">
        <v>2</v>
      </c>
      <c r="H1809">
        <v>560</v>
      </c>
      <c r="I1809">
        <v>3472</v>
      </c>
      <c r="J1809" s="4">
        <f>SUMIFS(I:I,D:D,External_Data[[#This Row],[Brand]],F:F,External_Data[[#This Row],[Year]])</f>
        <v>203735</v>
      </c>
      <c r="K18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217658</v>
      </c>
    </row>
    <row r="1810" spans="1:11" x14ac:dyDescent="0.25">
      <c r="A1810" s="1" t="s">
        <v>9</v>
      </c>
      <c r="B1810" s="1" t="s">
        <v>24</v>
      </c>
      <c r="C1810" s="1" t="s">
        <v>31</v>
      </c>
      <c r="D1810" s="1" t="s">
        <v>32</v>
      </c>
      <c r="E1810" s="1" t="s">
        <v>15</v>
      </c>
      <c r="F1810">
        <v>2021</v>
      </c>
      <c r="G1810">
        <v>3</v>
      </c>
      <c r="H1810">
        <v>742</v>
      </c>
      <c r="I1810">
        <v>4578</v>
      </c>
      <c r="J1810" s="4">
        <f>SUMIFS(I:I,D:D,External_Data[[#This Row],[Brand]],F:F,External_Data[[#This Row],[Year]])</f>
        <v>203735</v>
      </c>
      <c r="K18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216902</v>
      </c>
    </row>
    <row r="1811" spans="1:11" x14ac:dyDescent="0.25">
      <c r="A1811" s="1" t="s">
        <v>9</v>
      </c>
      <c r="B1811" s="1" t="s">
        <v>24</v>
      </c>
      <c r="C1811" s="1" t="s">
        <v>31</v>
      </c>
      <c r="D1811" s="1" t="s">
        <v>32</v>
      </c>
      <c r="E1811" s="1" t="s">
        <v>15</v>
      </c>
      <c r="F1811">
        <v>2021</v>
      </c>
      <c r="G1811">
        <v>4</v>
      </c>
      <c r="H1811">
        <v>378</v>
      </c>
      <c r="I1811">
        <v>2310</v>
      </c>
      <c r="J1811" s="4">
        <f>SUMIFS(I:I,D:D,External_Data[[#This Row],[Brand]],F:F,External_Data[[#This Row],[Year]])</f>
        <v>203735</v>
      </c>
      <c r="K18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216447</v>
      </c>
    </row>
    <row r="1812" spans="1:11" x14ac:dyDescent="0.25">
      <c r="A1812" s="1" t="s">
        <v>9</v>
      </c>
      <c r="B1812" s="1" t="s">
        <v>24</v>
      </c>
      <c r="C1812" s="1" t="s">
        <v>31</v>
      </c>
      <c r="D1812" s="1" t="s">
        <v>32</v>
      </c>
      <c r="E1812" s="1" t="s">
        <v>15</v>
      </c>
      <c r="F1812">
        <v>2021</v>
      </c>
      <c r="G1812">
        <v>5</v>
      </c>
      <c r="H1812">
        <v>378</v>
      </c>
      <c r="I1812">
        <v>2296</v>
      </c>
      <c r="J1812" s="4">
        <f>SUMIFS(I:I,D:D,External_Data[[#This Row],[Brand]],F:F,External_Data[[#This Row],[Year]])</f>
        <v>203735</v>
      </c>
      <c r="K18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212086</v>
      </c>
    </row>
    <row r="1813" spans="1:11" x14ac:dyDescent="0.25">
      <c r="A1813" s="1" t="s">
        <v>9</v>
      </c>
      <c r="B1813" s="1" t="s">
        <v>24</v>
      </c>
      <c r="C1813" s="1" t="s">
        <v>31</v>
      </c>
      <c r="D1813" s="1" t="s">
        <v>32</v>
      </c>
      <c r="E1813" s="1" t="s">
        <v>15</v>
      </c>
      <c r="F1813">
        <v>2021</v>
      </c>
      <c r="G1813">
        <v>6</v>
      </c>
      <c r="H1813">
        <v>903</v>
      </c>
      <c r="I1813">
        <v>5558</v>
      </c>
      <c r="J1813" s="4">
        <f>SUMIFS(I:I,D:D,External_Data[[#This Row],[Brand]],F:F,External_Data[[#This Row],[Year]])</f>
        <v>203735</v>
      </c>
      <c r="K18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210924</v>
      </c>
    </row>
    <row r="1814" spans="1:11" x14ac:dyDescent="0.25">
      <c r="A1814" s="1" t="s">
        <v>9</v>
      </c>
      <c r="B1814" s="1" t="s">
        <v>24</v>
      </c>
      <c r="C1814" s="1" t="s">
        <v>31</v>
      </c>
      <c r="D1814" s="1" t="s">
        <v>32</v>
      </c>
      <c r="E1814" s="1" t="s">
        <v>15</v>
      </c>
      <c r="F1814">
        <v>2021</v>
      </c>
      <c r="G1814">
        <v>7</v>
      </c>
      <c r="H1814">
        <v>728</v>
      </c>
      <c r="I1814">
        <v>4501</v>
      </c>
      <c r="J1814" s="4">
        <f>SUMIFS(I:I,D:D,External_Data[[#This Row],[Brand]],F:F,External_Data[[#This Row],[Year]])</f>
        <v>203735</v>
      </c>
      <c r="K18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209055</v>
      </c>
    </row>
    <row r="1815" spans="1:11" x14ac:dyDescent="0.25">
      <c r="A1815" s="1" t="s">
        <v>9</v>
      </c>
      <c r="B1815" s="1" t="s">
        <v>24</v>
      </c>
      <c r="C1815" s="1" t="s">
        <v>31</v>
      </c>
      <c r="D1815" s="1" t="s">
        <v>32</v>
      </c>
      <c r="E1815" s="1" t="s">
        <v>15</v>
      </c>
      <c r="F1815">
        <v>2021</v>
      </c>
      <c r="G1815">
        <v>8</v>
      </c>
      <c r="H1815">
        <v>329</v>
      </c>
      <c r="I1815">
        <v>1967</v>
      </c>
      <c r="J1815" s="4">
        <f>SUMIFS(I:I,D:D,External_Data[[#This Row],[Brand]],F:F,External_Data[[#This Row],[Year]])</f>
        <v>203735</v>
      </c>
      <c r="K18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207830</v>
      </c>
    </row>
    <row r="1816" spans="1:11" x14ac:dyDescent="0.25">
      <c r="A1816" s="1" t="s">
        <v>9</v>
      </c>
      <c r="B1816" s="1" t="s">
        <v>24</v>
      </c>
      <c r="C1816" s="1" t="s">
        <v>31</v>
      </c>
      <c r="D1816" s="1" t="s">
        <v>32</v>
      </c>
      <c r="E1816" s="1" t="s">
        <v>15</v>
      </c>
      <c r="F1816">
        <v>2021</v>
      </c>
      <c r="G1816">
        <v>9</v>
      </c>
      <c r="H1816">
        <v>560</v>
      </c>
      <c r="I1816">
        <v>3444</v>
      </c>
      <c r="J1816" s="4">
        <f>SUMIFS(I:I,D:D,External_Data[[#This Row],[Brand]],F:F,External_Data[[#This Row],[Year]])</f>
        <v>203735</v>
      </c>
      <c r="K18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206969</v>
      </c>
    </row>
    <row r="1817" spans="1:11" x14ac:dyDescent="0.25">
      <c r="A1817" s="1" t="s">
        <v>9</v>
      </c>
      <c r="B1817" s="1" t="s">
        <v>24</v>
      </c>
      <c r="C1817" s="1" t="s">
        <v>31</v>
      </c>
      <c r="D1817" s="1" t="s">
        <v>32</v>
      </c>
      <c r="E1817" s="1" t="s">
        <v>15</v>
      </c>
      <c r="F1817">
        <v>2021</v>
      </c>
      <c r="G1817">
        <v>10</v>
      </c>
      <c r="H1817">
        <v>721</v>
      </c>
      <c r="I1817">
        <v>4410</v>
      </c>
      <c r="J1817" s="4">
        <f>SUMIFS(I:I,D:D,External_Data[[#This Row],[Brand]],F:F,External_Data[[#This Row],[Year]])</f>
        <v>203735</v>
      </c>
      <c r="K18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205730</v>
      </c>
    </row>
    <row r="1818" spans="1:11" x14ac:dyDescent="0.25">
      <c r="A1818" s="1" t="s">
        <v>9</v>
      </c>
      <c r="B1818" s="1" t="s">
        <v>24</v>
      </c>
      <c r="C1818" s="1" t="s">
        <v>31</v>
      </c>
      <c r="D1818" s="1" t="s">
        <v>32</v>
      </c>
      <c r="E1818" s="1" t="s">
        <v>15</v>
      </c>
      <c r="F1818">
        <v>2021</v>
      </c>
      <c r="G1818">
        <v>11</v>
      </c>
      <c r="H1818">
        <v>623</v>
      </c>
      <c r="I1818">
        <v>3836</v>
      </c>
      <c r="J1818" s="4">
        <f>SUMIFS(I:I,D:D,External_Data[[#This Row],[Brand]],F:F,External_Data[[#This Row],[Year]])</f>
        <v>203735</v>
      </c>
      <c r="K18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204820</v>
      </c>
    </row>
    <row r="1819" spans="1:11" x14ac:dyDescent="0.25">
      <c r="A1819" s="1" t="s">
        <v>9</v>
      </c>
      <c r="B1819" s="1" t="s">
        <v>24</v>
      </c>
      <c r="C1819" s="1" t="s">
        <v>31</v>
      </c>
      <c r="D1819" s="1" t="s">
        <v>32</v>
      </c>
      <c r="E1819" s="1" t="s">
        <v>15</v>
      </c>
      <c r="F1819">
        <v>2021</v>
      </c>
      <c r="G1819">
        <v>12</v>
      </c>
      <c r="H1819">
        <v>812</v>
      </c>
      <c r="I1819">
        <v>4998</v>
      </c>
      <c r="J1819" s="4">
        <f>SUMIFS(I:I,D:D,External_Data[[#This Row],[Brand]],F:F,External_Data[[#This Row],[Year]])</f>
        <v>203735</v>
      </c>
      <c r="K18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203735</v>
      </c>
    </row>
    <row r="1820" spans="1:11" x14ac:dyDescent="0.25">
      <c r="A1820" s="1" t="s">
        <v>9</v>
      </c>
      <c r="B1820" s="1" t="s">
        <v>24</v>
      </c>
      <c r="C1820" s="1" t="s">
        <v>31</v>
      </c>
      <c r="D1820" s="1" t="s">
        <v>32</v>
      </c>
      <c r="E1820" s="1" t="s">
        <v>15</v>
      </c>
      <c r="F1820">
        <v>2022</v>
      </c>
      <c r="G1820">
        <v>1</v>
      </c>
      <c r="H1820">
        <v>924</v>
      </c>
      <c r="I1820">
        <v>5663</v>
      </c>
      <c r="J1820" s="4">
        <f>SUMIFS(I:I,D:D,External_Data[[#This Row],[Brand]],F:F,External_Data[[#This Row],[Year]])</f>
        <v>219611</v>
      </c>
      <c r="K18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226345</v>
      </c>
    </row>
    <row r="1821" spans="1:11" x14ac:dyDescent="0.25">
      <c r="A1821" s="1" t="s">
        <v>9</v>
      </c>
      <c r="B1821" s="1" t="s">
        <v>24</v>
      </c>
      <c r="C1821" s="1" t="s">
        <v>31</v>
      </c>
      <c r="D1821" s="1" t="s">
        <v>32</v>
      </c>
      <c r="E1821" s="1" t="s">
        <v>15</v>
      </c>
      <c r="F1821">
        <v>2022</v>
      </c>
      <c r="G1821">
        <v>2</v>
      </c>
      <c r="H1821">
        <v>770</v>
      </c>
      <c r="I1821">
        <v>4697</v>
      </c>
      <c r="J1821" s="4">
        <f>SUMIFS(I:I,D:D,External_Data[[#This Row],[Brand]],F:F,External_Data[[#This Row],[Year]])</f>
        <v>219611</v>
      </c>
      <c r="K18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225785</v>
      </c>
    </row>
    <row r="1822" spans="1:11" x14ac:dyDescent="0.25">
      <c r="A1822" s="1" t="s">
        <v>9</v>
      </c>
      <c r="B1822" s="1" t="s">
        <v>24</v>
      </c>
      <c r="C1822" s="1" t="s">
        <v>31</v>
      </c>
      <c r="D1822" s="1" t="s">
        <v>32</v>
      </c>
      <c r="E1822" s="1" t="s">
        <v>15</v>
      </c>
      <c r="F1822">
        <v>2022</v>
      </c>
      <c r="G1822">
        <v>3</v>
      </c>
      <c r="H1822">
        <v>952</v>
      </c>
      <c r="I1822">
        <v>5817</v>
      </c>
      <c r="J1822" s="4">
        <f>SUMIFS(I:I,D:D,External_Data[[#This Row],[Brand]],F:F,External_Data[[#This Row],[Year]])</f>
        <v>219611</v>
      </c>
      <c r="K18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225043</v>
      </c>
    </row>
    <row r="1823" spans="1:11" x14ac:dyDescent="0.25">
      <c r="A1823" s="1" t="s">
        <v>9</v>
      </c>
      <c r="B1823" s="1" t="s">
        <v>24</v>
      </c>
      <c r="C1823" s="1" t="s">
        <v>31</v>
      </c>
      <c r="D1823" s="1" t="s">
        <v>32</v>
      </c>
      <c r="E1823" s="1" t="s">
        <v>15</v>
      </c>
      <c r="F1823">
        <v>2022</v>
      </c>
      <c r="G1823">
        <v>4</v>
      </c>
      <c r="H1823">
        <v>1043</v>
      </c>
      <c r="I1823">
        <v>6391</v>
      </c>
      <c r="J1823" s="4">
        <f>SUMIFS(I:I,D:D,External_Data[[#This Row],[Brand]],F:F,External_Data[[#This Row],[Year]])</f>
        <v>219611</v>
      </c>
      <c r="K18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224665</v>
      </c>
    </row>
    <row r="1824" spans="1:11" x14ac:dyDescent="0.25">
      <c r="A1824" s="1" t="s">
        <v>9</v>
      </c>
      <c r="B1824" s="1" t="s">
        <v>24</v>
      </c>
      <c r="C1824" s="1" t="s">
        <v>31</v>
      </c>
      <c r="D1824" s="1" t="s">
        <v>32</v>
      </c>
      <c r="E1824" s="1" t="s">
        <v>15</v>
      </c>
      <c r="F1824">
        <v>2022</v>
      </c>
      <c r="G1824">
        <v>5</v>
      </c>
      <c r="H1824">
        <v>875</v>
      </c>
      <c r="I1824">
        <v>5348</v>
      </c>
      <c r="J1824" s="4">
        <f>SUMIFS(I:I,D:D,External_Data[[#This Row],[Brand]],F:F,External_Data[[#This Row],[Year]])</f>
        <v>219611</v>
      </c>
      <c r="K18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224287</v>
      </c>
    </row>
    <row r="1825" spans="1:11" x14ac:dyDescent="0.25">
      <c r="A1825" s="1" t="s">
        <v>9</v>
      </c>
      <c r="B1825" s="1" t="s">
        <v>24</v>
      </c>
      <c r="C1825" s="1" t="s">
        <v>31</v>
      </c>
      <c r="D1825" s="1" t="s">
        <v>32</v>
      </c>
      <c r="E1825" s="1" t="s">
        <v>15</v>
      </c>
      <c r="F1825">
        <v>2022</v>
      </c>
      <c r="G1825">
        <v>6</v>
      </c>
      <c r="H1825">
        <v>980</v>
      </c>
      <c r="I1825">
        <v>5992</v>
      </c>
      <c r="J1825" s="4">
        <f>SUMIFS(I:I,D:D,External_Data[[#This Row],[Brand]],F:F,External_Data[[#This Row],[Year]])</f>
        <v>219611</v>
      </c>
      <c r="K18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223384</v>
      </c>
    </row>
    <row r="1826" spans="1:11" x14ac:dyDescent="0.25">
      <c r="A1826" s="1" t="s">
        <v>9</v>
      </c>
      <c r="B1826" s="1" t="s">
        <v>24</v>
      </c>
      <c r="C1826" s="1" t="s">
        <v>31</v>
      </c>
      <c r="D1826" s="1" t="s">
        <v>32</v>
      </c>
      <c r="E1826" s="1" t="s">
        <v>15</v>
      </c>
      <c r="F1826">
        <v>2022</v>
      </c>
      <c r="G1826">
        <v>7</v>
      </c>
      <c r="H1826">
        <v>742</v>
      </c>
      <c r="I1826">
        <v>4557</v>
      </c>
      <c r="J1826" s="4">
        <f>SUMIFS(I:I,D:D,External_Data[[#This Row],[Brand]],F:F,External_Data[[#This Row],[Year]])</f>
        <v>219611</v>
      </c>
      <c r="K18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222656</v>
      </c>
    </row>
    <row r="1827" spans="1:11" x14ac:dyDescent="0.25">
      <c r="A1827" s="1" t="s">
        <v>9</v>
      </c>
      <c r="B1827" s="1" t="s">
        <v>24</v>
      </c>
      <c r="C1827" s="1" t="s">
        <v>31</v>
      </c>
      <c r="D1827" s="1" t="s">
        <v>32</v>
      </c>
      <c r="E1827" s="1" t="s">
        <v>15</v>
      </c>
      <c r="F1827">
        <v>2022</v>
      </c>
      <c r="G1827">
        <v>8</v>
      </c>
      <c r="H1827">
        <v>1736</v>
      </c>
      <c r="I1827">
        <v>10633</v>
      </c>
      <c r="J1827" s="4">
        <f>SUMIFS(I:I,D:D,External_Data[[#This Row],[Brand]],F:F,External_Data[[#This Row],[Year]])</f>
        <v>219611</v>
      </c>
      <c r="K18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222327</v>
      </c>
    </row>
    <row r="1828" spans="1:11" x14ac:dyDescent="0.25">
      <c r="A1828" s="1" t="s">
        <v>9</v>
      </c>
      <c r="B1828" s="1" t="s">
        <v>24</v>
      </c>
      <c r="C1828" s="1" t="s">
        <v>31</v>
      </c>
      <c r="D1828" s="1" t="s">
        <v>32</v>
      </c>
      <c r="E1828" s="1" t="s">
        <v>15</v>
      </c>
      <c r="F1828">
        <v>2022</v>
      </c>
      <c r="G1828">
        <v>9</v>
      </c>
      <c r="H1828">
        <v>1330</v>
      </c>
      <c r="I1828">
        <v>8155</v>
      </c>
      <c r="J1828" s="4">
        <f>SUMIFS(I:I,D:D,External_Data[[#This Row],[Brand]],F:F,External_Data[[#This Row],[Year]])</f>
        <v>219611</v>
      </c>
      <c r="K18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221767</v>
      </c>
    </row>
    <row r="1829" spans="1:11" x14ac:dyDescent="0.25">
      <c r="A1829" s="1" t="s">
        <v>9</v>
      </c>
      <c r="B1829" s="1" t="s">
        <v>24</v>
      </c>
      <c r="C1829" s="1" t="s">
        <v>31</v>
      </c>
      <c r="D1829" s="1" t="s">
        <v>32</v>
      </c>
      <c r="E1829" s="1" t="s">
        <v>15</v>
      </c>
      <c r="F1829">
        <v>2022</v>
      </c>
      <c r="G1829">
        <v>10</v>
      </c>
      <c r="H1829">
        <v>847</v>
      </c>
      <c r="I1829">
        <v>5208</v>
      </c>
      <c r="J1829" s="4">
        <f>SUMIFS(I:I,D:D,External_Data[[#This Row],[Brand]],F:F,External_Data[[#This Row],[Year]])</f>
        <v>219611</v>
      </c>
      <c r="K18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221046</v>
      </c>
    </row>
    <row r="1830" spans="1:11" x14ac:dyDescent="0.25">
      <c r="A1830" s="1" t="s">
        <v>9</v>
      </c>
      <c r="B1830" s="1" t="s">
        <v>24</v>
      </c>
      <c r="C1830" s="1" t="s">
        <v>31</v>
      </c>
      <c r="D1830" s="1" t="s">
        <v>32</v>
      </c>
      <c r="E1830" s="1" t="s">
        <v>15</v>
      </c>
      <c r="F1830">
        <v>2022</v>
      </c>
      <c r="G1830">
        <v>11</v>
      </c>
      <c r="H1830">
        <v>728</v>
      </c>
      <c r="I1830">
        <v>4459</v>
      </c>
      <c r="J1830" s="4">
        <f>SUMIFS(I:I,D:D,External_Data[[#This Row],[Brand]],F:F,External_Data[[#This Row],[Year]])</f>
        <v>219611</v>
      </c>
      <c r="K18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220423</v>
      </c>
    </row>
    <row r="1831" spans="1:11" x14ac:dyDescent="0.25">
      <c r="A1831" s="1" t="s">
        <v>9</v>
      </c>
      <c r="B1831" s="1" t="s">
        <v>24</v>
      </c>
      <c r="C1831" s="1" t="s">
        <v>31</v>
      </c>
      <c r="D1831" s="1" t="s">
        <v>32</v>
      </c>
      <c r="E1831" s="1" t="s">
        <v>15</v>
      </c>
      <c r="F1831">
        <v>2022</v>
      </c>
      <c r="G1831">
        <v>12</v>
      </c>
      <c r="H1831">
        <v>1449</v>
      </c>
      <c r="I1831">
        <v>9681</v>
      </c>
      <c r="J1831" s="4">
        <f>SUMIFS(I:I,D:D,External_Data[[#This Row],[Brand]],F:F,External_Data[[#This Row],[Year]])</f>
        <v>219611</v>
      </c>
      <c r="K18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219611</v>
      </c>
    </row>
    <row r="1832" spans="1:11" x14ac:dyDescent="0.25">
      <c r="A1832" s="1" t="s">
        <v>9</v>
      </c>
      <c r="B1832" s="1" t="s">
        <v>24</v>
      </c>
      <c r="C1832" s="1" t="s">
        <v>31</v>
      </c>
      <c r="D1832" s="1" t="s">
        <v>32</v>
      </c>
      <c r="E1832" s="1" t="s">
        <v>15</v>
      </c>
      <c r="F1832">
        <v>2023</v>
      </c>
      <c r="G1832">
        <v>1</v>
      </c>
      <c r="H1832">
        <v>952</v>
      </c>
      <c r="I1832">
        <v>6769</v>
      </c>
      <c r="J1832" s="4">
        <f>SUMIFS(I:I,D:D,External_Data[[#This Row],[Brand]],F:F,External_Data[[#This Row],[Year]])</f>
        <v>59220</v>
      </c>
      <c r="K18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70672</v>
      </c>
    </row>
    <row r="1833" spans="1:11" x14ac:dyDescent="0.25">
      <c r="A1833" s="1" t="s">
        <v>9</v>
      </c>
      <c r="B1833" s="1" t="s">
        <v>24</v>
      </c>
      <c r="C1833" s="1" t="s">
        <v>31</v>
      </c>
      <c r="D1833" s="1" t="s">
        <v>32</v>
      </c>
      <c r="E1833" s="1" t="s">
        <v>15</v>
      </c>
      <c r="F1833">
        <v>2023</v>
      </c>
      <c r="G1833">
        <v>2</v>
      </c>
      <c r="H1833">
        <v>819</v>
      </c>
      <c r="I1833">
        <v>5873</v>
      </c>
      <c r="J1833" s="4">
        <f>SUMIFS(I:I,D:D,External_Data[[#This Row],[Brand]],F:F,External_Data[[#This Row],[Year]])</f>
        <v>59220</v>
      </c>
      <c r="K18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69902</v>
      </c>
    </row>
    <row r="1834" spans="1:11" x14ac:dyDescent="0.25">
      <c r="A1834" s="1" t="s">
        <v>9</v>
      </c>
      <c r="B1834" s="1" t="s">
        <v>24</v>
      </c>
      <c r="C1834" s="1" t="s">
        <v>31</v>
      </c>
      <c r="D1834" s="1" t="s">
        <v>32</v>
      </c>
      <c r="E1834" s="1" t="s">
        <v>15</v>
      </c>
      <c r="F1834">
        <v>2023</v>
      </c>
      <c r="G1834">
        <v>3</v>
      </c>
      <c r="H1834">
        <v>938</v>
      </c>
      <c r="I1834">
        <v>6734</v>
      </c>
      <c r="J1834" s="4">
        <f>SUMIFS(I:I,D:D,External_Data[[#This Row],[Brand]],F:F,External_Data[[#This Row],[Year]])</f>
        <v>59220</v>
      </c>
      <c r="K18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68950</v>
      </c>
    </row>
    <row r="1835" spans="1:11" x14ac:dyDescent="0.25">
      <c r="A1835" s="1" t="s">
        <v>9</v>
      </c>
      <c r="B1835" s="1" t="s">
        <v>24</v>
      </c>
      <c r="C1835" s="1" t="s">
        <v>33</v>
      </c>
      <c r="D1835" s="1" t="s">
        <v>34</v>
      </c>
      <c r="E1835" s="1" t="s">
        <v>13</v>
      </c>
      <c r="F1835">
        <v>2018</v>
      </c>
      <c r="G1835">
        <v>1</v>
      </c>
      <c r="H1835">
        <v>3374</v>
      </c>
      <c r="I1835">
        <v>16667</v>
      </c>
      <c r="J1835" s="4">
        <f>SUMIFS(I:I,D:D,External_Data[[#This Row],[Brand]],F:F,External_Data[[#This Row],[Year]])</f>
        <v>403781</v>
      </c>
      <c r="K18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36" spans="1:11" x14ac:dyDescent="0.25">
      <c r="A1836" s="1" t="s">
        <v>9</v>
      </c>
      <c r="B1836" s="1" t="s">
        <v>24</v>
      </c>
      <c r="C1836" s="1" t="s">
        <v>33</v>
      </c>
      <c r="D1836" s="1" t="s">
        <v>34</v>
      </c>
      <c r="E1836" s="1" t="s">
        <v>13</v>
      </c>
      <c r="F1836">
        <v>2018</v>
      </c>
      <c r="G1836">
        <v>2</v>
      </c>
      <c r="H1836">
        <v>2527</v>
      </c>
      <c r="I1836">
        <v>12502</v>
      </c>
      <c r="J1836" s="4">
        <f>SUMIFS(I:I,D:D,External_Data[[#This Row],[Brand]],F:F,External_Data[[#This Row],[Year]])</f>
        <v>403781</v>
      </c>
      <c r="K18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37" spans="1:11" x14ac:dyDescent="0.25">
      <c r="A1837" s="1" t="s">
        <v>9</v>
      </c>
      <c r="B1837" s="1" t="s">
        <v>24</v>
      </c>
      <c r="C1837" s="1" t="s">
        <v>33</v>
      </c>
      <c r="D1837" s="1" t="s">
        <v>34</v>
      </c>
      <c r="E1837" s="1" t="s">
        <v>13</v>
      </c>
      <c r="F1837">
        <v>2018</v>
      </c>
      <c r="G1837">
        <v>3</v>
      </c>
      <c r="H1837">
        <v>3325</v>
      </c>
      <c r="I1837">
        <v>16464</v>
      </c>
      <c r="J1837" s="4">
        <f>SUMIFS(I:I,D:D,External_Data[[#This Row],[Brand]],F:F,External_Data[[#This Row],[Year]])</f>
        <v>403781</v>
      </c>
      <c r="K18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38" spans="1:11" x14ac:dyDescent="0.25">
      <c r="A1838" s="1" t="s">
        <v>9</v>
      </c>
      <c r="B1838" s="1" t="s">
        <v>24</v>
      </c>
      <c r="C1838" s="1" t="s">
        <v>33</v>
      </c>
      <c r="D1838" s="1" t="s">
        <v>34</v>
      </c>
      <c r="E1838" s="1" t="s">
        <v>13</v>
      </c>
      <c r="F1838">
        <v>2018</v>
      </c>
      <c r="G1838">
        <v>4</v>
      </c>
      <c r="H1838">
        <v>3031</v>
      </c>
      <c r="I1838">
        <v>15008</v>
      </c>
      <c r="J1838" s="4">
        <f>SUMIFS(I:I,D:D,External_Data[[#This Row],[Brand]],F:F,External_Data[[#This Row],[Year]])</f>
        <v>403781</v>
      </c>
      <c r="K18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39" spans="1:11" x14ac:dyDescent="0.25">
      <c r="A1839" s="1" t="s">
        <v>9</v>
      </c>
      <c r="B1839" s="1" t="s">
        <v>24</v>
      </c>
      <c r="C1839" s="1" t="s">
        <v>33</v>
      </c>
      <c r="D1839" s="1" t="s">
        <v>34</v>
      </c>
      <c r="E1839" s="1" t="s">
        <v>13</v>
      </c>
      <c r="F1839">
        <v>2018</v>
      </c>
      <c r="G1839">
        <v>5</v>
      </c>
      <c r="H1839">
        <v>3444</v>
      </c>
      <c r="I1839">
        <v>17052</v>
      </c>
      <c r="J1839" s="4">
        <f>SUMIFS(I:I,D:D,External_Data[[#This Row],[Brand]],F:F,External_Data[[#This Row],[Year]])</f>
        <v>403781</v>
      </c>
      <c r="K18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0" spans="1:11" x14ac:dyDescent="0.25">
      <c r="A1840" s="1" t="s">
        <v>9</v>
      </c>
      <c r="B1840" s="1" t="s">
        <v>24</v>
      </c>
      <c r="C1840" s="1" t="s">
        <v>33</v>
      </c>
      <c r="D1840" s="1" t="s">
        <v>34</v>
      </c>
      <c r="E1840" s="1" t="s">
        <v>13</v>
      </c>
      <c r="F1840">
        <v>2018</v>
      </c>
      <c r="G1840">
        <v>6</v>
      </c>
      <c r="H1840">
        <v>4221</v>
      </c>
      <c r="I1840">
        <v>20895</v>
      </c>
      <c r="J1840" s="4">
        <f>SUMIFS(I:I,D:D,External_Data[[#This Row],[Brand]],F:F,External_Data[[#This Row],[Year]])</f>
        <v>403781</v>
      </c>
      <c r="K18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1" spans="1:11" x14ac:dyDescent="0.25">
      <c r="A1841" s="1" t="s">
        <v>9</v>
      </c>
      <c r="B1841" s="1" t="s">
        <v>24</v>
      </c>
      <c r="C1841" s="1" t="s">
        <v>33</v>
      </c>
      <c r="D1841" s="1" t="s">
        <v>34</v>
      </c>
      <c r="E1841" s="1" t="s">
        <v>13</v>
      </c>
      <c r="F1841">
        <v>2018</v>
      </c>
      <c r="G1841">
        <v>7</v>
      </c>
      <c r="H1841">
        <v>3318</v>
      </c>
      <c r="I1841">
        <v>16436</v>
      </c>
      <c r="J1841" s="4">
        <f>SUMIFS(I:I,D:D,External_Data[[#This Row],[Brand]],F:F,External_Data[[#This Row],[Year]])</f>
        <v>403781</v>
      </c>
      <c r="K18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2" spans="1:11" x14ac:dyDescent="0.25">
      <c r="A1842" s="1" t="s">
        <v>9</v>
      </c>
      <c r="B1842" s="1" t="s">
        <v>24</v>
      </c>
      <c r="C1842" s="1" t="s">
        <v>33</v>
      </c>
      <c r="D1842" s="1" t="s">
        <v>34</v>
      </c>
      <c r="E1842" s="1" t="s">
        <v>13</v>
      </c>
      <c r="F1842">
        <v>2018</v>
      </c>
      <c r="G1842">
        <v>8</v>
      </c>
      <c r="H1842">
        <v>3108</v>
      </c>
      <c r="I1842">
        <v>15379</v>
      </c>
      <c r="J1842" s="4">
        <f>SUMIFS(I:I,D:D,External_Data[[#This Row],[Brand]],F:F,External_Data[[#This Row],[Year]])</f>
        <v>403781</v>
      </c>
      <c r="K18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3" spans="1:11" x14ac:dyDescent="0.25">
      <c r="A1843" s="1" t="s">
        <v>9</v>
      </c>
      <c r="B1843" s="1" t="s">
        <v>24</v>
      </c>
      <c r="C1843" s="1" t="s">
        <v>33</v>
      </c>
      <c r="D1843" s="1" t="s">
        <v>34</v>
      </c>
      <c r="E1843" s="1" t="s">
        <v>13</v>
      </c>
      <c r="F1843">
        <v>2018</v>
      </c>
      <c r="G1843">
        <v>9</v>
      </c>
      <c r="H1843">
        <v>2821</v>
      </c>
      <c r="I1843">
        <v>13972</v>
      </c>
      <c r="J1843" s="4">
        <f>SUMIFS(I:I,D:D,External_Data[[#This Row],[Brand]],F:F,External_Data[[#This Row],[Year]])</f>
        <v>403781</v>
      </c>
      <c r="K18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4" spans="1:11" x14ac:dyDescent="0.25">
      <c r="A1844" s="1" t="s">
        <v>9</v>
      </c>
      <c r="B1844" s="1" t="s">
        <v>24</v>
      </c>
      <c r="C1844" s="1" t="s">
        <v>33</v>
      </c>
      <c r="D1844" s="1" t="s">
        <v>34</v>
      </c>
      <c r="E1844" s="1" t="s">
        <v>13</v>
      </c>
      <c r="F1844">
        <v>2018</v>
      </c>
      <c r="G1844">
        <v>10</v>
      </c>
      <c r="H1844">
        <v>3696</v>
      </c>
      <c r="I1844">
        <v>18277</v>
      </c>
      <c r="J1844" s="4">
        <f>SUMIFS(I:I,D:D,External_Data[[#This Row],[Brand]],F:F,External_Data[[#This Row],[Year]])</f>
        <v>403781</v>
      </c>
      <c r="K18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5" spans="1:11" x14ac:dyDescent="0.25">
      <c r="A1845" s="1" t="s">
        <v>9</v>
      </c>
      <c r="B1845" s="1" t="s">
        <v>24</v>
      </c>
      <c r="C1845" s="1" t="s">
        <v>33</v>
      </c>
      <c r="D1845" s="1" t="s">
        <v>34</v>
      </c>
      <c r="E1845" s="1" t="s">
        <v>13</v>
      </c>
      <c r="F1845">
        <v>2018</v>
      </c>
      <c r="G1845">
        <v>11</v>
      </c>
      <c r="H1845">
        <v>3395</v>
      </c>
      <c r="I1845">
        <v>16786</v>
      </c>
      <c r="J1845" s="4">
        <f>SUMIFS(I:I,D:D,External_Data[[#This Row],[Brand]],F:F,External_Data[[#This Row],[Year]])</f>
        <v>403781</v>
      </c>
      <c r="K18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6" spans="1:11" x14ac:dyDescent="0.25">
      <c r="A1846" s="1" t="s">
        <v>9</v>
      </c>
      <c r="B1846" s="1" t="s">
        <v>24</v>
      </c>
      <c r="C1846" s="1" t="s">
        <v>33</v>
      </c>
      <c r="D1846" s="1" t="s">
        <v>34</v>
      </c>
      <c r="E1846" s="1" t="s">
        <v>13</v>
      </c>
      <c r="F1846">
        <v>2018</v>
      </c>
      <c r="G1846">
        <v>12</v>
      </c>
      <c r="H1846">
        <v>2870</v>
      </c>
      <c r="I1846">
        <v>14217</v>
      </c>
      <c r="J1846" s="4">
        <f>SUMIFS(I:I,D:D,External_Data[[#This Row],[Brand]],F:F,External_Data[[#This Row],[Year]])</f>
        <v>403781</v>
      </c>
      <c r="K18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47" spans="1:11" x14ac:dyDescent="0.25">
      <c r="A1847" s="1" t="s">
        <v>9</v>
      </c>
      <c r="B1847" s="1" t="s">
        <v>24</v>
      </c>
      <c r="C1847" s="1" t="s">
        <v>33</v>
      </c>
      <c r="D1847" s="1" t="s">
        <v>34</v>
      </c>
      <c r="E1847" s="1" t="s">
        <v>13</v>
      </c>
      <c r="F1847">
        <v>2019</v>
      </c>
      <c r="G1847">
        <v>1</v>
      </c>
      <c r="H1847">
        <v>2632</v>
      </c>
      <c r="I1847">
        <v>13027</v>
      </c>
      <c r="J1847" s="4">
        <f>SUMIFS(I:I,D:D,External_Data[[#This Row],[Brand]],F:F,External_Data[[#This Row],[Year]])</f>
        <v>303562</v>
      </c>
      <c r="K18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339318</v>
      </c>
    </row>
    <row r="1848" spans="1:11" x14ac:dyDescent="0.25">
      <c r="A1848" s="1" t="s">
        <v>9</v>
      </c>
      <c r="B1848" s="1" t="s">
        <v>24</v>
      </c>
      <c r="C1848" s="1" t="s">
        <v>33</v>
      </c>
      <c r="D1848" s="1" t="s">
        <v>34</v>
      </c>
      <c r="E1848" s="1" t="s">
        <v>13</v>
      </c>
      <c r="F1848">
        <v>2019</v>
      </c>
      <c r="G1848">
        <v>2</v>
      </c>
      <c r="H1848">
        <v>2926</v>
      </c>
      <c r="I1848">
        <v>14455</v>
      </c>
      <c r="J1848" s="4">
        <f>SUMIFS(I:I,D:D,External_Data[[#This Row],[Brand]],F:F,External_Data[[#This Row],[Year]])</f>
        <v>303562</v>
      </c>
      <c r="K18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336791</v>
      </c>
    </row>
    <row r="1849" spans="1:11" x14ac:dyDescent="0.25">
      <c r="A1849" s="1" t="s">
        <v>9</v>
      </c>
      <c r="B1849" s="1" t="s">
        <v>24</v>
      </c>
      <c r="C1849" s="1" t="s">
        <v>33</v>
      </c>
      <c r="D1849" s="1" t="s">
        <v>34</v>
      </c>
      <c r="E1849" s="1" t="s">
        <v>13</v>
      </c>
      <c r="F1849">
        <v>2019</v>
      </c>
      <c r="G1849">
        <v>3</v>
      </c>
      <c r="H1849">
        <v>3654</v>
      </c>
      <c r="I1849">
        <v>18095</v>
      </c>
      <c r="J1849" s="4">
        <f>SUMIFS(I:I,D:D,External_Data[[#This Row],[Brand]],F:F,External_Data[[#This Row],[Year]])</f>
        <v>303562</v>
      </c>
      <c r="K18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333466</v>
      </c>
    </row>
    <row r="1850" spans="1:11" x14ac:dyDescent="0.25">
      <c r="A1850" s="1" t="s">
        <v>9</v>
      </c>
      <c r="B1850" s="1" t="s">
        <v>24</v>
      </c>
      <c r="C1850" s="1" t="s">
        <v>33</v>
      </c>
      <c r="D1850" s="1" t="s">
        <v>34</v>
      </c>
      <c r="E1850" s="1" t="s">
        <v>13</v>
      </c>
      <c r="F1850">
        <v>2019</v>
      </c>
      <c r="G1850">
        <v>4</v>
      </c>
      <c r="H1850">
        <v>2912</v>
      </c>
      <c r="I1850">
        <v>14406</v>
      </c>
      <c r="J1850" s="4">
        <f>SUMIFS(I:I,D:D,External_Data[[#This Row],[Brand]],F:F,External_Data[[#This Row],[Year]])</f>
        <v>303562</v>
      </c>
      <c r="K18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330435</v>
      </c>
    </row>
    <row r="1851" spans="1:11" x14ac:dyDescent="0.25">
      <c r="A1851" s="1" t="s">
        <v>9</v>
      </c>
      <c r="B1851" s="1" t="s">
        <v>24</v>
      </c>
      <c r="C1851" s="1" t="s">
        <v>33</v>
      </c>
      <c r="D1851" s="1" t="s">
        <v>34</v>
      </c>
      <c r="E1851" s="1" t="s">
        <v>13</v>
      </c>
      <c r="F1851">
        <v>2019</v>
      </c>
      <c r="G1851">
        <v>5</v>
      </c>
      <c r="H1851">
        <v>3374</v>
      </c>
      <c r="I1851">
        <v>16695</v>
      </c>
      <c r="J1851" s="4">
        <f>SUMIFS(I:I,D:D,External_Data[[#This Row],[Brand]],F:F,External_Data[[#This Row],[Year]])</f>
        <v>303562</v>
      </c>
      <c r="K18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326991</v>
      </c>
    </row>
    <row r="1852" spans="1:11" x14ac:dyDescent="0.25">
      <c r="A1852" s="1" t="s">
        <v>9</v>
      </c>
      <c r="B1852" s="1" t="s">
        <v>24</v>
      </c>
      <c r="C1852" s="1" t="s">
        <v>33</v>
      </c>
      <c r="D1852" s="1" t="s">
        <v>34</v>
      </c>
      <c r="E1852" s="1" t="s">
        <v>13</v>
      </c>
      <c r="F1852">
        <v>2019</v>
      </c>
      <c r="G1852">
        <v>6</v>
      </c>
      <c r="H1852">
        <v>2226</v>
      </c>
      <c r="I1852">
        <v>11025</v>
      </c>
      <c r="J1852" s="4">
        <f>SUMIFS(I:I,D:D,External_Data[[#This Row],[Brand]],F:F,External_Data[[#This Row],[Year]])</f>
        <v>303562</v>
      </c>
      <c r="K18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322770</v>
      </c>
    </row>
    <row r="1853" spans="1:11" x14ac:dyDescent="0.25">
      <c r="A1853" s="1" t="s">
        <v>9</v>
      </c>
      <c r="B1853" s="1" t="s">
        <v>24</v>
      </c>
      <c r="C1853" s="1" t="s">
        <v>33</v>
      </c>
      <c r="D1853" s="1" t="s">
        <v>34</v>
      </c>
      <c r="E1853" s="1" t="s">
        <v>13</v>
      </c>
      <c r="F1853">
        <v>2019</v>
      </c>
      <c r="G1853">
        <v>7</v>
      </c>
      <c r="H1853">
        <v>2807</v>
      </c>
      <c r="I1853">
        <v>13888</v>
      </c>
      <c r="J1853" s="4">
        <f>SUMIFS(I:I,D:D,External_Data[[#This Row],[Brand]],F:F,External_Data[[#This Row],[Year]])</f>
        <v>303562</v>
      </c>
      <c r="K18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319452</v>
      </c>
    </row>
    <row r="1854" spans="1:11" x14ac:dyDescent="0.25">
      <c r="A1854" s="1" t="s">
        <v>9</v>
      </c>
      <c r="B1854" s="1" t="s">
        <v>24</v>
      </c>
      <c r="C1854" s="1" t="s">
        <v>33</v>
      </c>
      <c r="D1854" s="1" t="s">
        <v>34</v>
      </c>
      <c r="E1854" s="1" t="s">
        <v>13</v>
      </c>
      <c r="F1854">
        <v>2019</v>
      </c>
      <c r="G1854">
        <v>8</v>
      </c>
      <c r="H1854">
        <v>2723</v>
      </c>
      <c r="I1854">
        <v>13482</v>
      </c>
      <c r="J1854" s="4">
        <f>SUMIFS(I:I,D:D,External_Data[[#This Row],[Brand]],F:F,External_Data[[#This Row],[Year]])</f>
        <v>303562</v>
      </c>
      <c r="K18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316344</v>
      </c>
    </row>
    <row r="1855" spans="1:11" x14ac:dyDescent="0.25">
      <c r="A1855" s="1" t="s">
        <v>9</v>
      </c>
      <c r="B1855" s="1" t="s">
        <v>24</v>
      </c>
      <c r="C1855" s="1" t="s">
        <v>33</v>
      </c>
      <c r="D1855" s="1" t="s">
        <v>34</v>
      </c>
      <c r="E1855" s="1" t="s">
        <v>13</v>
      </c>
      <c r="F1855">
        <v>2019</v>
      </c>
      <c r="G1855">
        <v>9</v>
      </c>
      <c r="H1855">
        <v>2856</v>
      </c>
      <c r="I1855">
        <v>14161</v>
      </c>
      <c r="J1855" s="4">
        <f>SUMIFS(I:I,D:D,External_Data[[#This Row],[Brand]],F:F,External_Data[[#This Row],[Year]])</f>
        <v>303562</v>
      </c>
      <c r="K18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313523</v>
      </c>
    </row>
    <row r="1856" spans="1:11" x14ac:dyDescent="0.25">
      <c r="A1856" s="1" t="s">
        <v>9</v>
      </c>
      <c r="B1856" s="1" t="s">
        <v>24</v>
      </c>
      <c r="C1856" s="1" t="s">
        <v>33</v>
      </c>
      <c r="D1856" s="1" t="s">
        <v>34</v>
      </c>
      <c r="E1856" s="1" t="s">
        <v>13</v>
      </c>
      <c r="F1856">
        <v>2019</v>
      </c>
      <c r="G1856">
        <v>10</v>
      </c>
      <c r="H1856">
        <v>2289</v>
      </c>
      <c r="I1856">
        <v>11305</v>
      </c>
      <c r="J1856" s="4">
        <f>SUMIFS(I:I,D:D,External_Data[[#This Row],[Brand]],F:F,External_Data[[#This Row],[Year]])</f>
        <v>303562</v>
      </c>
      <c r="K18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309827</v>
      </c>
    </row>
    <row r="1857" spans="1:11" x14ac:dyDescent="0.25">
      <c r="A1857" s="1" t="s">
        <v>9</v>
      </c>
      <c r="B1857" s="1" t="s">
        <v>24</v>
      </c>
      <c r="C1857" s="1" t="s">
        <v>33</v>
      </c>
      <c r="D1857" s="1" t="s">
        <v>34</v>
      </c>
      <c r="E1857" s="1" t="s">
        <v>13</v>
      </c>
      <c r="F1857">
        <v>2019</v>
      </c>
      <c r="G1857">
        <v>11</v>
      </c>
      <c r="H1857">
        <v>1498</v>
      </c>
      <c r="I1857">
        <v>7413</v>
      </c>
      <c r="J1857" s="4">
        <f>SUMIFS(I:I,D:D,External_Data[[#This Row],[Brand]],F:F,External_Data[[#This Row],[Year]])</f>
        <v>303562</v>
      </c>
      <c r="K18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306432</v>
      </c>
    </row>
    <row r="1858" spans="1:11" x14ac:dyDescent="0.25">
      <c r="A1858" s="1" t="s">
        <v>9</v>
      </c>
      <c r="B1858" s="1" t="s">
        <v>24</v>
      </c>
      <c r="C1858" s="1" t="s">
        <v>33</v>
      </c>
      <c r="D1858" s="1" t="s">
        <v>34</v>
      </c>
      <c r="E1858" s="1" t="s">
        <v>13</v>
      </c>
      <c r="F1858">
        <v>2019</v>
      </c>
      <c r="G1858">
        <v>12</v>
      </c>
      <c r="H1858">
        <v>1862</v>
      </c>
      <c r="I1858">
        <v>9205</v>
      </c>
      <c r="J1858" s="4">
        <f>SUMIFS(I:I,D:D,External_Data[[#This Row],[Brand]],F:F,External_Data[[#This Row],[Year]])</f>
        <v>303562</v>
      </c>
      <c r="K18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303562</v>
      </c>
    </row>
    <row r="1859" spans="1:11" x14ac:dyDescent="0.25">
      <c r="A1859" s="1" t="s">
        <v>9</v>
      </c>
      <c r="B1859" s="1" t="s">
        <v>24</v>
      </c>
      <c r="C1859" s="1" t="s">
        <v>33</v>
      </c>
      <c r="D1859" s="1" t="s">
        <v>34</v>
      </c>
      <c r="E1859" s="1" t="s">
        <v>13</v>
      </c>
      <c r="F1859">
        <v>2020</v>
      </c>
      <c r="G1859">
        <v>1</v>
      </c>
      <c r="H1859">
        <v>1470</v>
      </c>
      <c r="I1859">
        <v>7301</v>
      </c>
      <c r="J1859" s="4">
        <f>SUMIFS(I:I,D:D,External_Data[[#This Row],[Brand]],F:F,External_Data[[#This Row],[Year]])</f>
        <v>71673</v>
      </c>
      <c r="K18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100800</v>
      </c>
    </row>
    <row r="1860" spans="1:11" x14ac:dyDescent="0.25">
      <c r="A1860" s="1" t="s">
        <v>9</v>
      </c>
      <c r="B1860" s="1" t="s">
        <v>24</v>
      </c>
      <c r="C1860" s="1" t="s">
        <v>33</v>
      </c>
      <c r="D1860" s="1" t="s">
        <v>34</v>
      </c>
      <c r="E1860" s="1" t="s">
        <v>13</v>
      </c>
      <c r="F1860">
        <v>2020</v>
      </c>
      <c r="G1860">
        <v>2</v>
      </c>
      <c r="H1860">
        <v>1666</v>
      </c>
      <c r="I1860">
        <v>8253</v>
      </c>
      <c r="J1860" s="4">
        <f>SUMIFS(I:I,D:D,External_Data[[#This Row],[Brand]],F:F,External_Data[[#This Row],[Year]])</f>
        <v>71673</v>
      </c>
      <c r="K18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97874</v>
      </c>
    </row>
    <row r="1861" spans="1:11" x14ac:dyDescent="0.25">
      <c r="A1861" s="1" t="s">
        <v>9</v>
      </c>
      <c r="B1861" s="1" t="s">
        <v>24</v>
      </c>
      <c r="C1861" s="1" t="s">
        <v>33</v>
      </c>
      <c r="D1861" s="1" t="s">
        <v>34</v>
      </c>
      <c r="E1861" s="1" t="s">
        <v>13</v>
      </c>
      <c r="F1861">
        <v>2020</v>
      </c>
      <c r="G1861">
        <v>3</v>
      </c>
      <c r="H1861">
        <v>2002</v>
      </c>
      <c r="I1861">
        <v>9891</v>
      </c>
      <c r="J1861" s="4">
        <f>SUMIFS(I:I,D:D,External_Data[[#This Row],[Brand]],F:F,External_Data[[#This Row],[Year]])</f>
        <v>71673</v>
      </c>
      <c r="K18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94220</v>
      </c>
    </row>
    <row r="1862" spans="1:11" x14ac:dyDescent="0.25">
      <c r="A1862" s="1" t="s">
        <v>9</v>
      </c>
      <c r="B1862" s="1" t="s">
        <v>24</v>
      </c>
      <c r="C1862" s="1" t="s">
        <v>33</v>
      </c>
      <c r="D1862" s="1" t="s">
        <v>34</v>
      </c>
      <c r="E1862" s="1" t="s">
        <v>13</v>
      </c>
      <c r="F1862">
        <v>2020</v>
      </c>
      <c r="G1862">
        <v>4</v>
      </c>
      <c r="H1862">
        <v>1232</v>
      </c>
      <c r="I1862">
        <v>6104</v>
      </c>
      <c r="J1862" s="4">
        <f>SUMIFS(I:I,D:D,External_Data[[#This Row],[Brand]],F:F,External_Data[[#This Row],[Year]])</f>
        <v>71673</v>
      </c>
      <c r="K18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91308</v>
      </c>
    </row>
    <row r="1863" spans="1:11" x14ac:dyDescent="0.25">
      <c r="A1863" s="1" t="s">
        <v>9</v>
      </c>
      <c r="B1863" s="1" t="s">
        <v>24</v>
      </c>
      <c r="C1863" s="1" t="s">
        <v>33</v>
      </c>
      <c r="D1863" s="1" t="s">
        <v>34</v>
      </c>
      <c r="E1863" s="1" t="s">
        <v>13</v>
      </c>
      <c r="F1863">
        <v>2020</v>
      </c>
      <c r="G1863">
        <v>5</v>
      </c>
      <c r="H1863">
        <v>1232</v>
      </c>
      <c r="I1863">
        <v>6076</v>
      </c>
      <c r="J1863" s="4">
        <f>SUMIFS(I:I,D:D,External_Data[[#This Row],[Brand]],F:F,External_Data[[#This Row],[Year]])</f>
        <v>71673</v>
      </c>
      <c r="K18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87934</v>
      </c>
    </row>
    <row r="1864" spans="1:11" x14ac:dyDescent="0.25">
      <c r="A1864" s="1" t="s">
        <v>9</v>
      </c>
      <c r="B1864" s="1" t="s">
        <v>24</v>
      </c>
      <c r="C1864" s="1" t="s">
        <v>33</v>
      </c>
      <c r="D1864" s="1" t="s">
        <v>34</v>
      </c>
      <c r="E1864" s="1" t="s">
        <v>13</v>
      </c>
      <c r="F1864">
        <v>2020</v>
      </c>
      <c r="G1864">
        <v>6</v>
      </c>
      <c r="H1864">
        <v>854</v>
      </c>
      <c r="I1864">
        <v>4256</v>
      </c>
      <c r="J1864" s="4">
        <f>SUMIFS(I:I,D:D,External_Data[[#This Row],[Brand]],F:F,External_Data[[#This Row],[Year]])</f>
        <v>71673</v>
      </c>
      <c r="K18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85708</v>
      </c>
    </row>
    <row r="1865" spans="1:11" x14ac:dyDescent="0.25">
      <c r="A1865" s="1" t="s">
        <v>9</v>
      </c>
      <c r="B1865" s="1" t="s">
        <v>24</v>
      </c>
      <c r="C1865" s="1" t="s">
        <v>33</v>
      </c>
      <c r="D1865" s="1" t="s">
        <v>34</v>
      </c>
      <c r="E1865" s="1" t="s">
        <v>13</v>
      </c>
      <c r="F1865">
        <v>2020</v>
      </c>
      <c r="G1865">
        <v>7</v>
      </c>
      <c r="H1865">
        <v>917</v>
      </c>
      <c r="I1865">
        <v>4550</v>
      </c>
      <c r="J1865" s="4">
        <f>SUMIFS(I:I,D:D,External_Data[[#This Row],[Brand]],F:F,External_Data[[#This Row],[Year]])</f>
        <v>71673</v>
      </c>
      <c r="K18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82901</v>
      </c>
    </row>
    <row r="1866" spans="1:11" x14ac:dyDescent="0.25">
      <c r="A1866" s="1" t="s">
        <v>9</v>
      </c>
      <c r="B1866" s="1" t="s">
        <v>24</v>
      </c>
      <c r="C1866" s="1" t="s">
        <v>33</v>
      </c>
      <c r="D1866" s="1" t="s">
        <v>34</v>
      </c>
      <c r="E1866" s="1" t="s">
        <v>13</v>
      </c>
      <c r="F1866">
        <v>2020</v>
      </c>
      <c r="G1866">
        <v>8</v>
      </c>
      <c r="H1866">
        <v>231</v>
      </c>
      <c r="I1866">
        <v>1169</v>
      </c>
      <c r="J1866" s="4">
        <f>SUMIFS(I:I,D:D,External_Data[[#This Row],[Brand]],F:F,External_Data[[#This Row],[Year]])</f>
        <v>71673</v>
      </c>
      <c r="K18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80178</v>
      </c>
    </row>
    <row r="1867" spans="1:11" x14ac:dyDescent="0.25">
      <c r="A1867" s="1" t="s">
        <v>9</v>
      </c>
      <c r="B1867" s="1" t="s">
        <v>24</v>
      </c>
      <c r="C1867" s="1" t="s">
        <v>33</v>
      </c>
      <c r="D1867" s="1" t="s">
        <v>34</v>
      </c>
      <c r="E1867" s="1" t="s">
        <v>13</v>
      </c>
      <c r="F1867">
        <v>2020</v>
      </c>
      <c r="G1867">
        <v>9</v>
      </c>
      <c r="H1867">
        <v>364</v>
      </c>
      <c r="I1867">
        <v>1827</v>
      </c>
      <c r="J1867" s="4">
        <f>SUMIFS(I:I,D:D,External_Data[[#This Row],[Brand]],F:F,External_Data[[#This Row],[Year]])</f>
        <v>71673</v>
      </c>
      <c r="K18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77322</v>
      </c>
    </row>
    <row r="1868" spans="1:11" x14ac:dyDescent="0.25">
      <c r="A1868" s="1" t="s">
        <v>9</v>
      </c>
      <c r="B1868" s="1" t="s">
        <v>24</v>
      </c>
      <c r="C1868" s="1" t="s">
        <v>33</v>
      </c>
      <c r="D1868" s="1" t="s">
        <v>34</v>
      </c>
      <c r="E1868" s="1" t="s">
        <v>13</v>
      </c>
      <c r="F1868">
        <v>2020</v>
      </c>
      <c r="G1868">
        <v>10</v>
      </c>
      <c r="H1868">
        <v>434</v>
      </c>
      <c r="I1868">
        <v>2142</v>
      </c>
      <c r="J1868" s="4">
        <f>SUMIFS(I:I,D:D,External_Data[[#This Row],[Brand]],F:F,External_Data[[#This Row],[Year]])</f>
        <v>71673</v>
      </c>
      <c r="K18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75033</v>
      </c>
    </row>
    <row r="1869" spans="1:11" x14ac:dyDescent="0.25">
      <c r="A1869" s="1" t="s">
        <v>9</v>
      </c>
      <c r="B1869" s="1" t="s">
        <v>24</v>
      </c>
      <c r="C1869" s="1" t="s">
        <v>33</v>
      </c>
      <c r="D1869" s="1" t="s">
        <v>34</v>
      </c>
      <c r="E1869" s="1" t="s">
        <v>13</v>
      </c>
      <c r="F1869">
        <v>2020</v>
      </c>
      <c r="G1869">
        <v>11</v>
      </c>
      <c r="H1869">
        <v>266</v>
      </c>
      <c r="I1869">
        <v>1302</v>
      </c>
      <c r="J1869" s="4">
        <f>SUMIFS(I:I,D:D,External_Data[[#This Row],[Brand]],F:F,External_Data[[#This Row],[Year]])</f>
        <v>71673</v>
      </c>
      <c r="K18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73535</v>
      </c>
    </row>
    <row r="1870" spans="1:11" x14ac:dyDescent="0.25">
      <c r="A1870" s="1" t="s">
        <v>9</v>
      </c>
      <c r="B1870" s="1" t="s">
        <v>24</v>
      </c>
      <c r="C1870" s="1" t="s">
        <v>33</v>
      </c>
      <c r="D1870" s="1" t="s">
        <v>34</v>
      </c>
      <c r="E1870" s="1" t="s">
        <v>13</v>
      </c>
      <c r="F1870">
        <v>2020</v>
      </c>
      <c r="G1870">
        <v>12</v>
      </c>
      <c r="H1870">
        <v>273</v>
      </c>
      <c r="I1870">
        <v>1351</v>
      </c>
      <c r="J1870" s="4">
        <f>SUMIFS(I:I,D:D,External_Data[[#This Row],[Brand]],F:F,External_Data[[#This Row],[Year]])</f>
        <v>71673</v>
      </c>
      <c r="K18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71673</v>
      </c>
    </row>
    <row r="1871" spans="1:11" x14ac:dyDescent="0.25">
      <c r="A1871" s="1" t="s">
        <v>9</v>
      </c>
      <c r="B1871" s="1" t="s">
        <v>24</v>
      </c>
      <c r="C1871" s="1" t="s">
        <v>33</v>
      </c>
      <c r="D1871" s="1" t="s">
        <v>34</v>
      </c>
      <c r="E1871" s="1" t="s">
        <v>13</v>
      </c>
      <c r="F1871">
        <v>2021</v>
      </c>
      <c r="G1871">
        <v>1</v>
      </c>
      <c r="H1871">
        <v>273</v>
      </c>
      <c r="I1871">
        <v>1351</v>
      </c>
      <c r="J1871" s="4">
        <f>SUMIFS(I:I,D:D,External_Data[[#This Row],[Brand]],F:F,External_Data[[#This Row],[Year]])</f>
        <v>13783</v>
      </c>
      <c r="K18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23254</v>
      </c>
    </row>
    <row r="1872" spans="1:11" x14ac:dyDescent="0.25">
      <c r="A1872" s="1" t="s">
        <v>9</v>
      </c>
      <c r="B1872" s="1" t="s">
        <v>24</v>
      </c>
      <c r="C1872" s="1" t="s">
        <v>33</v>
      </c>
      <c r="D1872" s="1" t="s">
        <v>34</v>
      </c>
      <c r="E1872" s="1" t="s">
        <v>13</v>
      </c>
      <c r="F1872">
        <v>2021</v>
      </c>
      <c r="G1872">
        <v>2</v>
      </c>
      <c r="H1872">
        <v>168</v>
      </c>
      <c r="I1872">
        <v>847</v>
      </c>
      <c r="J1872" s="4">
        <f>SUMIFS(I:I,D:D,External_Data[[#This Row],[Brand]],F:F,External_Data[[#This Row],[Year]])</f>
        <v>13783</v>
      </c>
      <c r="K18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21588</v>
      </c>
    </row>
    <row r="1873" spans="1:11" x14ac:dyDescent="0.25">
      <c r="A1873" s="1" t="s">
        <v>9</v>
      </c>
      <c r="B1873" s="1" t="s">
        <v>24</v>
      </c>
      <c r="C1873" s="1" t="s">
        <v>33</v>
      </c>
      <c r="D1873" s="1" t="s">
        <v>34</v>
      </c>
      <c r="E1873" s="1" t="s">
        <v>13</v>
      </c>
      <c r="F1873">
        <v>2021</v>
      </c>
      <c r="G1873">
        <v>3</v>
      </c>
      <c r="H1873">
        <v>245</v>
      </c>
      <c r="I1873">
        <v>1183</v>
      </c>
      <c r="J1873" s="4">
        <f>SUMIFS(I:I,D:D,External_Data[[#This Row],[Brand]],F:F,External_Data[[#This Row],[Year]])</f>
        <v>13783</v>
      </c>
      <c r="K18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19586</v>
      </c>
    </row>
    <row r="1874" spans="1:11" x14ac:dyDescent="0.25">
      <c r="A1874" s="1" t="s">
        <v>9</v>
      </c>
      <c r="B1874" s="1" t="s">
        <v>24</v>
      </c>
      <c r="C1874" s="1" t="s">
        <v>33</v>
      </c>
      <c r="D1874" s="1" t="s">
        <v>34</v>
      </c>
      <c r="E1874" s="1" t="s">
        <v>13</v>
      </c>
      <c r="F1874">
        <v>2021</v>
      </c>
      <c r="G1874">
        <v>4</v>
      </c>
      <c r="H1874">
        <v>189</v>
      </c>
      <c r="I1874">
        <v>959</v>
      </c>
      <c r="J1874" s="4">
        <f>SUMIFS(I:I,D:D,External_Data[[#This Row],[Brand]],F:F,External_Data[[#This Row],[Year]])</f>
        <v>13783</v>
      </c>
      <c r="K18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18354</v>
      </c>
    </row>
    <row r="1875" spans="1:11" x14ac:dyDescent="0.25">
      <c r="A1875" s="1" t="s">
        <v>9</v>
      </c>
      <c r="B1875" s="1" t="s">
        <v>24</v>
      </c>
      <c r="C1875" s="1" t="s">
        <v>33</v>
      </c>
      <c r="D1875" s="1" t="s">
        <v>34</v>
      </c>
      <c r="E1875" s="1" t="s">
        <v>13</v>
      </c>
      <c r="F1875">
        <v>2021</v>
      </c>
      <c r="G1875">
        <v>5</v>
      </c>
      <c r="H1875">
        <v>63</v>
      </c>
      <c r="I1875">
        <v>336</v>
      </c>
      <c r="J1875" s="4">
        <f>SUMIFS(I:I,D:D,External_Data[[#This Row],[Brand]],F:F,External_Data[[#This Row],[Year]])</f>
        <v>13783</v>
      </c>
      <c r="K18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17122</v>
      </c>
    </row>
    <row r="1876" spans="1:11" x14ac:dyDescent="0.25">
      <c r="A1876" s="1" t="s">
        <v>9</v>
      </c>
      <c r="B1876" s="1" t="s">
        <v>24</v>
      </c>
      <c r="C1876" s="1" t="s">
        <v>33</v>
      </c>
      <c r="D1876" s="1" t="s">
        <v>34</v>
      </c>
      <c r="E1876" s="1" t="s">
        <v>13</v>
      </c>
      <c r="F1876">
        <v>2021</v>
      </c>
      <c r="G1876">
        <v>6</v>
      </c>
      <c r="H1876">
        <v>119</v>
      </c>
      <c r="I1876">
        <v>588</v>
      </c>
      <c r="J1876" s="4">
        <f>SUMIFS(I:I,D:D,External_Data[[#This Row],[Brand]],F:F,External_Data[[#This Row],[Year]])</f>
        <v>13783</v>
      </c>
      <c r="K18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16268</v>
      </c>
    </row>
    <row r="1877" spans="1:11" x14ac:dyDescent="0.25">
      <c r="A1877" s="1" t="s">
        <v>9</v>
      </c>
      <c r="B1877" s="1" t="s">
        <v>24</v>
      </c>
      <c r="C1877" s="1" t="s">
        <v>33</v>
      </c>
      <c r="D1877" s="1" t="s">
        <v>34</v>
      </c>
      <c r="E1877" s="1" t="s">
        <v>13</v>
      </c>
      <c r="F1877">
        <v>2021</v>
      </c>
      <c r="G1877">
        <v>7</v>
      </c>
      <c r="H1877">
        <v>168</v>
      </c>
      <c r="I1877">
        <v>826</v>
      </c>
      <c r="J1877" s="4">
        <f>SUMIFS(I:I,D:D,External_Data[[#This Row],[Brand]],F:F,External_Data[[#This Row],[Year]])</f>
        <v>13783</v>
      </c>
      <c r="K18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15351</v>
      </c>
    </row>
    <row r="1878" spans="1:11" x14ac:dyDescent="0.25">
      <c r="A1878" s="1" t="s">
        <v>9</v>
      </c>
      <c r="B1878" s="1" t="s">
        <v>24</v>
      </c>
      <c r="C1878" s="1" t="s">
        <v>33</v>
      </c>
      <c r="D1878" s="1" t="s">
        <v>34</v>
      </c>
      <c r="E1878" s="1" t="s">
        <v>13</v>
      </c>
      <c r="F1878">
        <v>2021</v>
      </c>
      <c r="G1878">
        <v>8</v>
      </c>
      <c r="H1878">
        <v>98</v>
      </c>
      <c r="I1878">
        <v>462</v>
      </c>
      <c r="J1878" s="4">
        <f>SUMIFS(I:I,D:D,External_Data[[#This Row],[Brand]],F:F,External_Data[[#This Row],[Year]])</f>
        <v>13783</v>
      </c>
      <c r="K18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15120</v>
      </c>
    </row>
    <row r="1879" spans="1:11" x14ac:dyDescent="0.25">
      <c r="A1879" s="1" t="s">
        <v>9</v>
      </c>
      <c r="B1879" s="1" t="s">
        <v>24</v>
      </c>
      <c r="C1879" s="1" t="s">
        <v>33</v>
      </c>
      <c r="D1879" s="1" t="s">
        <v>34</v>
      </c>
      <c r="E1879" s="1" t="s">
        <v>13</v>
      </c>
      <c r="F1879">
        <v>2021</v>
      </c>
      <c r="G1879">
        <v>9</v>
      </c>
      <c r="H1879">
        <v>126</v>
      </c>
      <c r="I1879">
        <v>616</v>
      </c>
      <c r="J1879" s="4">
        <f>SUMIFS(I:I,D:D,External_Data[[#This Row],[Brand]],F:F,External_Data[[#This Row],[Year]])</f>
        <v>13783</v>
      </c>
      <c r="K18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14756</v>
      </c>
    </row>
    <row r="1880" spans="1:11" x14ac:dyDescent="0.25">
      <c r="A1880" s="1" t="s">
        <v>9</v>
      </c>
      <c r="B1880" s="1" t="s">
        <v>24</v>
      </c>
      <c r="C1880" s="1" t="s">
        <v>33</v>
      </c>
      <c r="D1880" s="1" t="s">
        <v>34</v>
      </c>
      <c r="E1880" s="1" t="s">
        <v>13</v>
      </c>
      <c r="F1880">
        <v>2021</v>
      </c>
      <c r="G1880">
        <v>10</v>
      </c>
      <c r="H1880">
        <v>112</v>
      </c>
      <c r="I1880">
        <v>532</v>
      </c>
      <c r="J1880" s="4">
        <f>SUMIFS(I:I,D:D,External_Data[[#This Row],[Brand]],F:F,External_Data[[#This Row],[Year]])</f>
        <v>13783</v>
      </c>
      <c r="K18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14322</v>
      </c>
    </row>
    <row r="1881" spans="1:11" x14ac:dyDescent="0.25">
      <c r="A1881" s="1" t="s">
        <v>9</v>
      </c>
      <c r="B1881" s="1" t="s">
        <v>24</v>
      </c>
      <c r="C1881" s="1" t="s">
        <v>33</v>
      </c>
      <c r="D1881" s="1" t="s">
        <v>34</v>
      </c>
      <c r="E1881" s="1" t="s">
        <v>13</v>
      </c>
      <c r="F1881">
        <v>2021</v>
      </c>
      <c r="G1881">
        <v>11</v>
      </c>
      <c r="H1881">
        <v>35</v>
      </c>
      <c r="I1881">
        <v>189</v>
      </c>
      <c r="J1881" s="4">
        <f>SUMIFS(I:I,D:D,External_Data[[#This Row],[Brand]],F:F,External_Data[[#This Row],[Year]])</f>
        <v>13783</v>
      </c>
      <c r="K18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14056</v>
      </c>
    </row>
    <row r="1882" spans="1:11" x14ac:dyDescent="0.25">
      <c r="A1882" s="1" t="s">
        <v>9</v>
      </c>
      <c r="B1882" s="1" t="s">
        <v>24</v>
      </c>
      <c r="C1882" s="1" t="s">
        <v>33</v>
      </c>
      <c r="D1882" s="1" t="s">
        <v>34</v>
      </c>
      <c r="E1882" s="1" t="s">
        <v>13</v>
      </c>
      <c r="F1882">
        <v>2021</v>
      </c>
      <c r="G1882">
        <v>12</v>
      </c>
      <c r="H1882">
        <v>175</v>
      </c>
      <c r="I1882">
        <v>854</v>
      </c>
      <c r="J1882" s="4">
        <f>SUMIFS(I:I,D:D,External_Data[[#This Row],[Brand]],F:F,External_Data[[#This Row],[Year]])</f>
        <v>13783</v>
      </c>
      <c r="K18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13783</v>
      </c>
    </row>
    <row r="1883" spans="1:11" x14ac:dyDescent="0.25">
      <c r="A1883" s="1" t="s">
        <v>9</v>
      </c>
      <c r="B1883" s="1" t="s">
        <v>24</v>
      </c>
      <c r="C1883" s="1" t="s">
        <v>33</v>
      </c>
      <c r="D1883" s="1" t="s">
        <v>34</v>
      </c>
      <c r="E1883" s="1" t="s">
        <v>13</v>
      </c>
      <c r="F1883">
        <v>2022</v>
      </c>
      <c r="G1883">
        <v>1</v>
      </c>
      <c r="H1883">
        <v>35</v>
      </c>
      <c r="I1883">
        <v>196</v>
      </c>
      <c r="J1883" s="4">
        <f>SUMIFS(I:I,D:D,External_Data[[#This Row],[Brand]],F:F,External_Data[[#This Row],[Year]])</f>
        <v>4641</v>
      </c>
      <c r="K18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6139</v>
      </c>
    </row>
    <row r="1884" spans="1:11" x14ac:dyDescent="0.25">
      <c r="A1884" s="1" t="s">
        <v>9</v>
      </c>
      <c r="B1884" s="1" t="s">
        <v>24</v>
      </c>
      <c r="C1884" s="1" t="s">
        <v>33</v>
      </c>
      <c r="D1884" s="1" t="s">
        <v>34</v>
      </c>
      <c r="E1884" s="1" t="s">
        <v>13</v>
      </c>
      <c r="F1884">
        <v>2022</v>
      </c>
      <c r="G1884">
        <v>2</v>
      </c>
      <c r="H1884">
        <v>14</v>
      </c>
      <c r="I1884">
        <v>91</v>
      </c>
      <c r="J1884" s="4">
        <f>SUMIFS(I:I,D:D,External_Data[[#This Row],[Brand]],F:F,External_Data[[#This Row],[Year]])</f>
        <v>4641</v>
      </c>
      <c r="K18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5971</v>
      </c>
    </row>
    <row r="1885" spans="1:11" x14ac:dyDescent="0.25">
      <c r="A1885" s="1" t="s">
        <v>9</v>
      </c>
      <c r="B1885" s="1" t="s">
        <v>24</v>
      </c>
      <c r="C1885" s="1" t="s">
        <v>33</v>
      </c>
      <c r="D1885" s="1" t="s">
        <v>34</v>
      </c>
      <c r="E1885" s="1" t="s">
        <v>13</v>
      </c>
      <c r="F1885">
        <v>2022</v>
      </c>
      <c r="G1885">
        <v>3</v>
      </c>
      <c r="H1885">
        <v>14</v>
      </c>
      <c r="I1885">
        <v>84</v>
      </c>
      <c r="J1885" s="4">
        <f>SUMIFS(I:I,D:D,External_Data[[#This Row],[Brand]],F:F,External_Data[[#This Row],[Year]])</f>
        <v>4641</v>
      </c>
      <c r="K18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5726</v>
      </c>
    </row>
    <row r="1886" spans="1:11" x14ac:dyDescent="0.25">
      <c r="A1886" s="1" t="s">
        <v>9</v>
      </c>
      <c r="B1886" s="1" t="s">
        <v>24</v>
      </c>
      <c r="C1886" s="1" t="s">
        <v>33</v>
      </c>
      <c r="D1886" s="1" t="s">
        <v>34</v>
      </c>
      <c r="E1886" s="1" t="s">
        <v>13</v>
      </c>
      <c r="F1886">
        <v>2022</v>
      </c>
      <c r="G1886">
        <v>4</v>
      </c>
      <c r="H1886">
        <v>42</v>
      </c>
      <c r="I1886">
        <v>203</v>
      </c>
      <c r="J1886" s="4">
        <f>SUMIFS(I:I,D:D,External_Data[[#This Row],[Brand]],F:F,External_Data[[#This Row],[Year]])</f>
        <v>4641</v>
      </c>
      <c r="K18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5537</v>
      </c>
    </row>
    <row r="1887" spans="1:11" x14ac:dyDescent="0.25">
      <c r="A1887" s="1" t="s">
        <v>9</v>
      </c>
      <c r="B1887" s="1" t="s">
        <v>24</v>
      </c>
      <c r="C1887" s="1" t="s">
        <v>33</v>
      </c>
      <c r="D1887" s="1" t="s">
        <v>34</v>
      </c>
      <c r="E1887" s="1" t="s">
        <v>13</v>
      </c>
      <c r="F1887">
        <v>2022</v>
      </c>
      <c r="G1887">
        <v>5</v>
      </c>
      <c r="H1887">
        <v>105</v>
      </c>
      <c r="I1887">
        <v>511</v>
      </c>
      <c r="J1887" s="4">
        <f>SUMIFS(I:I,D:D,External_Data[[#This Row],[Brand]],F:F,External_Data[[#This Row],[Year]])</f>
        <v>4641</v>
      </c>
      <c r="K18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5474</v>
      </c>
    </row>
    <row r="1888" spans="1:11" x14ac:dyDescent="0.25">
      <c r="A1888" s="1" t="s">
        <v>9</v>
      </c>
      <c r="B1888" s="1" t="s">
        <v>24</v>
      </c>
      <c r="C1888" s="1" t="s">
        <v>33</v>
      </c>
      <c r="D1888" s="1" t="s">
        <v>34</v>
      </c>
      <c r="E1888" s="1" t="s">
        <v>13</v>
      </c>
      <c r="F1888">
        <v>2022</v>
      </c>
      <c r="G1888">
        <v>6</v>
      </c>
      <c r="H1888">
        <v>63</v>
      </c>
      <c r="I1888">
        <v>322</v>
      </c>
      <c r="J1888" s="4">
        <f>SUMIFS(I:I,D:D,External_Data[[#This Row],[Brand]],F:F,External_Data[[#This Row],[Year]])</f>
        <v>4641</v>
      </c>
      <c r="K18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5355</v>
      </c>
    </row>
    <row r="1889" spans="1:11" x14ac:dyDescent="0.25">
      <c r="A1889" s="1" t="s">
        <v>9</v>
      </c>
      <c r="B1889" s="1" t="s">
        <v>24</v>
      </c>
      <c r="C1889" s="1" t="s">
        <v>33</v>
      </c>
      <c r="D1889" s="1" t="s">
        <v>34</v>
      </c>
      <c r="E1889" s="1" t="s">
        <v>13</v>
      </c>
      <c r="F1889">
        <v>2022</v>
      </c>
      <c r="G1889">
        <v>7</v>
      </c>
      <c r="H1889">
        <v>28</v>
      </c>
      <c r="I1889">
        <v>154</v>
      </c>
      <c r="J1889" s="4">
        <f>SUMIFS(I:I,D:D,External_Data[[#This Row],[Brand]],F:F,External_Data[[#This Row],[Year]])</f>
        <v>4641</v>
      </c>
      <c r="K18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5187</v>
      </c>
    </row>
    <row r="1890" spans="1:11" x14ac:dyDescent="0.25">
      <c r="A1890" s="1" t="s">
        <v>9</v>
      </c>
      <c r="B1890" s="1" t="s">
        <v>24</v>
      </c>
      <c r="C1890" s="1" t="s">
        <v>33</v>
      </c>
      <c r="D1890" s="1" t="s">
        <v>34</v>
      </c>
      <c r="E1890" s="1" t="s">
        <v>13</v>
      </c>
      <c r="F1890">
        <v>2022</v>
      </c>
      <c r="G1890">
        <v>8</v>
      </c>
      <c r="H1890">
        <v>42</v>
      </c>
      <c r="I1890">
        <v>203</v>
      </c>
      <c r="J1890" s="4">
        <f>SUMIFS(I:I,D:D,External_Data[[#This Row],[Brand]],F:F,External_Data[[#This Row],[Year]])</f>
        <v>4641</v>
      </c>
      <c r="K18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5089</v>
      </c>
    </row>
    <row r="1891" spans="1:11" x14ac:dyDescent="0.25">
      <c r="A1891" s="1" t="s">
        <v>9</v>
      </c>
      <c r="B1891" s="1" t="s">
        <v>24</v>
      </c>
      <c r="C1891" s="1" t="s">
        <v>33</v>
      </c>
      <c r="D1891" s="1" t="s">
        <v>34</v>
      </c>
      <c r="E1891" s="1" t="s">
        <v>13</v>
      </c>
      <c r="F1891">
        <v>2022</v>
      </c>
      <c r="G1891">
        <v>9</v>
      </c>
      <c r="H1891">
        <v>49</v>
      </c>
      <c r="I1891">
        <v>245</v>
      </c>
      <c r="J1891" s="4">
        <f>SUMIFS(I:I,D:D,External_Data[[#This Row],[Brand]],F:F,External_Data[[#This Row],[Year]])</f>
        <v>4641</v>
      </c>
      <c r="K18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4963</v>
      </c>
    </row>
    <row r="1892" spans="1:11" x14ac:dyDescent="0.25">
      <c r="A1892" s="1" t="s">
        <v>9</v>
      </c>
      <c r="B1892" s="1" t="s">
        <v>24</v>
      </c>
      <c r="C1892" s="1" t="s">
        <v>33</v>
      </c>
      <c r="D1892" s="1" t="s">
        <v>34</v>
      </c>
      <c r="E1892" s="1" t="s">
        <v>13</v>
      </c>
      <c r="F1892">
        <v>2022</v>
      </c>
      <c r="G1892">
        <v>10</v>
      </c>
      <c r="H1892">
        <v>56</v>
      </c>
      <c r="I1892">
        <v>308</v>
      </c>
      <c r="J1892" s="4">
        <f>SUMIFS(I:I,D:D,External_Data[[#This Row],[Brand]],F:F,External_Data[[#This Row],[Year]])</f>
        <v>4641</v>
      </c>
      <c r="K18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4851</v>
      </c>
    </row>
    <row r="1893" spans="1:11" x14ac:dyDescent="0.25">
      <c r="A1893" s="1" t="s">
        <v>9</v>
      </c>
      <c r="B1893" s="1" t="s">
        <v>24</v>
      </c>
      <c r="C1893" s="1" t="s">
        <v>33</v>
      </c>
      <c r="D1893" s="1" t="s">
        <v>34</v>
      </c>
      <c r="E1893" s="1" t="s">
        <v>13</v>
      </c>
      <c r="F1893">
        <v>2022</v>
      </c>
      <c r="G1893">
        <v>11</v>
      </c>
      <c r="H1893">
        <v>28</v>
      </c>
      <c r="I1893">
        <v>140</v>
      </c>
      <c r="J1893" s="4">
        <f>SUMIFS(I:I,D:D,External_Data[[#This Row],[Brand]],F:F,External_Data[[#This Row],[Year]])</f>
        <v>4641</v>
      </c>
      <c r="K18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4816</v>
      </c>
    </row>
    <row r="1894" spans="1:11" x14ac:dyDescent="0.25">
      <c r="A1894" s="1" t="s">
        <v>9</v>
      </c>
      <c r="B1894" s="1" t="s">
        <v>24</v>
      </c>
      <c r="C1894" s="1" t="s">
        <v>33</v>
      </c>
      <c r="D1894" s="1" t="s">
        <v>34</v>
      </c>
      <c r="E1894" s="1" t="s">
        <v>13</v>
      </c>
      <c r="F1894">
        <v>2023</v>
      </c>
      <c r="G1894">
        <v>1</v>
      </c>
      <c r="H1894">
        <v>70</v>
      </c>
      <c r="I1894">
        <v>371</v>
      </c>
      <c r="J1894" s="4">
        <f>SUMIFS(I:I,D:D,External_Data[[#This Row],[Brand]],F:F,External_Data[[#This Row],[Year]])</f>
        <v>1372</v>
      </c>
      <c r="K18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</v>
      </c>
    </row>
    <row r="1895" spans="1:11" x14ac:dyDescent="0.25">
      <c r="A1895" s="1" t="s">
        <v>9</v>
      </c>
      <c r="B1895" s="1" t="s">
        <v>24</v>
      </c>
      <c r="C1895" s="1" t="s">
        <v>33</v>
      </c>
      <c r="D1895" s="1" t="s">
        <v>34</v>
      </c>
      <c r="E1895" s="1" t="s">
        <v>13</v>
      </c>
      <c r="F1895">
        <v>2023</v>
      </c>
      <c r="G1895">
        <v>2</v>
      </c>
      <c r="H1895">
        <v>21</v>
      </c>
      <c r="I1895">
        <v>98</v>
      </c>
      <c r="J1895" s="4">
        <f>SUMIFS(I:I,D:D,External_Data[[#This Row],[Brand]],F:F,External_Data[[#This Row],[Year]])</f>
        <v>1372</v>
      </c>
      <c r="K18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1799</v>
      </c>
    </row>
    <row r="1896" spans="1:11" x14ac:dyDescent="0.25">
      <c r="A1896" s="1" t="s">
        <v>9</v>
      </c>
      <c r="B1896" s="1" t="s">
        <v>24</v>
      </c>
      <c r="C1896" s="1" t="s">
        <v>33</v>
      </c>
      <c r="D1896" s="1" t="s">
        <v>34</v>
      </c>
      <c r="E1896" s="1" t="s">
        <v>13</v>
      </c>
      <c r="F1896">
        <v>2023</v>
      </c>
      <c r="G1896">
        <v>3</v>
      </c>
      <c r="H1896">
        <v>84</v>
      </c>
      <c r="I1896">
        <v>385</v>
      </c>
      <c r="J1896" s="4">
        <f>SUMIFS(I:I,D:D,External_Data[[#This Row],[Brand]],F:F,External_Data[[#This Row],[Year]])</f>
        <v>1372</v>
      </c>
      <c r="K18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1785</v>
      </c>
    </row>
    <row r="1897" spans="1:11" x14ac:dyDescent="0.25">
      <c r="A1897" s="1" t="s">
        <v>9</v>
      </c>
      <c r="B1897" s="1" t="s">
        <v>24</v>
      </c>
      <c r="C1897" s="1" t="s">
        <v>33</v>
      </c>
      <c r="D1897" s="1" t="s">
        <v>34</v>
      </c>
      <c r="E1897" s="1" t="s">
        <v>14</v>
      </c>
      <c r="F1897">
        <v>2018</v>
      </c>
      <c r="G1897">
        <v>1</v>
      </c>
      <c r="H1897">
        <v>2667</v>
      </c>
      <c r="I1897">
        <v>13202</v>
      </c>
      <c r="J1897" s="4">
        <f>SUMIFS(I:I,D:D,External_Data[[#This Row],[Brand]],F:F,External_Data[[#This Row],[Year]])</f>
        <v>403781</v>
      </c>
      <c r="K18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98" spans="1:11" x14ac:dyDescent="0.25">
      <c r="A1898" s="1" t="s">
        <v>9</v>
      </c>
      <c r="B1898" s="1" t="s">
        <v>24</v>
      </c>
      <c r="C1898" s="1" t="s">
        <v>33</v>
      </c>
      <c r="D1898" s="1" t="s">
        <v>34</v>
      </c>
      <c r="E1898" s="1" t="s">
        <v>14</v>
      </c>
      <c r="F1898">
        <v>2018</v>
      </c>
      <c r="G1898">
        <v>2</v>
      </c>
      <c r="H1898">
        <v>2107</v>
      </c>
      <c r="I1898">
        <v>10444</v>
      </c>
      <c r="J1898" s="4">
        <f>SUMIFS(I:I,D:D,External_Data[[#This Row],[Brand]],F:F,External_Data[[#This Row],[Year]])</f>
        <v>403781</v>
      </c>
      <c r="K18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899" spans="1:11" x14ac:dyDescent="0.25">
      <c r="A1899" s="1" t="s">
        <v>9</v>
      </c>
      <c r="B1899" s="1" t="s">
        <v>24</v>
      </c>
      <c r="C1899" s="1" t="s">
        <v>33</v>
      </c>
      <c r="D1899" s="1" t="s">
        <v>34</v>
      </c>
      <c r="E1899" s="1" t="s">
        <v>14</v>
      </c>
      <c r="F1899">
        <v>2018</v>
      </c>
      <c r="G1899">
        <v>3</v>
      </c>
      <c r="H1899">
        <v>2793</v>
      </c>
      <c r="I1899">
        <v>13818</v>
      </c>
      <c r="J1899" s="4">
        <f>SUMIFS(I:I,D:D,External_Data[[#This Row],[Brand]],F:F,External_Data[[#This Row],[Year]])</f>
        <v>403781</v>
      </c>
      <c r="K18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0" spans="1:11" x14ac:dyDescent="0.25">
      <c r="A1900" s="1" t="s">
        <v>9</v>
      </c>
      <c r="B1900" s="1" t="s">
        <v>24</v>
      </c>
      <c r="C1900" s="1" t="s">
        <v>33</v>
      </c>
      <c r="D1900" s="1" t="s">
        <v>34</v>
      </c>
      <c r="E1900" s="1" t="s">
        <v>14</v>
      </c>
      <c r="F1900">
        <v>2018</v>
      </c>
      <c r="G1900">
        <v>4</v>
      </c>
      <c r="H1900">
        <v>1764</v>
      </c>
      <c r="I1900">
        <v>8736</v>
      </c>
      <c r="J1900" s="4">
        <f>SUMIFS(I:I,D:D,External_Data[[#This Row],[Brand]],F:F,External_Data[[#This Row],[Year]])</f>
        <v>403781</v>
      </c>
      <c r="K19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1" spans="1:11" x14ac:dyDescent="0.25">
      <c r="A1901" s="1" t="s">
        <v>9</v>
      </c>
      <c r="B1901" s="1" t="s">
        <v>24</v>
      </c>
      <c r="C1901" s="1" t="s">
        <v>33</v>
      </c>
      <c r="D1901" s="1" t="s">
        <v>34</v>
      </c>
      <c r="E1901" s="1" t="s">
        <v>14</v>
      </c>
      <c r="F1901">
        <v>2018</v>
      </c>
      <c r="G1901">
        <v>5</v>
      </c>
      <c r="H1901">
        <v>2366</v>
      </c>
      <c r="I1901">
        <v>11711</v>
      </c>
      <c r="J1901" s="4">
        <f>SUMIFS(I:I,D:D,External_Data[[#This Row],[Brand]],F:F,External_Data[[#This Row],[Year]])</f>
        <v>403781</v>
      </c>
      <c r="K19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2" spans="1:11" x14ac:dyDescent="0.25">
      <c r="A1902" s="1" t="s">
        <v>9</v>
      </c>
      <c r="B1902" s="1" t="s">
        <v>24</v>
      </c>
      <c r="C1902" s="1" t="s">
        <v>33</v>
      </c>
      <c r="D1902" s="1" t="s">
        <v>34</v>
      </c>
      <c r="E1902" s="1" t="s">
        <v>14</v>
      </c>
      <c r="F1902">
        <v>2018</v>
      </c>
      <c r="G1902">
        <v>6</v>
      </c>
      <c r="H1902">
        <v>2387</v>
      </c>
      <c r="I1902">
        <v>11837</v>
      </c>
      <c r="J1902" s="4">
        <f>SUMIFS(I:I,D:D,External_Data[[#This Row],[Brand]],F:F,External_Data[[#This Row],[Year]])</f>
        <v>403781</v>
      </c>
      <c r="K19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3" spans="1:11" x14ac:dyDescent="0.25">
      <c r="A1903" s="1" t="s">
        <v>9</v>
      </c>
      <c r="B1903" s="1" t="s">
        <v>24</v>
      </c>
      <c r="C1903" s="1" t="s">
        <v>33</v>
      </c>
      <c r="D1903" s="1" t="s">
        <v>34</v>
      </c>
      <c r="E1903" s="1" t="s">
        <v>14</v>
      </c>
      <c r="F1903">
        <v>2018</v>
      </c>
      <c r="G1903">
        <v>7</v>
      </c>
      <c r="H1903">
        <v>2100</v>
      </c>
      <c r="I1903">
        <v>10430</v>
      </c>
      <c r="J1903" s="4">
        <f>SUMIFS(I:I,D:D,External_Data[[#This Row],[Brand]],F:F,External_Data[[#This Row],[Year]])</f>
        <v>403781</v>
      </c>
      <c r="K19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4" spans="1:11" x14ac:dyDescent="0.25">
      <c r="A1904" s="1" t="s">
        <v>9</v>
      </c>
      <c r="B1904" s="1" t="s">
        <v>24</v>
      </c>
      <c r="C1904" s="1" t="s">
        <v>33</v>
      </c>
      <c r="D1904" s="1" t="s">
        <v>34</v>
      </c>
      <c r="E1904" s="1" t="s">
        <v>14</v>
      </c>
      <c r="F1904">
        <v>2018</v>
      </c>
      <c r="G1904">
        <v>8</v>
      </c>
      <c r="H1904">
        <v>2226</v>
      </c>
      <c r="I1904">
        <v>11025</v>
      </c>
      <c r="J1904" s="4">
        <f>SUMIFS(I:I,D:D,External_Data[[#This Row],[Brand]],F:F,External_Data[[#This Row],[Year]])</f>
        <v>403781</v>
      </c>
      <c r="K19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5" spans="1:11" x14ac:dyDescent="0.25">
      <c r="A1905" s="1" t="s">
        <v>9</v>
      </c>
      <c r="B1905" s="1" t="s">
        <v>24</v>
      </c>
      <c r="C1905" s="1" t="s">
        <v>33</v>
      </c>
      <c r="D1905" s="1" t="s">
        <v>34</v>
      </c>
      <c r="E1905" s="1" t="s">
        <v>14</v>
      </c>
      <c r="F1905">
        <v>2018</v>
      </c>
      <c r="G1905">
        <v>9</v>
      </c>
      <c r="H1905">
        <v>1848</v>
      </c>
      <c r="I1905">
        <v>9135</v>
      </c>
      <c r="J1905" s="4">
        <f>SUMIFS(I:I,D:D,External_Data[[#This Row],[Brand]],F:F,External_Data[[#This Row],[Year]])</f>
        <v>403781</v>
      </c>
      <c r="K19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6" spans="1:11" x14ac:dyDescent="0.25">
      <c r="A1906" s="1" t="s">
        <v>9</v>
      </c>
      <c r="B1906" s="1" t="s">
        <v>24</v>
      </c>
      <c r="C1906" s="1" t="s">
        <v>33</v>
      </c>
      <c r="D1906" s="1" t="s">
        <v>34</v>
      </c>
      <c r="E1906" s="1" t="s">
        <v>14</v>
      </c>
      <c r="F1906">
        <v>2018</v>
      </c>
      <c r="G1906">
        <v>10</v>
      </c>
      <c r="H1906">
        <v>1666</v>
      </c>
      <c r="I1906">
        <v>8225</v>
      </c>
      <c r="J1906" s="4">
        <f>SUMIFS(I:I,D:D,External_Data[[#This Row],[Brand]],F:F,External_Data[[#This Row],[Year]])</f>
        <v>403781</v>
      </c>
      <c r="K19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7" spans="1:11" x14ac:dyDescent="0.25">
      <c r="A1907" s="1" t="s">
        <v>9</v>
      </c>
      <c r="B1907" s="1" t="s">
        <v>24</v>
      </c>
      <c r="C1907" s="1" t="s">
        <v>33</v>
      </c>
      <c r="D1907" s="1" t="s">
        <v>34</v>
      </c>
      <c r="E1907" s="1" t="s">
        <v>14</v>
      </c>
      <c r="F1907">
        <v>2018</v>
      </c>
      <c r="G1907">
        <v>11</v>
      </c>
      <c r="H1907">
        <v>1911</v>
      </c>
      <c r="I1907">
        <v>9450</v>
      </c>
      <c r="J1907" s="4">
        <f>SUMIFS(I:I,D:D,External_Data[[#This Row],[Brand]],F:F,External_Data[[#This Row],[Year]])</f>
        <v>403781</v>
      </c>
      <c r="K19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8" spans="1:11" x14ac:dyDescent="0.25">
      <c r="A1908" s="1" t="s">
        <v>9</v>
      </c>
      <c r="B1908" s="1" t="s">
        <v>24</v>
      </c>
      <c r="C1908" s="1" t="s">
        <v>33</v>
      </c>
      <c r="D1908" s="1" t="s">
        <v>34</v>
      </c>
      <c r="E1908" s="1" t="s">
        <v>14</v>
      </c>
      <c r="F1908">
        <v>2018</v>
      </c>
      <c r="G1908">
        <v>12</v>
      </c>
      <c r="H1908">
        <v>2212</v>
      </c>
      <c r="I1908">
        <v>10955</v>
      </c>
      <c r="J1908" s="4">
        <f>SUMIFS(I:I,D:D,External_Data[[#This Row],[Brand]],F:F,External_Data[[#This Row],[Year]])</f>
        <v>403781</v>
      </c>
      <c r="K19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09" spans="1:11" x14ac:dyDescent="0.25">
      <c r="A1909" s="1" t="s">
        <v>9</v>
      </c>
      <c r="B1909" s="1" t="s">
        <v>24</v>
      </c>
      <c r="C1909" s="1" t="s">
        <v>33</v>
      </c>
      <c r="D1909" s="1" t="s">
        <v>34</v>
      </c>
      <c r="E1909" s="1" t="s">
        <v>14</v>
      </c>
      <c r="F1909">
        <v>2019</v>
      </c>
      <c r="G1909">
        <v>1</v>
      </c>
      <c r="H1909">
        <v>1659</v>
      </c>
      <c r="I1909">
        <v>8211</v>
      </c>
      <c r="J1909" s="4">
        <f>SUMIFS(I:I,D:D,External_Data[[#This Row],[Brand]],F:F,External_Data[[#This Row],[Year]])</f>
        <v>303562</v>
      </c>
      <c r="K19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326942</v>
      </c>
    </row>
    <row r="1910" spans="1:11" x14ac:dyDescent="0.25">
      <c r="A1910" s="1" t="s">
        <v>9</v>
      </c>
      <c r="B1910" s="1" t="s">
        <v>24</v>
      </c>
      <c r="C1910" s="1" t="s">
        <v>33</v>
      </c>
      <c r="D1910" s="1" t="s">
        <v>34</v>
      </c>
      <c r="E1910" s="1" t="s">
        <v>14</v>
      </c>
      <c r="F1910">
        <v>2019</v>
      </c>
      <c r="G1910">
        <v>2</v>
      </c>
      <c r="H1910">
        <v>2051</v>
      </c>
      <c r="I1910">
        <v>10171</v>
      </c>
      <c r="J1910" s="4">
        <f>SUMIFS(I:I,D:D,External_Data[[#This Row],[Brand]],F:F,External_Data[[#This Row],[Year]])</f>
        <v>303562</v>
      </c>
      <c r="K19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324835</v>
      </c>
    </row>
    <row r="1911" spans="1:11" x14ac:dyDescent="0.25">
      <c r="A1911" s="1" t="s">
        <v>9</v>
      </c>
      <c r="B1911" s="1" t="s">
        <v>24</v>
      </c>
      <c r="C1911" s="1" t="s">
        <v>33</v>
      </c>
      <c r="D1911" s="1" t="s">
        <v>34</v>
      </c>
      <c r="E1911" s="1" t="s">
        <v>14</v>
      </c>
      <c r="F1911">
        <v>2019</v>
      </c>
      <c r="G1911">
        <v>3</v>
      </c>
      <c r="H1911">
        <v>1309</v>
      </c>
      <c r="I1911">
        <v>6489</v>
      </c>
      <c r="J1911" s="4">
        <f>SUMIFS(I:I,D:D,External_Data[[#This Row],[Brand]],F:F,External_Data[[#This Row],[Year]])</f>
        <v>303562</v>
      </c>
      <c r="K19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322042</v>
      </c>
    </row>
    <row r="1912" spans="1:11" x14ac:dyDescent="0.25">
      <c r="A1912" s="1" t="s">
        <v>9</v>
      </c>
      <c r="B1912" s="1" t="s">
        <v>24</v>
      </c>
      <c r="C1912" s="1" t="s">
        <v>33</v>
      </c>
      <c r="D1912" s="1" t="s">
        <v>34</v>
      </c>
      <c r="E1912" s="1" t="s">
        <v>14</v>
      </c>
      <c r="F1912">
        <v>2019</v>
      </c>
      <c r="G1912">
        <v>4</v>
      </c>
      <c r="H1912">
        <v>1631</v>
      </c>
      <c r="I1912">
        <v>8099</v>
      </c>
      <c r="J1912" s="4">
        <f>SUMIFS(I:I,D:D,External_Data[[#This Row],[Brand]],F:F,External_Data[[#This Row],[Year]])</f>
        <v>303562</v>
      </c>
      <c r="K19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320278</v>
      </c>
    </row>
    <row r="1913" spans="1:11" x14ac:dyDescent="0.25">
      <c r="A1913" s="1" t="s">
        <v>9</v>
      </c>
      <c r="B1913" s="1" t="s">
        <v>24</v>
      </c>
      <c r="C1913" s="1" t="s">
        <v>33</v>
      </c>
      <c r="D1913" s="1" t="s">
        <v>34</v>
      </c>
      <c r="E1913" s="1" t="s">
        <v>14</v>
      </c>
      <c r="F1913">
        <v>2019</v>
      </c>
      <c r="G1913">
        <v>5</v>
      </c>
      <c r="H1913">
        <v>2457</v>
      </c>
      <c r="I1913">
        <v>12138</v>
      </c>
      <c r="J1913" s="4">
        <f>SUMIFS(I:I,D:D,External_Data[[#This Row],[Brand]],F:F,External_Data[[#This Row],[Year]])</f>
        <v>303562</v>
      </c>
      <c r="K19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317912</v>
      </c>
    </row>
    <row r="1914" spans="1:11" x14ac:dyDescent="0.25">
      <c r="A1914" s="1" t="s">
        <v>9</v>
      </c>
      <c r="B1914" s="1" t="s">
        <v>24</v>
      </c>
      <c r="C1914" s="1" t="s">
        <v>33</v>
      </c>
      <c r="D1914" s="1" t="s">
        <v>34</v>
      </c>
      <c r="E1914" s="1" t="s">
        <v>14</v>
      </c>
      <c r="F1914">
        <v>2019</v>
      </c>
      <c r="G1914">
        <v>6</v>
      </c>
      <c r="H1914">
        <v>1925</v>
      </c>
      <c r="I1914">
        <v>9527</v>
      </c>
      <c r="J1914" s="4">
        <f>SUMIFS(I:I,D:D,External_Data[[#This Row],[Brand]],F:F,External_Data[[#This Row],[Year]])</f>
        <v>303562</v>
      </c>
      <c r="K19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315525</v>
      </c>
    </row>
    <row r="1915" spans="1:11" x14ac:dyDescent="0.25">
      <c r="A1915" s="1" t="s">
        <v>9</v>
      </c>
      <c r="B1915" s="1" t="s">
        <v>24</v>
      </c>
      <c r="C1915" s="1" t="s">
        <v>33</v>
      </c>
      <c r="D1915" s="1" t="s">
        <v>34</v>
      </c>
      <c r="E1915" s="1" t="s">
        <v>14</v>
      </c>
      <c r="F1915">
        <v>2019</v>
      </c>
      <c r="G1915">
        <v>7</v>
      </c>
      <c r="H1915">
        <v>2002</v>
      </c>
      <c r="I1915">
        <v>9884</v>
      </c>
      <c r="J1915" s="4">
        <f>SUMIFS(I:I,D:D,External_Data[[#This Row],[Brand]],F:F,External_Data[[#This Row],[Year]])</f>
        <v>303562</v>
      </c>
      <c r="K19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313425</v>
      </c>
    </row>
    <row r="1916" spans="1:11" x14ac:dyDescent="0.25">
      <c r="A1916" s="1" t="s">
        <v>9</v>
      </c>
      <c r="B1916" s="1" t="s">
        <v>24</v>
      </c>
      <c r="C1916" s="1" t="s">
        <v>33</v>
      </c>
      <c r="D1916" s="1" t="s">
        <v>34</v>
      </c>
      <c r="E1916" s="1" t="s">
        <v>14</v>
      </c>
      <c r="F1916">
        <v>2019</v>
      </c>
      <c r="G1916">
        <v>8</v>
      </c>
      <c r="H1916">
        <v>2023</v>
      </c>
      <c r="I1916">
        <v>10003</v>
      </c>
      <c r="J1916" s="4">
        <f>SUMIFS(I:I,D:D,External_Data[[#This Row],[Brand]],F:F,External_Data[[#This Row],[Year]])</f>
        <v>303562</v>
      </c>
      <c r="K19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311199</v>
      </c>
    </row>
    <row r="1917" spans="1:11" x14ac:dyDescent="0.25">
      <c r="A1917" s="1" t="s">
        <v>9</v>
      </c>
      <c r="B1917" s="1" t="s">
        <v>24</v>
      </c>
      <c r="C1917" s="1" t="s">
        <v>33</v>
      </c>
      <c r="D1917" s="1" t="s">
        <v>34</v>
      </c>
      <c r="E1917" s="1" t="s">
        <v>14</v>
      </c>
      <c r="F1917">
        <v>2019</v>
      </c>
      <c r="G1917">
        <v>9</v>
      </c>
      <c r="H1917">
        <v>1470</v>
      </c>
      <c r="I1917">
        <v>7301</v>
      </c>
      <c r="J1917" s="4">
        <f>SUMIFS(I:I,D:D,External_Data[[#This Row],[Brand]],F:F,External_Data[[#This Row],[Year]])</f>
        <v>303562</v>
      </c>
      <c r="K19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309351</v>
      </c>
    </row>
    <row r="1918" spans="1:11" x14ac:dyDescent="0.25">
      <c r="A1918" s="1" t="s">
        <v>9</v>
      </c>
      <c r="B1918" s="1" t="s">
        <v>24</v>
      </c>
      <c r="C1918" s="1" t="s">
        <v>33</v>
      </c>
      <c r="D1918" s="1" t="s">
        <v>34</v>
      </c>
      <c r="E1918" s="1" t="s">
        <v>14</v>
      </c>
      <c r="F1918">
        <v>2019</v>
      </c>
      <c r="G1918">
        <v>10</v>
      </c>
      <c r="H1918">
        <v>1876</v>
      </c>
      <c r="I1918">
        <v>9296</v>
      </c>
      <c r="J1918" s="4">
        <f>SUMIFS(I:I,D:D,External_Data[[#This Row],[Brand]],F:F,External_Data[[#This Row],[Year]])</f>
        <v>303562</v>
      </c>
      <c r="K19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307685</v>
      </c>
    </row>
    <row r="1919" spans="1:11" x14ac:dyDescent="0.25">
      <c r="A1919" s="1" t="s">
        <v>9</v>
      </c>
      <c r="B1919" s="1" t="s">
        <v>24</v>
      </c>
      <c r="C1919" s="1" t="s">
        <v>33</v>
      </c>
      <c r="D1919" s="1" t="s">
        <v>34</v>
      </c>
      <c r="E1919" s="1" t="s">
        <v>14</v>
      </c>
      <c r="F1919">
        <v>2019</v>
      </c>
      <c r="G1919">
        <v>11</v>
      </c>
      <c r="H1919">
        <v>756</v>
      </c>
      <c r="I1919">
        <v>3738</v>
      </c>
      <c r="J1919" s="4">
        <f>SUMIFS(I:I,D:D,External_Data[[#This Row],[Brand]],F:F,External_Data[[#This Row],[Year]])</f>
        <v>303562</v>
      </c>
      <c r="K19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305774</v>
      </c>
    </row>
    <row r="1920" spans="1:11" x14ac:dyDescent="0.25">
      <c r="A1920" s="1" t="s">
        <v>9</v>
      </c>
      <c r="B1920" s="1" t="s">
        <v>24</v>
      </c>
      <c r="C1920" s="1" t="s">
        <v>33</v>
      </c>
      <c r="D1920" s="1" t="s">
        <v>34</v>
      </c>
      <c r="E1920" s="1" t="s">
        <v>14</v>
      </c>
      <c r="F1920">
        <v>2019</v>
      </c>
      <c r="G1920">
        <v>12</v>
      </c>
      <c r="H1920">
        <v>728</v>
      </c>
      <c r="I1920">
        <v>3584</v>
      </c>
      <c r="J1920" s="4">
        <f>SUMIFS(I:I,D:D,External_Data[[#This Row],[Brand]],F:F,External_Data[[#This Row],[Year]])</f>
        <v>303562</v>
      </c>
      <c r="K19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303562</v>
      </c>
    </row>
    <row r="1921" spans="1:11" x14ac:dyDescent="0.25">
      <c r="A1921" s="1" t="s">
        <v>9</v>
      </c>
      <c r="B1921" s="1" t="s">
        <v>24</v>
      </c>
      <c r="C1921" s="1" t="s">
        <v>33</v>
      </c>
      <c r="D1921" s="1" t="s">
        <v>34</v>
      </c>
      <c r="E1921" s="1" t="s">
        <v>14</v>
      </c>
      <c r="F1921">
        <v>2020</v>
      </c>
      <c r="G1921">
        <v>1</v>
      </c>
      <c r="H1921">
        <v>1043</v>
      </c>
      <c r="I1921">
        <v>5152</v>
      </c>
      <c r="J1921" s="4">
        <f>SUMIFS(I:I,D:D,External_Data[[#This Row],[Brand]],F:F,External_Data[[#This Row],[Year]])</f>
        <v>71673</v>
      </c>
      <c r="K19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89901</v>
      </c>
    </row>
    <row r="1922" spans="1:11" x14ac:dyDescent="0.25">
      <c r="A1922" s="1" t="s">
        <v>9</v>
      </c>
      <c r="B1922" s="1" t="s">
        <v>24</v>
      </c>
      <c r="C1922" s="1" t="s">
        <v>33</v>
      </c>
      <c r="D1922" s="1" t="s">
        <v>34</v>
      </c>
      <c r="E1922" s="1" t="s">
        <v>14</v>
      </c>
      <c r="F1922">
        <v>2020</v>
      </c>
      <c r="G1922">
        <v>2</v>
      </c>
      <c r="H1922">
        <v>287</v>
      </c>
      <c r="I1922">
        <v>1414</v>
      </c>
      <c r="J1922" s="4">
        <f>SUMIFS(I:I,D:D,External_Data[[#This Row],[Brand]],F:F,External_Data[[#This Row],[Year]])</f>
        <v>71673</v>
      </c>
      <c r="K19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87850</v>
      </c>
    </row>
    <row r="1923" spans="1:11" x14ac:dyDescent="0.25">
      <c r="A1923" s="1" t="s">
        <v>9</v>
      </c>
      <c r="B1923" s="1" t="s">
        <v>24</v>
      </c>
      <c r="C1923" s="1" t="s">
        <v>33</v>
      </c>
      <c r="D1923" s="1" t="s">
        <v>34</v>
      </c>
      <c r="E1923" s="1" t="s">
        <v>14</v>
      </c>
      <c r="F1923">
        <v>2020</v>
      </c>
      <c r="G1923">
        <v>3</v>
      </c>
      <c r="H1923">
        <v>196</v>
      </c>
      <c r="I1923">
        <v>973</v>
      </c>
      <c r="J1923" s="4">
        <f>SUMIFS(I:I,D:D,External_Data[[#This Row],[Brand]],F:F,External_Data[[#This Row],[Year]])</f>
        <v>71673</v>
      </c>
      <c r="K19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86541</v>
      </c>
    </row>
    <row r="1924" spans="1:11" x14ac:dyDescent="0.25">
      <c r="A1924" s="1" t="s">
        <v>9</v>
      </c>
      <c r="B1924" s="1" t="s">
        <v>24</v>
      </c>
      <c r="C1924" s="1" t="s">
        <v>33</v>
      </c>
      <c r="D1924" s="1" t="s">
        <v>34</v>
      </c>
      <c r="E1924" s="1" t="s">
        <v>14</v>
      </c>
      <c r="F1924">
        <v>2020</v>
      </c>
      <c r="G1924">
        <v>4</v>
      </c>
      <c r="H1924">
        <v>189</v>
      </c>
      <c r="I1924">
        <v>952</v>
      </c>
      <c r="J1924" s="4">
        <f>SUMIFS(I:I,D:D,External_Data[[#This Row],[Brand]],F:F,External_Data[[#This Row],[Year]])</f>
        <v>71673</v>
      </c>
      <c r="K19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84910</v>
      </c>
    </row>
    <row r="1925" spans="1:11" x14ac:dyDescent="0.25">
      <c r="A1925" s="1" t="s">
        <v>9</v>
      </c>
      <c r="B1925" s="1" t="s">
        <v>24</v>
      </c>
      <c r="C1925" s="1" t="s">
        <v>33</v>
      </c>
      <c r="D1925" s="1" t="s">
        <v>34</v>
      </c>
      <c r="E1925" s="1" t="s">
        <v>14</v>
      </c>
      <c r="F1925">
        <v>2020</v>
      </c>
      <c r="G1925">
        <v>5</v>
      </c>
      <c r="H1925">
        <v>203</v>
      </c>
      <c r="I1925">
        <v>1008</v>
      </c>
      <c r="J1925" s="4">
        <f>SUMIFS(I:I,D:D,External_Data[[#This Row],[Brand]],F:F,External_Data[[#This Row],[Year]])</f>
        <v>71673</v>
      </c>
      <c r="K19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82453</v>
      </c>
    </row>
    <row r="1926" spans="1:11" x14ac:dyDescent="0.25">
      <c r="A1926" s="1" t="s">
        <v>9</v>
      </c>
      <c r="B1926" s="1" t="s">
        <v>24</v>
      </c>
      <c r="C1926" s="1" t="s">
        <v>33</v>
      </c>
      <c r="D1926" s="1" t="s">
        <v>34</v>
      </c>
      <c r="E1926" s="1" t="s">
        <v>14</v>
      </c>
      <c r="F1926">
        <v>2020</v>
      </c>
      <c r="G1926">
        <v>6</v>
      </c>
      <c r="H1926">
        <v>140</v>
      </c>
      <c r="I1926">
        <v>700</v>
      </c>
      <c r="J1926" s="4">
        <f>SUMIFS(I:I,D:D,External_Data[[#This Row],[Brand]],F:F,External_Data[[#This Row],[Year]])</f>
        <v>71673</v>
      </c>
      <c r="K19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80528</v>
      </c>
    </row>
    <row r="1927" spans="1:11" x14ac:dyDescent="0.25">
      <c r="A1927" s="1" t="s">
        <v>9</v>
      </c>
      <c r="B1927" s="1" t="s">
        <v>24</v>
      </c>
      <c r="C1927" s="1" t="s">
        <v>33</v>
      </c>
      <c r="D1927" s="1" t="s">
        <v>34</v>
      </c>
      <c r="E1927" s="1" t="s">
        <v>14</v>
      </c>
      <c r="F1927">
        <v>2020</v>
      </c>
      <c r="G1927">
        <v>7</v>
      </c>
      <c r="H1927">
        <v>63</v>
      </c>
      <c r="I1927">
        <v>329</v>
      </c>
      <c r="J1927" s="4">
        <f>SUMIFS(I:I,D:D,External_Data[[#This Row],[Brand]],F:F,External_Data[[#This Row],[Year]])</f>
        <v>71673</v>
      </c>
      <c r="K19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78526</v>
      </c>
    </row>
    <row r="1928" spans="1:11" x14ac:dyDescent="0.25">
      <c r="A1928" s="1" t="s">
        <v>9</v>
      </c>
      <c r="B1928" s="1" t="s">
        <v>24</v>
      </c>
      <c r="C1928" s="1" t="s">
        <v>33</v>
      </c>
      <c r="D1928" s="1" t="s">
        <v>34</v>
      </c>
      <c r="E1928" s="1" t="s">
        <v>14</v>
      </c>
      <c r="F1928">
        <v>2020</v>
      </c>
      <c r="G1928">
        <v>8</v>
      </c>
      <c r="H1928">
        <v>112</v>
      </c>
      <c r="I1928">
        <v>553</v>
      </c>
      <c r="J1928" s="4">
        <f>SUMIFS(I:I,D:D,External_Data[[#This Row],[Brand]],F:F,External_Data[[#This Row],[Year]])</f>
        <v>71673</v>
      </c>
      <c r="K19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76503</v>
      </c>
    </row>
    <row r="1929" spans="1:11" x14ac:dyDescent="0.25">
      <c r="A1929" s="1" t="s">
        <v>9</v>
      </c>
      <c r="B1929" s="1" t="s">
        <v>24</v>
      </c>
      <c r="C1929" s="1" t="s">
        <v>33</v>
      </c>
      <c r="D1929" s="1" t="s">
        <v>34</v>
      </c>
      <c r="E1929" s="1" t="s">
        <v>14</v>
      </c>
      <c r="F1929">
        <v>2020</v>
      </c>
      <c r="G1929">
        <v>9</v>
      </c>
      <c r="H1929">
        <v>49</v>
      </c>
      <c r="I1929">
        <v>231</v>
      </c>
      <c r="J1929" s="4">
        <f>SUMIFS(I:I,D:D,External_Data[[#This Row],[Brand]],F:F,External_Data[[#This Row],[Year]])</f>
        <v>71673</v>
      </c>
      <c r="K19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75033</v>
      </c>
    </row>
    <row r="1930" spans="1:11" x14ac:dyDescent="0.25">
      <c r="A1930" s="1" t="s">
        <v>9</v>
      </c>
      <c r="B1930" s="1" t="s">
        <v>24</v>
      </c>
      <c r="C1930" s="1" t="s">
        <v>33</v>
      </c>
      <c r="D1930" s="1" t="s">
        <v>34</v>
      </c>
      <c r="E1930" s="1" t="s">
        <v>14</v>
      </c>
      <c r="F1930">
        <v>2020</v>
      </c>
      <c r="G1930">
        <v>10</v>
      </c>
      <c r="H1930">
        <v>49</v>
      </c>
      <c r="I1930">
        <v>259</v>
      </c>
      <c r="J1930" s="4">
        <f>SUMIFS(I:I,D:D,External_Data[[#This Row],[Brand]],F:F,External_Data[[#This Row],[Year]])</f>
        <v>71673</v>
      </c>
      <c r="K19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73157</v>
      </c>
    </row>
    <row r="1931" spans="1:11" x14ac:dyDescent="0.25">
      <c r="A1931" s="1" t="s">
        <v>9</v>
      </c>
      <c r="B1931" s="1" t="s">
        <v>24</v>
      </c>
      <c r="C1931" s="1" t="s">
        <v>33</v>
      </c>
      <c r="D1931" s="1" t="s">
        <v>34</v>
      </c>
      <c r="E1931" s="1" t="s">
        <v>14</v>
      </c>
      <c r="F1931">
        <v>2020</v>
      </c>
      <c r="G1931">
        <v>11</v>
      </c>
      <c r="H1931">
        <v>70</v>
      </c>
      <c r="I1931">
        <v>350</v>
      </c>
      <c r="J1931" s="4">
        <f>SUMIFS(I:I,D:D,External_Data[[#This Row],[Brand]],F:F,External_Data[[#This Row],[Year]])</f>
        <v>71673</v>
      </c>
      <c r="K19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72401</v>
      </c>
    </row>
    <row r="1932" spans="1:11" x14ac:dyDescent="0.25">
      <c r="A1932" s="1" t="s">
        <v>9</v>
      </c>
      <c r="B1932" s="1" t="s">
        <v>24</v>
      </c>
      <c r="C1932" s="1" t="s">
        <v>33</v>
      </c>
      <c r="D1932" s="1" t="s">
        <v>34</v>
      </c>
      <c r="E1932" s="1" t="s">
        <v>14</v>
      </c>
      <c r="F1932">
        <v>2020</v>
      </c>
      <c r="G1932">
        <v>12</v>
      </c>
      <c r="H1932">
        <v>63</v>
      </c>
      <c r="I1932">
        <v>329</v>
      </c>
      <c r="J1932" s="4">
        <f>SUMIFS(I:I,D:D,External_Data[[#This Row],[Brand]],F:F,External_Data[[#This Row],[Year]])</f>
        <v>71673</v>
      </c>
      <c r="K19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71673</v>
      </c>
    </row>
    <row r="1933" spans="1:11" x14ac:dyDescent="0.25">
      <c r="A1933" s="1" t="s">
        <v>9</v>
      </c>
      <c r="B1933" s="1" t="s">
        <v>24</v>
      </c>
      <c r="C1933" s="1" t="s">
        <v>33</v>
      </c>
      <c r="D1933" s="1" t="s">
        <v>34</v>
      </c>
      <c r="E1933" s="1" t="s">
        <v>14</v>
      </c>
      <c r="F1933">
        <v>2021</v>
      </c>
      <c r="G1933">
        <v>1</v>
      </c>
      <c r="H1933">
        <v>56</v>
      </c>
      <c r="I1933">
        <v>294</v>
      </c>
      <c r="J1933" s="4">
        <f>SUMIFS(I:I,D:D,External_Data[[#This Row],[Brand]],F:F,External_Data[[#This Row],[Year]])</f>
        <v>13783</v>
      </c>
      <c r="K19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15204</v>
      </c>
    </row>
    <row r="1934" spans="1:11" x14ac:dyDescent="0.25">
      <c r="A1934" s="1" t="s">
        <v>9</v>
      </c>
      <c r="B1934" s="1" t="s">
        <v>24</v>
      </c>
      <c r="C1934" s="1" t="s">
        <v>33</v>
      </c>
      <c r="D1934" s="1" t="s">
        <v>34</v>
      </c>
      <c r="E1934" s="1" t="s">
        <v>14</v>
      </c>
      <c r="F1934">
        <v>2021</v>
      </c>
      <c r="G1934">
        <v>2</v>
      </c>
      <c r="H1934">
        <v>28</v>
      </c>
      <c r="I1934">
        <v>140</v>
      </c>
      <c r="J1934" s="4">
        <f>SUMIFS(I:I,D:D,External_Data[[#This Row],[Brand]],F:F,External_Data[[#This Row],[Year]])</f>
        <v>13783</v>
      </c>
      <c r="K19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14917</v>
      </c>
    </row>
    <row r="1935" spans="1:11" x14ac:dyDescent="0.25">
      <c r="A1935" s="1" t="s">
        <v>9</v>
      </c>
      <c r="B1935" s="1" t="s">
        <v>24</v>
      </c>
      <c r="C1935" s="1" t="s">
        <v>33</v>
      </c>
      <c r="D1935" s="1" t="s">
        <v>34</v>
      </c>
      <c r="E1935" s="1" t="s">
        <v>14</v>
      </c>
      <c r="F1935">
        <v>2021</v>
      </c>
      <c r="G1935">
        <v>3</v>
      </c>
      <c r="H1935">
        <v>42</v>
      </c>
      <c r="I1935">
        <v>203</v>
      </c>
      <c r="J1935" s="4">
        <f>SUMIFS(I:I,D:D,External_Data[[#This Row],[Brand]],F:F,External_Data[[#This Row],[Year]])</f>
        <v>13783</v>
      </c>
      <c r="K19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14721</v>
      </c>
    </row>
    <row r="1936" spans="1:11" x14ac:dyDescent="0.25">
      <c r="A1936" s="1" t="s">
        <v>9</v>
      </c>
      <c r="B1936" s="1" t="s">
        <v>24</v>
      </c>
      <c r="C1936" s="1" t="s">
        <v>33</v>
      </c>
      <c r="D1936" s="1" t="s">
        <v>34</v>
      </c>
      <c r="E1936" s="1" t="s">
        <v>14</v>
      </c>
      <c r="F1936">
        <v>2021</v>
      </c>
      <c r="G1936">
        <v>4</v>
      </c>
      <c r="H1936">
        <v>119</v>
      </c>
      <c r="I1936">
        <v>574</v>
      </c>
      <c r="J1936" s="4">
        <f>SUMIFS(I:I,D:D,External_Data[[#This Row],[Brand]],F:F,External_Data[[#This Row],[Year]])</f>
        <v>13783</v>
      </c>
      <c r="K19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14532</v>
      </c>
    </row>
    <row r="1937" spans="1:11" x14ac:dyDescent="0.25">
      <c r="A1937" s="1" t="s">
        <v>9</v>
      </c>
      <c r="B1937" s="1" t="s">
        <v>24</v>
      </c>
      <c r="C1937" s="1" t="s">
        <v>33</v>
      </c>
      <c r="D1937" s="1" t="s">
        <v>34</v>
      </c>
      <c r="E1937" s="1" t="s">
        <v>14</v>
      </c>
      <c r="F1937">
        <v>2021</v>
      </c>
      <c r="G1937">
        <v>5</v>
      </c>
      <c r="H1937">
        <v>119</v>
      </c>
      <c r="I1937">
        <v>574</v>
      </c>
      <c r="J1937" s="4">
        <f>SUMIFS(I:I,D:D,External_Data[[#This Row],[Brand]],F:F,External_Data[[#This Row],[Year]])</f>
        <v>13783</v>
      </c>
      <c r="K19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14329</v>
      </c>
    </row>
    <row r="1938" spans="1:11" x14ac:dyDescent="0.25">
      <c r="A1938" s="1" t="s">
        <v>9</v>
      </c>
      <c r="B1938" s="1" t="s">
        <v>24</v>
      </c>
      <c r="C1938" s="1" t="s">
        <v>33</v>
      </c>
      <c r="D1938" s="1" t="s">
        <v>34</v>
      </c>
      <c r="E1938" s="1" t="s">
        <v>14</v>
      </c>
      <c r="F1938">
        <v>2021</v>
      </c>
      <c r="G1938">
        <v>6</v>
      </c>
      <c r="H1938">
        <v>28</v>
      </c>
      <c r="I1938">
        <v>154</v>
      </c>
      <c r="J1938" s="4">
        <f>SUMIFS(I:I,D:D,External_Data[[#This Row],[Brand]],F:F,External_Data[[#This Row],[Year]])</f>
        <v>13783</v>
      </c>
      <c r="K19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14189</v>
      </c>
    </row>
    <row r="1939" spans="1:11" x14ac:dyDescent="0.25">
      <c r="A1939" s="1" t="s">
        <v>9</v>
      </c>
      <c r="B1939" s="1" t="s">
        <v>24</v>
      </c>
      <c r="C1939" s="1" t="s">
        <v>33</v>
      </c>
      <c r="D1939" s="1" t="s">
        <v>34</v>
      </c>
      <c r="E1939" s="1" t="s">
        <v>14</v>
      </c>
      <c r="F1939">
        <v>2021</v>
      </c>
      <c r="G1939">
        <v>8</v>
      </c>
      <c r="H1939">
        <v>28</v>
      </c>
      <c r="I1939">
        <v>133</v>
      </c>
      <c r="J1939" s="4">
        <f>SUMIFS(I:I,D:D,External_Data[[#This Row],[Brand]],F:F,External_Data[[#This Row],[Year]])</f>
        <v>13783</v>
      </c>
      <c r="K19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14014</v>
      </c>
    </row>
    <row r="1940" spans="1:11" x14ac:dyDescent="0.25">
      <c r="A1940" s="1" t="s">
        <v>9</v>
      </c>
      <c r="B1940" s="1" t="s">
        <v>24</v>
      </c>
      <c r="C1940" s="1" t="s">
        <v>33</v>
      </c>
      <c r="D1940" s="1" t="s">
        <v>34</v>
      </c>
      <c r="E1940" s="1" t="s">
        <v>14</v>
      </c>
      <c r="F1940">
        <v>2021</v>
      </c>
      <c r="G1940">
        <v>9</v>
      </c>
      <c r="H1940">
        <v>28</v>
      </c>
      <c r="I1940">
        <v>154</v>
      </c>
      <c r="J1940" s="4">
        <f>SUMIFS(I:I,D:D,External_Data[[#This Row],[Brand]],F:F,External_Data[[#This Row],[Year]])</f>
        <v>13783</v>
      </c>
      <c r="K19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13965</v>
      </c>
    </row>
    <row r="1941" spans="1:11" x14ac:dyDescent="0.25">
      <c r="A1941" s="1" t="s">
        <v>9</v>
      </c>
      <c r="B1941" s="1" t="s">
        <v>24</v>
      </c>
      <c r="C1941" s="1" t="s">
        <v>33</v>
      </c>
      <c r="D1941" s="1" t="s">
        <v>34</v>
      </c>
      <c r="E1941" s="1" t="s">
        <v>14</v>
      </c>
      <c r="F1941">
        <v>2021</v>
      </c>
      <c r="G1941">
        <v>10</v>
      </c>
      <c r="H1941">
        <v>21</v>
      </c>
      <c r="I1941">
        <v>112</v>
      </c>
      <c r="J1941" s="4">
        <f>SUMIFS(I:I,D:D,External_Data[[#This Row],[Brand]],F:F,External_Data[[#This Row],[Year]])</f>
        <v>13783</v>
      </c>
      <c r="K19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13916</v>
      </c>
    </row>
    <row r="1942" spans="1:11" x14ac:dyDescent="0.25">
      <c r="A1942" s="1" t="s">
        <v>9</v>
      </c>
      <c r="B1942" s="1" t="s">
        <v>24</v>
      </c>
      <c r="C1942" s="1" t="s">
        <v>33</v>
      </c>
      <c r="D1942" s="1" t="s">
        <v>34</v>
      </c>
      <c r="E1942" s="1" t="s">
        <v>14</v>
      </c>
      <c r="F1942">
        <v>2021</v>
      </c>
      <c r="G1942">
        <v>11</v>
      </c>
      <c r="H1942">
        <v>28</v>
      </c>
      <c r="I1942">
        <v>161</v>
      </c>
      <c r="J1942" s="4">
        <f>SUMIFS(I:I,D:D,External_Data[[#This Row],[Brand]],F:F,External_Data[[#This Row],[Year]])</f>
        <v>13783</v>
      </c>
      <c r="K19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13846</v>
      </c>
    </row>
    <row r="1943" spans="1:11" x14ac:dyDescent="0.25">
      <c r="A1943" s="1" t="s">
        <v>9</v>
      </c>
      <c r="B1943" s="1" t="s">
        <v>24</v>
      </c>
      <c r="C1943" s="1" t="s">
        <v>33</v>
      </c>
      <c r="D1943" s="1" t="s">
        <v>34</v>
      </c>
      <c r="E1943" s="1" t="s">
        <v>14</v>
      </c>
      <c r="F1943">
        <v>2021</v>
      </c>
      <c r="G1943">
        <v>12</v>
      </c>
      <c r="H1943">
        <v>14</v>
      </c>
      <c r="I1943">
        <v>63</v>
      </c>
      <c r="J1943" s="4">
        <f>SUMIFS(I:I,D:D,External_Data[[#This Row],[Brand]],F:F,External_Data[[#This Row],[Year]])</f>
        <v>13783</v>
      </c>
      <c r="K19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13783</v>
      </c>
    </row>
    <row r="1944" spans="1:11" x14ac:dyDescent="0.25">
      <c r="A1944" s="1" t="s">
        <v>9</v>
      </c>
      <c r="B1944" s="1" t="s">
        <v>24</v>
      </c>
      <c r="C1944" s="1" t="s">
        <v>33</v>
      </c>
      <c r="D1944" s="1" t="s">
        <v>34</v>
      </c>
      <c r="E1944" s="1" t="s">
        <v>14</v>
      </c>
      <c r="F1944">
        <v>2022</v>
      </c>
      <c r="G1944">
        <v>1</v>
      </c>
      <c r="H1944">
        <v>14</v>
      </c>
      <c r="I1944">
        <v>70</v>
      </c>
      <c r="J1944" s="4">
        <f>SUMIFS(I:I,D:D,External_Data[[#This Row],[Brand]],F:F,External_Data[[#This Row],[Year]])</f>
        <v>4641</v>
      </c>
      <c r="K19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5096</v>
      </c>
    </row>
    <row r="1945" spans="1:11" x14ac:dyDescent="0.25">
      <c r="A1945" s="1" t="s">
        <v>9</v>
      </c>
      <c r="B1945" s="1" t="s">
        <v>24</v>
      </c>
      <c r="C1945" s="1" t="s">
        <v>33</v>
      </c>
      <c r="D1945" s="1" t="s">
        <v>34</v>
      </c>
      <c r="E1945" s="1" t="s">
        <v>14</v>
      </c>
      <c r="F1945">
        <v>2022</v>
      </c>
      <c r="G1945">
        <v>2</v>
      </c>
      <c r="H1945">
        <v>14</v>
      </c>
      <c r="I1945">
        <v>70</v>
      </c>
      <c r="J1945" s="4">
        <f>SUMIFS(I:I,D:D,External_Data[[#This Row],[Brand]],F:F,External_Data[[#This Row],[Year]])</f>
        <v>4641</v>
      </c>
      <c r="K19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5068</v>
      </c>
    </row>
    <row r="1946" spans="1:11" x14ac:dyDescent="0.25">
      <c r="A1946" s="1" t="s">
        <v>9</v>
      </c>
      <c r="B1946" s="1" t="s">
        <v>24</v>
      </c>
      <c r="C1946" s="1" t="s">
        <v>33</v>
      </c>
      <c r="D1946" s="1" t="s">
        <v>34</v>
      </c>
      <c r="E1946" s="1" t="s">
        <v>14</v>
      </c>
      <c r="F1946">
        <v>2022</v>
      </c>
      <c r="G1946">
        <v>4</v>
      </c>
      <c r="H1946">
        <v>35</v>
      </c>
      <c r="I1946">
        <v>189</v>
      </c>
      <c r="J1946" s="4">
        <f>SUMIFS(I:I,D:D,External_Data[[#This Row],[Brand]],F:F,External_Data[[#This Row],[Year]])</f>
        <v>4641</v>
      </c>
      <c r="K19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4907</v>
      </c>
    </row>
    <row r="1947" spans="1:11" x14ac:dyDescent="0.25">
      <c r="A1947" s="1" t="s">
        <v>9</v>
      </c>
      <c r="B1947" s="1" t="s">
        <v>24</v>
      </c>
      <c r="C1947" s="1" t="s">
        <v>33</v>
      </c>
      <c r="D1947" s="1" t="s">
        <v>34</v>
      </c>
      <c r="E1947" s="1" t="s">
        <v>14</v>
      </c>
      <c r="F1947">
        <v>2022</v>
      </c>
      <c r="G1947">
        <v>5</v>
      </c>
      <c r="H1947">
        <v>14</v>
      </c>
      <c r="I1947">
        <v>56</v>
      </c>
      <c r="J1947" s="4">
        <f>SUMIFS(I:I,D:D,External_Data[[#This Row],[Brand]],F:F,External_Data[[#This Row],[Year]])</f>
        <v>4641</v>
      </c>
      <c r="K19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4788</v>
      </c>
    </row>
    <row r="1948" spans="1:11" x14ac:dyDescent="0.25">
      <c r="A1948" s="1" t="s">
        <v>9</v>
      </c>
      <c r="B1948" s="1" t="s">
        <v>24</v>
      </c>
      <c r="C1948" s="1" t="s">
        <v>33</v>
      </c>
      <c r="D1948" s="1" t="s">
        <v>34</v>
      </c>
      <c r="E1948" s="1" t="s">
        <v>14</v>
      </c>
      <c r="F1948">
        <v>2022</v>
      </c>
      <c r="G1948">
        <v>8</v>
      </c>
      <c r="H1948">
        <v>28</v>
      </c>
      <c r="I1948">
        <v>154</v>
      </c>
      <c r="J1948" s="4">
        <f>SUMIFS(I:I,D:D,External_Data[[#This Row],[Brand]],F:F,External_Data[[#This Row],[Year]])</f>
        <v>4641</v>
      </c>
      <c r="K19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4732</v>
      </c>
    </row>
    <row r="1949" spans="1:11" x14ac:dyDescent="0.25">
      <c r="A1949" s="1" t="s">
        <v>9</v>
      </c>
      <c r="B1949" s="1" t="s">
        <v>24</v>
      </c>
      <c r="C1949" s="1" t="s">
        <v>33</v>
      </c>
      <c r="D1949" s="1" t="s">
        <v>34</v>
      </c>
      <c r="E1949" s="1" t="s">
        <v>14</v>
      </c>
      <c r="F1949">
        <v>2022</v>
      </c>
      <c r="G1949">
        <v>9</v>
      </c>
      <c r="H1949">
        <v>14</v>
      </c>
      <c r="I1949">
        <v>84</v>
      </c>
      <c r="J1949" s="4">
        <f>SUMIFS(I:I,D:D,External_Data[[#This Row],[Brand]],F:F,External_Data[[#This Row],[Year]])</f>
        <v>4641</v>
      </c>
      <c r="K19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4704</v>
      </c>
    </row>
    <row r="1950" spans="1:11" x14ac:dyDescent="0.25">
      <c r="A1950" s="1" t="s">
        <v>9</v>
      </c>
      <c r="B1950" s="1" t="s">
        <v>24</v>
      </c>
      <c r="C1950" s="1" t="s">
        <v>33</v>
      </c>
      <c r="D1950" s="1" t="s">
        <v>34</v>
      </c>
      <c r="E1950" s="1" t="s">
        <v>14</v>
      </c>
      <c r="F1950">
        <v>2022</v>
      </c>
      <c r="G1950">
        <v>10</v>
      </c>
      <c r="H1950">
        <v>21</v>
      </c>
      <c r="I1950">
        <v>112</v>
      </c>
      <c r="J1950" s="4">
        <f>SUMIFS(I:I,D:D,External_Data[[#This Row],[Brand]],F:F,External_Data[[#This Row],[Year]])</f>
        <v>4641</v>
      </c>
      <c r="K19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4683</v>
      </c>
    </row>
    <row r="1951" spans="1:11" x14ac:dyDescent="0.25">
      <c r="A1951" s="1" t="s">
        <v>9</v>
      </c>
      <c r="B1951" s="1" t="s">
        <v>24</v>
      </c>
      <c r="C1951" s="1" t="s">
        <v>33</v>
      </c>
      <c r="D1951" s="1" t="s">
        <v>34</v>
      </c>
      <c r="E1951" s="1" t="s">
        <v>14</v>
      </c>
      <c r="F1951">
        <v>2022</v>
      </c>
      <c r="G1951">
        <v>11</v>
      </c>
      <c r="H1951">
        <v>14</v>
      </c>
      <c r="I1951">
        <v>56</v>
      </c>
      <c r="J1951" s="4">
        <f>SUMIFS(I:I,D:D,External_Data[[#This Row],[Brand]],F:F,External_Data[[#This Row],[Year]])</f>
        <v>4641</v>
      </c>
      <c r="K19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4655</v>
      </c>
    </row>
    <row r="1952" spans="1:11" x14ac:dyDescent="0.25">
      <c r="A1952" s="1" t="s">
        <v>9</v>
      </c>
      <c r="B1952" s="1" t="s">
        <v>24</v>
      </c>
      <c r="C1952" s="1" t="s">
        <v>33</v>
      </c>
      <c r="D1952" s="1" t="s">
        <v>34</v>
      </c>
      <c r="E1952" s="1" t="s">
        <v>14</v>
      </c>
      <c r="F1952">
        <v>2022</v>
      </c>
      <c r="G1952">
        <v>12</v>
      </c>
      <c r="H1952">
        <v>14</v>
      </c>
      <c r="I1952">
        <v>63</v>
      </c>
      <c r="J1952" s="4">
        <f>SUMIFS(I:I,D:D,External_Data[[#This Row],[Brand]],F:F,External_Data[[#This Row],[Year]])</f>
        <v>4641</v>
      </c>
      <c r="K19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4641</v>
      </c>
    </row>
    <row r="1953" spans="1:11" x14ac:dyDescent="0.25">
      <c r="A1953" s="1" t="s">
        <v>9</v>
      </c>
      <c r="B1953" s="1" t="s">
        <v>24</v>
      </c>
      <c r="C1953" s="1" t="s">
        <v>33</v>
      </c>
      <c r="D1953" s="1" t="s">
        <v>34</v>
      </c>
      <c r="E1953" s="1" t="s">
        <v>14</v>
      </c>
      <c r="F1953">
        <v>2023</v>
      </c>
      <c r="G1953">
        <v>1</v>
      </c>
      <c r="H1953">
        <v>42</v>
      </c>
      <c r="I1953">
        <v>203</v>
      </c>
      <c r="J1953" s="4">
        <f>SUMIFS(I:I,D:D,External_Data[[#This Row],[Brand]],F:F,External_Data[[#This Row],[Year]])</f>
        <v>1372</v>
      </c>
      <c r="K19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1526</v>
      </c>
    </row>
    <row r="1954" spans="1:11" x14ac:dyDescent="0.25">
      <c r="A1954" s="1" t="s">
        <v>9</v>
      </c>
      <c r="B1954" s="1" t="s">
        <v>24</v>
      </c>
      <c r="C1954" s="1" t="s">
        <v>33</v>
      </c>
      <c r="D1954" s="1" t="s">
        <v>34</v>
      </c>
      <c r="E1954" s="1" t="s">
        <v>14</v>
      </c>
      <c r="F1954">
        <v>2023</v>
      </c>
      <c r="G1954">
        <v>2</v>
      </c>
      <c r="H1954">
        <v>14</v>
      </c>
      <c r="I1954">
        <v>56</v>
      </c>
      <c r="J1954" s="4">
        <f>SUMIFS(I:I,D:D,External_Data[[#This Row],[Brand]],F:F,External_Data[[#This Row],[Year]])</f>
        <v>1372</v>
      </c>
      <c r="K19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1512</v>
      </c>
    </row>
    <row r="1955" spans="1:11" x14ac:dyDescent="0.25">
      <c r="A1955" s="1" t="s">
        <v>9</v>
      </c>
      <c r="B1955" s="1" t="s">
        <v>24</v>
      </c>
      <c r="C1955" s="1" t="s">
        <v>33</v>
      </c>
      <c r="D1955" s="1" t="s">
        <v>34</v>
      </c>
      <c r="E1955" s="1" t="s">
        <v>14</v>
      </c>
      <c r="F1955">
        <v>2023</v>
      </c>
      <c r="G1955">
        <v>3</v>
      </c>
      <c r="H1955">
        <v>21</v>
      </c>
      <c r="I1955">
        <v>112</v>
      </c>
      <c r="J1955" s="4">
        <f>SUMIFS(I:I,D:D,External_Data[[#This Row],[Brand]],F:F,External_Data[[#This Row],[Year]])</f>
        <v>1372</v>
      </c>
      <c r="K19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1512</v>
      </c>
    </row>
    <row r="1956" spans="1:11" x14ac:dyDescent="0.25">
      <c r="A1956" s="1" t="s">
        <v>9</v>
      </c>
      <c r="B1956" s="1" t="s">
        <v>24</v>
      </c>
      <c r="C1956" s="1" t="s">
        <v>33</v>
      </c>
      <c r="D1956" s="1" t="s">
        <v>34</v>
      </c>
      <c r="E1956" s="1" t="s">
        <v>15</v>
      </c>
      <c r="F1956">
        <v>2018</v>
      </c>
      <c r="G1956">
        <v>1</v>
      </c>
      <c r="H1956">
        <v>1155</v>
      </c>
      <c r="I1956">
        <v>5747</v>
      </c>
      <c r="J1956" s="4">
        <f>SUMIFS(I:I,D:D,External_Data[[#This Row],[Brand]],F:F,External_Data[[#This Row],[Year]])</f>
        <v>403781</v>
      </c>
      <c r="K19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57" spans="1:11" x14ac:dyDescent="0.25">
      <c r="A1957" s="1" t="s">
        <v>9</v>
      </c>
      <c r="B1957" s="1" t="s">
        <v>24</v>
      </c>
      <c r="C1957" s="1" t="s">
        <v>33</v>
      </c>
      <c r="D1957" s="1" t="s">
        <v>34</v>
      </c>
      <c r="E1957" s="1" t="s">
        <v>15</v>
      </c>
      <c r="F1957">
        <v>2018</v>
      </c>
      <c r="G1957">
        <v>2</v>
      </c>
      <c r="H1957">
        <v>1316</v>
      </c>
      <c r="I1957">
        <v>6545</v>
      </c>
      <c r="J1957" s="4">
        <f>SUMIFS(I:I,D:D,External_Data[[#This Row],[Brand]],F:F,External_Data[[#This Row],[Year]])</f>
        <v>403781</v>
      </c>
      <c r="K19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58" spans="1:11" x14ac:dyDescent="0.25">
      <c r="A1958" s="1" t="s">
        <v>9</v>
      </c>
      <c r="B1958" s="1" t="s">
        <v>24</v>
      </c>
      <c r="C1958" s="1" t="s">
        <v>33</v>
      </c>
      <c r="D1958" s="1" t="s">
        <v>34</v>
      </c>
      <c r="E1958" s="1" t="s">
        <v>15</v>
      </c>
      <c r="F1958">
        <v>2018</v>
      </c>
      <c r="G1958">
        <v>3</v>
      </c>
      <c r="H1958">
        <v>1694</v>
      </c>
      <c r="I1958">
        <v>8365</v>
      </c>
      <c r="J1958" s="4">
        <f>SUMIFS(I:I,D:D,External_Data[[#This Row],[Brand]],F:F,External_Data[[#This Row],[Year]])</f>
        <v>403781</v>
      </c>
      <c r="K19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59" spans="1:11" x14ac:dyDescent="0.25">
      <c r="A1959" s="1" t="s">
        <v>9</v>
      </c>
      <c r="B1959" s="1" t="s">
        <v>24</v>
      </c>
      <c r="C1959" s="1" t="s">
        <v>33</v>
      </c>
      <c r="D1959" s="1" t="s">
        <v>34</v>
      </c>
      <c r="E1959" s="1" t="s">
        <v>15</v>
      </c>
      <c r="F1959">
        <v>2018</v>
      </c>
      <c r="G1959">
        <v>4</v>
      </c>
      <c r="H1959">
        <v>1820</v>
      </c>
      <c r="I1959">
        <v>8995</v>
      </c>
      <c r="J1959" s="4">
        <f>SUMIFS(I:I,D:D,External_Data[[#This Row],[Brand]],F:F,External_Data[[#This Row],[Year]])</f>
        <v>403781</v>
      </c>
      <c r="K19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0" spans="1:11" x14ac:dyDescent="0.25">
      <c r="A1960" s="1" t="s">
        <v>9</v>
      </c>
      <c r="B1960" s="1" t="s">
        <v>24</v>
      </c>
      <c r="C1960" s="1" t="s">
        <v>33</v>
      </c>
      <c r="D1960" s="1" t="s">
        <v>34</v>
      </c>
      <c r="E1960" s="1" t="s">
        <v>15</v>
      </c>
      <c r="F1960">
        <v>2018</v>
      </c>
      <c r="G1960">
        <v>5</v>
      </c>
      <c r="H1960">
        <v>1029</v>
      </c>
      <c r="I1960">
        <v>5075</v>
      </c>
      <c r="J1960" s="4">
        <f>SUMIFS(I:I,D:D,External_Data[[#This Row],[Brand]],F:F,External_Data[[#This Row],[Year]])</f>
        <v>403781</v>
      </c>
      <c r="K19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1" spans="1:11" x14ac:dyDescent="0.25">
      <c r="A1961" s="1" t="s">
        <v>9</v>
      </c>
      <c r="B1961" s="1" t="s">
        <v>24</v>
      </c>
      <c r="C1961" s="1" t="s">
        <v>33</v>
      </c>
      <c r="D1961" s="1" t="s">
        <v>34</v>
      </c>
      <c r="E1961" s="1" t="s">
        <v>15</v>
      </c>
      <c r="F1961">
        <v>2018</v>
      </c>
      <c r="G1961">
        <v>6</v>
      </c>
      <c r="H1961">
        <v>1834</v>
      </c>
      <c r="I1961">
        <v>9065</v>
      </c>
      <c r="J1961" s="4">
        <f>SUMIFS(I:I,D:D,External_Data[[#This Row],[Brand]],F:F,External_Data[[#This Row],[Year]])</f>
        <v>403781</v>
      </c>
      <c r="K19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2" spans="1:11" x14ac:dyDescent="0.25">
      <c r="A1962" s="1" t="s">
        <v>9</v>
      </c>
      <c r="B1962" s="1" t="s">
        <v>24</v>
      </c>
      <c r="C1962" s="1" t="s">
        <v>33</v>
      </c>
      <c r="D1962" s="1" t="s">
        <v>34</v>
      </c>
      <c r="E1962" s="1" t="s">
        <v>15</v>
      </c>
      <c r="F1962">
        <v>2018</v>
      </c>
      <c r="G1962">
        <v>7</v>
      </c>
      <c r="H1962">
        <v>1316</v>
      </c>
      <c r="I1962">
        <v>6524</v>
      </c>
      <c r="J1962" s="4">
        <f>SUMIFS(I:I,D:D,External_Data[[#This Row],[Brand]],F:F,External_Data[[#This Row],[Year]])</f>
        <v>403781</v>
      </c>
      <c r="K19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3" spans="1:11" x14ac:dyDescent="0.25">
      <c r="A1963" s="1" t="s">
        <v>9</v>
      </c>
      <c r="B1963" s="1" t="s">
        <v>24</v>
      </c>
      <c r="C1963" s="1" t="s">
        <v>33</v>
      </c>
      <c r="D1963" s="1" t="s">
        <v>34</v>
      </c>
      <c r="E1963" s="1" t="s">
        <v>15</v>
      </c>
      <c r="F1963">
        <v>2018</v>
      </c>
      <c r="G1963">
        <v>8</v>
      </c>
      <c r="H1963">
        <v>980</v>
      </c>
      <c r="I1963">
        <v>4858</v>
      </c>
      <c r="J1963" s="4">
        <f>SUMIFS(I:I,D:D,External_Data[[#This Row],[Brand]],F:F,External_Data[[#This Row],[Year]])</f>
        <v>403781</v>
      </c>
      <c r="K19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4" spans="1:11" x14ac:dyDescent="0.25">
      <c r="A1964" s="1" t="s">
        <v>9</v>
      </c>
      <c r="B1964" s="1" t="s">
        <v>24</v>
      </c>
      <c r="C1964" s="1" t="s">
        <v>33</v>
      </c>
      <c r="D1964" s="1" t="s">
        <v>34</v>
      </c>
      <c r="E1964" s="1" t="s">
        <v>15</v>
      </c>
      <c r="F1964">
        <v>2018</v>
      </c>
      <c r="G1964">
        <v>9</v>
      </c>
      <c r="H1964">
        <v>1246</v>
      </c>
      <c r="I1964">
        <v>6160</v>
      </c>
      <c r="J1964" s="4">
        <f>SUMIFS(I:I,D:D,External_Data[[#This Row],[Brand]],F:F,External_Data[[#This Row],[Year]])</f>
        <v>403781</v>
      </c>
      <c r="K19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5" spans="1:11" x14ac:dyDescent="0.25">
      <c r="A1965" s="1" t="s">
        <v>9</v>
      </c>
      <c r="B1965" s="1" t="s">
        <v>24</v>
      </c>
      <c r="C1965" s="1" t="s">
        <v>33</v>
      </c>
      <c r="D1965" s="1" t="s">
        <v>34</v>
      </c>
      <c r="E1965" s="1" t="s">
        <v>15</v>
      </c>
      <c r="F1965">
        <v>2018</v>
      </c>
      <c r="G1965">
        <v>10</v>
      </c>
      <c r="H1965">
        <v>1491</v>
      </c>
      <c r="I1965">
        <v>7350</v>
      </c>
      <c r="J1965" s="4">
        <f>SUMIFS(I:I,D:D,External_Data[[#This Row],[Brand]],F:F,External_Data[[#This Row],[Year]])</f>
        <v>403781</v>
      </c>
      <c r="K19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6" spans="1:11" x14ac:dyDescent="0.25">
      <c r="A1966" s="1" t="s">
        <v>9</v>
      </c>
      <c r="B1966" s="1" t="s">
        <v>24</v>
      </c>
      <c r="C1966" s="1" t="s">
        <v>33</v>
      </c>
      <c r="D1966" s="1" t="s">
        <v>34</v>
      </c>
      <c r="E1966" s="1" t="s">
        <v>15</v>
      </c>
      <c r="F1966">
        <v>2018</v>
      </c>
      <c r="G1966">
        <v>11</v>
      </c>
      <c r="H1966">
        <v>1547</v>
      </c>
      <c r="I1966">
        <v>7644</v>
      </c>
      <c r="J1966" s="4">
        <f>SUMIFS(I:I,D:D,External_Data[[#This Row],[Brand]],F:F,External_Data[[#This Row],[Year]])</f>
        <v>403781</v>
      </c>
      <c r="K19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7" spans="1:11" x14ac:dyDescent="0.25">
      <c r="A1967" s="1" t="s">
        <v>9</v>
      </c>
      <c r="B1967" s="1" t="s">
        <v>24</v>
      </c>
      <c r="C1967" s="1" t="s">
        <v>33</v>
      </c>
      <c r="D1967" s="1" t="s">
        <v>34</v>
      </c>
      <c r="E1967" s="1" t="s">
        <v>15</v>
      </c>
      <c r="F1967">
        <v>2018</v>
      </c>
      <c r="G1967">
        <v>12</v>
      </c>
      <c r="H1967">
        <v>973</v>
      </c>
      <c r="I1967">
        <v>4830</v>
      </c>
      <c r="J1967" s="4">
        <f>SUMIFS(I:I,D:D,External_Data[[#This Row],[Brand]],F:F,External_Data[[#This Row],[Year]])</f>
        <v>403781</v>
      </c>
      <c r="K19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403781</v>
      </c>
    </row>
    <row r="1968" spans="1:11" x14ac:dyDescent="0.25">
      <c r="A1968" s="1" t="s">
        <v>9</v>
      </c>
      <c r="B1968" s="1" t="s">
        <v>24</v>
      </c>
      <c r="C1968" s="1" t="s">
        <v>33</v>
      </c>
      <c r="D1968" s="1" t="s">
        <v>34</v>
      </c>
      <c r="E1968" s="1" t="s">
        <v>15</v>
      </c>
      <c r="F1968">
        <v>2019</v>
      </c>
      <c r="G1968">
        <v>1</v>
      </c>
      <c r="H1968">
        <v>1197</v>
      </c>
      <c r="I1968">
        <v>5908</v>
      </c>
      <c r="J1968" s="4">
        <f>SUMIFS(I:I,D:D,External_Data[[#This Row],[Brand]],F:F,External_Data[[#This Row],[Year]])</f>
        <v>303562</v>
      </c>
      <c r="K19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318808</v>
      </c>
    </row>
    <row r="1969" spans="1:11" x14ac:dyDescent="0.25">
      <c r="A1969" s="1" t="s">
        <v>9</v>
      </c>
      <c r="B1969" s="1" t="s">
        <v>24</v>
      </c>
      <c r="C1969" s="1" t="s">
        <v>33</v>
      </c>
      <c r="D1969" s="1" t="s">
        <v>34</v>
      </c>
      <c r="E1969" s="1" t="s">
        <v>15</v>
      </c>
      <c r="F1969">
        <v>2019</v>
      </c>
      <c r="G1969">
        <v>2</v>
      </c>
      <c r="H1969">
        <v>973</v>
      </c>
      <c r="I1969">
        <v>4830</v>
      </c>
      <c r="J1969" s="4">
        <f>SUMIFS(I:I,D:D,External_Data[[#This Row],[Brand]],F:F,External_Data[[#This Row],[Year]])</f>
        <v>303562</v>
      </c>
      <c r="K19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317492</v>
      </c>
    </row>
    <row r="1970" spans="1:11" x14ac:dyDescent="0.25">
      <c r="A1970" s="1" t="s">
        <v>9</v>
      </c>
      <c r="B1970" s="1" t="s">
        <v>24</v>
      </c>
      <c r="C1970" s="1" t="s">
        <v>33</v>
      </c>
      <c r="D1970" s="1" t="s">
        <v>34</v>
      </c>
      <c r="E1970" s="1" t="s">
        <v>15</v>
      </c>
      <c r="F1970">
        <v>2019</v>
      </c>
      <c r="G1970">
        <v>3</v>
      </c>
      <c r="H1970">
        <v>812</v>
      </c>
      <c r="I1970">
        <v>4025</v>
      </c>
      <c r="J1970" s="4">
        <f>SUMIFS(I:I,D:D,External_Data[[#This Row],[Brand]],F:F,External_Data[[#This Row],[Year]])</f>
        <v>303562</v>
      </c>
      <c r="K19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315798</v>
      </c>
    </row>
    <row r="1971" spans="1:11" x14ac:dyDescent="0.25">
      <c r="A1971" s="1" t="s">
        <v>9</v>
      </c>
      <c r="B1971" s="1" t="s">
        <v>24</v>
      </c>
      <c r="C1971" s="1" t="s">
        <v>33</v>
      </c>
      <c r="D1971" s="1" t="s">
        <v>34</v>
      </c>
      <c r="E1971" s="1" t="s">
        <v>15</v>
      </c>
      <c r="F1971">
        <v>2019</v>
      </c>
      <c r="G1971">
        <v>4</v>
      </c>
      <c r="H1971">
        <v>1162</v>
      </c>
      <c r="I1971">
        <v>5782</v>
      </c>
      <c r="J1971" s="4">
        <f>SUMIFS(I:I,D:D,External_Data[[#This Row],[Brand]],F:F,External_Data[[#This Row],[Year]])</f>
        <v>303562</v>
      </c>
      <c r="K19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313978</v>
      </c>
    </row>
    <row r="1972" spans="1:11" x14ac:dyDescent="0.25">
      <c r="A1972" s="1" t="s">
        <v>9</v>
      </c>
      <c r="B1972" s="1" t="s">
        <v>24</v>
      </c>
      <c r="C1972" s="1" t="s">
        <v>33</v>
      </c>
      <c r="D1972" s="1" t="s">
        <v>34</v>
      </c>
      <c r="E1972" s="1" t="s">
        <v>15</v>
      </c>
      <c r="F1972">
        <v>2019</v>
      </c>
      <c r="G1972">
        <v>5</v>
      </c>
      <c r="H1972">
        <v>854</v>
      </c>
      <c r="I1972">
        <v>4256</v>
      </c>
      <c r="J1972" s="4">
        <f>SUMIFS(I:I,D:D,External_Data[[#This Row],[Brand]],F:F,External_Data[[#This Row],[Year]])</f>
        <v>303562</v>
      </c>
      <c r="K19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312949</v>
      </c>
    </row>
    <row r="1973" spans="1:11" x14ac:dyDescent="0.25">
      <c r="A1973" s="1" t="s">
        <v>9</v>
      </c>
      <c r="B1973" s="1" t="s">
        <v>24</v>
      </c>
      <c r="C1973" s="1" t="s">
        <v>33</v>
      </c>
      <c r="D1973" s="1" t="s">
        <v>34</v>
      </c>
      <c r="E1973" s="1" t="s">
        <v>15</v>
      </c>
      <c r="F1973">
        <v>2019</v>
      </c>
      <c r="G1973">
        <v>6</v>
      </c>
      <c r="H1973">
        <v>1099</v>
      </c>
      <c r="I1973">
        <v>5432</v>
      </c>
      <c r="J1973" s="4">
        <f>SUMIFS(I:I,D:D,External_Data[[#This Row],[Brand]],F:F,External_Data[[#This Row],[Year]])</f>
        <v>303562</v>
      </c>
      <c r="K19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311115</v>
      </c>
    </row>
    <row r="1974" spans="1:11" x14ac:dyDescent="0.25">
      <c r="A1974" s="1" t="s">
        <v>9</v>
      </c>
      <c r="B1974" s="1" t="s">
        <v>24</v>
      </c>
      <c r="C1974" s="1" t="s">
        <v>33</v>
      </c>
      <c r="D1974" s="1" t="s">
        <v>34</v>
      </c>
      <c r="E1974" s="1" t="s">
        <v>15</v>
      </c>
      <c r="F1974">
        <v>2019</v>
      </c>
      <c r="G1974">
        <v>7</v>
      </c>
      <c r="H1974">
        <v>728</v>
      </c>
      <c r="I1974">
        <v>3591</v>
      </c>
      <c r="J1974" s="4">
        <f>SUMIFS(I:I,D:D,External_Data[[#This Row],[Brand]],F:F,External_Data[[#This Row],[Year]])</f>
        <v>303562</v>
      </c>
      <c r="K19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309799</v>
      </c>
    </row>
    <row r="1975" spans="1:11" x14ac:dyDescent="0.25">
      <c r="A1975" s="1" t="s">
        <v>9</v>
      </c>
      <c r="B1975" s="1" t="s">
        <v>24</v>
      </c>
      <c r="C1975" s="1" t="s">
        <v>33</v>
      </c>
      <c r="D1975" s="1" t="s">
        <v>34</v>
      </c>
      <c r="E1975" s="1" t="s">
        <v>15</v>
      </c>
      <c r="F1975">
        <v>2019</v>
      </c>
      <c r="G1975">
        <v>8</v>
      </c>
      <c r="H1975">
        <v>770</v>
      </c>
      <c r="I1975">
        <v>3822</v>
      </c>
      <c r="J1975" s="4">
        <f>SUMIFS(I:I,D:D,External_Data[[#This Row],[Brand]],F:F,External_Data[[#This Row],[Year]])</f>
        <v>303562</v>
      </c>
      <c r="K19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308819</v>
      </c>
    </row>
    <row r="1976" spans="1:11" x14ac:dyDescent="0.25">
      <c r="A1976" s="1" t="s">
        <v>9</v>
      </c>
      <c r="B1976" s="1" t="s">
        <v>24</v>
      </c>
      <c r="C1976" s="1" t="s">
        <v>33</v>
      </c>
      <c r="D1976" s="1" t="s">
        <v>34</v>
      </c>
      <c r="E1976" s="1" t="s">
        <v>15</v>
      </c>
      <c r="F1976">
        <v>2019</v>
      </c>
      <c r="G1976">
        <v>9</v>
      </c>
      <c r="H1976">
        <v>1169</v>
      </c>
      <c r="I1976">
        <v>5803</v>
      </c>
      <c r="J1976" s="4">
        <f>SUMIFS(I:I,D:D,External_Data[[#This Row],[Brand]],F:F,External_Data[[#This Row],[Year]])</f>
        <v>303562</v>
      </c>
      <c r="K19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307573</v>
      </c>
    </row>
    <row r="1977" spans="1:11" x14ac:dyDescent="0.25">
      <c r="A1977" s="1" t="s">
        <v>9</v>
      </c>
      <c r="B1977" s="1" t="s">
        <v>24</v>
      </c>
      <c r="C1977" s="1" t="s">
        <v>33</v>
      </c>
      <c r="D1977" s="1" t="s">
        <v>34</v>
      </c>
      <c r="E1977" s="1" t="s">
        <v>15</v>
      </c>
      <c r="F1977">
        <v>2019</v>
      </c>
      <c r="G1977">
        <v>10</v>
      </c>
      <c r="H1977">
        <v>644</v>
      </c>
      <c r="I1977">
        <v>3192</v>
      </c>
      <c r="J1977" s="4">
        <f>SUMIFS(I:I,D:D,External_Data[[#This Row],[Brand]],F:F,External_Data[[#This Row],[Year]])</f>
        <v>303562</v>
      </c>
      <c r="K19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306082</v>
      </c>
    </row>
    <row r="1978" spans="1:11" x14ac:dyDescent="0.25">
      <c r="A1978" s="1" t="s">
        <v>9</v>
      </c>
      <c r="B1978" s="1" t="s">
        <v>24</v>
      </c>
      <c r="C1978" s="1" t="s">
        <v>33</v>
      </c>
      <c r="D1978" s="1" t="s">
        <v>34</v>
      </c>
      <c r="E1978" s="1" t="s">
        <v>15</v>
      </c>
      <c r="F1978">
        <v>2019</v>
      </c>
      <c r="G1978">
        <v>11</v>
      </c>
      <c r="H1978">
        <v>147</v>
      </c>
      <c r="I1978">
        <v>728</v>
      </c>
      <c r="J1978" s="4">
        <f>SUMIFS(I:I,D:D,External_Data[[#This Row],[Brand]],F:F,External_Data[[#This Row],[Year]])</f>
        <v>303562</v>
      </c>
      <c r="K19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304535</v>
      </c>
    </row>
    <row r="1979" spans="1:11" x14ac:dyDescent="0.25">
      <c r="A1979" s="1" t="s">
        <v>9</v>
      </c>
      <c r="B1979" s="1" t="s">
        <v>24</v>
      </c>
      <c r="C1979" s="1" t="s">
        <v>33</v>
      </c>
      <c r="D1979" s="1" t="s">
        <v>34</v>
      </c>
      <c r="E1979" s="1" t="s">
        <v>15</v>
      </c>
      <c r="F1979">
        <v>2019</v>
      </c>
      <c r="G1979">
        <v>12</v>
      </c>
      <c r="H1979">
        <v>119</v>
      </c>
      <c r="I1979">
        <v>595</v>
      </c>
      <c r="J1979" s="4">
        <f>SUMIFS(I:I,D:D,External_Data[[#This Row],[Brand]],F:F,External_Data[[#This Row],[Year]])</f>
        <v>303562</v>
      </c>
      <c r="K19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303562</v>
      </c>
    </row>
    <row r="1980" spans="1:11" x14ac:dyDescent="0.25">
      <c r="A1980" s="1" t="s">
        <v>9</v>
      </c>
      <c r="B1980" s="1" t="s">
        <v>24</v>
      </c>
      <c r="C1980" s="1" t="s">
        <v>33</v>
      </c>
      <c r="D1980" s="1" t="s">
        <v>34</v>
      </c>
      <c r="E1980" s="1" t="s">
        <v>15</v>
      </c>
      <c r="F1980">
        <v>2020</v>
      </c>
      <c r="G1980">
        <v>1</v>
      </c>
      <c r="H1980">
        <v>203</v>
      </c>
      <c r="I1980">
        <v>1022</v>
      </c>
      <c r="J1980" s="4">
        <f>SUMIFS(I:I,D:D,External_Data[[#This Row],[Brand]],F:F,External_Data[[#This Row],[Year]])</f>
        <v>71673</v>
      </c>
      <c r="K19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80150</v>
      </c>
    </row>
    <row r="1981" spans="1:11" x14ac:dyDescent="0.25">
      <c r="A1981" s="1" t="s">
        <v>9</v>
      </c>
      <c r="B1981" s="1" t="s">
        <v>24</v>
      </c>
      <c r="C1981" s="1" t="s">
        <v>33</v>
      </c>
      <c r="D1981" s="1" t="s">
        <v>34</v>
      </c>
      <c r="E1981" s="1" t="s">
        <v>15</v>
      </c>
      <c r="F1981">
        <v>2020</v>
      </c>
      <c r="G1981">
        <v>2</v>
      </c>
      <c r="H1981">
        <v>21</v>
      </c>
      <c r="I1981">
        <v>98</v>
      </c>
      <c r="J1981" s="4">
        <f>SUMIFS(I:I,D:D,External_Data[[#This Row],[Brand]],F:F,External_Data[[#This Row],[Year]])</f>
        <v>71673</v>
      </c>
      <c r="K19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79177</v>
      </c>
    </row>
    <row r="1982" spans="1:11" x14ac:dyDescent="0.25">
      <c r="A1982" s="1" t="s">
        <v>9</v>
      </c>
      <c r="B1982" s="1" t="s">
        <v>24</v>
      </c>
      <c r="C1982" s="1" t="s">
        <v>33</v>
      </c>
      <c r="D1982" s="1" t="s">
        <v>34</v>
      </c>
      <c r="E1982" s="1" t="s">
        <v>15</v>
      </c>
      <c r="F1982">
        <v>2020</v>
      </c>
      <c r="G1982">
        <v>3</v>
      </c>
      <c r="H1982">
        <v>301</v>
      </c>
      <c r="I1982">
        <v>1505</v>
      </c>
      <c r="J1982" s="4">
        <f>SUMIFS(I:I,D:D,External_Data[[#This Row],[Brand]],F:F,External_Data[[#This Row],[Year]])</f>
        <v>71673</v>
      </c>
      <c r="K19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78365</v>
      </c>
    </row>
    <row r="1983" spans="1:11" x14ac:dyDescent="0.25">
      <c r="A1983" s="1" t="s">
        <v>9</v>
      </c>
      <c r="B1983" s="1" t="s">
        <v>24</v>
      </c>
      <c r="C1983" s="1" t="s">
        <v>33</v>
      </c>
      <c r="D1983" s="1" t="s">
        <v>34</v>
      </c>
      <c r="E1983" s="1" t="s">
        <v>15</v>
      </c>
      <c r="F1983">
        <v>2020</v>
      </c>
      <c r="G1983">
        <v>4</v>
      </c>
      <c r="H1983">
        <v>182</v>
      </c>
      <c r="I1983">
        <v>910</v>
      </c>
      <c r="J1983" s="4">
        <f>SUMIFS(I:I,D:D,External_Data[[#This Row],[Brand]],F:F,External_Data[[#This Row],[Year]])</f>
        <v>71673</v>
      </c>
      <c r="K19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77203</v>
      </c>
    </row>
    <row r="1984" spans="1:11" x14ac:dyDescent="0.25">
      <c r="A1984" s="1" t="s">
        <v>9</v>
      </c>
      <c r="B1984" s="1" t="s">
        <v>24</v>
      </c>
      <c r="C1984" s="1" t="s">
        <v>33</v>
      </c>
      <c r="D1984" s="1" t="s">
        <v>34</v>
      </c>
      <c r="E1984" s="1" t="s">
        <v>15</v>
      </c>
      <c r="F1984">
        <v>2020</v>
      </c>
      <c r="G1984">
        <v>5</v>
      </c>
      <c r="H1984">
        <v>119</v>
      </c>
      <c r="I1984">
        <v>567</v>
      </c>
      <c r="J1984" s="4">
        <f>SUMIFS(I:I,D:D,External_Data[[#This Row],[Brand]],F:F,External_Data[[#This Row],[Year]])</f>
        <v>71673</v>
      </c>
      <c r="K19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76349</v>
      </c>
    </row>
    <row r="1985" spans="1:11" x14ac:dyDescent="0.25">
      <c r="A1985" s="1" t="s">
        <v>9</v>
      </c>
      <c r="B1985" s="1" t="s">
        <v>24</v>
      </c>
      <c r="C1985" s="1" t="s">
        <v>33</v>
      </c>
      <c r="D1985" s="1" t="s">
        <v>34</v>
      </c>
      <c r="E1985" s="1" t="s">
        <v>15</v>
      </c>
      <c r="F1985">
        <v>2020</v>
      </c>
      <c r="G1985">
        <v>6</v>
      </c>
      <c r="H1985">
        <v>56</v>
      </c>
      <c r="I1985">
        <v>280</v>
      </c>
      <c r="J1985" s="4">
        <f>SUMIFS(I:I,D:D,External_Data[[#This Row],[Brand]],F:F,External_Data[[#This Row],[Year]])</f>
        <v>71673</v>
      </c>
      <c r="K19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75250</v>
      </c>
    </row>
    <row r="1986" spans="1:11" x14ac:dyDescent="0.25">
      <c r="A1986" s="1" t="s">
        <v>9</v>
      </c>
      <c r="B1986" s="1" t="s">
        <v>24</v>
      </c>
      <c r="C1986" s="1" t="s">
        <v>33</v>
      </c>
      <c r="D1986" s="1" t="s">
        <v>34</v>
      </c>
      <c r="E1986" s="1" t="s">
        <v>15</v>
      </c>
      <c r="F1986">
        <v>2020</v>
      </c>
      <c r="G1986">
        <v>7</v>
      </c>
      <c r="H1986">
        <v>56</v>
      </c>
      <c r="I1986">
        <v>308</v>
      </c>
      <c r="J1986" s="4">
        <f>SUMIFS(I:I,D:D,External_Data[[#This Row],[Brand]],F:F,External_Data[[#This Row],[Year]])</f>
        <v>71673</v>
      </c>
      <c r="K19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74522</v>
      </c>
    </row>
    <row r="1987" spans="1:11" x14ac:dyDescent="0.25">
      <c r="A1987" s="1" t="s">
        <v>9</v>
      </c>
      <c r="B1987" s="1" t="s">
        <v>24</v>
      </c>
      <c r="C1987" s="1" t="s">
        <v>33</v>
      </c>
      <c r="D1987" s="1" t="s">
        <v>34</v>
      </c>
      <c r="E1987" s="1" t="s">
        <v>15</v>
      </c>
      <c r="F1987">
        <v>2020</v>
      </c>
      <c r="G1987">
        <v>8</v>
      </c>
      <c r="H1987">
        <v>63</v>
      </c>
      <c r="I1987">
        <v>343</v>
      </c>
      <c r="J1987" s="4">
        <f>SUMIFS(I:I,D:D,External_Data[[#This Row],[Brand]],F:F,External_Data[[#This Row],[Year]])</f>
        <v>71673</v>
      </c>
      <c r="K19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73752</v>
      </c>
    </row>
    <row r="1988" spans="1:11" x14ac:dyDescent="0.25">
      <c r="A1988" s="1" t="s">
        <v>9</v>
      </c>
      <c r="B1988" s="1" t="s">
        <v>24</v>
      </c>
      <c r="C1988" s="1" t="s">
        <v>33</v>
      </c>
      <c r="D1988" s="1" t="s">
        <v>34</v>
      </c>
      <c r="E1988" s="1" t="s">
        <v>15</v>
      </c>
      <c r="F1988">
        <v>2020</v>
      </c>
      <c r="G1988">
        <v>10</v>
      </c>
      <c r="H1988">
        <v>35</v>
      </c>
      <c r="I1988">
        <v>168</v>
      </c>
      <c r="J1988" s="4">
        <f>SUMIFS(I:I,D:D,External_Data[[#This Row],[Brand]],F:F,External_Data[[#This Row],[Year]])</f>
        <v>71673</v>
      </c>
      <c r="K19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71939</v>
      </c>
    </row>
    <row r="1989" spans="1:11" x14ac:dyDescent="0.25">
      <c r="A1989" s="1" t="s">
        <v>9</v>
      </c>
      <c r="B1989" s="1" t="s">
        <v>24</v>
      </c>
      <c r="C1989" s="1" t="s">
        <v>33</v>
      </c>
      <c r="D1989" s="1" t="s">
        <v>34</v>
      </c>
      <c r="E1989" s="1" t="s">
        <v>15</v>
      </c>
      <c r="F1989">
        <v>2021</v>
      </c>
      <c r="G1989">
        <v>1</v>
      </c>
      <c r="H1989">
        <v>28</v>
      </c>
      <c r="I1989">
        <v>133</v>
      </c>
      <c r="J1989" s="4">
        <f>SUMIFS(I:I,D:D,External_Data[[#This Row],[Brand]],F:F,External_Data[[#This Row],[Year]])</f>
        <v>13783</v>
      </c>
      <c r="K19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14616</v>
      </c>
    </row>
    <row r="1990" spans="1:11" x14ac:dyDescent="0.25">
      <c r="A1990" s="1" t="s">
        <v>9</v>
      </c>
      <c r="B1990" s="1" t="s">
        <v>24</v>
      </c>
      <c r="C1990" s="1" t="s">
        <v>33</v>
      </c>
      <c r="D1990" s="1" t="s">
        <v>34</v>
      </c>
      <c r="E1990" s="1" t="s">
        <v>15</v>
      </c>
      <c r="F1990">
        <v>2021</v>
      </c>
      <c r="G1990">
        <v>2</v>
      </c>
      <c r="H1990">
        <v>21</v>
      </c>
      <c r="I1990">
        <v>119</v>
      </c>
      <c r="J1990" s="4">
        <f>SUMIFS(I:I,D:D,External_Data[[#This Row],[Brand]],F:F,External_Data[[#This Row],[Year]])</f>
        <v>13783</v>
      </c>
      <c r="K19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14595</v>
      </c>
    </row>
    <row r="1991" spans="1:11" x14ac:dyDescent="0.25">
      <c r="A1991" s="1" t="s">
        <v>9</v>
      </c>
      <c r="B1991" s="1" t="s">
        <v>24</v>
      </c>
      <c r="C1991" s="1" t="s">
        <v>33</v>
      </c>
      <c r="D1991" s="1" t="s">
        <v>34</v>
      </c>
      <c r="E1991" s="1" t="s">
        <v>15</v>
      </c>
      <c r="F1991">
        <v>2021</v>
      </c>
      <c r="G1991">
        <v>3</v>
      </c>
      <c r="H1991">
        <v>14</v>
      </c>
      <c r="I1991">
        <v>84</v>
      </c>
      <c r="J1991" s="4">
        <f>SUMIFS(I:I,D:D,External_Data[[#This Row],[Brand]],F:F,External_Data[[#This Row],[Year]])</f>
        <v>13783</v>
      </c>
      <c r="K19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14294</v>
      </c>
    </row>
    <row r="1992" spans="1:11" x14ac:dyDescent="0.25">
      <c r="A1992" s="1" t="s">
        <v>9</v>
      </c>
      <c r="B1992" s="1" t="s">
        <v>24</v>
      </c>
      <c r="C1992" s="1" t="s">
        <v>33</v>
      </c>
      <c r="D1992" s="1" t="s">
        <v>34</v>
      </c>
      <c r="E1992" s="1" t="s">
        <v>15</v>
      </c>
      <c r="F1992">
        <v>2021</v>
      </c>
      <c r="G1992">
        <v>4</v>
      </c>
      <c r="H1992">
        <v>21</v>
      </c>
      <c r="I1992">
        <v>119</v>
      </c>
      <c r="J1992" s="4">
        <f>SUMIFS(I:I,D:D,External_Data[[#This Row],[Brand]],F:F,External_Data[[#This Row],[Year]])</f>
        <v>13783</v>
      </c>
      <c r="K19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14112</v>
      </c>
    </row>
    <row r="1993" spans="1:11" x14ac:dyDescent="0.25">
      <c r="A1993" s="1" t="s">
        <v>9</v>
      </c>
      <c r="B1993" s="1" t="s">
        <v>24</v>
      </c>
      <c r="C1993" s="1" t="s">
        <v>33</v>
      </c>
      <c r="D1993" s="1" t="s">
        <v>34</v>
      </c>
      <c r="E1993" s="1" t="s">
        <v>15</v>
      </c>
      <c r="F1993">
        <v>2021</v>
      </c>
      <c r="G1993">
        <v>5</v>
      </c>
      <c r="H1993">
        <v>42</v>
      </c>
      <c r="I1993">
        <v>231</v>
      </c>
      <c r="J1993" s="4">
        <f>SUMIFS(I:I,D:D,External_Data[[#This Row],[Brand]],F:F,External_Data[[#This Row],[Year]])</f>
        <v>13783</v>
      </c>
      <c r="K19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13993</v>
      </c>
    </row>
    <row r="1994" spans="1:11" x14ac:dyDescent="0.25">
      <c r="A1994" s="1" t="s">
        <v>9</v>
      </c>
      <c r="B1994" s="1" t="s">
        <v>24</v>
      </c>
      <c r="C1994" s="1" t="s">
        <v>33</v>
      </c>
      <c r="D1994" s="1" t="s">
        <v>34</v>
      </c>
      <c r="E1994" s="1" t="s">
        <v>15</v>
      </c>
      <c r="F1994">
        <v>2021</v>
      </c>
      <c r="G1994">
        <v>6</v>
      </c>
      <c r="H1994">
        <v>42</v>
      </c>
      <c r="I1994">
        <v>210</v>
      </c>
      <c r="J1994" s="4">
        <f>SUMIFS(I:I,D:D,External_Data[[#This Row],[Brand]],F:F,External_Data[[#This Row],[Year]])</f>
        <v>13783</v>
      </c>
      <c r="K19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13937</v>
      </c>
    </row>
    <row r="1995" spans="1:11" x14ac:dyDescent="0.25">
      <c r="A1995" s="1" t="s">
        <v>9</v>
      </c>
      <c r="B1995" s="1" t="s">
        <v>24</v>
      </c>
      <c r="C1995" s="1" t="s">
        <v>33</v>
      </c>
      <c r="D1995" s="1" t="s">
        <v>34</v>
      </c>
      <c r="E1995" s="1" t="s">
        <v>15</v>
      </c>
      <c r="F1995">
        <v>2021</v>
      </c>
      <c r="G1995">
        <v>7</v>
      </c>
      <c r="H1995">
        <v>21</v>
      </c>
      <c r="I1995">
        <v>119</v>
      </c>
      <c r="J1995" s="4">
        <f>SUMIFS(I:I,D:D,External_Data[[#This Row],[Brand]],F:F,External_Data[[#This Row],[Year]])</f>
        <v>13783</v>
      </c>
      <c r="K19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13881</v>
      </c>
    </row>
    <row r="1996" spans="1:11" x14ac:dyDescent="0.25">
      <c r="A1996" s="1" t="s">
        <v>9</v>
      </c>
      <c r="B1996" s="1" t="s">
        <v>24</v>
      </c>
      <c r="C1996" s="1" t="s">
        <v>33</v>
      </c>
      <c r="D1996" s="1" t="s">
        <v>34</v>
      </c>
      <c r="E1996" s="1" t="s">
        <v>15</v>
      </c>
      <c r="F1996">
        <v>2021</v>
      </c>
      <c r="G1996">
        <v>8</v>
      </c>
      <c r="H1996">
        <v>42</v>
      </c>
      <c r="I1996">
        <v>231</v>
      </c>
      <c r="J1996" s="4">
        <f>SUMIFS(I:I,D:D,External_Data[[#This Row],[Brand]],F:F,External_Data[[#This Row],[Year]])</f>
        <v>13783</v>
      </c>
      <c r="K19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13818</v>
      </c>
    </row>
    <row r="1997" spans="1:11" x14ac:dyDescent="0.25">
      <c r="A1997" s="1" t="s">
        <v>9</v>
      </c>
      <c r="B1997" s="1" t="s">
        <v>24</v>
      </c>
      <c r="C1997" s="1" t="s">
        <v>33</v>
      </c>
      <c r="D1997" s="1" t="s">
        <v>34</v>
      </c>
      <c r="E1997" s="1" t="s">
        <v>15</v>
      </c>
      <c r="F1997">
        <v>2021</v>
      </c>
      <c r="G1997">
        <v>9</v>
      </c>
      <c r="H1997">
        <v>203</v>
      </c>
      <c r="I1997">
        <v>1008</v>
      </c>
      <c r="J1997" s="4">
        <f>SUMIFS(I:I,D:D,External_Data[[#This Row],[Brand]],F:F,External_Data[[#This Row],[Year]])</f>
        <v>13783</v>
      </c>
      <c r="K19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13818</v>
      </c>
    </row>
    <row r="1998" spans="1:11" x14ac:dyDescent="0.25">
      <c r="A1998" s="1" t="s">
        <v>9</v>
      </c>
      <c r="B1998" s="1" t="s">
        <v>24</v>
      </c>
      <c r="C1998" s="1" t="s">
        <v>33</v>
      </c>
      <c r="D1998" s="1" t="s">
        <v>34</v>
      </c>
      <c r="E1998" s="1" t="s">
        <v>15</v>
      </c>
      <c r="F1998">
        <v>2021</v>
      </c>
      <c r="G1998">
        <v>10</v>
      </c>
      <c r="H1998">
        <v>21</v>
      </c>
      <c r="I1998">
        <v>119</v>
      </c>
      <c r="J1998" s="4">
        <f>SUMIFS(I:I,D:D,External_Data[[#This Row],[Brand]],F:F,External_Data[[#This Row],[Year]])</f>
        <v>13783</v>
      </c>
      <c r="K19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13783</v>
      </c>
    </row>
    <row r="1999" spans="1:11" x14ac:dyDescent="0.25">
      <c r="A1999" s="1" t="s">
        <v>9</v>
      </c>
      <c r="B1999" s="1" t="s">
        <v>24</v>
      </c>
      <c r="C1999" s="1" t="s">
        <v>33</v>
      </c>
      <c r="D1999" s="1" t="s">
        <v>34</v>
      </c>
      <c r="E1999" s="1" t="s">
        <v>15</v>
      </c>
      <c r="F1999">
        <v>2021</v>
      </c>
      <c r="G1999">
        <v>11</v>
      </c>
      <c r="H1999">
        <v>21</v>
      </c>
      <c r="I1999">
        <v>105</v>
      </c>
      <c r="J1999" s="4">
        <f>SUMIFS(I:I,D:D,External_Data[[#This Row],[Brand]],F:F,External_Data[[#This Row],[Year]])</f>
        <v>13783</v>
      </c>
      <c r="K19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13783</v>
      </c>
    </row>
    <row r="2000" spans="1:11" x14ac:dyDescent="0.25">
      <c r="A2000" s="1" t="s">
        <v>9</v>
      </c>
      <c r="B2000" s="1" t="s">
        <v>24</v>
      </c>
      <c r="C2000" s="1" t="s">
        <v>33</v>
      </c>
      <c r="D2000" s="1" t="s">
        <v>34</v>
      </c>
      <c r="E2000" s="1" t="s">
        <v>15</v>
      </c>
      <c r="F2000">
        <v>2022</v>
      </c>
      <c r="G2000">
        <v>2</v>
      </c>
      <c r="H2000">
        <v>35</v>
      </c>
      <c r="I2000">
        <v>175</v>
      </c>
      <c r="J2000" s="4">
        <f>SUMIFS(I:I,D:D,External_Data[[#This Row],[Brand]],F:F,External_Data[[#This Row],[Year]])</f>
        <v>4641</v>
      </c>
      <c r="K20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5068</v>
      </c>
    </row>
    <row r="2001" spans="1:11" x14ac:dyDescent="0.25">
      <c r="A2001" s="1" t="s">
        <v>9</v>
      </c>
      <c r="B2001" s="1" t="s">
        <v>24</v>
      </c>
      <c r="C2001" s="1" t="s">
        <v>33</v>
      </c>
      <c r="D2001" s="1" t="s">
        <v>34</v>
      </c>
      <c r="E2001" s="1" t="s">
        <v>15</v>
      </c>
      <c r="F2001">
        <v>2022</v>
      </c>
      <c r="G2001">
        <v>4</v>
      </c>
      <c r="H2001">
        <v>112</v>
      </c>
      <c r="I2001">
        <v>560</v>
      </c>
      <c r="J2001" s="4">
        <f>SUMIFS(I:I,D:D,External_Data[[#This Row],[Brand]],F:F,External_Data[[#This Row],[Year]])</f>
        <v>4641</v>
      </c>
      <c r="K20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5033</v>
      </c>
    </row>
    <row r="2002" spans="1:11" x14ac:dyDescent="0.25">
      <c r="A2002" s="1" t="s">
        <v>9</v>
      </c>
      <c r="B2002" s="1" t="s">
        <v>24</v>
      </c>
      <c r="C2002" s="1" t="s">
        <v>33</v>
      </c>
      <c r="D2002" s="1" t="s">
        <v>34</v>
      </c>
      <c r="E2002" s="1" t="s">
        <v>15</v>
      </c>
      <c r="F2002">
        <v>2022</v>
      </c>
      <c r="G2002">
        <v>6</v>
      </c>
      <c r="H2002">
        <v>21</v>
      </c>
      <c r="I2002">
        <v>105</v>
      </c>
      <c r="J2002" s="4">
        <f>SUMIFS(I:I,D:D,External_Data[[#This Row],[Brand]],F:F,External_Data[[#This Row],[Year]])</f>
        <v>4641</v>
      </c>
      <c r="K20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4949</v>
      </c>
    </row>
    <row r="2003" spans="1:11" x14ac:dyDescent="0.25">
      <c r="A2003" s="1" t="s">
        <v>9</v>
      </c>
      <c r="B2003" s="1" t="s">
        <v>24</v>
      </c>
      <c r="C2003" s="1" t="s">
        <v>33</v>
      </c>
      <c r="D2003" s="1" t="s">
        <v>34</v>
      </c>
      <c r="E2003" s="1" t="s">
        <v>15</v>
      </c>
      <c r="F2003">
        <v>2022</v>
      </c>
      <c r="G2003">
        <v>7</v>
      </c>
      <c r="H2003">
        <v>21</v>
      </c>
      <c r="I2003">
        <v>98</v>
      </c>
      <c r="J2003" s="4">
        <f>SUMIFS(I:I,D:D,External_Data[[#This Row],[Brand]],F:F,External_Data[[#This Row],[Year]])</f>
        <v>4641</v>
      </c>
      <c r="K20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4928</v>
      </c>
    </row>
    <row r="2004" spans="1:11" x14ac:dyDescent="0.25">
      <c r="A2004" s="1" t="s">
        <v>9</v>
      </c>
      <c r="B2004" s="1" t="s">
        <v>24</v>
      </c>
      <c r="C2004" s="1" t="s">
        <v>33</v>
      </c>
      <c r="D2004" s="1" t="s">
        <v>34</v>
      </c>
      <c r="E2004" s="1" t="s">
        <v>15</v>
      </c>
      <c r="F2004">
        <v>2022</v>
      </c>
      <c r="G2004">
        <v>9</v>
      </c>
      <c r="H2004">
        <v>14</v>
      </c>
      <c r="I2004">
        <v>84</v>
      </c>
      <c r="J2004" s="4">
        <f>SUMIFS(I:I,D:D,External_Data[[#This Row],[Brand]],F:F,External_Data[[#This Row],[Year]])</f>
        <v>4641</v>
      </c>
      <c r="K20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4683</v>
      </c>
    </row>
    <row r="2005" spans="1:11" x14ac:dyDescent="0.25">
      <c r="A2005" s="1" t="s">
        <v>9</v>
      </c>
      <c r="B2005" s="1" t="s">
        <v>24</v>
      </c>
      <c r="C2005" s="1" t="s">
        <v>33</v>
      </c>
      <c r="D2005" s="1" t="s">
        <v>34</v>
      </c>
      <c r="E2005" s="1" t="s">
        <v>15</v>
      </c>
      <c r="F2005">
        <v>2022</v>
      </c>
      <c r="G2005">
        <v>10</v>
      </c>
      <c r="H2005">
        <v>42</v>
      </c>
      <c r="I2005">
        <v>224</v>
      </c>
      <c r="J2005" s="4">
        <f>SUMIFS(I:I,D:D,External_Data[[#This Row],[Brand]],F:F,External_Data[[#This Row],[Year]])</f>
        <v>4641</v>
      </c>
      <c r="K20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4662</v>
      </c>
    </row>
    <row r="2006" spans="1:11" x14ac:dyDescent="0.25">
      <c r="A2006" s="1" t="s">
        <v>9</v>
      </c>
      <c r="B2006" s="1" t="s">
        <v>24</v>
      </c>
      <c r="C2006" s="1" t="s">
        <v>33</v>
      </c>
      <c r="D2006" s="1" t="s">
        <v>34</v>
      </c>
      <c r="E2006" s="1" t="s">
        <v>15</v>
      </c>
      <c r="F2006">
        <v>2022</v>
      </c>
      <c r="G2006">
        <v>11</v>
      </c>
      <c r="H2006">
        <v>14</v>
      </c>
      <c r="I2006">
        <v>84</v>
      </c>
      <c r="J2006" s="4">
        <f>SUMIFS(I:I,D:D,External_Data[[#This Row],[Brand]],F:F,External_Data[[#This Row],[Year]])</f>
        <v>4641</v>
      </c>
      <c r="K20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4641</v>
      </c>
    </row>
    <row r="2007" spans="1:11" x14ac:dyDescent="0.25">
      <c r="A2007" s="1" t="s">
        <v>9</v>
      </c>
      <c r="B2007" s="1" t="s">
        <v>24</v>
      </c>
      <c r="C2007" s="1" t="s">
        <v>33</v>
      </c>
      <c r="D2007" s="1" t="s">
        <v>34</v>
      </c>
      <c r="E2007" s="1" t="s">
        <v>15</v>
      </c>
      <c r="F2007">
        <v>2023</v>
      </c>
      <c r="G2007">
        <v>2</v>
      </c>
      <c r="H2007">
        <v>28</v>
      </c>
      <c r="I2007">
        <v>147</v>
      </c>
      <c r="J2007" s="4">
        <f>SUMIFS(I:I,D:D,External_Data[[#This Row],[Brand]],F:F,External_Data[[#This Row],[Year]])</f>
        <v>1372</v>
      </c>
      <c r="K20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1596</v>
      </c>
    </row>
    <row r="2008" spans="1:11" x14ac:dyDescent="0.25">
      <c r="A2008" s="1" t="s">
        <v>9</v>
      </c>
      <c r="B2008" s="1" t="s">
        <v>24</v>
      </c>
      <c r="C2008" s="1" t="s">
        <v>35</v>
      </c>
      <c r="D2008" s="1" t="s">
        <v>36</v>
      </c>
      <c r="E2008" s="1" t="s">
        <v>13</v>
      </c>
      <c r="F2008">
        <v>2018</v>
      </c>
      <c r="G2008">
        <v>1</v>
      </c>
      <c r="H2008">
        <v>5691</v>
      </c>
      <c r="I2008">
        <v>46690</v>
      </c>
      <c r="J2008" s="4">
        <f>SUMIFS(I:I,D:D,External_Data[[#This Row],[Brand]],F:F,External_Data[[#This Row],[Year]])</f>
        <v>677278</v>
      </c>
      <c r="K20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09" spans="1:11" x14ac:dyDescent="0.25">
      <c r="A2009" s="1" t="s">
        <v>9</v>
      </c>
      <c r="B2009" s="1" t="s">
        <v>24</v>
      </c>
      <c r="C2009" s="1" t="s">
        <v>35</v>
      </c>
      <c r="D2009" s="1" t="s">
        <v>36</v>
      </c>
      <c r="E2009" s="1" t="s">
        <v>13</v>
      </c>
      <c r="F2009">
        <v>2018</v>
      </c>
      <c r="G2009">
        <v>2</v>
      </c>
      <c r="H2009">
        <v>5117</v>
      </c>
      <c r="I2009">
        <v>41944</v>
      </c>
      <c r="J2009" s="4">
        <f>SUMIFS(I:I,D:D,External_Data[[#This Row],[Brand]],F:F,External_Data[[#This Row],[Year]])</f>
        <v>677278</v>
      </c>
      <c r="K20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0" spans="1:11" x14ac:dyDescent="0.25">
      <c r="A2010" s="1" t="s">
        <v>9</v>
      </c>
      <c r="B2010" s="1" t="s">
        <v>24</v>
      </c>
      <c r="C2010" s="1" t="s">
        <v>35</v>
      </c>
      <c r="D2010" s="1" t="s">
        <v>36</v>
      </c>
      <c r="E2010" s="1" t="s">
        <v>13</v>
      </c>
      <c r="F2010">
        <v>2018</v>
      </c>
      <c r="G2010">
        <v>3</v>
      </c>
      <c r="H2010">
        <v>6230</v>
      </c>
      <c r="I2010">
        <v>51107</v>
      </c>
      <c r="J2010" s="4">
        <f>SUMIFS(I:I,D:D,External_Data[[#This Row],[Brand]],F:F,External_Data[[#This Row],[Year]])</f>
        <v>677278</v>
      </c>
      <c r="K20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1" spans="1:11" x14ac:dyDescent="0.25">
      <c r="A2011" s="1" t="s">
        <v>9</v>
      </c>
      <c r="B2011" s="1" t="s">
        <v>24</v>
      </c>
      <c r="C2011" s="1" t="s">
        <v>35</v>
      </c>
      <c r="D2011" s="1" t="s">
        <v>36</v>
      </c>
      <c r="E2011" s="1" t="s">
        <v>13</v>
      </c>
      <c r="F2011">
        <v>2018</v>
      </c>
      <c r="G2011">
        <v>4</v>
      </c>
      <c r="H2011">
        <v>4690</v>
      </c>
      <c r="I2011">
        <v>38402</v>
      </c>
      <c r="J2011" s="4">
        <f>SUMIFS(I:I,D:D,External_Data[[#This Row],[Brand]],F:F,External_Data[[#This Row],[Year]])</f>
        <v>677278</v>
      </c>
      <c r="K20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2" spans="1:11" x14ac:dyDescent="0.25">
      <c r="A2012" s="1" t="s">
        <v>9</v>
      </c>
      <c r="B2012" s="1" t="s">
        <v>24</v>
      </c>
      <c r="C2012" s="1" t="s">
        <v>35</v>
      </c>
      <c r="D2012" s="1" t="s">
        <v>36</v>
      </c>
      <c r="E2012" s="1" t="s">
        <v>13</v>
      </c>
      <c r="F2012">
        <v>2018</v>
      </c>
      <c r="G2012">
        <v>5</v>
      </c>
      <c r="H2012">
        <v>5138</v>
      </c>
      <c r="I2012">
        <v>42084</v>
      </c>
      <c r="J2012" s="4">
        <f>SUMIFS(I:I,D:D,External_Data[[#This Row],[Brand]],F:F,External_Data[[#This Row],[Year]])</f>
        <v>677278</v>
      </c>
      <c r="K20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3" spans="1:11" x14ac:dyDescent="0.25">
      <c r="A2013" s="1" t="s">
        <v>9</v>
      </c>
      <c r="B2013" s="1" t="s">
        <v>24</v>
      </c>
      <c r="C2013" s="1" t="s">
        <v>35</v>
      </c>
      <c r="D2013" s="1" t="s">
        <v>36</v>
      </c>
      <c r="E2013" s="1" t="s">
        <v>13</v>
      </c>
      <c r="F2013">
        <v>2018</v>
      </c>
      <c r="G2013">
        <v>6</v>
      </c>
      <c r="H2013">
        <v>5537</v>
      </c>
      <c r="I2013">
        <v>45409</v>
      </c>
      <c r="J2013" s="4">
        <f>SUMIFS(I:I,D:D,External_Data[[#This Row],[Brand]],F:F,External_Data[[#This Row],[Year]])</f>
        <v>677278</v>
      </c>
      <c r="K20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4" spans="1:11" x14ac:dyDescent="0.25">
      <c r="A2014" s="1" t="s">
        <v>9</v>
      </c>
      <c r="B2014" s="1" t="s">
        <v>24</v>
      </c>
      <c r="C2014" s="1" t="s">
        <v>35</v>
      </c>
      <c r="D2014" s="1" t="s">
        <v>36</v>
      </c>
      <c r="E2014" s="1" t="s">
        <v>13</v>
      </c>
      <c r="F2014">
        <v>2018</v>
      </c>
      <c r="G2014">
        <v>7</v>
      </c>
      <c r="H2014">
        <v>5789</v>
      </c>
      <c r="I2014">
        <v>47474</v>
      </c>
      <c r="J2014" s="4">
        <f>SUMIFS(I:I,D:D,External_Data[[#This Row],[Brand]],F:F,External_Data[[#This Row],[Year]])</f>
        <v>677278</v>
      </c>
      <c r="K20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5" spans="1:11" x14ac:dyDescent="0.25">
      <c r="A2015" s="1" t="s">
        <v>9</v>
      </c>
      <c r="B2015" s="1" t="s">
        <v>24</v>
      </c>
      <c r="C2015" s="1" t="s">
        <v>35</v>
      </c>
      <c r="D2015" s="1" t="s">
        <v>36</v>
      </c>
      <c r="E2015" s="1" t="s">
        <v>13</v>
      </c>
      <c r="F2015">
        <v>2018</v>
      </c>
      <c r="G2015">
        <v>8</v>
      </c>
      <c r="H2015">
        <v>4592</v>
      </c>
      <c r="I2015">
        <v>37660</v>
      </c>
      <c r="J2015" s="4">
        <f>SUMIFS(I:I,D:D,External_Data[[#This Row],[Brand]],F:F,External_Data[[#This Row],[Year]])</f>
        <v>677278</v>
      </c>
      <c r="K20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6" spans="1:11" x14ac:dyDescent="0.25">
      <c r="A2016" s="1" t="s">
        <v>9</v>
      </c>
      <c r="B2016" s="1" t="s">
        <v>24</v>
      </c>
      <c r="C2016" s="1" t="s">
        <v>35</v>
      </c>
      <c r="D2016" s="1" t="s">
        <v>36</v>
      </c>
      <c r="E2016" s="1" t="s">
        <v>13</v>
      </c>
      <c r="F2016">
        <v>2018</v>
      </c>
      <c r="G2016">
        <v>9</v>
      </c>
      <c r="H2016">
        <v>4627</v>
      </c>
      <c r="I2016">
        <v>37975</v>
      </c>
      <c r="J2016" s="4">
        <f>SUMIFS(I:I,D:D,External_Data[[#This Row],[Brand]],F:F,External_Data[[#This Row],[Year]])</f>
        <v>677278</v>
      </c>
      <c r="K20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7" spans="1:11" x14ac:dyDescent="0.25">
      <c r="A2017" s="1" t="s">
        <v>9</v>
      </c>
      <c r="B2017" s="1" t="s">
        <v>24</v>
      </c>
      <c r="C2017" s="1" t="s">
        <v>35</v>
      </c>
      <c r="D2017" s="1" t="s">
        <v>36</v>
      </c>
      <c r="E2017" s="1" t="s">
        <v>13</v>
      </c>
      <c r="F2017">
        <v>2018</v>
      </c>
      <c r="G2017">
        <v>10</v>
      </c>
      <c r="H2017">
        <v>5278</v>
      </c>
      <c r="I2017">
        <v>43302</v>
      </c>
      <c r="J2017" s="4">
        <f>SUMIFS(I:I,D:D,External_Data[[#This Row],[Brand]],F:F,External_Data[[#This Row],[Year]])</f>
        <v>677278</v>
      </c>
      <c r="K20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8" spans="1:11" x14ac:dyDescent="0.25">
      <c r="A2018" s="1" t="s">
        <v>9</v>
      </c>
      <c r="B2018" s="1" t="s">
        <v>24</v>
      </c>
      <c r="C2018" s="1" t="s">
        <v>35</v>
      </c>
      <c r="D2018" s="1" t="s">
        <v>36</v>
      </c>
      <c r="E2018" s="1" t="s">
        <v>13</v>
      </c>
      <c r="F2018">
        <v>2018</v>
      </c>
      <c r="G2018">
        <v>11</v>
      </c>
      <c r="H2018">
        <v>4431</v>
      </c>
      <c r="I2018">
        <v>36309</v>
      </c>
      <c r="J2018" s="4">
        <f>SUMIFS(I:I,D:D,External_Data[[#This Row],[Brand]],F:F,External_Data[[#This Row],[Year]])</f>
        <v>677278</v>
      </c>
      <c r="K20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19" spans="1:11" x14ac:dyDescent="0.25">
      <c r="A2019" s="1" t="s">
        <v>9</v>
      </c>
      <c r="B2019" s="1" t="s">
        <v>24</v>
      </c>
      <c r="C2019" s="1" t="s">
        <v>35</v>
      </c>
      <c r="D2019" s="1" t="s">
        <v>36</v>
      </c>
      <c r="E2019" s="1" t="s">
        <v>13</v>
      </c>
      <c r="F2019">
        <v>2018</v>
      </c>
      <c r="G2019">
        <v>12</v>
      </c>
      <c r="H2019">
        <v>4473</v>
      </c>
      <c r="I2019">
        <v>36743</v>
      </c>
      <c r="J2019" s="4">
        <f>SUMIFS(I:I,D:D,External_Data[[#This Row],[Brand]],F:F,External_Data[[#This Row],[Year]])</f>
        <v>677278</v>
      </c>
      <c r="K20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20" spans="1:11" x14ac:dyDescent="0.25">
      <c r="A2020" s="1" t="s">
        <v>9</v>
      </c>
      <c r="B2020" s="1" t="s">
        <v>24</v>
      </c>
      <c r="C2020" s="1" t="s">
        <v>35</v>
      </c>
      <c r="D2020" s="1" t="s">
        <v>36</v>
      </c>
      <c r="E2020" s="1" t="s">
        <v>13</v>
      </c>
      <c r="F2020">
        <v>2019</v>
      </c>
      <c r="G2020">
        <v>1</v>
      </c>
      <c r="H2020">
        <v>5362</v>
      </c>
      <c r="I2020">
        <v>43953</v>
      </c>
      <c r="J2020" s="4">
        <f>SUMIFS(I:I,D:D,External_Data[[#This Row],[Brand]],F:F,External_Data[[#This Row],[Year]])</f>
        <v>661052</v>
      </c>
      <c r="K20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716954</v>
      </c>
    </row>
    <row r="2021" spans="1:11" x14ac:dyDescent="0.25">
      <c r="A2021" s="1" t="s">
        <v>9</v>
      </c>
      <c r="B2021" s="1" t="s">
        <v>24</v>
      </c>
      <c r="C2021" s="1" t="s">
        <v>35</v>
      </c>
      <c r="D2021" s="1" t="s">
        <v>36</v>
      </c>
      <c r="E2021" s="1" t="s">
        <v>13</v>
      </c>
      <c r="F2021">
        <v>2019</v>
      </c>
      <c r="G2021">
        <v>2</v>
      </c>
      <c r="H2021">
        <v>4200</v>
      </c>
      <c r="I2021">
        <v>35147</v>
      </c>
      <c r="J2021" s="4">
        <f>SUMIFS(I:I,D:D,External_Data[[#This Row],[Brand]],F:F,External_Data[[#This Row],[Year]])</f>
        <v>661052</v>
      </c>
      <c r="K20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711837</v>
      </c>
    </row>
    <row r="2022" spans="1:11" x14ac:dyDescent="0.25">
      <c r="A2022" s="1" t="s">
        <v>9</v>
      </c>
      <c r="B2022" s="1" t="s">
        <v>24</v>
      </c>
      <c r="C2022" s="1" t="s">
        <v>35</v>
      </c>
      <c r="D2022" s="1" t="s">
        <v>36</v>
      </c>
      <c r="E2022" s="1" t="s">
        <v>13</v>
      </c>
      <c r="F2022">
        <v>2019</v>
      </c>
      <c r="G2022">
        <v>3</v>
      </c>
      <c r="H2022">
        <v>5586</v>
      </c>
      <c r="I2022">
        <v>46760</v>
      </c>
      <c r="J2022" s="4">
        <f>SUMIFS(I:I,D:D,External_Data[[#This Row],[Brand]],F:F,External_Data[[#This Row],[Year]])</f>
        <v>661052</v>
      </c>
      <c r="K20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705607</v>
      </c>
    </row>
    <row r="2023" spans="1:11" x14ac:dyDescent="0.25">
      <c r="A2023" s="1" t="s">
        <v>9</v>
      </c>
      <c r="B2023" s="1" t="s">
        <v>24</v>
      </c>
      <c r="C2023" s="1" t="s">
        <v>35</v>
      </c>
      <c r="D2023" s="1" t="s">
        <v>36</v>
      </c>
      <c r="E2023" s="1" t="s">
        <v>13</v>
      </c>
      <c r="F2023">
        <v>2019</v>
      </c>
      <c r="G2023">
        <v>4</v>
      </c>
      <c r="H2023">
        <v>5243</v>
      </c>
      <c r="I2023">
        <v>43897</v>
      </c>
      <c r="J2023" s="4">
        <f>SUMIFS(I:I,D:D,External_Data[[#This Row],[Brand]],F:F,External_Data[[#This Row],[Year]])</f>
        <v>661052</v>
      </c>
      <c r="K20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700917</v>
      </c>
    </row>
    <row r="2024" spans="1:11" x14ac:dyDescent="0.25">
      <c r="A2024" s="1" t="s">
        <v>9</v>
      </c>
      <c r="B2024" s="1" t="s">
        <v>24</v>
      </c>
      <c r="C2024" s="1" t="s">
        <v>35</v>
      </c>
      <c r="D2024" s="1" t="s">
        <v>36</v>
      </c>
      <c r="E2024" s="1" t="s">
        <v>13</v>
      </c>
      <c r="F2024">
        <v>2019</v>
      </c>
      <c r="G2024">
        <v>5</v>
      </c>
      <c r="H2024">
        <v>4690</v>
      </c>
      <c r="I2024">
        <v>39270</v>
      </c>
      <c r="J2024" s="4">
        <f>SUMIFS(I:I,D:D,External_Data[[#This Row],[Brand]],F:F,External_Data[[#This Row],[Year]])</f>
        <v>661052</v>
      </c>
      <c r="K20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695779</v>
      </c>
    </row>
    <row r="2025" spans="1:11" x14ac:dyDescent="0.25">
      <c r="A2025" s="1" t="s">
        <v>9</v>
      </c>
      <c r="B2025" s="1" t="s">
        <v>24</v>
      </c>
      <c r="C2025" s="1" t="s">
        <v>35</v>
      </c>
      <c r="D2025" s="1" t="s">
        <v>36</v>
      </c>
      <c r="E2025" s="1" t="s">
        <v>13</v>
      </c>
      <c r="F2025">
        <v>2019</v>
      </c>
      <c r="G2025">
        <v>6</v>
      </c>
      <c r="H2025">
        <v>5152</v>
      </c>
      <c r="I2025">
        <v>43078</v>
      </c>
      <c r="J2025" s="4">
        <f>SUMIFS(I:I,D:D,External_Data[[#This Row],[Brand]],F:F,External_Data[[#This Row],[Year]])</f>
        <v>661052</v>
      </c>
      <c r="K20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690242</v>
      </c>
    </row>
    <row r="2026" spans="1:11" x14ac:dyDescent="0.25">
      <c r="A2026" s="1" t="s">
        <v>9</v>
      </c>
      <c r="B2026" s="1" t="s">
        <v>24</v>
      </c>
      <c r="C2026" s="1" t="s">
        <v>35</v>
      </c>
      <c r="D2026" s="1" t="s">
        <v>36</v>
      </c>
      <c r="E2026" s="1" t="s">
        <v>13</v>
      </c>
      <c r="F2026">
        <v>2019</v>
      </c>
      <c r="G2026">
        <v>7</v>
      </c>
      <c r="H2026">
        <v>4284</v>
      </c>
      <c r="I2026">
        <v>35826</v>
      </c>
      <c r="J2026" s="4">
        <f>SUMIFS(I:I,D:D,External_Data[[#This Row],[Brand]],F:F,External_Data[[#This Row],[Year]])</f>
        <v>661052</v>
      </c>
      <c r="K20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684453</v>
      </c>
    </row>
    <row r="2027" spans="1:11" x14ac:dyDescent="0.25">
      <c r="A2027" s="1" t="s">
        <v>9</v>
      </c>
      <c r="B2027" s="1" t="s">
        <v>24</v>
      </c>
      <c r="C2027" s="1" t="s">
        <v>35</v>
      </c>
      <c r="D2027" s="1" t="s">
        <v>36</v>
      </c>
      <c r="E2027" s="1" t="s">
        <v>13</v>
      </c>
      <c r="F2027">
        <v>2019</v>
      </c>
      <c r="G2027">
        <v>8</v>
      </c>
      <c r="H2027">
        <v>3752</v>
      </c>
      <c r="I2027">
        <v>31360</v>
      </c>
      <c r="J2027" s="4">
        <f>SUMIFS(I:I,D:D,External_Data[[#This Row],[Brand]],F:F,External_Data[[#This Row],[Year]])</f>
        <v>661052</v>
      </c>
      <c r="K20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679861</v>
      </c>
    </row>
    <row r="2028" spans="1:11" x14ac:dyDescent="0.25">
      <c r="A2028" s="1" t="s">
        <v>9</v>
      </c>
      <c r="B2028" s="1" t="s">
        <v>24</v>
      </c>
      <c r="C2028" s="1" t="s">
        <v>35</v>
      </c>
      <c r="D2028" s="1" t="s">
        <v>36</v>
      </c>
      <c r="E2028" s="1" t="s">
        <v>13</v>
      </c>
      <c r="F2028">
        <v>2019</v>
      </c>
      <c r="G2028">
        <v>9</v>
      </c>
      <c r="H2028">
        <v>5173</v>
      </c>
      <c r="I2028">
        <v>43281</v>
      </c>
      <c r="J2028" s="4">
        <f>SUMIFS(I:I,D:D,External_Data[[#This Row],[Brand]],F:F,External_Data[[#This Row],[Year]])</f>
        <v>661052</v>
      </c>
      <c r="K20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675234</v>
      </c>
    </row>
    <row r="2029" spans="1:11" x14ac:dyDescent="0.25">
      <c r="A2029" s="1" t="s">
        <v>9</v>
      </c>
      <c r="B2029" s="1" t="s">
        <v>24</v>
      </c>
      <c r="C2029" s="1" t="s">
        <v>35</v>
      </c>
      <c r="D2029" s="1" t="s">
        <v>36</v>
      </c>
      <c r="E2029" s="1" t="s">
        <v>13</v>
      </c>
      <c r="F2029">
        <v>2019</v>
      </c>
      <c r="G2029">
        <v>10</v>
      </c>
      <c r="H2029">
        <v>5082</v>
      </c>
      <c r="I2029">
        <v>42476</v>
      </c>
      <c r="J2029" s="4">
        <f>SUMIFS(I:I,D:D,External_Data[[#This Row],[Brand]],F:F,External_Data[[#This Row],[Year]])</f>
        <v>661052</v>
      </c>
      <c r="K20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669956</v>
      </c>
    </row>
    <row r="2030" spans="1:11" x14ac:dyDescent="0.25">
      <c r="A2030" s="1" t="s">
        <v>9</v>
      </c>
      <c r="B2030" s="1" t="s">
        <v>24</v>
      </c>
      <c r="C2030" s="1" t="s">
        <v>35</v>
      </c>
      <c r="D2030" s="1" t="s">
        <v>36</v>
      </c>
      <c r="E2030" s="1" t="s">
        <v>13</v>
      </c>
      <c r="F2030">
        <v>2019</v>
      </c>
      <c r="G2030">
        <v>11</v>
      </c>
      <c r="H2030">
        <v>5271</v>
      </c>
      <c r="I2030">
        <v>44135</v>
      </c>
      <c r="J2030" s="4">
        <f>SUMIFS(I:I,D:D,External_Data[[#This Row],[Brand]],F:F,External_Data[[#This Row],[Year]])</f>
        <v>661052</v>
      </c>
      <c r="K20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665525</v>
      </c>
    </row>
    <row r="2031" spans="1:11" x14ac:dyDescent="0.25">
      <c r="A2031" s="1" t="s">
        <v>9</v>
      </c>
      <c r="B2031" s="1" t="s">
        <v>24</v>
      </c>
      <c r="C2031" s="1" t="s">
        <v>35</v>
      </c>
      <c r="D2031" s="1" t="s">
        <v>36</v>
      </c>
      <c r="E2031" s="1" t="s">
        <v>13</v>
      </c>
      <c r="F2031">
        <v>2019</v>
      </c>
      <c r="G2031">
        <v>12</v>
      </c>
      <c r="H2031">
        <v>4403</v>
      </c>
      <c r="I2031">
        <v>36897</v>
      </c>
      <c r="J2031" s="4">
        <f>SUMIFS(I:I,D:D,External_Data[[#This Row],[Brand]],F:F,External_Data[[#This Row],[Year]])</f>
        <v>661052</v>
      </c>
      <c r="K20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661052</v>
      </c>
    </row>
    <row r="2032" spans="1:11" x14ac:dyDescent="0.25">
      <c r="A2032" s="1" t="s">
        <v>9</v>
      </c>
      <c r="B2032" s="1" t="s">
        <v>24</v>
      </c>
      <c r="C2032" s="1" t="s">
        <v>35</v>
      </c>
      <c r="D2032" s="1" t="s">
        <v>36</v>
      </c>
      <c r="E2032" s="1" t="s">
        <v>13</v>
      </c>
      <c r="F2032">
        <v>2020</v>
      </c>
      <c r="G2032">
        <v>1</v>
      </c>
      <c r="H2032">
        <v>5425</v>
      </c>
      <c r="I2032">
        <v>45388</v>
      </c>
      <c r="J2032" s="4">
        <f>SUMIFS(I:I,D:D,External_Data[[#This Row],[Brand]],F:F,External_Data[[#This Row],[Year]])</f>
        <v>634921</v>
      </c>
      <c r="K20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687757</v>
      </c>
    </row>
    <row r="2033" spans="1:11" x14ac:dyDescent="0.25">
      <c r="A2033" s="1" t="s">
        <v>9</v>
      </c>
      <c r="B2033" s="1" t="s">
        <v>24</v>
      </c>
      <c r="C2033" s="1" t="s">
        <v>35</v>
      </c>
      <c r="D2033" s="1" t="s">
        <v>36</v>
      </c>
      <c r="E2033" s="1" t="s">
        <v>13</v>
      </c>
      <c r="F2033">
        <v>2020</v>
      </c>
      <c r="G2033">
        <v>2</v>
      </c>
      <c r="H2033">
        <v>3836</v>
      </c>
      <c r="I2033">
        <v>32151</v>
      </c>
      <c r="J2033" s="4">
        <f>SUMIFS(I:I,D:D,External_Data[[#This Row],[Brand]],F:F,External_Data[[#This Row],[Year]])</f>
        <v>634921</v>
      </c>
      <c r="K20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683557</v>
      </c>
    </row>
    <row r="2034" spans="1:11" x14ac:dyDescent="0.25">
      <c r="A2034" s="1" t="s">
        <v>9</v>
      </c>
      <c r="B2034" s="1" t="s">
        <v>24</v>
      </c>
      <c r="C2034" s="1" t="s">
        <v>35</v>
      </c>
      <c r="D2034" s="1" t="s">
        <v>36</v>
      </c>
      <c r="E2034" s="1" t="s">
        <v>13</v>
      </c>
      <c r="F2034">
        <v>2020</v>
      </c>
      <c r="G2034">
        <v>3</v>
      </c>
      <c r="H2034">
        <v>4109</v>
      </c>
      <c r="I2034">
        <v>34377</v>
      </c>
      <c r="J2034" s="4">
        <f>SUMIFS(I:I,D:D,External_Data[[#This Row],[Brand]],F:F,External_Data[[#This Row],[Year]])</f>
        <v>634921</v>
      </c>
      <c r="K20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677971</v>
      </c>
    </row>
    <row r="2035" spans="1:11" x14ac:dyDescent="0.25">
      <c r="A2035" s="1" t="s">
        <v>9</v>
      </c>
      <c r="B2035" s="1" t="s">
        <v>24</v>
      </c>
      <c r="C2035" s="1" t="s">
        <v>35</v>
      </c>
      <c r="D2035" s="1" t="s">
        <v>36</v>
      </c>
      <c r="E2035" s="1" t="s">
        <v>13</v>
      </c>
      <c r="F2035">
        <v>2020</v>
      </c>
      <c r="G2035">
        <v>4</v>
      </c>
      <c r="H2035">
        <v>5068</v>
      </c>
      <c r="I2035">
        <v>42392</v>
      </c>
      <c r="J2035" s="4">
        <f>SUMIFS(I:I,D:D,External_Data[[#This Row],[Brand]],F:F,External_Data[[#This Row],[Year]])</f>
        <v>634921</v>
      </c>
      <c r="K20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672728</v>
      </c>
    </row>
    <row r="2036" spans="1:11" x14ac:dyDescent="0.25">
      <c r="A2036" s="1" t="s">
        <v>9</v>
      </c>
      <c r="B2036" s="1" t="s">
        <v>24</v>
      </c>
      <c r="C2036" s="1" t="s">
        <v>35</v>
      </c>
      <c r="D2036" s="1" t="s">
        <v>36</v>
      </c>
      <c r="E2036" s="1" t="s">
        <v>13</v>
      </c>
      <c r="F2036">
        <v>2020</v>
      </c>
      <c r="G2036">
        <v>5</v>
      </c>
      <c r="H2036">
        <v>3577</v>
      </c>
      <c r="I2036">
        <v>29890</v>
      </c>
      <c r="J2036" s="4">
        <f>SUMIFS(I:I,D:D,External_Data[[#This Row],[Brand]],F:F,External_Data[[#This Row],[Year]])</f>
        <v>634921</v>
      </c>
      <c r="K20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668038</v>
      </c>
    </row>
    <row r="2037" spans="1:11" x14ac:dyDescent="0.25">
      <c r="A2037" s="1" t="s">
        <v>9</v>
      </c>
      <c r="B2037" s="1" t="s">
        <v>24</v>
      </c>
      <c r="C2037" s="1" t="s">
        <v>35</v>
      </c>
      <c r="D2037" s="1" t="s">
        <v>36</v>
      </c>
      <c r="E2037" s="1" t="s">
        <v>13</v>
      </c>
      <c r="F2037">
        <v>2020</v>
      </c>
      <c r="G2037">
        <v>6</v>
      </c>
      <c r="H2037">
        <v>3857</v>
      </c>
      <c r="I2037">
        <v>32270</v>
      </c>
      <c r="J2037" s="4">
        <f>SUMIFS(I:I,D:D,External_Data[[#This Row],[Brand]],F:F,External_Data[[#This Row],[Year]])</f>
        <v>634921</v>
      </c>
      <c r="K20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662886</v>
      </c>
    </row>
    <row r="2038" spans="1:11" x14ac:dyDescent="0.25">
      <c r="A2038" s="1" t="s">
        <v>9</v>
      </c>
      <c r="B2038" s="1" t="s">
        <v>24</v>
      </c>
      <c r="C2038" s="1" t="s">
        <v>35</v>
      </c>
      <c r="D2038" s="1" t="s">
        <v>36</v>
      </c>
      <c r="E2038" s="1" t="s">
        <v>13</v>
      </c>
      <c r="F2038">
        <v>2020</v>
      </c>
      <c r="G2038">
        <v>7</v>
      </c>
      <c r="H2038">
        <v>4501</v>
      </c>
      <c r="I2038">
        <v>37660</v>
      </c>
      <c r="J2038" s="4">
        <f>SUMIFS(I:I,D:D,External_Data[[#This Row],[Brand]],F:F,External_Data[[#This Row],[Year]])</f>
        <v>634921</v>
      </c>
      <c r="K20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658602</v>
      </c>
    </row>
    <row r="2039" spans="1:11" x14ac:dyDescent="0.25">
      <c r="A2039" s="1" t="s">
        <v>9</v>
      </c>
      <c r="B2039" s="1" t="s">
        <v>24</v>
      </c>
      <c r="C2039" s="1" t="s">
        <v>35</v>
      </c>
      <c r="D2039" s="1" t="s">
        <v>36</v>
      </c>
      <c r="E2039" s="1" t="s">
        <v>13</v>
      </c>
      <c r="F2039">
        <v>2020</v>
      </c>
      <c r="G2039">
        <v>8</v>
      </c>
      <c r="H2039">
        <v>4403</v>
      </c>
      <c r="I2039">
        <v>36876</v>
      </c>
      <c r="J2039" s="4">
        <f>SUMIFS(I:I,D:D,External_Data[[#This Row],[Brand]],F:F,External_Data[[#This Row],[Year]])</f>
        <v>634921</v>
      </c>
      <c r="K20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654850</v>
      </c>
    </row>
    <row r="2040" spans="1:11" x14ac:dyDescent="0.25">
      <c r="A2040" s="1" t="s">
        <v>9</v>
      </c>
      <c r="B2040" s="1" t="s">
        <v>24</v>
      </c>
      <c r="C2040" s="1" t="s">
        <v>35</v>
      </c>
      <c r="D2040" s="1" t="s">
        <v>36</v>
      </c>
      <c r="E2040" s="1" t="s">
        <v>13</v>
      </c>
      <c r="F2040">
        <v>2020</v>
      </c>
      <c r="G2040">
        <v>9</v>
      </c>
      <c r="H2040">
        <v>3969</v>
      </c>
      <c r="I2040">
        <v>33229</v>
      </c>
      <c r="J2040" s="4">
        <f>SUMIFS(I:I,D:D,External_Data[[#This Row],[Brand]],F:F,External_Data[[#This Row],[Year]])</f>
        <v>634921</v>
      </c>
      <c r="K20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649677</v>
      </c>
    </row>
    <row r="2041" spans="1:11" x14ac:dyDescent="0.25">
      <c r="A2041" s="1" t="s">
        <v>9</v>
      </c>
      <c r="B2041" s="1" t="s">
        <v>24</v>
      </c>
      <c r="C2041" s="1" t="s">
        <v>35</v>
      </c>
      <c r="D2041" s="1" t="s">
        <v>36</v>
      </c>
      <c r="E2041" s="1" t="s">
        <v>13</v>
      </c>
      <c r="F2041">
        <v>2020</v>
      </c>
      <c r="G2041">
        <v>10</v>
      </c>
      <c r="H2041">
        <v>5684</v>
      </c>
      <c r="I2041">
        <v>47593</v>
      </c>
      <c r="J2041" s="4">
        <f>SUMIFS(I:I,D:D,External_Data[[#This Row],[Brand]],F:F,External_Data[[#This Row],[Year]])</f>
        <v>634921</v>
      </c>
      <c r="K20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644595</v>
      </c>
    </row>
    <row r="2042" spans="1:11" x14ac:dyDescent="0.25">
      <c r="A2042" s="1" t="s">
        <v>9</v>
      </c>
      <c r="B2042" s="1" t="s">
        <v>24</v>
      </c>
      <c r="C2042" s="1" t="s">
        <v>35</v>
      </c>
      <c r="D2042" s="1" t="s">
        <v>36</v>
      </c>
      <c r="E2042" s="1" t="s">
        <v>13</v>
      </c>
      <c r="F2042">
        <v>2020</v>
      </c>
      <c r="G2042">
        <v>11</v>
      </c>
      <c r="H2042">
        <v>4781</v>
      </c>
      <c r="I2042">
        <v>40047</v>
      </c>
      <c r="J2042" s="4">
        <f>SUMIFS(I:I,D:D,External_Data[[#This Row],[Brand]],F:F,External_Data[[#This Row],[Year]])</f>
        <v>634921</v>
      </c>
      <c r="K20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639324</v>
      </c>
    </row>
    <row r="2043" spans="1:11" x14ac:dyDescent="0.25">
      <c r="A2043" s="1" t="s">
        <v>9</v>
      </c>
      <c r="B2043" s="1" t="s">
        <v>24</v>
      </c>
      <c r="C2043" s="1" t="s">
        <v>35</v>
      </c>
      <c r="D2043" s="1" t="s">
        <v>36</v>
      </c>
      <c r="E2043" s="1" t="s">
        <v>13</v>
      </c>
      <c r="F2043">
        <v>2020</v>
      </c>
      <c r="G2043">
        <v>12</v>
      </c>
      <c r="H2043">
        <v>5397</v>
      </c>
      <c r="I2043">
        <v>45185</v>
      </c>
      <c r="J2043" s="4">
        <f>SUMIFS(I:I,D:D,External_Data[[#This Row],[Brand]],F:F,External_Data[[#This Row],[Year]])</f>
        <v>634921</v>
      </c>
      <c r="K20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634921</v>
      </c>
    </row>
    <row r="2044" spans="1:11" x14ac:dyDescent="0.25">
      <c r="A2044" s="1" t="s">
        <v>9</v>
      </c>
      <c r="B2044" s="1" t="s">
        <v>24</v>
      </c>
      <c r="C2044" s="1" t="s">
        <v>35</v>
      </c>
      <c r="D2044" s="1" t="s">
        <v>36</v>
      </c>
      <c r="E2044" s="1" t="s">
        <v>13</v>
      </c>
      <c r="F2044">
        <v>2021</v>
      </c>
      <c r="G2044">
        <v>1</v>
      </c>
      <c r="H2044">
        <v>4060</v>
      </c>
      <c r="I2044">
        <v>33964</v>
      </c>
      <c r="J2044" s="4">
        <f>SUMIFS(I:I,D:D,External_Data[[#This Row],[Brand]],F:F,External_Data[[#This Row],[Year]])</f>
        <v>659337</v>
      </c>
      <c r="K20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708519</v>
      </c>
    </row>
    <row r="2045" spans="1:11" x14ac:dyDescent="0.25">
      <c r="A2045" s="1" t="s">
        <v>9</v>
      </c>
      <c r="B2045" s="1" t="s">
        <v>24</v>
      </c>
      <c r="C2045" s="1" t="s">
        <v>35</v>
      </c>
      <c r="D2045" s="1" t="s">
        <v>36</v>
      </c>
      <c r="E2045" s="1" t="s">
        <v>13</v>
      </c>
      <c r="F2045">
        <v>2021</v>
      </c>
      <c r="G2045">
        <v>2</v>
      </c>
      <c r="H2045">
        <v>4690</v>
      </c>
      <c r="I2045">
        <v>39256</v>
      </c>
      <c r="J2045" s="4">
        <f>SUMIFS(I:I,D:D,External_Data[[#This Row],[Brand]],F:F,External_Data[[#This Row],[Year]])</f>
        <v>659337</v>
      </c>
      <c r="K20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704683</v>
      </c>
    </row>
    <row r="2046" spans="1:11" x14ac:dyDescent="0.25">
      <c r="A2046" s="1" t="s">
        <v>9</v>
      </c>
      <c r="B2046" s="1" t="s">
        <v>24</v>
      </c>
      <c r="C2046" s="1" t="s">
        <v>35</v>
      </c>
      <c r="D2046" s="1" t="s">
        <v>36</v>
      </c>
      <c r="E2046" s="1" t="s">
        <v>13</v>
      </c>
      <c r="F2046">
        <v>2021</v>
      </c>
      <c r="G2046">
        <v>3</v>
      </c>
      <c r="H2046">
        <v>4508</v>
      </c>
      <c r="I2046">
        <v>37779</v>
      </c>
      <c r="J2046" s="4">
        <f>SUMIFS(I:I,D:D,External_Data[[#This Row],[Brand]],F:F,External_Data[[#This Row],[Year]])</f>
        <v>659337</v>
      </c>
      <c r="K20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700574</v>
      </c>
    </row>
    <row r="2047" spans="1:11" x14ac:dyDescent="0.25">
      <c r="A2047" s="1" t="s">
        <v>9</v>
      </c>
      <c r="B2047" s="1" t="s">
        <v>24</v>
      </c>
      <c r="C2047" s="1" t="s">
        <v>35</v>
      </c>
      <c r="D2047" s="1" t="s">
        <v>36</v>
      </c>
      <c r="E2047" s="1" t="s">
        <v>13</v>
      </c>
      <c r="F2047">
        <v>2021</v>
      </c>
      <c r="G2047">
        <v>4</v>
      </c>
      <c r="H2047">
        <v>4886</v>
      </c>
      <c r="I2047">
        <v>40880</v>
      </c>
      <c r="J2047" s="4">
        <f>SUMIFS(I:I,D:D,External_Data[[#This Row],[Brand]],F:F,External_Data[[#This Row],[Year]])</f>
        <v>659337</v>
      </c>
      <c r="K20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695506</v>
      </c>
    </row>
    <row r="2048" spans="1:11" x14ac:dyDescent="0.25">
      <c r="A2048" s="1" t="s">
        <v>9</v>
      </c>
      <c r="B2048" s="1" t="s">
        <v>24</v>
      </c>
      <c r="C2048" s="1" t="s">
        <v>35</v>
      </c>
      <c r="D2048" s="1" t="s">
        <v>36</v>
      </c>
      <c r="E2048" s="1" t="s">
        <v>13</v>
      </c>
      <c r="F2048">
        <v>2021</v>
      </c>
      <c r="G2048">
        <v>5</v>
      </c>
      <c r="H2048">
        <v>4592</v>
      </c>
      <c r="I2048">
        <v>38430</v>
      </c>
      <c r="J2048" s="4">
        <f>SUMIFS(I:I,D:D,External_Data[[#This Row],[Brand]],F:F,External_Data[[#This Row],[Year]])</f>
        <v>659337</v>
      </c>
      <c r="K20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691929</v>
      </c>
    </row>
    <row r="2049" spans="1:11" x14ac:dyDescent="0.25">
      <c r="A2049" s="1" t="s">
        <v>9</v>
      </c>
      <c r="B2049" s="1" t="s">
        <v>24</v>
      </c>
      <c r="C2049" s="1" t="s">
        <v>35</v>
      </c>
      <c r="D2049" s="1" t="s">
        <v>36</v>
      </c>
      <c r="E2049" s="1" t="s">
        <v>13</v>
      </c>
      <c r="F2049">
        <v>2021</v>
      </c>
      <c r="G2049">
        <v>6</v>
      </c>
      <c r="H2049">
        <v>4039</v>
      </c>
      <c r="I2049">
        <v>33789</v>
      </c>
      <c r="J2049" s="4">
        <f>SUMIFS(I:I,D:D,External_Data[[#This Row],[Brand]],F:F,External_Data[[#This Row],[Year]])</f>
        <v>659337</v>
      </c>
      <c r="K20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688072</v>
      </c>
    </row>
    <row r="2050" spans="1:11" x14ac:dyDescent="0.25">
      <c r="A2050" s="1" t="s">
        <v>9</v>
      </c>
      <c r="B2050" s="1" t="s">
        <v>24</v>
      </c>
      <c r="C2050" s="1" t="s">
        <v>35</v>
      </c>
      <c r="D2050" s="1" t="s">
        <v>36</v>
      </c>
      <c r="E2050" s="1" t="s">
        <v>13</v>
      </c>
      <c r="F2050">
        <v>2021</v>
      </c>
      <c r="G2050">
        <v>7</v>
      </c>
      <c r="H2050">
        <v>4277</v>
      </c>
      <c r="I2050">
        <v>35742</v>
      </c>
      <c r="J2050" s="4">
        <f>SUMIFS(I:I,D:D,External_Data[[#This Row],[Brand]],F:F,External_Data[[#This Row],[Year]])</f>
        <v>659337</v>
      </c>
      <c r="K20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683571</v>
      </c>
    </row>
    <row r="2051" spans="1:11" x14ac:dyDescent="0.25">
      <c r="A2051" s="1" t="s">
        <v>9</v>
      </c>
      <c r="B2051" s="1" t="s">
        <v>24</v>
      </c>
      <c r="C2051" s="1" t="s">
        <v>35</v>
      </c>
      <c r="D2051" s="1" t="s">
        <v>36</v>
      </c>
      <c r="E2051" s="1" t="s">
        <v>13</v>
      </c>
      <c r="F2051">
        <v>2021</v>
      </c>
      <c r="G2051">
        <v>8</v>
      </c>
      <c r="H2051">
        <v>4431</v>
      </c>
      <c r="I2051">
        <v>37030</v>
      </c>
      <c r="J2051" s="4">
        <f>SUMIFS(I:I,D:D,External_Data[[#This Row],[Brand]],F:F,External_Data[[#This Row],[Year]])</f>
        <v>659337</v>
      </c>
      <c r="K20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679168</v>
      </c>
    </row>
    <row r="2052" spans="1:11" x14ac:dyDescent="0.25">
      <c r="A2052" s="1" t="s">
        <v>9</v>
      </c>
      <c r="B2052" s="1" t="s">
        <v>24</v>
      </c>
      <c r="C2052" s="1" t="s">
        <v>35</v>
      </c>
      <c r="D2052" s="1" t="s">
        <v>36</v>
      </c>
      <c r="E2052" s="1" t="s">
        <v>13</v>
      </c>
      <c r="F2052">
        <v>2021</v>
      </c>
      <c r="G2052">
        <v>9</v>
      </c>
      <c r="H2052">
        <v>4417</v>
      </c>
      <c r="I2052">
        <v>36946</v>
      </c>
      <c r="J2052" s="4">
        <f>SUMIFS(I:I,D:D,External_Data[[#This Row],[Brand]],F:F,External_Data[[#This Row],[Year]])</f>
        <v>659337</v>
      </c>
      <c r="K20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675199</v>
      </c>
    </row>
    <row r="2053" spans="1:11" x14ac:dyDescent="0.25">
      <c r="A2053" s="1" t="s">
        <v>9</v>
      </c>
      <c r="B2053" s="1" t="s">
        <v>24</v>
      </c>
      <c r="C2053" s="1" t="s">
        <v>35</v>
      </c>
      <c r="D2053" s="1" t="s">
        <v>36</v>
      </c>
      <c r="E2053" s="1" t="s">
        <v>13</v>
      </c>
      <c r="F2053">
        <v>2021</v>
      </c>
      <c r="G2053">
        <v>10</v>
      </c>
      <c r="H2053">
        <v>5236</v>
      </c>
      <c r="I2053">
        <v>43792</v>
      </c>
      <c r="J2053" s="4">
        <f>SUMIFS(I:I,D:D,External_Data[[#This Row],[Brand]],F:F,External_Data[[#This Row],[Year]])</f>
        <v>659337</v>
      </c>
      <c r="K20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669515</v>
      </c>
    </row>
    <row r="2054" spans="1:11" x14ac:dyDescent="0.25">
      <c r="A2054" s="1" t="s">
        <v>9</v>
      </c>
      <c r="B2054" s="1" t="s">
        <v>24</v>
      </c>
      <c r="C2054" s="1" t="s">
        <v>35</v>
      </c>
      <c r="D2054" s="1" t="s">
        <v>36</v>
      </c>
      <c r="E2054" s="1" t="s">
        <v>13</v>
      </c>
      <c r="F2054">
        <v>2021</v>
      </c>
      <c r="G2054">
        <v>11</v>
      </c>
      <c r="H2054">
        <v>4592</v>
      </c>
      <c r="I2054">
        <v>38437</v>
      </c>
      <c r="J2054" s="4">
        <f>SUMIFS(I:I,D:D,External_Data[[#This Row],[Brand]],F:F,External_Data[[#This Row],[Year]])</f>
        <v>659337</v>
      </c>
      <c r="K20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664734</v>
      </c>
    </row>
    <row r="2055" spans="1:11" x14ac:dyDescent="0.25">
      <c r="A2055" s="1" t="s">
        <v>9</v>
      </c>
      <c r="B2055" s="1" t="s">
        <v>24</v>
      </c>
      <c r="C2055" s="1" t="s">
        <v>35</v>
      </c>
      <c r="D2055" s="1" t="s">
        <v>36</v>
      </c>
      <c r="E2055" s="1" t="s">
        <v>13</v>
      </c>
      <c r="F2055">
        <v>2021</v>
      </c>
      <c r="G2055">
        <v>12</v>
      </c>
      <c r="H2055">
        <v>4809</v>
      </c>
      <c r="I2055">
        <v>40180</v>
      </c>
      <c r="J2055" s="4">
        <f>SUMIFS(I:I,D:D,External_Data[[#This Row],[Brand]],F:F,External_Data[[#This Row],[Year]])</f>
        <v>659337</v>
      </c>
      <c r="K20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659337</v>
      </c>
    </row>
    <row r="2056" spans="1:11" x14ac:dyDescent="0.25">
      <c r="A2056" s="1" t="s">
        <v>9</v>
      </c>
      <c r="B2056" s="1" t="s">
        <v>24</v>
      </c>
      <c r="C2056" s="1" t="s">
        <v>35</v>
      </c>
      <c r="D2056" s="1" t="s">
        <v>36</v>
      </c>
      <c r="E2056" s="1" t="s">
        <v>13</v>
      </c>
      <c r="F2056">
        <v>2022</v>
      </c>
      <c r="G2056">
        <v>1</v>
      </c>
      <c r="H2056">
        <v>3339</v>
      </c>
      <c r="I2056">
        <v>28385</v>
      </c>
      <c r="J2056" s="4">
        <f>SUMIFS(I:I,D:D,External_Data[[#This Row],[Brand]],F:F,External_Data[[#This Row],[Year]])</f>
        <v>639023</v>
      </c>
      <c r="K20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689500</v>
      </c>
    </row>
    <row r="2057" spans="1:11" x14ac:dyDescent="0.25">
      <c r="A2057" s="1" t="s">
        <v>9</v>
      </c>
      <c r="B2057" s="1" t="s">
        <v>24</v>
      </c>
      <c r="C2057" s="1" t="s">
        <v>35</v>
      </c>
      <c r="D2057" s="1" t="s">
        <v>36</v>
      </c>
      <c r="E2057" s="1" t="s">
        <v>13</v>
      </c>
      <c r="F2057">
        <v>2022</v>
      </c>
      <c r="G2057">
        <v>2</v>
      </c>
      <c r="H2057">
        <v>3773</v>
      </c>
      <c r="I2057">
        <v>33089</v>
      </c>
      <c r="J2057" s="4">
        <f>SUMIFS(I:I,D:D,External_Data[[#This Row],[Brand]],F:F,External_Data[[#This Row],[Year]])</f>
        <v>639023</v>
      </c>
      <c r="K20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684810</v>
      </c>
    </row>
    <row r="2058" spans="1:11" x14ac:dyDescent="0.25">
      <c r="A2058" s="1" t="s">
        <v>9</v>
      </c>
      <c r="B2058" s="1" t="s">
        <v>24</v>
      </c>
      <c r="C2058" s="1" t="s">
        <v>35</v>
      </c>
      <c r="D2058" s="1" t="s">
        <v>36</v>
      </c>
      <c r="E2058" s="1" t="s">
        <v>13</v>
      </c>
      <c r="F2058">
        <v>2022</v>
      </c>
      <c r="G2058">
        <v>3</v>
      </c>
      <c r="H2058">
        <v>3514</v>
      </c>
      <c r="I2058">
        <v>30765</v>
      </c>
      <c r="J2058" s="4">
        <f>SUMIFS(I:I,D:D,External_Data[[#This Row],[Brand]],F:F,External_Data[[#This Row],[Year]])</f>
        <v>639023</v>
      </c>
      <c r="K20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680302</v>
      </c>
    </row>
    <row r="2059" spans="1:11" x14ac:dyDescent="0.25">
      <c r="A2059" s="1" t="s">
        <v>9</v>
      </c>
      <c r="B2059" s="1" t="s">
        <v>24</v>
      </c>
      <c r="C2059" s="1" t="s">
        <v>35</v>
      </c>
      <c r="D2059" s="1" t="s">
        <v>36</v>
      </c>
      <c r="E2059" s="1" t="s">
        <v>13</v>
      </c>
      <c r="F2059">
        <v>2022</v>
      </c>
      <c r="G2059">
        <v>4</v>
      </c>
      <c r="H2059">
        <v>3374</v>
      </c>
      <c r="I2059">
        <v>29575</v>
      </c>
      <c r="J2059" s="4">
        <f>SUMIFS(I:I,D:D,External_Data[[#This Row],[Brand]],F:F,External_Data[[#This Row],[Year]])</f>
        <v>639023</v>
      </c>
      <c r="K20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675416</v>
      </c>
    </row>
    <row r="2060" spans="1:11" x14ac:dyDescent="0.25">
      <c r="A2060" s="1" t="s">
        <v>9</v>
      </c>
      <c r="B2060" s="1" t="s">
        <v>24</v>
      </c>
      <c r="C2060" s="1" t="s">
        <v>35</v>
      </c>
      <c r="D2060" s="1" t="s">
        <v>36</v>
      </c>
      <c r="E2060" s="1" t="s">
        <v>13</v>
      </c>
      <c r="F2060">
        <v>2022</v>
      </c>
      <c r="G2060">
        <v>5</v>
      </c>
      <c r="H2060">
        <v>3857</v>
      </c>
      <c r="I2060">
        <v>33726</v>
      </c>
      <c r="J2060" s="4">
        <f>SUMIFS(I:I,D:D,External_Data[[#This Row],[Brand]],F:F,External_Data[[#This Row],[Year]])</f>
        <v>639023</v>
      </c>
      <c r="K20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670824</v>
      </c>
    </row>
    <row r="2061" spans="1:11" x14ac:dyDescent="0.25">
      <c r="A2061" s="1" t="s">
        <v>9</v>
      </c>
      <c r="B2061" s="1" t="s">
        <v>24</v>
      </c>
      <c r="C2061" s="1" t="s">
        <v>35</v>
      </c>
      <c r="D2061" s="1" t="s">
        <v>36</v>
      </c>
      <c r="E2061" s="1" t="s">
        <v>13</v>
      </c>
      <c r="F2061">
        <v>2022</v>
      </c>
      <c r="G2061">
        <v>6</v>
      </c>
      <c r="H2061">
        <v>3801</v>
      </c>
      <c r="I2061">
        <v>33299</v>
      </c>
      <c r="J2061" s="4">
        <f>SUMIFS(I:I,D:D,External_Data[[#This Row],[Brand]],F:F,External_Data[[#This Row],[Year]])</f>
        <v>639023</v>
      </c>
      <c r="K20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666785</v>
      </c>
    </row>
    <row r="2062" spans="1:11" x14ac:dyDescent="0.25">
      <c r="A2062" s="1" t="s">
        <v>9</v>
      </c>
      <c r="B2062" s="1" t="s">
        <v>24</v>
      </c>
      <c r="C2062" s="1" t="s">
        <v>35</v>
      </c>
      <c r="D2062" s="1" t="s">
        <v>36</v>
      </c>
      <c r="E2062" s="1" t="s">
        <v>13</v>
      </c>
      <c r="F2062">
        <v>2022</v>
      </c>
      <c r="G2062">
        <v>7</v>
      </c>
      <c r="H2062">
        <v>3290</v>
      </c>
      <c r="I2062">
        <v>28770</v>
      </c>
      <c r="J2062" s="4">
        <f>SUMIFS(I:I,D:D,External_Data[[#This Row],[Brand]],F:F,External_Data[[#This Row],[Year]])</f>
        <v>639023</v>
      </c>
      <c r="K20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662508</v>
      </c>
    </row>
    <row r="2063" spans="1:11" x14ac:dyDescent="0.25">
      <c r="A2063" s="1" t="s">
        <v>9</v>
      </c>
      <c r="B2063" s="1" t="s">
        <v>24</v>
      </c>
      <c r="C2063" s="1" t="s">
        <v>35</v>
      </c>
      <c r="D2063" s="1" t="s">
        <v>36</v>
      </c>
      <c r="E2063" s="1" t="s">
        <v>13</v>
      </c>
      <c r="F2063">
        <v>2022</v>
      </c>
      <c r="G2063">
        <v>8</v>
      </c>
      <c r="H2063">
        <v>3906</v>
      </c>
      <c r="I2063">
        <v>34174</v>
      </c>
      <c r="J2063" s="4">
        <f>SUMIFS(I:I,D:D,External_Data[[#This Row],[Brand]],F:F,External_Data[[#This Row],[Year]])</f>
        <v>639023</v>
      </c>
      <c r="K20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658077</v>
      </c>
    </row>
    <row r="2064" spans="1:11" x14ac:dyDescent="0.25">
      <c r="A2064" s="1" t="s">
        <v>9</v>
      </c>
      <c r="B2064" s="1" t="s">
        <v>24</v>
      </c>
      <c r="C2064" s="1" t="s">
        <v>35</v>
      </c>
      <c r="D2064" s="1" t="s">
        <v>36</v>
      </c>
      <c r="E2064" s="1" t="s">
        <v>13</v>
      </c>
      <c r="F2064">
        <v>2022</v>
      </c>
      <c r="G2064">
        <v>9</v>
      </c>
      <c r="H2064">
        <v>3206</v>
      </c>
      <c r="I2064">
        <v>28686</v>
      </c>
      <c r="J2064" s="4">
        <f>SUMIFS(I:I,D:D,External_Data[[#This Row],[Brand]],F:F,External_Data[[#This Row],[Year]])</f>
        <v>639023</v>
      </c>
      <c r="K20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653660</v>
      </c>
    </row>
    <row r="2065" spans="1:11" x14ac:dyDescent="0.25">
      <c r="A2065" s="1" t="s">
        <v>9</v>
      </c>
      <c r="B2065" s="1" t="s">
        <v>24</v>
      </c>
      <c r="C2065" s="1" t="s">
        <v>35</v>
      </c>
      <c r="D2065" s="1" t="s">
        <v>36</v>
      </c>
      <c r="E2065" s="1" t="s">
        <v>13</v>
      </c>
      <c r="F2065">
        <v>2022</v>
      </c>
      <c r="G2065">
        <v>10</v>
      </c>
      <c r="H2065">
        <v>3787</v>
      </c>
      <c r="I2065">
        <v>34027</v>
      </c>
      <c r="J2065" s="4">
        <f>SUMIFS(I:I,D:D,External_Data[[#This Row],[Brand]],F:F,External_Data[[#This Row],[Year]])</f>
        <v>639023</v>
      </c>
      <c r="K20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648424</v>
      </c>
    </row>
    <row r="2066" spans="1:11" x14ac:dyDescent="0.25">
      <c r="A2066" s="1" t="s">
        <v>9</v>
      </c>
      <c r="B2066" s="1" t="s">
        <v>24</v>
      </c>
      <c r="C2066" s="1" t="s">
        <v>35</v>
      </c>
      <c r="D2066" s="1" t="s">
        <v>36</v>
      </c>
      <c r="E2066" s="1" t="s">
        <v>13</v>
      </c>
      <c r="F2066">
        <v>2022</v>
      </c>
      <c r="G2066">
        <v>11</v>
      </c>
      <c r="H2066">
        <v>4004</v>
      </c>
      <c r="I2066">
        <v>36022</v>
      </c>
      <c r="J2066" s="4">
        <f>SUMIFS(I:I,D:D,External_Data[[#This Row],[Brand]],F:F,External_Data[[#This Row],[Year]])</f>
        <v>639023</v>
      </c>
      <c r="K20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643832</v>
      </c>
    </row>
    <row r="2067" spans="1:11" x14ac:dyDescent="0.25">
      <c r="A2067" s="1" t="s">
        <v>9</v>
      </c>
      <c r="B2067" s="1" t="s">
        <v>24</v>
      </c>
      <c r="C2067" s="1" t="s">
        <v>35</v>
      </c>
      <c r="D2067" s="1" t="s">
        <v>36</v>
      </c>
      <c r="E2067" s="1" t="s">
        <v>13</v>
      </c>
      <c r="F2067">
        <v>2022</v>
      </c>
      <c r="G2067">
        <v>12</v>
      </c>
      <c r="H2067">
        <v>3577</v>
      </c>
      <c r="I2067">
        <v>32109</v>
      </c>
      <c r="J2067" s="4">
        <f>SUMIFS(I:I,D:D,External_Data[[#This Row],[Brand]],F:F,External_Data[[#This Row],[Year]])</f>
        <v>639023</v>
      </c>
      <c r="K20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639023</v>
      </c>
    </row>
    <row r="2068" spans="1:11" x14ac:dyDescent="0.25">
      <c r="A2068" s="1" t="s">
        <v>9</v>
      </c>
      <c r="B2068" s="1" t="s">
        <v>24</v>
      </c>
      <c r="C2068" s="1" t="s">
        <v>35</v>
      </c>
      <c r="D2068" s="1" t="s">
        <v>36</v>
      </c>
      <c r="E2068" s="1" t="s">
        <v>13</v>
      </c>
      <c r="F2068">
        <v>2023</v>
      </c>
      <c r="G2068">
        <v>1</v>
      </c>
      <c r="H2068">
        <v>3836</v>
      </c>
      <c r="I2068">
        <v>34531</v>
      </c>
      <c r="J2068" s="4">
        <f>SUMIFS(I:I,D:D,External_Data[[#This Row],[Brand]],F:F,External_Data[[#This Row],[Year]])</f>
        <v>173264</v>
      </c>
      <c r="K20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213353</v>
      </c>
    </row>
    <row r="2069" spans="1:11" x14ac:dyDescent="0.25">
      <c r="A2069" s="1" t="s">
        <v>9</v>
      </c>
      <c r="B2069" s="1" t="s">
        <v>24</v>
      </c>
      <c r="C2069" s="1" t="s">
        <v>35</v>
      </c>
      <c r="D2069" s="1" t="s">
        <v>36</v>
      </c>
      <c r="E2069" s="1" t="s">
        <v>13</v>
      </c>
      <c r="F2069">
        <v>2023</v>
      </c>
      <c r="G2069">
        <v>2</v>
      </c>
      <c r="H2069">
        <v>3199</v>
      </c>
      <c r="I2069">
        <v>28756</v>
      </c>
      <c r="J2069" s="4">
        <f>SUMIFS(I:I,D:D,External_Data[[#This Row],[Brand]],F:F,External_Data[[#This Row],[Year]])</f>
        <v>173264</v>
      </c>
      <c r="K20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209580</v>
      </c>
    </row>
    <row r="2070" spans="1:11" x14ac:dyDescent="0.25">
      <c r="A2070" s="1" t="s">
        <v>9</v>
      </c>
      <c r="B2070" s="1" t="s">
        <v>24</v>
      </c>
      <c r="C2070" s="1" t="s">
        <v>35</v>
      </c>
      <c r="D2070" s="1" t="s">
        <v>36</v>
      </c>
      <c r="E2070" s="1" t="s">
        <v>13</v>
      </c>
      <c r="F2070">
        <v>2023</v>
      </c>
      <c r="G2070">
        <v>3</v>
      </c>
      <c r="H2070">
        <v>4060</v>
      </c>
      <c r="I2070">
        <v>36533</v>
      </c>
      <c r="J2070" s="4">
        <f>SUMIFS(I:I,D:D,External_Data[[#This Row],[Brand]],F:F,External_Data[[#This Row],[Year]])</f>
        <v>173264</v>
      </c>
      <c r="K20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206066</v>
      </c>
    </row>
    <row r="2071" spans="1:11" x14ac:dyDescent="0.25">
      <c r="A2071" s="1" t="s">
        <v>9</v>
      </c>
      <c r="B2071" s="1" t="s">
        <v>24</v>
      </c>
      <c r="C2071" s="1" t="s">
        <v>35</v>
      </c>
      <c r="D2071" s="1" t="s">
        <v>36</v>
      </c>
      <c r="E2071" s="1" t="s">
        <v>14</v>
      </c>
      <c r="F2071">
        <v>2018</v>
      </c>
      <c r="G2071">
        <v>1</v>
      </c>
      <c r="H2071">
        <v>1113</v>
      </c>
      <c r="I2071">
        <v>9079</v>
      </c>
      <c r="J2071" s="4">
        <f>SUMIFS(I:I,D:D,External_Data[[#This Row],[Brand]],F:F,External_Data[[#This Row],[Year]])</f>
        <v>677278</v>
      </c>
      <c r="K20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2" spans="1:11" x14ac:dyDescent="0.25">
      <c r="A2072" s="1" t="s">
        <v>9</v>
      </c>
      <c r="B2072" s="1" t="s">
        <v>24</v>
      </c>
      <c r="C2072" s="1" t="s">
        <v>35</v>
      </c>
      <c r="D2072" s="1" t="s">
        <v>36</v>
      </c>
      <c r="E2072" s="1" t="s">
        <v>14</v>
      </c>
      <c r="F2072">
        <v>2018</v>
      </c>
      <c r="G2072">
        <v>2</v>
      </c>
      <c r="H2072">
        <v>784</v>
      </c>
      <c r="I2072">
        <v>6440</v>
      </c>
      <c r="J2072" s="4">
        <f>SUMIFS(I:I,D:D,External_Data[[#This Row],[Brand]],F:F,External_Data[[#This Row],[Year]])</f>
        <v>677278</v>
      </c>
      <c r="K20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3" spans="1:11" x14ac:dyDescent="0.25">
      <c r="A2073" s="1" t="s">
        <v>9</v>
      </c>
      <c r="B2073" s="1" t="s">
        <v>24</v>
      </c>
      <c r="C2073" s="1" t="s">
        <v>35</v>
      </c>
      <c r="D2073" s="1" t="s">
        <v>36</v>
      </c>
      <c r="E2073" s="1" t="s">
        <v>14</v>
      </c>
      <c r="F2073">
        <v>2018</v>
      </c>
      <c r="G2073">
        <v>3</v>
      </c>
      <c r="H2073">
        <v>1043</v>
      </c>
      <c r="I2073">
        <v>8498</v>
      </c>
      <c r="J2073" s="4">
        <f>SUMIFS(I:I,D:D,External_Data[[#This Row],[Brand]],F:F,External_Data[[#This Row],[Year]])</f>
        <v>677278</v>
      </c>
      <c r="K20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4" spans="1:11" x14ac:dyDescent="0.25">
      <c r="A2074" s="1" t="s">
        <v>9</v>
      </c>
      <c r="B2074" s="1" t="s">
        <v>24</v>
      </c>
      <c r="C2074" s="1" t="s">
        <v>35</v>
      </c>
      <c r="D2074" s="1" t="s">
        <v>36</v>
      </c>
      <c r="E2074" s="1" t="s">
        <v>14</v>
      </c>
      <c r="F2074">
        <v>2018</v>
      </c>
      <c r="G2074">
        <v>4</v>
      </c>
      <c r="H2074">
        <v>518</v>
      </c>
      <c r="I2074">
        <v>4284</v>
      </c>
      <c r="J2074" s="4">
        <f>SUMIFS(I:I,D:D,External_Data[[#This Row],[Brand]],F:F,External_Data[[#This Row],[Year]])</f>
        <v>677278</v>
      </c>
      <c r="K20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5" spans="1:11" x14ac:dyDescent="0.25">
      <c r="A2075" s="1" t="s">
        <v>9</v>
      </c>
      <c r="B2075" s="1" t="s">
        <v>24</v>
      </c>
      <c r="C2075" s="1" t="s">
        <v>35</v>
      </c>
      <c r="D2075" s="1" t="s">
        <v>36</v>
      </c>
      <c r="E2075" s="1" t="s">
        <v>14</v>
      </c>
      <c r="F2075">
        <v>2018</v>
      </c>
      <c r="G2075">
        <v>5</v>
      </c>
      <c r="H2075">
        <v>1218</v>
      </c>
      <c r="I2075">
        <v>10003</v>
      </c>
      <c r="J2075" s="4">
        <f>SUMIFS(I:I,D:D,External_Data[[#This Row],[Brand]],F:F,External_Data[[#This Row],[Year]])</f>
        <v>677278</v>
      </c>
      <c r="K20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6" spans="1:11" x14ac:dyDescent="0.25">
      <c r="A2076" s="1" t="s">
        <v>9</v>
      </c>
      <c r="B2076" s="1" t="s">
        <v>24</v>
      </c>
      <c r="C2076" s="1" t="s">
        <v>35</v>
      </c>
      <c r="D2076" s="1" t="s">
        <v>36</v>
      </c>
      <c r="E2076" s="1" t="s">
        <v>14</v>
      </c>
      <c r="F2076">
        <v>2018</v>
      </c>
      <c r="G2076">
        <v>6</v>
      </c>
      <c r="H2076">
        <v>1029</v>
      </c>
      <c r="I2076">
        <v>8442</v>
      </c>
      <c r="J2076" s="4">
        <f>SUMIFS(I:I,D:D,External_Data[[#This Row],[Brand]],F:F,External_Data[[#This Row],[Year]])</f>
        <v>677278</v>
      </c>
      <c r="K20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7" spans="1:11" x14ac:dyDescent="0.25">
      <c r="A2077" s="1" t="s">
        <v>9</v>
      </c>
      <c r="B2077" s="1" t="s">
        <v>24</v>
      </c>
      <c r="C2077" s="1" t="s">
        <v>35</v>
      </c>
      <c r="D2077" s="1" t="s">
        <v>36</v>
      </c>
      <c r="E2077" s="1" t="s">
        <v>14</v>
      </c>
      <c r="F2077">
        <v>2018</v>
      </c>
      <c r="G2077">
        <v>7</v>
      </c>
      <c r="H2077">
        <v>1491</v>
      </c>
      <c r="I2077">
        <v>12278</v>
      </c>
      <c r="J2077" s="4">
        <f>SUMIFS(I:I,D:D,External_Data[[#This Row],[Brand]],F:F,External_Data[[#This Row],[Year]])</f>
        <v>677278</v>
      </c>
      <c r="K20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8" spans="1:11" x14ac:dyDescent="0.25">
      <c r="A2078" s="1" t="s">
        <v>9</v>
      </c>
      <c r="B2078" s="1" t="s">
        <v>24</v>
      </c>
      <c r="C2078" s="1" t="s">
        <v>35</v>
      </c>
      <c r="D2078" s="1" t="s">
        <v>36</v>
      </c>
      <c r="E2078" s="1" t="s">
        <v>14</v>
      </c>
      <c r="F2078">
        <v>2018</v>
      </c>
      <c r="G2078">
        <v>8</v>
      </c>
      <c r="H2078">
        <v>672</v>
      </c>
      <c r="I2078">
        <v>5579</v>
      </c>
      <c r="J2078" s="4">
        <f>SUMIFS(I:I,D:D,External_Data[[#This Row],[Brand]],F:F,External_Data[[#This Row],[Year]])</f>
        <v>677278</v>
      </c>
      <c r="K20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79" spans="1:11" x14ac:dyDescent="0.25">
      <c r="A2079" s="1" t="s">
        <v>9</v>
      </c>
      <c r="B2079" s="1" t="s">
        <v>24</v>
      </c>
      <c r="C2079" s="1" t="s">
        <v>35</v>
      </c>
      <c r="D2079" s="1" t="s">
        <v>36</v>
      </c>
      <c r="E2079" s="1" t="s">
        <v>14</v>
      </c>
      <c r="F2079">
        <v>2018</v>
      </c>
      <c r="G2079">
        <v>9</v>
      </c>
      <c r="H2079">
        <v>910</v>
      </c>
      <c r="I2079">
        <v>7518</v>
      </c>
      <c r="J2079" s="4">
        <f>SUMIFS(I:I,D:D,External_Data[[#This Row],[Brand]],F:F,External_Data[[#This Row],[Year]])</f>
        <v>677278</v>
      </c>
      <c r="K20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80" spans="1:11" x14ac:dyDescent="0.25">
      <c r="A2080" s="1" t="s">
        <v>9</v>
      </c>
      <c r="B2080" s="1" t="s">
        <v>24</v>
      </c>
      <c r="C2080" s="1" t="s">
        <v>35</v>
      </c>
      <c r="D2080" s="1" t="s">
        <v>36</v>
      </c>
      <c r="E2080" s="1" t="s">
        <v>14</v>
      </c>
      <c r="F2080">
        <v>2018</v>
      </c>
      <c r="G2080">
        <v>10</v>
      </c>
      <c r="H2080">
        <v>1358</v>
      </c>
      <c r="I2080">
        <v>11137</v>
      </c>
      <c r="J2080" s="4">
        <f>SUMIFS(I:I,D:D,External_Data[[#This Row],[Brand]],F:F,External_Data[[#This Row],[Year]])</f>
        <v>677278</v>
      </c>
      <c r="K20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81" spans="1:11" x14ac:dyDescent="0.25">
      <c r="A2081" s="1" t="s">
        <v>9</v>
      </c>
      <c r="B2081" s="1" t="s">
        <v>24</v>
      </c>
      <c r="C2081" s="1" t="s">
        <v>35</v>
      </c>
      <c r="D2081" s="1" t="s">
        <v>36</v>
      </c>
      <c r="E2081" s="1" t="s">
        <v>14</v>
      </c>
      <c r="F2081">
        <v>2018</v>
      </c>
      <c r="G2081">
        <v>11</v>
      </c>
      <c r="H2081">
        <v>602</v>
      </c>
      <c r="I2081">
        <v>4970</v>
      </c>
      <c r="J2081" s="4">
        <f>SUMIFS(I:I,D:D,External_Data[[#This Row],[Brand]],F:F,External_Data[[#This Row],[Year]])</f>
        <v>677278</v>
      </c>
      <c r="K20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82" spans="1:11" x14ac:dyDescent="0.25">
      <c r="A2082" s="1" t="s">
        <v>9</v>
      </c>
      <c r="B2082" s="1" t="s">
        <v>24</v>
      </c>
      <c r="C2082" s="1" t="s">
        <v>35</v>
      </c>
      <c r="D2082" s="1" t="s">
        <v>36</v>
      </c>
      <c r="E2082" s="1" t="s">
        <v>14</v>
      </c>
      <c r="F2082">
        <v>2018</v>
      </c>
      <c r="G2082">
        <v>12</v>
      </c>
      <c r="H2082">
        <v>1197</v>
      </c>
      <c r="I2082">
        <v>9793</v>
      </c>
      <c r="J2082" s="4">
        <f>SUMIFS(I:I,D:D,External_Data[[#This Row],[Brand]],F:F,External_Data[[#This Row],[Year]])</f>
        <v>677278</v>
      </c>
      <c r="K20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083" spans="1:11" x14ac:dyDescent="0.25">
      <c r="A2083" s="1" t="s">
        <v>9</v>
      </c>
      <c r="B2083" s="1" t="s">
        <v>24</v>
      </c>
      <c r="C2083" s="1" t="s">
        <v>35</v>
      </c>
      <c r="D2083" s="1" t="s">
        <v>36</v>
      </c>
      <c r="E2083" s="1" t="s">
        <v>14</v>
      </c>
      <c r="F2083">
        <v>2019</v>
      </c>
      <c r="G2083">
        <v>1</v>
      </c>
      <c r="H2083">
        <v>1064</v>
      </c>
      <c r="I2083">
        <v>8722</v>
      </c>
      <c r="J2083" s="4">
        <f>SUMIFS(I:I,D:D,External_Data[[#This Row],[Brand]],F:F,External_Data[[#This Row],[Year]])</f>
        <v>661052</v>
      </c>
      <c r="K20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671874</v>
      </c>
    </row>
    <row r="2084" spans="1:11" x14ac:dyDescent="0.25">
      <c r="A2084" s="1" t="s">
        <v>9</v>
      </c>
      <c r="B2084" s="1" t="s">
        <v>24</v>
      </c>
      <c r="C2084" s="1" t="s">
        <v>35</v>
      </c>
      <c r="D2084" s="1" t="s">
        <v>36</v>
      </c>
      <c r="E2084" s="1" t="s">
        <v>14</v>
      </c>
      <c r="F2084">
        <v>2019</v>
      </c>
      <c r="G2084">
        <v>2</v>
      </c>
      <c r="H2084">
        <v>945</v>
      </c>
      <c r="I2084">
        <v>7882</v>
      </c>
      <c r="J2084" s="4">
        <f>SUMIFS(I:I,D:D,External_Data[[#This Row],[Brand]],F:F,External_Data[[#This Row],[Year]])</f>
        <v>661052</v>
      </c>
      <c r="K20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671090</v>
      </c>
    </row>
    <row r="2085" spans="1:11" x14ac:dyDescent="0.25">
      <c r="A2085" s="1" t="s">
        <v>9</v>
      </c>
      <c r="B2085" s="1" t="s">
        <v>24</v>
      </c>
      <c r="C2085" s="1" t="s">
        <v>35</v>
      </c>
      <c r="D2085" s="1" t="s">
        <v>36</v>
      </c>
      <c r="E2085" s="1" t="s">
        <v>14</v>
      </c>
      <c r="F2085">
        <v>2019</v>
      </c>
      <c r="G2085">
        <v>3</v>
      </c>
      <c r="H2085">
        <v>1218</v>
      </c>
      <c r="I2085">
        <v>10192</v>
      </c>
      <c r="J2085" s="4">
        <f>SUMIFS(I:I,D:D,External_Data[[#This Row],[Brand]],F:F,External_Data[[#This Row],[Year]])</f>
        <v>661052</v>
      </c>
      <c r="K20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670047</v>
      </c>
    </row>
    <row r="2086" spans="1:11" x14ac:dyDescent="0.25">
      <c r="A2086" s="1" t="s">
        <v>9</v>
      </c>
      <c r="B2086" s="1" t="s">
        <v>24</v>
      </c>
      <c r="C2086" s="1" t="s">
        <v>35</v>
      </c>
      <c r="D2086" s="1" t="s">
        <v>36</v>
      </c>
      <c r="E2086" s="1" t="s">
        <v>14</v>
      </c>
      <c r="F2086">
        <v>2019</v>
      </c>
      <c r="G2086">
        <v>4</v>
      </c>
      <c r="H2086">
        <v>462</v>
      </c>
      <c r="I2086">
        <v>3822</v>
      </c>
      <c r="J2086" s="4">
        <f>SUMIFS(I:I,D:D,External_Data[[#This Row],[Brand]],F:F,External_Data[[#This Row],[Year]])</f>
        <v>661052</v>
      </c>
      <c r="K20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669529</v>
      </c>
    </row>
    <row r="2087" spans="1:11" x14ac:dyDescent="0.25">
      <c r="A2087" s="1" t="s">
        <v>9</v>
      </c>
      <c r="B2087" s="1" t="s">
        <v>24</v>
      </c>
      <c r="C2087" s="1" t="s">
        <v>35</v>
      </c>
      <c r="D2087" s="1" t="s">
        <v>36</v>
      </c>
      <c r="E2087" s="1" t="s">
        <v>14</v>
      </c>
      <c r="F2087">
        <v>2019</v>
      </c>
      <c r="G2087">
        <v>5</v>
      </c>
      <c r="H2087">
        <v>1659</v>
      </c>
      <c r="I2087">
        <v>13860</v>
      </c>
      <c r="J2087" s="4">
        <f>SUMIFS(I:I,D:D,External_Data[[#This Row],[Brand]],F:F,External_Data[[#This Row],[Year]])</f>
        <v>661052</v>
      </c>
      <c r="K20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668311</v>
      </c>
    </row>
    <row r="2088" spans="1:11" x14ac:dyDescent="0.25">
      <c r="A2088" s="1" t="s">
        <v>9</v>
      </c>
      <c r="B2088" s="1" t="s">
        <v>24</v>
      </c>
      <c r="C2088" s="1" t="s">
        <v>35</v>
      </c>
      <c r="D2088" s="1" t="s">
        <v>36</v>
      </c>
      <c r="E2088" s="1" t="s">
        <v>14</v>
      </c>
      <c r="F2088">
        <v>2019</v>
      </c>
      <c r="G2088">
        <v>6</v>
      </c>
      <c r="H2088">
        <v>980</v>
      </c>
      <c r="I2088">
        <v>8260</v>
      </c>
      <c r="J2088" s="4">
        <f>SUMIFS(I:I,D:D,External_Data[[#This Row],[Brand]],F:F,External_Data[[#This Row],[Year]])</f>
        <v>661052</v>
      </c>
      <c r="K20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667282</v>
      </c>
    </row>
    <row r="2089" spans="1:11" x14ac:dyDescent="0.25">
      <c r="A2089" s="1" t="s">
        <v>9</v>
      </c>
      <c r="B2089" s="1" t="s">
        <v>24</v>
      </c>
      <c r="C2089" s="1" t="s">
        <v>35</v>
      </c>
      <c r="D2089" s="1" t="s">
        <v>36</v>
      </c>
      <c r="E2089" s="1" t="s">
        <v>14</v>
      </c>
      <c r="F2089">
        <v>2019</v>
      </c>
      <c r="G2089">
        <v>7</v>
      </c>
      <c r="H2089">
        <v>1057</v>
      </c>
      <c r="I2089">
        <v>8855</v>
      </c>
      <c r="J2089" s="4">
        <f>SUMIFS(I:I,D:D,External_Data[[#This Row],[Brand]],F:F,External_Data[[#This Row],[Year]])</f>
        <v>661052</v>
      </c>
      <c r="K20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665791</v>
      </c>
    </row>
    <row r="2090" spans="1:11" x14ac:dyDescent="0.25">
      <c r="A2090" s="1" t="s">
        <v>9</v>
      </c>
      <c r="B2090" s="1" t="s">
        <v>24</v>
      </c>
      <c r="C2090" s="1" t="s">
        <v>35</v>
      </c>
      <c r="D2090" s="1" t="s">
        <v>36</v>
      </c>
      <c r="E2090" s="1" t="s">
        <v>14</v>
      </c>
      <c r="F2090">
        <v>2019</v>
      </c>
      <c r="G2090">
        <v>8</v>
      </c>
      <c r="H2090">
        <v>1183</v>
      </c>
      <c r="I2090">
        <v>9954</v>
      </c>
      <c r="J2090" s="4">
        <f>SUMIFS(I:I,D:D,External_Data[[#This Row],[Brand]],F:F,External_Data[[#This Row],[Year]])</f>
        <v>661052</v>
      </c>
      <c r="K20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665119</v>
      </c>
    </row>
    <row r="2091" spans="1:11" x14ac:dyDescent="0.25">
      <c r="A2091" s="1" t="s">
        <v>9</v>
      </c>
      <c r="B2091" s="1" t="s">
        <v>24</v>
      </c>
      <c r="C2091" s="1" t="s">
        <v>35</v>
      </c>
      <c r="D2091" s="1" t="s">
        <v>36</v>
      </c>
      <c r="E2091" s="1" t="s">
        <v>14</v>
      </c>
      <c r="F2091">
        <v>2019</v>
      </c>
      <c r="G2091">
        <v>9</v>
      </c>
      <c r="H2091">
        <v>1169</v>
      </c>
      <c r="I2091">
        <v>9779</v>
      </c>
      <c r="J2091" s="4">
        <f>SUMIFS(I:I,D:D,External_Data[[#This Row],[Brand]],F:F,External_Data[[#This Row],[Year]])</f>
        <v>661052</v>
      </c>
      <c r="K20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664209</v>
      </c>
    </row>
    <row r="2092" spans="1:11" x14ac:dyDescent="0.25">
      <c r="A2092" s="1" t="s">
        <v>9</v>
      </c>
      <c r="B2092" s="1" t="s">
        <v>24</v>
      </c>
      <c r="C2092" s="1" t="s">
        <v>35</v>
      </c>
      <c r="D2092" s="1" t="s">
        <v>36</v>
      </c>
      <c r="E2092" s="1" t="s">
        <v>14</v>
      </c>
      <c r="F2092">
        <v>2019</v>
      </c>
      <c r="G2092">
        <v>10</v>
      </c>
      <c r="H2092">
        <v>1456</v>
      </c>
      <c r="I2092">
        <v>12229</v>
      </c>
      <c r="J2092" s="4">
        <f>SUMIFS(I:I,D:D,External_Data[[#This Row],[Brand]],F:F,External_Data[[#This Row],[Year]])</f>
        <v>661052</v>
      </c>
      <c r="K20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662851</v>
      </c>
    </row>
    <row r="2093" spans="1:11" x14ac:dyDescent="0.25">
      <c r="A2093" s="1" t="s">
        <v>9</v>
      </c>
      <c r="B2093" s="1" t="s">
        <v>24</v>
      </c>
      <c r="C2093" s="1" t="s">
        <v>35</v>
      </c>
      <c r="D2093" s="1" t="s">
        <v>36</v>
      </c>
      <c r="E2093" s="1" t="s">
        <v>14</v>
      </c>
      <c r="F2093">
        <v>2019</v>
      </c>
      <c r="G2093">
        <v>11</v>
      </c>
      <c r="H2093">
        <v>1351</v>
      </c>
      <c r="I2093">
        <v>11270</v>
      </c>
      <c r="J2093" s="4">
        <f>SUMIFS(I:I,D:D,External_Data[[#This Row],[Brand]],F:F,External_Data[[#This Row],[Year]])</f>
        <v>661052</v>
      </c>
      <c r="K20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662249</v>
      </c>
    </row>
    <row r="2094" spans="1:11" x14ac:dyDescent="0.25">
      <c r="A2094" s="1" t="s">
        <v>9</v>
      </c>
      <c r="B2094" s="1" t="s">
        <v>24</v>
      </c>
      <c r="C2094" s="1" t="s">
        <v>35</v>
      </c>
      <c r="D2094" s="1" t="s">
        <v>36</v>
      </c>
      <c r="E2094" s="1" t="s">
        <v>14</v>
      </c>
      <c r="F2094">
        <v>2019</v>
      </c>
      <c r="G2094">
        <v>12</v>
      </c>
      <c r="H2094">
        <v>1575</v>
      </c>
      <c r="I2094">
        <v>13139</v>
      </c>
      <c r="J2094" s="4">
        <f>SUMIFS(I:I,D:D,External_Data[[#This Row],[Brand]],F:F,External_Data[[#This Row],[Year]])</f>
        <v>661052</v>
      </c>
      <c r="K20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661052</v>
      </c>
    </row>
    <row r="2095" spans="1:11" x14ac:dyDescent="0.25">
      <c r="A2095" s="1" t="s">
        <v>9</v>
      </c>
      <c r="B2095" s="1" t="s">
        <v>24</v>
      </c>
      <c r="C2095" s="1" t="s">
        <v>35</v>
      </c>
      <c r="D2095" s="1" t="s">
        <v>36</v>
      </c>
      <c r="E2095" s="1" t="s">
        <v>14</v>
      </c>
      <c r="F2095">
        <v>2020</v>
      </c>
      <c r="G2095">
        <v>1</v>
      </c>
      <c r="H2095">
        <v>1645</v>
      </c>
      <c r="I2095">
        <v>13741</v>
      </c>
      <c r="J2095" s="4">
        <f>SUMIFS(I:I,D:D,External_Data[[#This Row],[Brand]],F:F,External_Data[[#This Row],[Year]])</f>
        <v>634921</v>
      </c>
      <c r="K20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647976</v>
      </c>
    </row>
    <row r="2096" spans="1:11" x14ac:dyDescent="0.25">
      <c r="A2096" s="1" t="s">
        <v>9</v>
      </c>
      <c r="B2096" s="1" t="s">
        <v>24</v>
      </c>
      <c r="C2096" s="1" t="s">
        <v>35</v>
      </c>
      <c r="D2096" s="1" t="s">
        <v>36</v>
      </c>
      <c r="E2096" s="1" t="s">
        <v>14</v>
      </c>
      <c r="F2096">
        <v>2020</v>
      </c>
      <c r="G2096">
        <v>2</v>
      </c>
      <c r="H2096">
        <v>1358</v>
      </c>
      <c r="I2096">
        <v>11375</v>
      </c>
      <c r="J2096" s="4">
        <f>SUMIFS(I:I,D:D,External_Data[[#This Row],[Brand]],F:F,External_Data[[#This Row],[Year]])</f>
        <v>634921</v>
      </c>
      <c r="K20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647031</v>
      </c>
    </row>
    <row r="2097" spans="1:11" x14ac:dyDescent="0.25">
      <c r="A2097" s="1" t="s">
        <v>9</v>
      </c>
      <c r="B2097" s="1" t="s">
        <v>24</v>
      </c>
      <c r="C2097" s="1" t="s">
        <v>35</v>
      </c>
      <c r="D2097" s="1" t="s">
        <v>36</v>
      </c>
      <c r="E2097" s="1" t="s">
        <v>14</v>
      </c>
      <c r="F2097">
        <v>2020</v>
      </c>
      <c r="G2097">
        <v>3</v>
      </c>
      <c r="H2097">
        <v>1680</v>
      </c>
      <c r="I2097">
        <v>14098</v>
      </c>
      <c r="J2097" s="4">
        <f>SUMIFS(I:I,D:D,External_Data[[#This Row],[Brand]],F:F,External_Data[[#This Row],[Year]])</f>
        <v>634921</v>
      </c>
      <c r="K20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645813</v>
      </c>
    </row>
    <row r="2098" spans="1:11" x14ac:dyDescent="0.25">
      <c r="A2098" s="1" t="s">
        <v>9</v>
      </c>
      <c r="B2098" s="1" t="s">
        <v>24</v>
      </c>
      <c r="C2098" s="1" t="s">
        <v>35</v>
      </c>
      <c r="D2098" s="1" t="s">
        <v>36</v>
      </c>
      <c r="E2098" s="1" t="s">
        <v>14</v>
      </c>
      <c r="F2098">
        <v>2020</v>
      </c>
      <c r="G2098">
        <v>4</v>
      </c>
      <c r="H2098">
        <v>1456</v>
      </c>
      <c r="I2098">
        <v>12215</v>
      </c>
      <c r="J2098" s="4">
        <f>SUMIFS(I:I,D:D,External_Data[[#This Row],[Brand]],F:F,External_Data[[#This Row],[Year]])</f>
        <v>634921</v>
      </c>
      <c r="K20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645351</v>
      </c>
    </row>
    <row r="2099" spans="1:11" x14ac:dyDescent="0.25">
      <c r="A2099" s="1" t="s">
        <v>9</v>
      </c>
      <c r="B2099" s="1" t="s">
        <v>24</v>
      </c>
      <c r="C2099" s="1" t="s">
        <v>35</v>
      </c>
      <c r="D2099" s="1" t="s">
        <v>36</v>
      </c>
      <c r="E2099" s="1" t="s">
        <v>14</v>
      </c>
      <c r="F2099">
        <v>2020</v>
      </c>
      <c r="G2099">
        <v>5</v>
      </c>
      <c r="H2099">
        <v>994</v>
      </c>
      <c r="I2099">
        <v>8302</v>
      </c>
      <c r="J2099" s="4">
        <f>SUMIFS(I:I,D:D,External_Data[[#This Row],[Brand]],F:F,External_Data[[#This Row],[Year]])</f>
        <v>634921</v>
      </c>
      <c r="K20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643692</v>
      </c>
    </row>
    <row r="2100" spans="1:11" x14ac:dyDescent="0.25">
      <c r="A2100" s="1" t="s">
        <v>9</v>
      </c>
      <c r="B2100" s="1" t="s">
        <v>24</v>
      </c>
      <c r="C2100" s="1" t="s">
        <v>35</v>
      </c>
      <c r="D2100" s="1" t="s">
        <v>36</v>
      </c>
      <c r="E2100" s="1" t="s">
        <v>14</v>
      </c>
      <c r="F2100">
        <v>2020</v>
      </c>
      <c r="G2100">
        <v>6</v>
      </c>
      <c r="H2100">
        <v>1470</v>
      </c>
      <c r="I2100">
        <v>12313</v>
      </c>
      <c r="J2100" s="4">
        <f>SUMIFS(I:I,D:D,External_Data[[#This Row],[Brand]],F:F,External_Data[[#This Row],[Year]])</f>
        <v>634921</v>
      </c>
      <c r="K21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642712</v>
      </c>
    </row>
    <row r="2101" spans="1:11" x14ac:dyDescent="0.25">
      <c r="A2101" s="1" t="s">
        <v>9</v>
      </c>
      <c r="B2101" s="1" t="s">
        <v>24</v>
      </c>
      <c r="C2101" s="1" t="s">
        <v>35</v>
      </c>
      <c r="D2101" s="1" t="s">
        <v>36</v>
      </c>
      <c r="E2101" s="1" t="s">
        <v>14</v>
      </c>
      <c r="F2101">
        <v>2020</v>
      </c>
      <c r="G2101">
        <v>7</v>
      </c>
      <c r="H2101">
        <v>1358</v>
      </c>
      <c r="I2101">
        <v>11368</v>
      </c>
      <c r="J2101" s="4">
        <f>SUMIFS(I:I,D:D,External_Data[[#This Row],[Brand]],F:F,External_Data[[#This Row],[Year]])</f>
        <v>634921</v>
      </c>
      <c r="K21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641655</v>
      </c>
    </row>
    <row r="2102" spans="1:11" x14ac:dyDescent="0.25">
      <c r="A2102" s="1" t="s">
        <v>9</v>
      </c>
      <c r="B2102" s="1" t="s">
        <v>24</v>
      </c>
      <c r="C2102" s="1" t="s">
        <v>35</v>
      </c>
      <c r="D2102" s="1" t="s">
        <v>36</v>
      </c>
      <c r="E2102" s="1" t="s">
        <v>14</v>
      </c>
      <c r="F2102">
        <v>2020</v>
      </c>
      <c r="G2102">
        <v>8</v>
      </c>
      <c r="H2102">
        <v>1197</v>
      </c>
      <c r="I2102">
        <v>10024</v>
      </c>
      <c r="J2102" s="4">
        <f>SUMIFS(I:I,D:D,External_Data[[#This Row],[Brand]],F:F,External_Data[[#This Row],[Year]])</f>
        <v>634921</v>
      </c>
      <c r="K21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640472</v>
      </c>
    </row>
    <row r="2103" spans="1:11" x14ac:dyDescent="0.25">
      <c r="A2103" s="1" t="s">
        <v>9</v>
      </c>
      <c r="B2103" s="1" t="s">
        <v>24</v>
      </c>
      <c r="C2103" s="1" t="s">
        <v>35</v>
      </c>
      <c r="D2103" s="1" t="s">
        <v>36</v>
      </c>
      <c r="E2103" s="1" t="s">
        <v>14</v>
      </c>
      <c r="F2103">
        <v>2020</v>
      </c>
      <c r="G2103">
        <v>9</v>
      </c>
      <c r="H2103">
        <v>1043</v>
      </c>
      <c r="I2103">
        <v>8750</v>
      </c>
      <c r="J2103" s="4">
        <f>SUMIFS(I:I,D:D,External_Data[[#This Row],[Brand]],F:F,External_Data[[#This Row],[Year]])</f>
        <v>634921</v>
      </c>
      <c r="K21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639303</v>
      </c>
    </row>
    <row r="2104" spans="1:11" x14ac:dyDescent="0.25">
      <c r="A2104" s="1" t="s">
        <v>9</v>
      </c>
      <c r="B2104" s="1" t="s">
        <v>24</v>
      </c>
      <c r="C2104" s="1" t="s">
        <v>35</v>
      </c>
      <c r="D2104" s="1" t="s">
        <v>36</v>
      </c>
      <c r="E2104" s="1" t="s">
        <v>14</v>
      </c>
      <c r="F2104">
        <v>2020</v>
      </c>
      <c r="G2104">
        <v>10</v>
      </c>
      <c r="H2104">
        <v>1610</v>
      </c>
      <c r="I2104">
        <v>13517</v>
      </c>
      <c r="J2104" s="4">
        <f>SUMIFS(I:I,D:D,External_Data[[#This Row],[Brand]],F:F,External_Data[[#This Row],[Year]])</f>
        <v>634921</v>
      </c>
      <c r="K21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637847</v>
      </c>
    </row>
    <row r="2105" spans="1:11" x14ac:dyDescent="0.25">
      <c r="A2105" s="1" t="s">
        <v>9</v>
      </c>
      <c r="B2105" s="1" t="s">
        <v>24</v>
      </c>
      <c r="C2105" s="1" t="s">
        <v>35</v>
      </c>
      <c r="D2105" s="1" t="s">
        <v>36</v>
      </c>
      <c r="E2105" s="1" t="s">
        <v>14</v>
      </c>
      <c r="F2105">
        <v>2020</v>
      </c>
      <c r="G2105">
        <v>11</v>
      </c>
      <c r="H2105">
        <v>1057</v>
      </c>
      <c r="I2105">
        <v>8771</v>
      </c>
      <c r="J2105" s="4">
        <f>SUMIFS(I:I,D:D,External_Data[[#This Row],[Brand]],F:F,External_Data[[#This Row],[Year]])</f>
        <v>634921</v>
      </c>
      <c r="K21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636496</v>
      </c>
    </row>
    <row r="2106" spans="1:11" x14ac:dyDescent="0.25">
      <c r="A2106" s="1" t="s">
        <v>9</v>
      </c>
      <c r="B2106" s="1" t="s">
        <v>24</v>
      </c>
      <c r="C2106" s="1" t="s">
        <v>35</v>
      </c>
      <c r="D2106" s="1" t="s">
        <v>36</v>
      </c>
      <c r="E2106" s="1" t="s">
        <v>14</v>
      </c>
      <c r="F2106">
        <v>2020</v>
      </c>
      <c r="G2106">
        <v>12</v>
      </c>
      <c r="H2106">
        <v>1589</v>
      </c>
      <c r="I2106">
        <v>13258</v>
      </c>
      <c r="J2106" s="4">
        <f>SUMIFS(I:I,D:D,External_Data[[#This Row],[Brand]],F:F,External_Data[[#This Row],[Year]])</f>
        <v>634921</v>
      </c>
      <c r="K21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634921</v>
      </c>
    </row>
    <row r="2107" spans="1:11" x14ac:dyDescent="0.25">
      <c r="A2107" s="1" t="s">
        <v>9</v>
      </c>
      <c r="B2107" s="1" t="s">
        <v>24</v>
      </c>
      <c r="C2107" s="1" t="s">
        <v>35</v>
      </c>
      <c r="D2107" s="1" t="s">
        <v>36</v>
      </c>
      <c r="E2107" s="1" t="s">
        <v>14</v>
      </c>
      <c r="F2107">
        <v>2021</v>
      </c>
      <c r="G2107">
        <v>1</v>
      </c>
      <c r="H2107">
        <v>1526</v>
      </c>
      <c r="I2107">
        <v>12810</v>
      </c>
      <c r="J2107" s="4">
        <f>SUMIFS(I:I,D:D,External_Data[[#This Row],[Brand]],F:F,External_Data[[#This Row],[Year]])</f>
        <v>659337</v>
      </c>
      <c r="K21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674149</v>
      </c>
    </row>
    <row r="2108" spans="1:11" x14ac:dyDescent="0.25">
      <c r="A2108" s="1" t="s">
        <v>9</v>
      </c>
      <c r="B2108" s="1" t="s">
        <v>24</v>
      </c>
      <c r="C2108" s="1" t="s">
        <v>35</v>
      </c>
      <c r="D2108" s="1" t="s">
        <v>36</v>
      </c>
      <c r="E2108" s="1" t="s">
        <v>14</v>
      </c>
      <c r="F2108">
        <v>2021</v>
      </c>
      <c r="G2108">
        <v>2</v>
      </c>
      <c r="H2108">
        <v>1589</v>
      </c>
      <c r="I2108">
        <v>13258</v>
      </c>
      <c r="J2108" s="4">
        <f>SUMIFS(I:I,D:D,External_Data[[#This Row],[Brand]],F:F,External_Data[[#This Row],[Year]])</f>
        <v>659337</v>
      </c>
      <c r="K21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672791</v>
      </c>
    </row>
    <row r="2109" spans="1:11" x14ac:dyDescent="0.25">
      <c r="A2109" s="1" t="s">
        <v>9</v>
      </c>
      <c r="B2109" s="1" t="s">
        <v>24</v>
      </c>
      <c r="C2109" s="1" t="s">
        <v>35</v>
      </c>
      <c r="D2109" s="1" t="s">
        <v>36</v>
      </c>
      <c r="E2109" s="1" t="s">
        <v>14</v>
      </c>
      <c r="F2109">
        <v>2021</v>
      </c>
      <c r="G2109">
        <v>3</v>
      </c>
      <c r="H2109">
        <v>1169</v>
      </c>
      <c r="I2109">
        <v>9793</v>
      </c>
      <c r="J2109" s="4">
        <f>SUMIFS(I:I,D:D,External_Data[[#This Row],[Brand]],F:F,External_Data[[#This Row],[Year]])</f>
        <v>659337</v>
      </c>
      <c r="K21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671111</v>
      </c>
    </row>
    <row r="2110" spans="1:11" x14ac:dyDescent="0.25">
      <c r="A2110" s="1" t="s">
        <v>9</v>
      </c>
      <c r="B2110" s="1" t="s">
        <v>24</v>
      </c>
      <c r="C2110" s="1" t="s">
        <v>35</v>
      </c>
      <c r="D2110" s="1" t="s">
        <v>36</v>
      </c>
      <c r="E2110" s="1" t="s">
        <v>14</v>
      </c>
      <c r="F2110">
        <v>2021</v>
      </c>
      <c r="G2110">
        <v>4</v>
      </c>
      <c r="H2110">
        <v>1540</v>
      </c>
      <c r="I2110">
        <v>12901</v>
      </c>
      <c r="J2110" s="4">
        <f>SUMIFS(I:I,D:D,External_Data[[#This Row],[Brand]],F:F,External_Data[[#This Row],[Year]])</f>
        <v>659337</v>
      </c>
      <c r="K21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669655</v>
      </c>
    </row>
    <row r="2111" spans="1:11" x14ac:dyDescent="0.25">
      <c r="A2111" s="1" t="s">
        <v>9</v>
      </c>
      <c r="B2111" s="1" t="s">
        <v>24</v>
      </c>
      <c r="C2111" s="1" t="s">
        <v>35</v>
      </c>
      <c r="D2111" s="1" t="s">
        <v>36</v>
      </c>
      <c r="E2111" s="1" t="s">
        <v>14</v>
      </c>
      <c r="F2111">
        <v>2021</v>
      </c>
      <c r="G2111">
        <v>5</v>
      </c>
      <c r="H2111">
        <v>1407</v>
      </c>
      <c r="I2111">
        <v>11767</v>
      </c>
      <c r="J2111" s="4">
        <f>SUMIFS(I:I,D:D,External_Data[[#This Row],[Brand]],F:F,External_Data[[#This Row],[Year]])</f>
        <v>659337</v>
      </c>
      <c r="K21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668661</v>
      </c>
    </row>
    <row r="2112" spans="1:11" x14ac:dyDescent="0.25">
      <c r="A2112" s="1" t="s">
        <v>9</v>
      </c>
      <c r="B2112" s="1" t="s">
        <v>24</v>
      </c>
      <c r="C2112" s="1" t="s">
        <v>35</v>
      </c>
      <c r="D2112" s="1" t="s">
        <v>36</v>
      </c>
      <c r="E2112" s="1" t="s">
        <v>14</v>
      </c>
      <c r="F2112">
        <v>2021</v>
      </c>
      <c r="G2112">
        <v>6</v>
      </c>
      <c r="H2112">
        <v>1715</v>
      </c>
      <c r="I2112">
        <v>14336</v>
      </c>
      <c r="J2112" s="4">
        <f>SUMIFS(I:I,D:D,External_Data[[#This Row],[Brand]],F:F,External_Data[[#This Row],[Year]])</f>
        <v>659337</v>
      </c>
      <c r="K21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667191</v>
      </c>
    </row>
    <row r="2113" spans="1:11" x14ac:dyDescent="0.25">
      <c r="A2113" s="1" t="s">
        <v>9</v>
      </c>
      <c r="B2113" s="1" t="s">
        <v>24</v>
      </c>
      <c r="C2113" s="1" t="s">
        <v>35</v>
      </c>
      <c r="D2113" s="1" t="s">
        <v>36</v>
      </c>
      <c r="E2113" s="1" t="s">
        <v>14</v>
      </c>
      <c r="F2113">
        <v>2021</v>
      </c>
      <c r="G2113">
        <v>7</v>
      </c>
      <c r="H2113">
        <v>1778</v>
      </c>
      <c r="I2113">
        <v>14833</v>
      </c>
      <c r="J2113" s="4">
        <f>SUMIFS(I:I,D:D,External_Data[[#This Row],[Brand]],F:F,External_Data[[#This Row],[Year]])</f>
        <v>659337</v>
      </c>
      <c r="K21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665833</v>
      </c>
    </row>
    <row r="2114" spans="1:11" x14ac:dyDescent="0.25">
      <c r="A2114" s="1" t="s">
        <v>9</v>
      </c>
      <c r="B2114" s="1" t="s">
        <v>24</v>
      </c>
      <c r="C2114" s="1" t="s">
        <v>35</v>
      </c>
      <c r="D2114" s="1" t="s">
        <v>36</v>
      </c>
      <c r="E2114" s="1" t="s">
        <v>14</v>
      </c>
      <c r="F2114">
        <v>2021</v>
      </c>
      <c r="G2114">
        <v>8</v>
      </c>
      <c r="H2114">
        <v>1358</v>
      </c>
      <c r="I2114">
        <v>11375</v>
      </c>
      <c r="J2114" s="4">
        <f>SUMIFS(I:I,D:D,External_Data[[#This Row],[Brand]],F:F,External_Data[[#This Row],[Year]])</f>
        <v>659337</v>
      </c>
      <c r="K21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664636</v>
      </c>
    </row>
    <row r="2115" spans="1:11" x14ac:dyDescent="0.25">
      <c r="A2115" s="1" t="s">
        <v>9</v>
      </c>
      <c r="B2115" s="1" t="s">
        <v>24</v>
      </c>
      <c r="C2115" s="1" t="s">
        <v>35</v>
      </c>
      <c r="D2115" s="1" t="s">
        <v>36</v>
      </c>
      <c r="E2115" s="1" t="s">
        <v>14</v>
      </c>
      <c r="F2115">
        <v>2021</v>
      </c>
      <c r="G2115">
        <v>9</v>
      </c>
      <c r="H2115">
        <v>1477</v>
      </c>
      <c r="I2115">
        <v>12397</v>
      </c>
      <c r="J2115" s="4">
        <f>SUMIFS(I:I,D:D,External_Data[[#This Row],[Brand]],F:F,External_Data[[#This Row],[Year]])</f>
        <v>659337</v>
      </c>
      <c r="K21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663593</v>
      </c>
    </row>
    <row r="2116" spans="1:11" x14ac:dyDescent="0.25">
      <c r="A2116" s="1" t="s">
        <v>9</v>
      </c>
      <c r="B2116" s="1" t="s">
        <v>24</v>
      </c>
      <c r="C2116" s="1" t="s">
        <v>35</v>
      </c>
      <c r="D2116" s="1" t="s">
        <v>36</v>
      </c>
      <c r="E2116" s="1" t="s">
        <v>14</v>
      </c>
      <c r="F2116">
        <v>2021</v>
      </c>
      <c r="G2116">
        <v>10</v>
      </c>
      <c r="H2116">
        <v>2226</v>
      </c>
      <c r="I2116">
        <v>18655</v>
      </c>
      <c r="J2116" s="4">
        <f>SUMIFS(I:I,D:D,External_Data[[#This Row],[Brand]],F:F,External_Data[[#This Row],[Year]])</f>
        <v>659337</v>
      </c>
      <c r="K21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661983</v>
      </c>
    </row>
    <row r="2117" spans="1:11" x14ac:dyDescent="0.25">
      <c r="A2117" s="1" t="s">
        <v>9</v>
      </c>
      <c r="B2117" s="1" t="s">
        <v>24</v>
      </c>
      <c r="C2117" s="1" t="s">
        <v>35</v>
      </c>
      <c r="D2117" s="1" t="s">
        <v>36</v>
      </c>
      <c r="E2117" s="1" t="s">
        <v>14</v>
      </c>
      <c r="F2117">
        <v>2021</v>
      </c>
      <c r="G2117">
        <v>11</v>
      </c>
      <c r="H2117">
        <v>1407</v>
      </c>
      <c r="I2117">
        <v>11837</v>
      </c>
      <c r="J2117" s="4">
        <f>SUMIFS(I:I,D:D,External_Data[[#This Row],[Brand]],F:F,External_Data[[#This Row],[Year]])</f>
        <v>659337</v>
      </c>
      <c r="K21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660926</v>
      </c>
    </row>
    <row r="2118" spans="1:11" x14ac:dyDescent="0.25">
      <c r="A2118" s="1" t="s">
        <v>9</v>
      </c>
      <c r="B2118" s="1" t="s">
        <v>24</v>
      </c>
      <c r="C2118" s="1" t="s">
        <v>35</v>
      </c>
      <c r="D2118" s="1" t="s">
        <v>36</v>
      </c>
      <c r="E2118" s="1" t="s">
        <v>14</v>
      </c>
      <c r="F2118">
        <v>2021</v>
      </c>
      <c r="G2118">
        <v>12</v>
      </c>
      <c r="H2118">
        <v>2107</v>
      </c>
      <c r="I2118">
        <v>17661</v>
      </c>
      <c r="J2118" s="4">
        <f>SUMIFS(I:I,D:D,External_Data[[#This Row],[Brand]],F:F,External_Data[[#This Row],[Year]])</f>
        <v>659337</v>
      </c>
      <c r="K21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659337</v>
      </c>
    </row>
    <row r="2119" spans="1:11" x14ac:dyDescent="0.25">
      <c r="A2119" s="1" t="s">
        <v>9</v>
      </c>
      <c r="B2119" s="1" t="s">
        <v>24</v>
      </c>
      <c r="C2119" s="1" t="s">
        <v>35</v>
      </c>
      <c r="D2119" s="1" t="s">
        <v>36</v>
      </c>
      <c r="E2119" s="1" t="s">
        <v>14</v>
      </c>
      <c r="F2119">
        <v>2022</v>
      </c>
      <c r="G2119">
        <v>1</v>
      </c>
      <c r="H2119">
        <v>1624</v>
      </c>
      <c r="I2119">
        <v>13706</v>
      </c>
      <c r="J2119" s="4">
        <f>SUMIFS(I:I,D:D,External_Data[[#This Row],[Brand]],F:F,External_Data[[#This Row],[Year]])</f>
        <v>639023</v>
      </c>
      <c r="K21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656796</v>
      </c>
    </row>
    <row r="2120" spans="1:11" x14ac:dyDescent="0.25">
      <c r="A2120" s="1" t="s">
        <v>9</v>
      </c>
      <c r="B2120" s="1" t="s">
        <v>24</v>
      </c>
      <c r="C2120" s="1" t="s">
        <v>35</v>
      </c>
      <c r="D2120" s="1" t="s">
        <v>36</v>
      </c>
      <c r="E2120" s="1" t="s">
        <v>14</v>
      </c>
      <c r="F2120">
        <v>2022</v>
      </c>
      <c r="G2120">
        <v>2</v>
      </c>
      <c r="H2120">
        <v>1246</v>
      </c>
      <c r="I2120">
        <v>10857</v>
      </c>
      <c r="J2120" s="4">
        <f>SUMIFS(I:I,D:D,External_Data[[#This Row],[Brand]],F:F,External_Data[[#This Row],[Year]])</f>
        <v>639023</v>
      </c>
      <c r="K21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655207</v>
      </c>
    </row>
    <row r="2121" spans="1:11" x14ac:dyDescent="0.25">
      <c r="A2121" s="1" t="s">
        <v>9</v>
      </c>
      <c r="B2121" s="1" t="s">
        <v>24</v>
      </c>
      <c r="C2121" s="1" t="s">
        <v>35</v>
      </c>
      <c r="D2121" s="1" t="s">
        <v>36</v>
      </c>
      <c r="E2121" s="1" t="s">
        <v>14</v>
      </c>
      <c r="F2121">
        <v>2022</v>
      </c>
      <c r="G2121">
        <v>3</v>
      </c>
      <c r="H2121">
        <v>1918</v>
      </c>
      <c r="I2121">
        <v>16751</v>
      </c>
      <c r="J2121" s="4">
        <f>SUMIFS(I:I,D:D,External_Data[[#This Row],[Brand]],F:F,External_Data[[#This Row],[Year]])</f>
        <v>639023</v>
      </c>
      <c r="K21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654038</v>
      </c>
    </row>
    <row r="2122" spans="1:11" x14ac:dyDescent="0.25">
      <c r="A2122" s="1" t="s">
        <v>9</v>
      </c>
      <c r="B2122" s="1" t="s">
        <v>24</v>
      </c>
      <c r="C2122" s="1" t="s">
        <v>35</v>
      </c>
      <c r="D2122" s="1" t="s">
        <v>36</v>
      </c>
      <c r="E2122" s="1" t="s">
        <v>14</v>
      </c>
      <c r="F2122">
        <v>2022</v>
      </c>
      <c r="G2122">
        <v>4</v>
      </c>
      <c r="H2122">
        <v>1750</v>
      </c>
      <c r="I2122">
        <v>15330</v>
      </c>
      <c r="J2122" s="4">
        <f>SUMIFS(I:I,D:D,External_Data[[#This Row],[Brand]],F:F,External_Data[[#This Row],[Year]])</f>
        <v>639023</v>
      </c>
      <c r="K21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652498</v>
      </c>
    </row>
    <row r="2123" spans="1:11" x14ac:dyDescent="0.25">
      <c r="A2123" s="1" t="s">
        <v>9</v>
      </c>
      <c r="B2123" s="1" t="s">
        <v>24</v>
      </c>
      <c r="C2123" s="1" t="s">
        <v>35</v>
      </c>
      <c r="D2123" s="1" t="s">
        <v>36</v>
      </c>
      <c r="E2123" s="1" t="s">
        <v>14</v>
      </c>
      <c r="F2123">
        <v>2022</v>
      </c>
      <c r="G2123">
        <v>5</v>
      </c>
      <c r="H2123">
        <v>1666</v>
      </c>
      <c r="I2123">
        <v>14574</v>
      </c>
      <c r="J2123" s="4">
        <f>SUMIFS(I:I,D:D,External_Data[[#This Row],[Brand]],F:F,External_Data[[#This Row],[Year]])</f>
        <v>639023</v>
      </c>
      <c r="K21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651091</v>
      </c>
    </row>
    <row r="2124" spans="1:11" x14ac:dyDescent="0.25">
      <c r="A2124" s="1" t="s">
        <v>9</v>
      </c>
      <c r="B2124" s="1" t="s">
        <v>24</v>
      </c>
      <c r="C2124" s="1" t="s">
        <v>35</v>
      </c>
      <c r="D2124" s="1" t="s">
        <v>36</v>
      </c>
      <c r="E2124" s="1" t="s">
        <v>14</v>
      </c>
      <c r="F2124">
        <v>2022</v>
      </c>
      <c r="G2124">
        <v>6</v>
      </c>
      <c r="H2124">
        <v>1561</v>
      </c>
      <c r="I2124">
        <v>13671</v>
      </c>
      <c r="J2124" s="4">
        <f>SUMIFS(I:I,D:D,External_Data[[#This Row],[Brand]],F:F,External_Data[[#This Row],[Year]])</f>
        <v>639023</v>
      </c>
      <c r="K21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649376</v>
      </c>
    </row>
    <row r="2125" spans="1:11" x14ac:dyDescent="0.25">
      <c r="A2125" s="1" t="s">
        <v>9</v>
      </c>
      <c r="B2125" s="1" t="s">
        <v>24</v>
      </c>
      <c r="C2125" s="1" t="s">
        <v>35</v>
      </c>
      <c r="D2125" s="1" t="s">
        <v>36</v>
      </c>
      <c r="E2125" s="1" t="s">
        <v>14</v>
      </c>
      <c r="F2125">
        <v>2022</v>
      </c>
      <c r="G2125">
        <v>7</v>
      </c>
      <c r="H2125">
        <v>1386</v>
      </c>
      <c r="I2125">
        <v>12145</v>
      </c>
      <c r="J2125" s="4">
        <f>SUMIFS(I:I,D:D,External_Data[[#This Row],[Brand]],F:F,External_Data[[#This Row],[Year]])</f>
        <v>639023</v>
      </c>
      <c r="K21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647598</v>
      </c>
    </row>
    <row r="2126" spans="1:11" x14ac:dyDescent="0.25">
      <c r="A2126" s="1" t="s">
        <v>9</v>
      </c>
      <c r="B2126" s="1" t="s">
        <v>24</v>
      </c>
      <c r="C2126" s="1" t="s">
        <v>35</v>
      </c>
      <c r="D2126" s="1" t="s">
        <v>36</v>
      </c>
      <c r="E2126" s="1" t="s">
        <v>14</v>
      </c>
      <c r="F2126">
        <v>2022</v>
      </c>
      <c r="G2126">
        <v>8</v>
      </c>
      <c r="H2126">
        <v>2261</v>
      </c>
      <c r="I2126">
        <v>19747</v>
      </c>
      <c r="J2126" s="4">
        <f>SUMIFS(I:I,D:D,External_Data[[#This Row],[Brand]],F:F,External_Data[[#This Row],[Year]])</f>
        <v>639023</v>
      </c>
      <c r="K21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646240</v>
      </c>
    </row>
    <row r="2127" spans="1:11" x14ac:dyDescent="0.25">
      <c r="A2127" s="1" t="s">
        <v>9</v>
      </c>
      <c r="B2127" s="1" t="s">
        <v>24</v>
      </c>
      <c r="C2127" s="1" t="s">
        <v>35</v>
      </c>
      <c r="D2127" s="1" t="s">
        <v>36</v>
      </c>
      <c r="E2127" s="1" t="s">
        <v>14</v>
      </c>
      <c r="F2127">
        <v>2022</v>
      </c>
      <c r="G2127">
        <v>9</v>
      </c>
      <c r="H2127">
        <v>1904</v>
      </c>
      <c r="I2127">
        <v>16989</v>
      </c>
      <c r="J2127" s="4">
        <f>SUMIFS(I:I,D:D,External_Data[[#This Row],[Brand]],F:F,External_Data[[#This Row],[Year]])</f>
        <v>639023</v>
      </c>
      <c r="K21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644763</v>
      </c>
    </row>
    <row r="2128" spans="1:11" x14ac:dyDescent="0.25">
      <c r="A2128" s="1" t="s">
        <v>9</v>
      </c>
      <c r="B2128" s="1" t="s">
        <v>24</v>
      </c>
      <c r="C2128" s="1" t="s">
        <v>35</v>
      </c>
      <c r="D2128" s="1" t="s">
        <v>36</v>
      </c>
      <c r="E2128" s="1" t="s">
        <v>14</v>
      </c>
      <c r="F2128">
        <v>2022</v>
      </c>
      <c r="G2128">
        <v>10</v>
      </c>
      <c r="H2128">
        <v>2296</v>
      </c>
      <c r="I2128">
        <v>20685</v>
      </c>
      <c r="J2128" s="4">
        <f>SUMIFS(I:I,D:D,External_Data[[#This Row],[Brand]],F:F,External_Data[[#This Row],[Year]])</f>
        <v>639023</v>
      </c>
      <c r="K21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642537</v>
      </c>
    </row>
    <row r="2129" spans="1:11" x14ac:dyDescent="0.25">
      <c r="A2129" s="1" t="s">
        <v>9</v>
      </c>
      <c r="B2129" s="1" t="s">
        <v>24</v>
      </c>
      <c r="C2129" s="1" t="s">
        <v>35</v>
      </c>
      <c r="D2129" s="1" t="s">
        <v>36</v>
      </c>
      <c r="E2129" s="1" t="s">
        <v>14</v>
      </c>
      <c r="F2129">
        <v>2022</v>
      </c>
      <c r="G2129">
        <v>11</v>
      </c>
      <c r="H2129">
        <v>4130</v>
      </c>
      <c r="I2129">
        <v>37093</v>
      </c>
      <c r="J2129" s="4">
        <f>SUMIFS(I:I,D:D,External_Data[[#This Row],[Brand]],F:F,External_Data[[#This Row],[Year]])</f>
        <v>639023</v>
      </c>
      <c r="K21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641130</v>
      </c>
    </row>
    <row r="2130" spans="1:11" x14ac:dyDescent="0.25">
      <c r="A2130" s="1" t="s">
        <v>9</v>
      </c>
      <c r="B2130" s="1" t="s">
        <v>24</v>
      </c>
      <c r="C2130" s="1" t="s">
        <v>35</v>
      </c>
      <c r="D2130" s="1" t="s">
        <v>36</v>
      </c>
      <c r="E2130" s="1" t="s">
        <v>14</v>
      </c>
      <c r="F2130">
        <v>2022</v>
      </c>
      <c r="G2130">
        <v>12</v>
      </c>
      <c r="H2130">
        <v>2282</v>
      </c>
      <c r="I2130">
        <v>20573</v>
      </c>
      <c r="J2130" s="4">
        <f>SUMIFS(I:I,D:D,External_Data[[#This Row],[Brand]],F:F,External_Data[[#This Row],[Year]])</f>
        <v>639023</v>
      </c>
      <c r="K21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639023</v>
      </c>
    </row>
    <row r="2131" spans="1:11" x14ac:dyDescent="0.25">
      <c r="A2131" s="1" t="s">
        <v>9</v>
      </c>
      <c r="B2131" s="1" t="s">
        <v>24</v>
      </c>
      <c r="C2131" s="1" t="s">
        <v>35</v>
      </c>
      <c r="D2131" s="1" t="s">
        <v>36</v>
      </c>
      <c r="E2131" s="1" t="s">
        <v>14</v>
      </c>
      <c r="F2131">
        <v>2023</v>
      </c>
      <c r="G2131">
        <v>1</v>
      </c>
      <c r="H2131">
        <v>2205</v>
      </c>
      <c r="I2131">
        <v>19831</v>
      </c>
      <c r="J2131" s="4">
        <f>SUMIFS(I:I,D:D,External_Data[[#This Row],[Brand]],F:F,External_Data[[#This Row],[Year]])</f>
        <v>173264</v>
      </c>
      <c r="K21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195664</v>
      </c>
    </row>
    <row r="2132" spans="1:11" x14ac:dyDescent="0.25">
      <c r="A2132" s="1" t="s">
        <v>9</v>
      </c>
      <c r="B2132" s="1" t="s">
        <v>24</v>
      </c>
      <c r="C2132" s="1" t="s">
        <v>35</v>
      </c>
      <c r="D2132" s="1" t="s">
        <v>36</v>
      </c>
      <c r="E2132" s="1" t="s">
        <v>14</v>
      </c>
      <c r="F2132">
        <v>2023</v>
      </c>
      <c r="G2132">
        <v>2</v>
      </c>
      <c r="H2132">
        <v>1848</v>
      </c>
      <c r="I2132">
        <v>16611</v>
      </c>
      <c r="J2132" s="4">
        <f>SUMIFS(I:I,D:D,External_Data[[#This Row],[Brand]],F:F,External_Data[[#This Row],[Year]])</f>
        <v>173264</v>
      </c>
      <c r="K21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194418</v>
      </c>
    </row>
    <row r="2133" spans="1:11" x14ac:dyDescent="0.25">
      <c r="A2133" s="1" t="s">
        <v>9</v>
      </c>
      <c r="B2133" s="1" t="s">
        <v>24</v>
      </c>
      <c r="C2133" s="1" t="s">
        <v>35</v>
      </c>
      <c r="D2133" s="1" t="s">
        <v>36</v>
      </c>
      <c r="E2133" s="1" t="s">
        <v>14</v>
      </c>
      <c r="F2133">
        <v>2023</v>
      </c>
      <c r="G2133">
        <v>3</v>
      </c>
      <c r="H2133">
        <v>2877</v>
      </c>
      <c r="I2133">
        <v>25844</v>
      </c>
      <c r="J2133" s="4">
        <f>SUMIFS(I:I,D:D,External_Data[[#This Row],[Brand]],F:F,External_Data[[#This Row],[Year]])</f>
        <v>173264</v>
      </c>
      <c r="K21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192500</v>
      </c>
    </row>
    <row r="2134" spans="1:11" x14ac:dyDescent="0.25">
      <c r="A2134" s="1" t="s">
        <v>9</v>
      </c>
      <c r="B2134" s="1" t="s">
        <v>24</v>
      </c>
      <c r="C2134" s="1" t="s">
        <v>35</v>
      </c>
      <c r="D2134" s="1" t="s">
        <v>36</v>
      </c>
      <c r="E2134" s="1" t="s">
        <v>15</v>
      </c>
      <c r="F2134">
        <v>2018</v>
      </c>
      <c r="G2134">
        <v>1</v>
      </c>
      <c r="H2134">
        <v>784</v>
      </c>
      <c r="I2134">
        <v>6454</v>
      </c>
      <c r="J2134" s="4">
        <f>SUMIFS(I:I,D:D,External_Data[[#This Row],[Brand]],F:F,External_Data[[#This Row],[Year]])</f>
        <v>677278</v>
      </c>
      <c r="K21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35" spans="1:11" x14ac:dyDescent="0.25">
      <c r="A2135" s="1" t="s">
        <v>9</v>
      </c>
      <c r="B2135" s="1" t="s">
        <v>24</v>
      </c>
      <c r="C2135" s="1" t="s">
        <v>35</v>
      </c>
      <c r="D2135" s="1" t="s">
        <v>36</v>
      </c>
      <c r="E2135" s="1" t="s">
        <v>15</v>
      </c>
      <c r="F2135">
        <v>2018</v>
      </c>
      <c r="G2135">
        <v>2</v>
      </c>
      <c r="H2135">
        <v>854</v>
      </c>
      <c r="I2135">
        <v>7035</v>
      </c>
      <c r="J2135" s="4">
        <f>SUMIFS(I:I,D:D,External_Data[[#This Row],[Brand]],F:F,External_Data[[#This Row],[Year]])</f>
        <v>677278</v>
      </c>
      <c r="K21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36" spans="1:11" x14ac:dyDescent="0.25">
      <c r="A2136" s="1" t="s">
        <v>9</v>
      </c>
      <c r="B2136" s="1" t="s">
        <v>24</v>
      </c>
      <c r="C2136" s="1" t="s">
        <v>35</v>
      </c>
      <c r="D2136" s="1" t="s">
        <v>36</v>
      </c>
      <c r="E2136" s="1" t="s">
        <v>15</v>
      </c>
      <c r="F2136">
        <v>2018</v>
      </c>
      <c r="G2136">
        <v>3</v>
      </c>
      <c r="H2136">
        <v>651</v>
      </c>
      <c r="I2136">
        <v>5348</v>
      </c>
      <c r="J2136" s="4">
        <f>SUMIFS(I:I,D:D,External_Data[[#This Row],[Brand]],F:F,External_Data[[#This Row],[Year]])</f>
        <v>677278</v>
      </c>
      <c r="K21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37" spans="1:11" x14ac:dyDescent="0.25">
      <c r="A2137" s="1" t="s">
        <v>9</v>
      </c>
      <c r="B2137" s="1" t="s">
        <v>24</v>
      </c>
      <c r="C2137" s="1" t="s">
        <v>35</v>
      </c>
      <c r="D2137" s="1" t="s">
        <v>36</v>
      </c>
      <c r="E2137" s="1" t="s">
        <v>15</v>
      </c>
      <c r="F2137">
        <v>2018</v>
      </c>
      <c r="G2137">
        <v>4</v>
      </c>
      <c r="H2137">
        <v>665</v>
      </c>
      <c r="I2137">
        <v>5432</v>
      </c>
      <c r="J2137" s="4">
        <f>SUMIFS(I:I,D:D,External_Data[[#This Row],[Brand]],F:F,External_Data[[#This Row],[Year]])</f>
        <v>677278</v>
      </c>
      <c r="K21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38" spans="1:11" x14ac:dyDescent="0.25">
      <c r="A2138" s="1" t="s">
        <v>9</v>
      </c>
      <c r="B2138" s="1" t="s">
        <v>24</v>
      </c>
      <c r="C2138" s="1" t="s">
        <v>35</v>
      </c>
      <c r="D2138" s="1" t="s">
        <v>36</v>
      </c>
      <c r="E2138" s="1" t="s">
        <v>15</v>
      </c>
      <c r="F2138">
        <v>2018</v>
      </c>
      <c r="G2138">
        <v>5</v>
      </c>
      <c r="H2138">
        <v>1148</v>
      </c>
      <c r="I2138">
        <v>9436</v>
      </c>
      <c r="J2138" s="4">
        <f>SUMIFS(I:I,D:D,External_Data[[#This Row],[Brand]],F:F,External_Data[[#This Row],[Year]])</f>
        <v>677278</v>
      </c>
      <c r="K21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39" spans="1:11" x14ac:dyDescent="0.25">
      <c r="A2139" s="1" t="s">
        <v>9</v>
      </c>
      <c r="B2139" s="1" t="s">
        <v>24</v>
      </c>
      <c r="C2139" s="1" t="s">
        <v>35</v>
      </c>
      <c r="D2139" s="1" t="s">
        <v>36</v>
      </c>
      <c r="E2139" s="1" t="s">
        <v>15</v>
      </c>
      <c r="F2139">
        <v>2018</v>
      </c>
      <c r="G2139">
        <v>6</v>
      </c>
      <c r="H2139">
        <v>441</v>
      </c>
      <c r="I2139">
        <v>3612</v>
      </c>
      <c r="J2139" s="4">
        <f>SUMIFS(I:I,D:D,External_Data[[#This Row],[Brand]],F:F,External_Data[[#This Row],[Year]])</f>
        <v>677278</v>
      </c>
      <c r="K21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0" spans="1:11" x14ac:dyDescent="0.25">
      <c r="A2140" s="1" t="s">
        <v>9</v>
      </c>
      <c r="B2140" s="1" t="s">
        <v>24</v>
      </c>
      <c r="C2140" s="1" t="s">
        <v>35</v>
      </c>
      <c r="D2140" s="1" t="s">
        <v>36</v>
      </c>
      <c r="E2140" s="1" t="s">
        <v>15</v>
      </c>
      <c r="F2140">
        <v>2018</v>
      </c>
      <c r="G2140">
        <v>7</v>
      </c>
      <c r="H2140">
        <v>595</v>
      </c>
      <c r="I2140">
        <v>4865</v>
      </c>
      <c r="J2140" s="4">
        <f>SUMIFS(I:I,D:D,External_Data[[#This Row],[Brand]],F:F,External_Data[[#This Row],[Year]])</f>
        <v>677278</v>
      </c>
      <c r="K21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1" spans="1:11" x14ac:dyDescent="0.25">
      <c r="A2141" s="1" t="s">
        <v>9</v>
      </c>
      <c r="B2141" s="1" t="s">
        <v>24</v>
      </c>
      <c r="C2141" s="1" t="s">
        <v>35</v>
      </c>
      <c r="D2141" s="1" t="s">
        <v>36</v>
      </c>
      <c r="E2141" s="1" t="s">
        <v>15</v>
      </c>
      <c r="F2141">
        <v>2018</v>
      </c>
      <c r="G2141">
        <v>8</v>
      </c>
      <c r="H2141">
        <v>1246</v>
      </c>
      <c r="I2141">
        <v>10227</v>
      </c>
      <c r="J2141" s="4">
        <f>SUMIFS(I:I,D:D,External_Data[[#This Row],[Brand]],F:F,External_Data[[#This Row],[Year]])</f>
        <v>677278</v>
      </c>
      <c r="K21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2" spans="1:11" x14ac:dyDescent="0.25">
      <c r="A2142" s="1" t="s">
        <v>9</v>
      </c>
      <c r="B2142" s="1" t="s">
        <v>24</v>
      </c>
      <c r="C2142" s="1" t="s">
        <v>35</v>
      </c>
      <c r="D2142" s="1" t="s">
        <v>36</v>
      </c>
      <c r="E2142" s="1" t="s">
        <v>15</v>
      </c>
      <c r="F2142">
        <v>2018</v>
      </c>
      <c r="G2142">
        <v>9</v>
      </c>
      <c r="H2142">
        <v>840</v>
      </c>
      <c r="I2142">
        <v>6902</v>
      </c>
      <c r="J2142" s="4">
        <f>SUMIFS(I:I,D:D,External_Data[[#This Row],[Brand]],F:F,External_Data[[#This Row],[Year]])</f>
        <v>677278</v>
      </c>
      <c r="K21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3" spans="1:11" x14ac:dyDescent="0.25">
      <c r="A2143" s="1" t="s">
        <v>9</v>
      </c>
      <c r="B2143" s="1" t="s">
        <v>24</v>
      </c>
      <c r="C2143" s="1" t="s">
        <v>35</v>
      </c>
      <c r="D2143" s="1" t="s">
        <v>36</v>
      </c>
      <c r="E2143" s="1" t="s">
        <v>15</v>
      </c>
      <c r="F2143">
        <v>2018</v>
      </c>
      <c r="G2143">
        <v>10</v>
      </c>
      <c r="H2143">
        <v>224</v>
      </c>
      <c r="I2143">
        <v>1862</v>
      </c>
      <c r="J2143" s="4">
        <f>SUMIFS(I:I,D:D,External_Data[[#This Row],[Brand]],F:F,External_Data[[#This Row],[Year]])</f>
        <v>677278</v>
      </c>
      <c r="K21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4" spans="1:11" x14ac:dyDescent="0.25">
      <c r="A2144" s="1" t="s">
        <v>9</v>
      </c>
      <c r="B2144" s="1" t="s">
        <v>24</v>
      </c>
      <c r="C2144" s="1" t="s">
        <v>35</v>
      </c>
      <c r="D2144" s="1" t="s">
        <v>36</v>
      </c>
      <c r="E2144" s="1" t="s">
        <v>15</v>
      </c>
      <c r="F2144">
        <v>2018</v>
      </c>
      <c r="G2144">
        <v>11</v>
      </c>
      <c r="H2144">
        <v>756</v>
      </c>
      <c r="I2144">
        <v>6202</v>
      </c>
      <c r="J2144" s="4">
        <f>SUMIFS(I:I,D:D,External_Data[[#This Row],[Brand]],F:F,External_Data[[#This Row],[Year]])</f>
        <v>677278</v>
      </c>
      <c r="K21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5" spans="1:11" x14ac:dyDescent="0.25">
      <c r="A2145" s="1" t="s">
        <v>9</v>
      </c>
      <c r="B2145" s="1" t="s">
        <v>24</v>
      </c>
      <c r="C2145" s="1" t="s">
        <v>35</v>
      </c>
      <c r="D2145" s="1" t="s">
        <v>36</v>
      </c>
      <c r="E2145" s="1" t="s">
        <v>15</v>
      </c>
      <c r="F2145">
        <v>2018</v>
      </c>
      <c r="G2145">
        <v>12</v>
      </c>
      <c r="H2145">
        <v>826</v>
      </c>
      <c r="I2145">
        <v>6783</v>
      </c>
      <c r="J2145" s="4">
        <f>SUMIFS(I:I,D:D,External_Data[[#This Row],[Brand]],F:F,External_Data[[#This Row],[Year]])</f>
        <v>677278</v>
      </c>
      <c r="K21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677278</v>
      </c>
    </row>
    <row r="2146" spans="1:11" x14ac:dyDescent="0.25">
      <c r="A2146" s="1" t="s">
        <v>9</v>
      </c>
      <c r="B2146" s="1" t="s">
        <v>24</v>
      </c>
      <c r="C2146" s="1" t="s">
        <v>35</v>
      </c>
      <c r="D2146" s="1" t="s">
        <v>36</v>
      </c>
      <c r="E2146" s="1" t="s">
        <v>15</v>
      </c>
      <c r="F2146">
        <v>2019</v>
      </c>
      <c r="G2146">
        <v>1</v>
      </c>
      <c r="H2146">
        <v>238</v>
      </c>
      <c r="I2146">
        <v>1953</v>
      </c>
      <c r="J2146" s="4">
        <f>SUMIFS(I:I,D:D,External_Data[[#This Row],[Brand]],F:F,External_Data[[#This Row],[Year]])</f>
        <v>661052</v>
      </c>
      <c r="K21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669298</v>
      </c>
    </row>
    <row r="2147" spans="1:11" x14ac:dyDescent="0.25">
      <c r="A2147" s="1" t="s">
        <v>9</v>
      </c>
      <c r="B2147" s="1" t="s">
        <v>24</v>
      </c>
      <c r="C2147" s="1" t="s">
        <v>35</v>
      </c>
      <c r="D2147" s="1" t="s">
        <v>36</v>
      </c>
      <c r="E2147" s="1" t="s">
        <v>15</v>
      </c>
      <c r="F2147">
        <v>2019</v>
      </c>
      <c r="G2147">
        <v>2</v>
      </c>
      <c r="H2147">
        <v>637</v>
      </c>
      <c r="I2147">
        <v>5348</v>
      </c>
      <c r="J2147" s="4">
        <f>SUMIFS(I:I,D:D,External_Data[[#This Row],[Brand]],F:F,External_Data[[#This Row],[Year]])</f>
        <v>661052</v>
      </c>
      <c r="K21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668444</v>
      </c>
    </row>
    <row r="2148" spans="1:11" x14ac:dyDescent="0.25">
      <c r="A2148" s="1" t="s">
        <v>9</v>
      </c>
      <c r="B2148" s="1" t="s">
        <v>24</v>
      </c>
      <c r="C2148" s="1" t="s">
        <v>35</v>
      </c>
      <c r="D2148" s="1" t="s">
        <v>36</v>
      </c>
      <c r="E2148" s="1" t="s">
        <v>15</v>
      </c>
      <c r="F2148">
        <v>2019</v>
      </c>
      <c r="G2148">
        <v>3</v>
      </c>
      <c r="H2148">
        <v>546</v>
      </c>
      <c r="I2148">
        <v>4522</v>
      </c>
      <c r="J2148" s="4">
        <f>SUMIFS(I:I,D:D,External_Data[[#This Row],[Brand]],F:F,External_Data[[#This Row],[Year]])</f>
        <v>661052</v>
      </c>
      <c r="K21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667793</v>
      </c>
    </row>
    <row r="2149" spans="1:11" x14ac:dyDescent="0.25">
      <c r="A2149" s="1" t="s">
        <v>9</v>
      </c>
      <c r="B2149" s="1" t="s">
        <v>24</v>
      </c>
      <c r="C2149" s="1" t="s">
        <v>35</v>
      </c>
      <c r="D2149" s="1" t="s">
        <v>36</v>
      </c>
      <c r="E2149" s="1" t="s">
        <v>15</v>
      </c>
      <c r="F2149">
        <v>2019</v>
      </c>
      <c r="G2149">
        <v>4</v>
      </c>
      <c r="H2149">
        <v>637</v>
      </c>
      <c r="I2149">
        <v>5348</v>
      </c>
      <c r="J2149" s="4">
        <f>SUMIFS(I:I,D:D,External_Data[[#This Row],[Brand]],F:F,External_Data[[#This Row],[Year]])</f>
        <v>661052</v>
      </c>
      <c r="K21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667128</v>
      </c>
    </row>
    <row r="2150" spans="1:11" x14ac:dyDescent="0.25">
      <c r="A2150" s="1" t="s">
        <v>9</v>
      </c>
      <c r="B2150" s="1" t="s">
        <v>24</v>
      </c>
      <c r="C2150" s="1" t="s">
        <v>35</v>
      </c>
      <c r="D2150" s="1" t="s">
        <v>36</v>
      </c>
      <c r="E2150" s="1" t="s">
        <v>15</v>
      </c>
      <c r="F2150">
        <v>2019</v>
      </c>
      <c r="G2150">
        <v>5</v>
      </c>
      <c r="H2150">
        <v>994</v>
      </c>
      <c r="I2150">
        <v>8372</v>
      </c>
      <c r="J2150" s="4">
        <f>SUMIFS(I:I,D:D,External_Data[[#This Row],[Brand]],F:F,External_Data[[#This Row],[Year]])</f>
        <v>661052</v>
      </c>
      <c r="K21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665980</v>
      </c>
    </row>
    <row r="2151" spans="1:11" x14ac:dyDescent="0.25">
      <c r="A2151" s="1" t="s">
        <v>9</v>
      </c>
      <c r="B2151" s="1" t="s">
        <v>24</v>
      </c>
      <c r="C2151" s="1" t="s">
        <v>35</v>
      </c>
      <c r="D2151" s="1" t="s">
        <v>36</v>
      </c>
      <c r="E2151" s="1" t="s">
        <v>15</v>
      </c>
      <c r="F2151">
        <v>2019</v>
      </c>
      <c r="G2151">
        <v>6</v>
      </c>
      <c r="H2151">
        <v>462</v>
      </c>
      <c r="I2151">
        <v>3892</v>
      </c>
      <c r="J2151" s="4">
        <f>SUMIFS(I:I,D:D,External_Data[[#This Row],[Brand]],F:F,External_Data[[#This Row],[Year]])</f>
        <v>661052</v>
      </c>
      <c r="K21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665539</v>
      </c>
    </row>
    <row r="2152" spans="1:11" x14ac:dyDescent="0.25">
      <c r="A2152" s="1" t="s">
        <v>9</v>
      </c>
      <c r="B2152" s="1" t="s">
        <v>24</v>
      </c>
      <c r="C2152" s="1" t="s">
        <v>35</v>
      </c>
      <c r="D2152" s="1" t="s">
        <v>36</v>
      </c>
      <c r="E2152" s="1" t="s">
        <v>15</v>
      </c>
      <c r="F2152">
        <v>2019</v>
      </c>
      <c r="G2152">
        <v>7</v>
      </c>
      <c r="H2152">
        <v>735</v>
      </c>
      <c r="I2152">
        <v>6097</v>
      </c>
      <c r="J2152" s="4">
        <f>SUMIFS(I:I,D:D,External_Data[[#This Row],[Brand]],F:F,External_Data[[#This Row],[Year]])</f>
        <v>661052</v>
      </c>
      <c r="K21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664944</v>
      </c>
    </row>
    <row r="2153" spans="1:11" x14ac:dyDescent="0.25">
      <c r="A2153" s="1" t="s">
        <v>9</v>
      </c>
      <c r="B2153" s="1" t="s">
        <v>24</v>
      </c>
      <c r="C2153" s="1" t="s">
        <v>35</v>
      </c>
      <c r="D2153" s="1" t="s">
        <v>36</v>
      </c>
      <c r="E2153" s="1" t="s">
        <v>15</v>
      </c>
      <c r="F2153">
        <v>2019</v>
      </c>
      <c r="G2153">
        <v>8</v>
      </c>
      <c r="H2153">
        <v>819</v>
      </c>
      <c r="I2153">
        <v>6832</v>
      </c>
      <c r="J2153" s="4">
        <f>SUMIFS(I:I,D:D,External_Data[[#This Row],[Brand]],F:F,External_Data[[#This Row],[Year]])</f>
        <v>661052</v>
      </c>
      <c r="K21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663698</v>
      </c>
    </row>
    <row r="2154" spans="1:11" x14ac:dyDescent="0.25">
      <c r="A2154" s="1" t="s">
        <v>9</v>
      </c>
      <c r="B2154" s="1" t="s">
        <v>24</v>
      </c>
      <c r="C2154" s="1" t="s">
        <v>35</v>
      </c>
      <c r="D2154" s="1" t="s">
        <v>36</v>
      </c>
      <c r="E2154" s="1" t="s">
        <v>15</v>
      </c>
      <c r="F2154">
        <v>2019</v>
      </c>
      <c r="G2154">
        <v>9</v>
      </c>
      <c r="H2154">
        <v>329</v>
      </c>
      <c r="I2154">
        <v>2772</v>
      </c>
      <c r="J2154" s="4">
        <f>SUMIFS(I:I,D:D,External_Data[[#This Row],[Brand]],F:F,External_Data[[#This Row],[Year]])</f>
        <v>661052</v>
      </c>
      <c r="K21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662858</v>
      </c>
    </row>
    <row r="2155" spans="1:11" x14ac:dyDescent="0.25">
      <c r="A2155" s="1" t="s">
        <v>9</v>
      </c>
      <c r="B2155" s="1" t="s">
        <v>24</v>
      </c>
      <c r="C2155" s="1" t="s">
        <v>35</v>
      </c>
      <c r="D2155" s="1" t="s">
        <v>36</v>
      </c>
      <c r="E2155" s="1" t="s">
        <v>15</v>
      </c>
      <c r="F2155">
        <v>2019</v>
      </c>
      <c r="G2155">
        <v>10</v>
      </c>
      <c r="H2155">
        <v>756</v>
      </c>
      <c r="I2155">
        <v>6384</v>
      </c>
      <c r="J2155" s="4">
        <f>SUMIFS(I:I,D:D,External_Data[[#This Row],[Brand]],F:F,External_Data[[#This Row],[Year]])</f>
        <v>661052</v>
      </c>
      <c r="K21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662634</v>
      </c>
    </row>
    <row r="2156" spans="1:11" x14ac:dyDescent="0.25">
      <c r="A2156" s="1" t="s">
        <v>9</v>
      </c>
      <c r="B2156" s="1" t="s">
        <v>24</v>
      </c>
      <c r="C2156" s="1" t="s">
        <v>35</v>
      </c>
      <c r="D2156" s="1" t="s">
        <v>36</v>
      </c>
      <c r="E2156" s="1" t="s">
        <v>15</v>
      </c>
      <c r="F2156">
        <v>2019</v>
      </c>
      <c r="G2156">
        <v>11</v>
      </c>
      <c r="H2156">
        <v>357</v>
      </c>
      <c r="I2156">
        <v>2933</v>
      </c>
      <c r="J2156" s="4">
        <f>SUMIFS(I:I,D:D,External_Data[[#This Row],[Brand]],F:F,External_Data[[#This Row],[Year]])</f>
        <v>661052</v>
      </c>
      <c r="K21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661878</v>
      </c>
    </row>
    <row r="2157" spans="1:11" x14ac:dyDescent="0.25">
      <c r="A2157" s="1" t="s">
        <v>9</v>
      </c>
      <c r="B2157" s="1" t="s">
        <v>24</v>
      </c>
      <c r="C2157" s="1" t="s">
        <v>35</v>
      </c>
      <c r="D2157" s="1" t="s">
        <v>36</v>
      </c>
      <c r="E2157" s="1" t="s">
        <v>15</v>
      </c>
      <c r="F2157">
        <v>2019</v>
      </c>
      <c r="G2157">
        <v>12</v>
      </c>
      <c r="H2157">
        <v>308</v>
      </c>
      <c r="I2157">
        <v>2555</v>
      </c>
      <c r="J2157" s="4">
        <f>SUMIFS(I:I,D:D,External_Data[[#This Row],[Brand]],F:F,External_Data[[#This Row],[Year]])</f>
        <v>661052</v>
      </c>
      <c r="K21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661052</v>
      </c>
    </row>
    <row r="2158" spans="1:11" x14ac:dyDescent="0.25">
      <c r="A2158" s="1" t="s">
        <v>9</v>
      </c>
      <c r="B2158" s="1" t="s">
        <v>24</v>
      </c>
      <c r="C2158" s="1" t="s">
        <v>35</v>
      </c>
      <c r="D2158" s="1" t="s">
        <v>36</v>
      </c>
      <c r="E2158" s="1" t="s">
        <v>15</v>
      </c>
      <c r="F2158">
        <v>2020</v>
      </c>
      <c r="G2158">
        <v>1</v>
      </c>
      <c r="H2158">
        <v>875</v>
      </c>
      <c r="I2158">
        <v>7315</v>
      </c>
      <c r="J2158" s="4">
        <f>SUMIFS(I:I,D:D,External_Data[[#This Row],[Brand]],F:F,External_Data[[#This Row],[Year]])</f>
        <v>634921</v>
      </c>
      <c r="K21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641501</v>
      </c>
    </row>
    <row r="2159" spans="1:11" x14ac:dyDescent="0.25">
      <c r="A2159" s="1" t="s">
        <v>9</v>
      </c>
      <c r="B2159" s="1" t="s">
        <v>24</v>
      </c>
      <c r="C2159" s="1" t="s">
        <v>35</v>
      </c>
      <c r="D2159" s="1" t="s">
        <v>36</v>
      </c>
      <c r="E2159" s="1" t="s">
        <v>15</v>
      </c>
      <c r="F2159">
        <v>2020</v>
      </c>
      <c r="G2159">
        <v>2</v>
      </c>
      <c r="H2159">
        <v>322</v>
      </c>
      <c r="I2159">
        <v>2639</v>
      </c>
      <c r="J2159" s="4">
        <f>SUMIFS(I:I,D:D,External_Data[[#This Row],[Brand]],F:F,External_Data[[#This Row],[Year]])</f>
        <v>634921</v>
      </c>
      <c r="K21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640864</v>
      </c>
    </row>
    <row r="2160" spans="1:11" x14ac:dyDescent="0.25">
      <c r="A2160" s="1" t="s">
        <v>9</v>
      </c>
      <c r="B2160" s="1" t="s">
        <v>24</v>
      </c>
      <c r="C2160" s="1" t="s">
        <v>35</v>
      </c>
      <c r="D2160" s="1" t="s">
        <v>36</v>
      </c>
      <c r="E2160" s="1" t="s">
        <v>15</v>
      </c>
      <c r="F2160">
        <v>2020</v>
      </c>
      <c r="G2160">
        <v>3</v>
      </c>
      <c r="H2160">
        <v>462</v>
      </c>
      <c r="I2160">
        <v>3857</v>
      </c>
      <c r="J2160" s="4">
        <f>SUMIFS(I:I,D:D,External_Data[[#This Row],[Brand]],F:F,External_Data[[#This Row],[Year]])</f>
        <v>634921</v>
      </c>
      <c r="K21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640318</v>
      </c>
    </row>
    <row r="2161" spans="1:11" x14ac:dyDescent="0.25">
      <c r="A2161" s="1" t="s">
        <v>9</v>
      </c>
      <c r="B2161" s="1" t="s">
        <v>24</v>
      </c>
      <c r="C2161" s="1" t="s">
        <v>35</v>
      </c>
      <c r="D2161" s="1" t="s">
        <v>36</v>
      </c>
      <c r="E2161" s="1" t="s">
        <v>15</v>
      </c>
      <c r="F2161">
        <v>2020</v>
      </c>
      <c r="G2161">
        <v>4</v>
      </c>
      <c r="H2161">
        <v>35</v>
      </c>
      <c r="I2161">
        <v>322</v>
      </c>
      <c r="J2161" s="4">
        <f>SUMIFS(I:I,D:D,External_Data[[#This Row],[Brand]],F:F,External_Data[[#This Row],[Year]])</f>
        <v>634921</v>
      </c>
      <c r="K21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639681</v>
      </c>
    </row>
    <row r="2162" spans="1:11" x14ac:dyDescent="0.25">
      <c r="A2162" s="1" t="s">
        <v>9</v>
      </c>
      <c r="B2162" s="1" t="s">
        <v>24</v>
      </c>
      <c r="C2162" s="1" t="s">
        <v>35</v>
      </c>
      <c r="D2162" s="1" t="s">
        <v>36</v>
      </c>
      <c r="E2162" s="1" t="s">
        <v>15</v>
      </c>
      <c r="F2162">
        <v>2020</v>
      </c>
      <c r="G2162">
        <v>5</v>
      </c>
      <c r="H2162">
        <v>406</v>
      </c>
      <c r="I2162">
        <v>3325</v>
      </c>
      <c r="J2162" s="4">
        <f>SUMIFS(I:I,D:D,External_Data[[#This Row],[Brand]],F:F,External_Data[[#This Row],[Year]])</f>
        <v>634921</v>
      </c>
      <c r="K21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638687</v>
      </c>
    </row>
    <row r="2163" spans="1:11" x14ac:dyDescent="0.25">
      <c r="A2163" s="1" t="s">
        <v>9</v>
      </c>
      <c r="B2163" s="1" t="s">
        <v>24</v>
      </c>
      <c r="C2163" s="1" t="s">
        <v>35</v>
      </c>
      <c r="D2163" s="1" t="s">
        <v>36</v>
      </c>
      <c r="E2163" s="1" t="s">
        <v>15</v>
      </c>
      <c r="F2163">
        <v>2020</v>
      </c>
      <c r="G2163">
        <v>6</v>
      </c>
      <c r="H2163">
        <v>392</v>
      </c>
      <c r="I2163">
        <v>3269</v>
      </c>
      <c r="J2163" s="4">
        <f>SUMIFS(I:I,D:D,External_Data[[#This Row],[Brand]],F:F,External_Data[[#This Row],[Year]])</f>
        <v>634921</v>
      </c>
      <c r="K21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638225</v>
      </c>
    </row>
    <row r="2164" spans="1:11" x14ac:dyDescent="0.25">
      <c r="A2164" s="1" t="s">
        <v>9</v>
      </c>
      <c r="B2164" s="1" t="s">
        <v>24</v>
      </c>
      <c r="C2164" s="1" t="s">
        <v>35</v>
      </c>
      <c r="D2164" s="1" t="s">
        <v>36</v>
      </c>
      <c r="E2164" s="1" t="s">
        <v>15</v>
      </c>
      <c r="F2164">
        <v>2020</v>
      </c>
      <c r="G2164">
        <v>7</v>
      </c>
      <c r="H2164">
        <v>413</v>
      </c>
      <c r="I2164">
        <v>3507</v>
      </c>
      <c r="J2164" s="4">
        <f>SUMIFS(I:I,D:D,External_Data[[#This Row],[Brand]],F:F,External_Data[[#This Row],[Year]])</f>
        <v>634921</v>
      </c>
      <c r="K21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637490</v>
      </c>
    </row>
    <row r="2165" spans="1:11" x14ac:dyDescent="0.25">
      <c r="A2165" s="1" t="s">
        <v>9</v>
      </c>
      <c r="B2165" s="1" t="s">
        <v>24</v>
      </c>
      <c r="C2165" s="1" t="s">
        <v>35</v>
      </c>
      <c r="D2165" s="1" t="s">
        <v>36</v>
      </c>
      <c r="E2165" s="1" t="s">
        <v>15</v>
      </c>
      <c r="F2165">
        <v>2020</v>
      </c>
      <c r="G2165">
        <v>8</v>
      </c>
      <c r="H2165">
        <v>210</v>
      </c>
      <c r="I2165">
        <v>1820</v>
      </c>
      <c r="J2165" s="4">
        <f>SUMIFS(I:I,D:D,External_Data[[#This Row],[Brand]],F:F,External_Data[[#This Row],[Year]])</f>
        <v>634921</v>
      </c>
      <c r="K21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636671</v>
      </c>
    </row>
    <row r="2166" spans="1:11" x14ac:dyDescent="0.25">
      <c r="A2166" s="1" t="s">
        <v>9</v>
      </c>
      <c r="B2166" s="1" t="s">
        <v>24</v>
      </c>
      <c r="C2166" s="1" t="s">
        <v>35</v>
      </c>
      <c r="D2166" s="1" t="s">
        <v>36</v>
      </c>
      <c r="E2166" s="1" t="s">
        <v>15</v>
      </c>
      <c r="F2166">
        <v>2020</v>
      </c>
      <c r="G2166">
        <v>9</v>
      </c>
      <c r="H2166">
        <v>476</v>
      </c>
      <c r="I2166">
        <v>3990</v>
      </c>
      <c r="J2166" s="4">
        <f>SUMIFS(I:I,D:D,External_Data[[#This Row],[Brand]],F:F,External_Data[[#This Row],[Year]])</f>
        <v>634921</v>
      </c>
      <c r="K21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636342</v>
      </c>
    </row>
    <row r="2167" spans="1:11" x14ac:dyDescent="0.25">
      <c r="A2167" s="1" t="s">
        <v>9</v>
      </c>
      <c r="B2167" s="1" t="s">
        <v>24</v>
      </c>
      <c r="C2167" s="1" t="s">
        <v>35</v>
      </c>
      <c r="D2167" s="1" t="s">
        <v>36</v>
      </c>
      <c r="E2167" s="1" t="s">
        <v>15</v>
      </c>
      <c r="F2167">
        <v>2020</v>
      </c>
      <c r="G2167">
        <v>10</v>
      </c>
      <c r="H2167">
        <v>287</v>
      </c>
      <c r="I2167">
        <v>2380</v>
      </c>
      <c r="J2167" s="4">
        <f>SUMIFS(I:I,D:D,External_Data[[#This Row],[Brand]],F:F,External_Data[[#This Row],[Year]])</f>
        <v>634921</v>
      </c>
      <c r="K21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635586</v>
      </c>
    </row>
    <row r="2168" spans="1:11" x14ac:dyDescent="0.25">
      <c r="A2168" s="1" t="s">
        <v>9</v>
      </c>
      <c r="B2168" s="1" t="s">
        <v>24</v>
      </c>
      <c r="C2168" s="1" t="s">
        <v>35</v>
      </c>
      <c r="D2168" s="1" t="s">
        <v>36</v>
      </c>
      <c r="E2168" s="1" t="s">
        <v>15</v>
      </c>
      <c r="F2168">
        <v>2020</v>
      </c>
      <c r="G2168">
        <v>11</v>
      </c>
      <c r="H2168">
        <v>413</v>
      </c>
      <c r="I2168">
        <v>3458</v>
      </c>
      <c r="J2168" s="4">
        <f>SUMIFS(I:I,D:D,External_Data[[#This Row],[Brand]],F:F,External_Data[[#This Row],[Year]])</f>
        <v>634921</v>
      </c>
      <c r="K21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635229</v>
      </c>
    </row>
    <row r="2169" spans="1:11" x14ac:dyDescent="0.25">
      <c r="A2169" s="1" t="s">
        <v>9</v>
      </c>
      <c r="B2169" s="1" t="s">
        <v>24</v>
      </c>
      <c r="C2169" s="1" t="s">
        <v>35</v>
      </c>
      <c r="D2169" s="1" t="s">
        <v>36</v>
      </c>
      <c r="E2169" s="1" t="s">
        <v>15</v>
      </c>
      <c r="F2169">
        <v>2020</v>
      </c>
      <c r="G2169">
        <v>12</v>
      </c>
      <c r="H2169">
        <v>511</v>
      </c>
      <c r="I2169">
        <v>4249</v>
      </c>
      <c r="J2169" s="4">
        <f>SUMIFS(I:I,D:D,External_Data[[#This Row],[Brand]],F:F,External_Data[[#This Row],[Year]])</f>
        <v>634921</v>
      </c>
      <c r="K21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634921</v>
      </c>
    </row>
    <row r="2170" spans="1:11" x14ac:dyDescent="0.25">
      <c r="A2170" s="1" t="s">
        <v>9</v>
      </c>
      <c r="B2170" s="1" t="s">
        <v>24</v>
      </c>
      <c r="C2170" s="1" t="s">
        <v>35</v>
      </c>
      <c r="D2170" s="1" t="s">
        <v>36</v>
      </c>
      <c r="E2170" s="1" t="s">
        <v>15</v>
      </c>
      <c r="F2170">
        <v>2021</v>
      </c>
      <c r="G2170">
        <v>1</v>
      </c>
      <c r="H2170">
        <v>175</v>
      </c>
      <c r="I2170">
        <v>1470</v>
      </c>
      <c r="J2170" s="4">
        <f>SUMIFS(I:I,D:D,External_Data[[#This Row],[Brand]],F:F,External_Data[[#This Row],[Year]])</f>
        <v>659337</v>
      </c>
      <c r="K21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663264</v>
      </c>
    </row>
    <row r="2171" spans="1:11" x14ac:dyDescent="0.25">
      <c r="A2171" s="1" t="s">
        <v>9</v>
      </c>
      <c r="B2171" s="1" t="s">
        <v>24</v>
      </c>
      <c r="C2171" s="1" t="s">
        <v>35</v>
      </c>
      <c r="D2171" s="1" t="s">
        <v>36</v>
      </c>
      <c r="E2171" s="1" t="s">
        <v>15</v>
      </c>
      <c r="F2171">
        <v>2021</v>
      </c>
      <c r="G2171">
        <v>2</v>
      </c>
      <c r="H2171">
        <v>322</v>
      </c>
      <c r="I2171">
        <v>2674</v>
      </c>
      <c r="J2171" s="4">
        <f>SUMIFS(I:I,D:D,External_Data[[#This Row],[Brand]],F:F,External_Data[[#This Row],[Year]])</f>
        <v>659337</v>
      </c>
      <c r="K21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662942</v>
      </c>
    </row>
    <row r="2172" spans="1:11" x14ac:dyDescent="0.25">
      <c r="A2172" s="1" t="s">
        <v>9</v>
      </c>
      <c r="B2172" s="1" t="s">
        <v>24</v>
      </c>
      <c r="C2172" s="1" t="s">
        <v>35</v>
      </c>
      <c r="D2172" s="1" t="s">
        <v>36</v>
      </c>
      <c r="E2172" s="1" t="s">
        <v>15</v>
      </c>
      <c r="F2172">
        <v>2021</v>
      </c>
      <c r="G2172">
        <v>3</v>
      </c>
      <c r="H2172">
        <v>287</v>
      </c>
      <c r="I2172">
        <v>2359</v>
      </c>
      <c r="J2172" s="4">
        <f>SUMIFS(I:I,D:D,External_Data[[#This Row],[Brand]],F:F,External_Data[[#This Row],[Year]])</f>
        <v>659337</v>
      </c>
      <c r="K21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662480</v>
      </c>
    </row>
    <row r="2173" spans="1:11" x14ac:dyDescent="0.25">
      <c r="A2173" s="1" t="s">
        <v>9</v>
      </c>
      <c r="B2173" s="1" t="s">
        <v>24</v>
      </c>
      <c r="C2173" s="1" t="s">
        <v>35</v>
      </c>
      <c r="D2173" s="1" t="s">
        <v>36</v>
      </c>
      <c r="E2173" s="1" t="s">
        <v>15</v>
      </c>
      <c r="F2173">
        <v>2021</v>
      </c>
      <c r="G2173">
        <v>4</v>
      </c>
      <c r="H2173">
        <v>462</v>
      </c>
      <c r="I2173">
        <v>3892</v>
      </c>
      <c r="J2173" s="4">
        <f>SUMIFS(I:I,D:D,External_Data[[#This Row],[Brand]],F:F,External_Data[[#This Row],[Year]])</f>
        <v>659337</v>
      </c>
      <c r="K21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662445</v>
      </c>
    </row>
    <row r="2174" spans="1:11" x14ac:dyDescent="0.25">
      <c r="A2174" s="1" t="s">
        <v>9</v>
      </c>
      <c r="B2174" s="1" t="s">
        <v>24</v>
      </c>
      <c r="C2174" s="1" t="s">
        <v>35</v>
      </c>
      <c r="D2174" s="1" t="s">
        <v>36</v>
      </c>
      <c r="E2174" s="1" t="s">
        <v>15</v>
      </c>
      <c r="F2174">
        <v>2021</v>
      </c>
      <c r="G2174">
        <v>5</v>
      </c>
      <c r="H2174">
        <v>427</v>
      </c>
      <c r="I2174">
        <v>3598</v>
      </c>
      <c r="J2174" s="4">
        <f>SUMIFS(I:I,D:D,External_Data[[#This Row],[Brand]],F:F,External_Data[[#This Row],[Year]])</f>
        <v>659337</v>
      </c>
      <c r="K21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662039</v>
      </c>
    </row>
    <row r="2175" spans="1:11" x14ac:dyDescent="0.25">
      <c r="A2175" s="1" t="s">
        <v>9</v>
      </c>
      <c r="B2175" s="1" t="s">
        <v>24</v>
      </c>
      <c r="C2175" s="1" t="s">
        <v>35</v>
      </c>
      <c r="D2175" s="1" t="s">
        <v>36</v>
      </c>
      <c r="E2175" s="1" t="s">
        <v>15</v>
      </c>
      <c r="F2175">
        <v>2021</v>
      </c>
      <c r="G2175">
        <v>6</v>
      </c>
      <c r="H2175">
        <v>546</v>
      </c>
      <c r="I2175">
        <v>4571</v>
      </c>
      <c r="J2175" s="4">
        <f>SUMIFS(I:I,D:D,External_Data[[#This Row],[Brand]],F:F,External_Data[[#This Row],[Year]])</f>
        <v>659337</v>
      </c>
      <c r="K21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661647</v>
      </c>
    </row>
    <row r="2176" spans="1:11" x14ac:dyDescent="0.25">
      <c r="A2176" s="1" t="s">
        <v>9</v>
      </c>
      <c r="B2176" s="1" t="s">
        <v>24</v>
      </c>
      <c r="C2176" s="1" t="s">
        <v>35</v>
      </c>
      <c r="D2176" s="1" t="s">
        <v>36</v>
      </c>
      <c r="E2176" s="1" t="s">
        <v>15</v>
      </c>
      <c r="F2176">
        <v>2021</v>
      </c>
      <c r="G2176">
        <v>7</v>
      </c>
      <c r="H2176">
        <v>238</v>
      </c>
      <c r="I2176">
        <v>1967</v>
      </c>
      <c r="J2176" s="4">
        <f>SUMIFS(I:I,D:D,External_Data[[#This Row],[Brand]],F:F,External_Data[[#This Row],[Year]])</f>
        <v>659337</v>
      </c>
      <c r="K21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661234</v>
      </c>
    </row>
    <row r="2177" spans="1:11" x14ac:dyDescent="0.25">
      <c r="A2177" s="1" t="s">
        <v>9</v>
      </c>
      <c r="B2177" s="1" t="s">
        <v>24</v>
      </c>
      <c r="C2177" s="1" t="s">
        <v>35</v>
      </c>
      <c r="D2177" s="1" t="s">
        <v>36</v>
      </c>
      <c r="E2177" s="1" t="s">
        <v>15</v>
      </c>
      <c r="F2177">
        <v>2021</v>
      </c>
      <c r="G2177">
        <v>8</v>
      </c>
      <c r="H2177">
        <v>413</v>
      </c>
      <c r="I2177">
        <v>3472</v>
      </c>
      <c r="J2177" s="4">
        <f>SUMIFS(I:I,D:D,External_Data[[#This Row],[Brand]],F:F,External_Data[[#This Row],[Year]])</f>
        <v>659337</v>
      </c>
      <c r="K21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661024</v>
      </c>
    </row>
    <row r="2178" spans="1:11" x14ac:dyDescent="0.25">
      <c r="A2178" s="1" t="s">
        <v>9</v>
      </c>
      <c r="B2178" s="1" t="s">
        <v>24</v>
      </c>
      <c r="C2178" s="1" t="s">
        <v>35</v>
      </c>
      <c r="D2178" s="1" t="s">
        <v>36</v>
      </c>
      <c r="E2178" s="1" t="s">
        <v>15</v>
      </c>
      <c r="F2178">
        <v>2021</v>
      </c>
      <c r="G2178">
        <v>9</v>
      </c>
      <c r="H2178">
        <v>546</v>
      </c>
      <c r="I2178">
        <v>4592</v>
      </c>
      <c r="J2178" s="4">
        <f>SUMIFS(I:I,D:D,External_Data[[#This Row],[Brand]],F:F,External_Data[[#This Row],[Year]])</f>
        <v>659337</v>
      </c>
      <c r="K21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660548</v>
      </c>
    </row>
    <row r="2179" spans="1:11" x14ac:dyDescent="0.25">
      <c r="A2179" s="1" t="s">
        <v>9</v>
      </c>
      <c r="B2179" s="1" t="s">
        <v>24</v>
      </c>
      <c r="C2179" s="1" t="s">
        <v>35</v>
      </c>
      <c r="D2179" s="1" t="s">
        <v>36</v>
      </c>
      <c r="E2179" s="1" t="s">
        <v>15</v>
      </c>
      <c r="F2179">
        <v>2021</v>
      </c>
      <c r="G2179">
        <v>10</v>
      </c>
      <c r="H2179">
        <v>630</v>
      </c>
      <c r="I2179">
        <v>5257</v>
      </c>
      <c r="J2179" s="4">
        <f>SUMIFS(I:I,D:D,External_Data[[#This Row],[Brand]],F:F,External_Data[[#This Row],[Year]])</f>
        <v>659337</v>
      </c>
      <c r="K21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660261</v>
      </c>
    </row>
    <row r="2180" spans="1:11" x14ac:dyDescent="0.25">
      <c r="A2180" s="1" t="s">
        <v>9</v>
      </c>
      <c r="B2180" s="1" t="s">
        <v>24</v>
      </c>
      <c r="C2180" s="1" t="s">
        <v>35</v>
      </c>
      <c r="D2180" s="1" t="s">
        <v>36</v>
      </c>
      <c r="E2180" s="1" t="s">
        <v>15</v>
      </c>
      <c r="F2180">
        <v>2021</v>
      </c>
      <c r="G2180">
        <v>11</v>
      </c>
      <c r="H2180">
        <v>567</v>
      </c>
      <c r="I2180">
        <v>4760</v>
      </c>
      <c r="J2180" s="4">
        <f>SUMIFS(I:I,D:D,External_Data[[#This Row],[Brand]],F:F,External_Data[[#This Row],[Year]])</f>
        <v>659337</v>
      </c>
      <c r="K21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659848</v>
      </c>
    </row>
    <row r="2181" spans="1:11" x14ac:dyDescent="0.25">
      <c r="A2181" s="1" t="s">
        <v>9</v>
      </c>
      <c r="B2181" s="1" t="s">
        <v>24</v>
      </c>
      <c r="C2181" s="1" t="s">
        <v>35</v>
      </c>
      <c r="D2181" s="1" t="s">
        <v>36</v>
      </c>
      <c r="E2181" s="1" t="s">
        <v>15</v>
      </c>
      <c r="F2181">
        <v>2021</v>
      </c>
      <c r="G2181">
        <v>12</v>
      </c>
      <c r="H2181">
        <v>343</v>
      </c>
      <c r="I2181">
        <v>2877</v>
      </c>
      <c r="J2181" s="4">
        <f>SUMIFS(I:I,D:D,External_Data[[#This Row],[Brand]],F:F,External_Data[[#This Row],[Year]])</f>
        <v>659337</v>
      </c>
      <c r="K21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659337</v>
      </c>
    </row>
    <row r="2182" spans="1:11" x14ac:dyDescent="0.25">
      <c r="A2182" s="1" t="s">
        <v>9</v>
      </c>
      <c r="B2182" s="1" t="s">
        <v>24</v>
      </c>
      <c r="C2182" s="1" t="s">
        <v>35</v>
      </c>
      <c r="D2182" s="1" t="s">
        <v>36</v>
      </c>
      <c r="E2182" s="1" t="s">
        <v>15</v>
      </c>
      <c r="F2182">
        <v>2022</v>
      </c>
      <c r="G2182">
        <v>1</v>
      </c>
      <c r="H2182">
        <v>651</v>
      </c>
      <c r="I2182">
        <v>5495</v>
      </c>
      <c r="J2182" s="4">
        <f>SUMIFS(I:I,D:D,External_Data[[#This Row],[Brand]],F:F,External_Data[[#This Row],[Year]])</f>
        <v>639023</v>
      </c>
      <c r="K21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643804</v>
      </c>
    </row>
    <row r="2183" spans="1:11" x14ac:dyDescent="0.25">
      <c r="A2183" s="1" t="s">
        <v>9</v>
      </c>
      <c r="B2183" s="1" t="s">
        <v>24</v>
      </c>
      <c r="C2183" s="1" t="s">
        <v>35</v>
      </c>
      <c r="D2183" s="1" t="s">
        <v>36</v>
      </c>
      <c r="E2183" s="1" t="s">
        <v>15</v>
      </c>
      <c r="F2183">
        <v>2022</v>
      </c>
      <c r="G2183">
        <v>2</v>
      </c>
      <c r="H2183">
        <v>224</v>
      </c>
      <c r="I2183">
        <v>1967</v>
      </c>
      <c r="J2183" s="4">
        <f>SUMIFS(I:I,D:D,External_Data[[#This Row],[Brand]],F:F,External_Data[[#This Row],[Year]])</f>
        <v>639023</v>
      </c>
      <c r="K21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643482</v>
      </c>
    </row>
    <row r="2184" spans="1:11" x14ac:dyDescent="0.25">
      <c r="A2184" s="1" t="s">
        <v>9</v>
      </c>
      <c r="B2184" s="1" t="s">
        <v>24</v>
      </c>
      <c r="C2184" s="1" t="s">
        <v>35</v>
      </c>
      <c r="D2184" s="1" t="s">
        <v>36</v>
      </c>
      <c r="E2184" s="1" t="s">
        <v>15</v>
      </c>
      <c r="F2184">
        <v>2022</v>
      </c>
      <c r="G2184">
        <v>3</v>
      </c>
      <c r="H2184">
        <v>343</v>
      </c>
      <c r="I2184">
        <v>2996</v>
      </c>
      <c r="J2184" s="4">
        <f>SUMIFS(I:I,D:D,External_Data[[#This Row],[Brand]],F:F,External_Data[[#This Row],[Year]])</f>
        <v>639023</v>
      </c>
      <c r="K21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643195</v>
      </c>
    </row>
    <row r="2185" spans="1:11" x14ac:dyDescent="0.25">
      <c r="A2185" s="1" t="s">
        <v>9</v>
      </c>
      <c r="B2185" s="1" t="s">
        <v>24</v>
      </c>
      <c r="C2185" s="1" t="s">
        <v>35</v>
      </c>
      <c r="D2185" s="1" t="s">
        <v>36</v>
      </c>
      <c r="E2185" s="1" t="s">
        <v>15</v>
      </c>
      <c r="F2185">
        <v>2022</v>
      </c>
      <c r="G2185">
        <v>4</v>
      </c>
      <c r="H2185">
        <v>378</v>
      </c>
      <c r="I2185">
        <v>3353</v>
      </c>
      <c r="J2185" s="4">
        <f>SUMIFS(I:I,D:D,External_Data[[#This Row],[Brand]],F:F,External_Data[[#This Row],[Year]])</f>
        <v>639023</v>
      </c>
      <c r="K21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642733</v>
      </c>
    </row>
    <row r="2186" spans="1:11" x14ac:dyDescent="0.25">
      <c r="A2186" s="1" t="s">
        <v>9</v>
      </c>
      <c r="B2186" s="1" t="s">
        <v>24</v>
      </c>
      <c r="C2186" s="1" t="s">
        <v>35</v>
      </c>
      <c r="D2186" s="1" t="s">
        <v>36</v>
      </c>
      <c r="E2186" s="1" t="s">
        <v>15</v>
      </c>
      <c r="F2186">
        <v>2022</v>
      </c>
      <c r="G2186">
        <v>5</v>
      </c>
      <c r="H2186">
        <v>595</v>
      </c>
      <c r="I2186">
        <v>5222</v>
      </c>
      <c r="J2186" s="4">
        <f>SUMIFS(I:I,D:D,External_Data[[#This Row],[Brand]],F:F,External_Data[[#This Row],[Year]])</f>
        <v>639023</v>
      </c>
      <c r="K21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642306</v>
      </c>
    </row>
    <row r="2187" spans="1:11" x14ac:dyDescent="0.25">
      <c r="A2187" s="1" t="s">
        <v>9</v>
      </c>
      <c r="B2187" s="1" t="s">
        <v>24</v>
      </c>
      <c r="C2187" s="1" t="s">
        <v>35</v>
      </c>
      <c r="D2187" s="1" t="s">
        <v>36</v>
      </c>
      <c r="E2187" s="1" t="s">
        <v>15</v>
      </c>
      <c r="F2187">
        <v>2022</v>
      </c>
      <c r="G2187">
        <v>6</v>
      </c>
      <c r="H2187">
        <v>448</v>
      </c>
      <c r="I2187">
        <v>3941</v>
      </c>
      <c r="J2187" s="4">
        <f>SUMIFS(I:I,D:D,External_Data[[#This Row],[Brand]],F:F,External_Data[[#This Row],[Year]])</f>
        <v>639023</v>
      </c>
      <c r="K21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641760</v>
      </c>
    </row>
    <row r="2188" spans="1:11" x14ac:dyDescent="0.25">
      <c r="A2188" s="1" t="s">
        <v>9</v>
      </c>
      <c r="B2188" s="1" t="s">
        <v>24</v>
      </c>
      <c r="C2188" s="1" t="s">
        <v>35</v>
      </c>
      <c r="D2188" s="1" t="s">
        <v>36</v>
      </c>
      <c r="E2188" s="1" t="s">
        <v>15</v>
      </c>
      <c r="F2188">
        <v>2022</v>
      </c>
      <c r="G2188">
        <v>7</v>
      </c>
      <c r="H2188">
        <v>329</v>
      </c>
      <c r="I2188">
        <v>2898</v>
      </c>
      <c r="J2188" s="4">
        <f>SUMIFS(I:I,D:D,External_Data[[#This Row],[Brand]],F:F,External_Data[[#This Row],[Year]])</f>
        <v>639023</v>
      </c>
      <c r="K21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641522</v>
      </c>
    </row>
    <row r="2189" spans="1:11" x14ac:dyDescent="0.25">
      <c r="A2189" s="1" t="s">
        <v>9</v>
      </c>
      <c r="B2189" s="1" t="s">
        <v>24</v>
      </c>
      <c r="C2189" s="1" t="s">
        <v>35</v>
      </c>
      <c r="D2189" s="1" t="s">
        <v>36</v>
      </c>
      <c r="E2189" s="1" t="s">
        <v>15</v>
      </c>
      <c r="F2189">
        <v>2022</v>
      </c>
      <c r="G2189">
        <v>8</v>
      </c>
      <c r="H2189">
        <v>448</v>
      </c>
      <c r="I2189">
        <v>3920</v>
      </c>
      <c r="J2189" s="4">
        <f>SUMIFS(I:I,D:D,External_Data[[#This Row],[Brand]],F:F,External_Data[[#This Row],[Year]])</f>
        <v>639023</v>
      </c>
      <c r="K21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641109</v>
      </c>
    </row>
    <row r="2190" spans="1:11" x14ac:dyDescent="0.25">
      <c r="A2190" s="1" t="s">
        <v>9</v>
      </c>
      <c r="B2190" s="1" t="s">
        <v>24</v>
      </c>
      <c r="C2190" s="1" t="s">
        <v>35</v>
      </c>
      <c r="D2190" s="1" t="s">
        <v>36</v>
      </c>
      <c r="E2190" s="1" t="s">
        <v>15</v>
      </c>
      <c r="F2190">
        <v>2022</v>
      </c>
      <c r="G2190">
        <v>9</v>
      </c>
      <c r="H2190">
        <v>553</v>
      </c>
      <c r="I2190">
        <v>4935</v>
      </c>
      <c r="J2190" s="4">
        <f>SUMIFS(I:I,D:D,External_Data[[#This Row],[Brand]],F:F,External_Data[[#This Row],[Year]])</f>
        <v>639023</v>
      </c>
      <c r="K21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640563</v>
      </c>
    </row>
    <row r="2191" spans="1:11" x14ac:dyDescent="0.25">
      <c r="A2191" s="1" t="s">
        <v>9</v>
      </c>
      <c r="B2191" s="1" t="s">
        <v>24</v>
      </c>
      <c r="C2191" s="1" t="s">
        <v>35</v>
      </c>
      <c r="D2191" s="1" t="s">
        <v>36</v>
      </c>
      <c r="E2191" s="1" t="s">
        <v>15</v>
      </c>
      <c r="F2191">
        <v>2022</v>
      </c>
      <c r="G2191">
        <v>10</v>
      </c>
      <c r="H2191">
        <v>413</v>
      </c>
      <c r="I2191">
        <v>3703</v>
      </c>
      <c r="J2191" s="4">
        <f>SUMIFS(I:I,D:D,External_Data[[#This Row],[Brand]],F:F,External_Data[[#This Row],[Year]])</f>
        <v>639023</v>
      </c>
      <c r="K21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639933</v>
      </c>
    </row>
    <row r="2192" spans="1:11" x14ac:dyDescent="0.25">
      <c r="A2192" s="1" t="s">
        <v>9</v>
      </c>
      <c r="B2192" s="1" t="s">
        <v>24</v>
      </c>
      <c r="C2192" s="1" t="s">
        <v>35</v>
      </c>
      <c r="D2192" s="1" t="s">
        <v>36</v>
      </c>
      <c r="E2192" s="1" t="s">
        <v>15</v>
      </c>
      <c r="F2192">
        <v>2022</v>
      </c>
      <c r="G2192">
        <v>11</v>
      </c>
      <c r="H2192">
        <v>322</v>
      </c>
      <c r="I2192">
        <v>2912</v>
      </c>
      <c r="J2192" s="4">
        <f>SUMIFS(I:I,D:D,External_Data[[#This Row],[Brand]],F:F,External_Data[[#This Row],[Year]])</f>
        <v>639023</v>
      </c>
      <c r="K21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639366</v>
      </c>
    </row>
    <row r="2193" spans="1:11" x14ac:dyDescent="0.25">
      <c r="A2193" s="1" t="s">
        <v>9</v>
      </c>
      <c r="B2193" s="1" t="s">
        <v>24</v>
      </c>
      <c r="C2193" s="1" t="s">
        <v>35</v>
      </c>
      <c r="D2193" s="1" t="s">
        <v>36</v>
      </c>
      <c r="E2193" s="1" t="s">
        <v>15</v>
      </c>
      <c r="F2193">
        <v>2022</v>
      </c>
      <c r="G2193">
        <v>12</v>
      </c>
      <c r="H2193">
        <v>329</v>
      </c>
      <c r="I2193">
        <v>2933</v>
      </c>
      <c r="J2193" s="4">
        <f>SUMIFS(I:I,D:D,External_Data[[#This Row],[Brand]],F:F,External_Data[[#This Row],[Year]])</f>
        <v>639023</v>
      </c>
      <c r="K21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639023</v>
      </c>
    </row>
    <row r="2194" spans="1:11" x14ac:dyDescent="0.25">
      <c r="A2194" s="1" t="s">
        <v>9</v>
      </c>
      <c r="B2194" s="1" t="s">
        <v>24</v>
      </c>
      <c r="C2194" s="1" t="s">
        <v>35</v>
      </c>
      <c r="D2194" s="1" t="s">
        <v>36</v>
      </c>
      <c r="E2194" s="1" t="s">
        <v>15</v>
      </c>
      <c r="F2194">
        <v>2023</v>
      </c>
      <c r="G2194">
        <v>1</v>
      </c>
      <c r="H2194">
        <v>448</v>
      </c>
      <c r="I2194">
        <v>4060</v>
      </c>
      <c r="J2194" s="4">
        <f>SUMIFS(I:I,D:D,External_Data[[#This Row],[Brand]],F:F,External_Data[[#This Row],[Year]])</f>
        <v>173264</v>
      </c>
      <c r="K21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177646</v>
      </c>
    </row>
    <row r="2195" spans="1:11" x14ac:dyDescent="0.25">
      <c r="A2195" s="1" t="s">
        <v>9</v>
      </c>
      <c r="B2195" s="1" t="s">
        <v>24</v>
      </c>
      <c r="C2195" s="1" t="s">
        <v>35</v>
      </c>
      <c r="D2195" s="1" t="s">
        <v>36</v>
      </c>
      <c r="E2195" s="1" t="s">
        <v>15</v>
      </c>
      <c r="F2195">
        <v>2023</v>
      </c>
      <c r="G2195">
        <v>2</v>
      </c>
      <c r="H2195">
        <v>462</v>
      </c>
      <c r="I2195">
        <v>4200</v>
      </c>
      <c r="J2195" s="4">
        <f>SUMIFS(I:I,D:D,External_Data[[#This Row],[Brand]],F:F,External_Data[[#This Row],[Year]])</f>
        <v>173264</v>
      </c>
      <c r="K21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177422</v>
      </c>
    </row>
    <row r="2196" spans="1:11" x14ac:dyDescent="0.25">
      <c r="A2196" s="1" t="s">
        <v>9</v>
      </c>
      <c r="B2196" s="1" t="s">
        <v>24</v>
      </c>
      <c r="C2196" s="1" t="s">
        <v>35</v>
      </c>
      <c r="D2196" s="1" t="s">
        <v>36</v>
      </c>
      <c r="E2196" s="1" t="s">
        <v>15</v>
      </c>
      <c r="F2196">
        <v>2023</v>
      </c>
      <c r="G2196">
        <v>3</v>
      </c>
      <c r="H2196">
        <v>322</v>
      </c>
      <c r="I2196">
        <v>2898</v>
      </c>
      <c r="J2196" s="4">
        <f>SUMIFS(I:I,D:D,External_Data[[#This Row],[Brand]],F:F,External_Data[[#This Row],[Year]])</f>
        <v>173264</v>
      </c>
      <c r="K21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177079</v>
      </c>
    </row>
    <row r="2197" spans="1:11" x14ac:dyDescent="0.25">
      <c r="A2197" s="1" t="s">
        <v>9</v>
      </c>
      <c r="B2197" s="1" t="s">
        <v>37</v>
      </c>
      <c r="C2197" s="1" t="s">
        <v>29</v>
      </c>
      <c r="D2197" s="1" t="s">
        <v>38</v>
      </c>
      <c r="E2197" s="1" t="s">
        <v>13</v>
      </c>
      <c r="F2197">
        <v>2018</v>
      </c>
      <c r="G2197">
        <v>1</v>
      </c>
      <c r="H2197">
        <v>18144</v>
      </c>
      <c r="I2197">
        <v>82999</v>
      </c>
      <c r="J2197" s="4">
        <f>SUMIFS(I:I,D:D,External_Data[[#This Row],[Brand]],F:F,External_Data[[#This Row],[Year]])</f>
        <v>2550065</v>
      </c>
      <c r="K21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198" spans="1:11" x14ac:dyDescent="0.25">
      <c r="A2198" s="1" t="s">
        <v>9</v>
      </c>
      <c r="B2198" s="1" t="s">
        <v>37</v>
      </c>
      <c r="C2198" s="1" t="s">
        <v>29</v>
      </c>
      <c r="D2198" s="1" t="s">
        <v>38</v>
      </c>
      <c r="E2198" s="1" t="s">
        <v>13</v>
      </c>
      <c r="F2198">
        <v>2018</v>
      </c>
      <c r="G2198">
        <v>2</v>
      </c>
      <c r="H2198">
        <v>12754</v>
      </c>
      <c r="I2198">
        <v>58331</v>
      </c>
      <c r="J2198" s="4">
        <f>SUMIFS(I:I,D:D,External_Data[[#This Row],[Brand]],F:F,External_Data[[#This Row],[Year]])</f>
        <v>2550065</v>
      </c>
      <c r="K21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199" spans="1:11" x14ac:dyDescent="0.25">
      <c r="A2199" s="1" t="s">
        <v>9</v>
      </c>
      <c r="B2199" s="1" t="s">
        <v>37</v>
      </c>
      <c r="C2199" s="1" t="s">
        <v>29</v>
      </c>
      <c r="D2199" s="1" t="s">
        <v>38</v>
      </c>
      <c r="E2199" s="1" t="s">
        <v>13</v>
      </c>
      <c r="F2199">
        <v>2018</v>
      </c>
      <c r="G2199">
        <v>3</v>
      </c>
      <c r="H2199">
        <v>17549</v>
      </c>
      <c r="I2199">
        <v>80213</v>
      </c>
      <c r="J2199" s="4">
        <f>SUMIFS(I:I,D:D,External_Data[[#This Row],[Brand]],F:F,External_Data[[#This Row],[Year]])</f>
        <v>2550065</v>
      </c>
      <c r="K21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0" spans="1:11" x14ac:dyDescent="0.25">
      <c r="A2200" s="1" t="s">
        <v>9</v>
      </c>
      <c r="B2200" s="1" t="s">
        <v>37</v>
      </c>
      <c r="C2200" s="1" t="s">
        <v>29</v>
      </c>
      <c r="D2200" s="1" t="s">
        <v>38</v>
      </c>
      <c r="E2200" s="1" t="s">
        <v>13</v>
      </c>
      <c r="F2200">
        <v>2018</v>
      </c>
      <c r="G2200">
        <v>4</v>
      </c>
      <c r="H2200">
        <v>12817</v>
      </c>
      <c r="I2200">
        <v>58681</v>
      </c>
      <c r="J2200" s="4">
        <f>SUMIFS(I:I,D:D,External_Data[[#This Row],[Brand]],F:F,External_Data[[#This Row],[Year]])</f>
        <v>2550065</v>
      </c>
      <c r="K22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1" spans="1:11" x14ac:dyDescent="0.25">
      <c r="A2201" s="1" t="s">
        <v>9</v>
      </c>
      <c r="B2201" s="1" t="s">
        <v>37</v>
      </c>
      <c r="C2201" s="1" t="s">
        <v>29</v>
      </c>
      <c r="D2201" s="1" t="s">
        <v>38</v>
      </c>
      <c r="E2201" s="1" t="s">
        <v>13</v>
      </c>
      <c r="F2201">
        <v>2018</v>
      </c>
      <c r="G2201">
        <v>5</v>
      </c>
      <c r="H2201">
        <v>15729</v>
      </c>
      <c r="I2201">
        <v>72219</v>
      </c>
      <c r="J2201" s="4">
        <f>SUMIFS(I:I,D:D,External_Data[[#This Row],[Brand]],F:F,External_Data[[#This Row],[Year]])</f>
        <v>2550065</v>
      </c>
      <c r="K22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2" spans="1:11" x14ac:dyDescent="0.25">
      <c r="A2202" s="1" t="s">
        <v>9</v>
      </c>
      <c r="B2202" s="1" t="s">
        <v>37</v>
      </c>
      <c r="C2202" s="1" t="s">
        <v>29</v>
      </c>
      <c r="D2202" s="1" t="s">
        <v>38</v>
      </c>
      <c r="E2202" s="1" t="s">
        <v>13</v>
      </c>
      <c r="F2202">
        <v>2018</v>
      </c>
      <c r="G2202">
        <v>6</v>
      </c>
      <c r="H2202">
        <v>15456</v>
      </c>
      <c r="I2202">
        <v>71260</v>
      </c>
      <c r="J2202" s="4">
        <f>SUMIFS(I:I,D:D,External_Data[[#This Row],[Brand]],F:F,External_Data[[#This Row],[Year]])</f>
        <v>2550065</v>
      </c>
      <c r="K22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3" spans="1:11" x14ac:dyDescent="0.25">
      <c r="A2203" s="1" t="s">
        <v>9</v>
      </c>
      <c r="B2203" s="1" t="s">
        <v>37</v>
      </c>
      <c r="C2203" s="1" t="s">
        <v>29</v>
      </c>
      <c r="D2203" s="1" t="s">
        <v>38</v>
      </c>
      <c r="E2203" s="1" t="s">
        <v>13</v>
      </c>
      <c r="F2203">
        <v>2018</v>
      </c>
      <c r="G2203">
        <v>7</v>
      </c>
      <c r="H2203">
        <v>15078</v>
      </c>
      <c r="I2203">
        <v>69916</v>
      </c>
      <c r="J2203" s="4">
        <f>SUMIFS(I:I,D:D,External_Data[[#This Row],[Brand]],F:F,External_Data[[#This Row],[Year]])</f>
        <v>2550065</v>
      </c>
      <c r="K22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4" spans="1:11" x14ac:dyDescent="0.25">
      <c r="A2204" s="1" t="s">
        <v>9</v>
      </c>
      <c r="B2204" s="1" t="s">
        <v>37</v>
      </c>
      <c r="C2204" s="1" t="s">
        <v>29</v>
      </c>
      <c r="D2204" s="1" t="s">
        <v>38</v>
      </c>
      <c r="E2204" s="1" t="s">
        <v>13</v>
      </c>
      <c r="F2204">
        <v>2018</v>
      </c>
      <c r="G2204">
        <v>8</v>
      </c>
      <c r="H2204">
        <v>13867</v>
      </c>
      <c r="I2204">
        <v>65282</v>
      </c>
      <c r="J2204" s="4">
        <f>SUMIFS(I:I,D:D,External_Data[[#This Row],[Brand]],F:F,External_Data[[#This Row],[Year]])</f>
        <v>2550065</v>
      </c>
      <c r="K22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5" spans="1:11" x14ac:dyDescent="0.25">
      <c r="A2205" s="1" t="s">
        <v>9</v>
      </c>
      <c r="B2205" s="1" t="s">
        <v>37</v>
      </c>
      <c r="C2205" s="1" t="s">
        <v>29</v>
      </c>
      <c r="D2205" s="1" t="s">
        <v>38</v>
      </c>
      <c r="E2205" s="1" t="s">
        <v>13</v>
      </c>
      <c r="F2205">
        <v>2018</v>
      </c>
      <c r="G2205">
        <v>9</v>
      </c>
      <c r="H2205">
        <v>14777</v>
      </c>
      <c r="I2205">
        <v>69300</v>
      </c>
      <c r="J2205" s="4">
        <f>SUMIFS(I:I,D:D,External_Data[[#This Row],[Brand]],F:F,External_Data[[#This Row],[Year]])</f>
        <v>2550065</v>
      </c>
      <c r="K22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6" spans="1:11" x14ac:dyDescent="0.25">
      <c r="A2206" s="1" t="s">
        <v>9</v>
      </c>
      <c r="B2206" s="1" t="s">
        <v>37</v>
      </c>
      <c r="C2206" s="1" t="s">
        <v>29</v>
      </c>
      <c r="D2206" s="1" t="s">
        <v>38</v>
      </c>
      <c r="E2206" s="1" t="s">
        <v>13</v>
      </c>
      <c r="F2206">
        <v>2018</v>
      </c>
      <c r="G2206">
        <v>10</v>
      </c>
      <c r="H2206">
        <v>14147</v>
      </c>
      <c r="I2206">
        <v>66332</v>
      </c>
      <c r="J2206" s="4">
        <f>SUMIFS(I:I,D:D,External_Data[[#This Row],[Brand]],F:F,External_Data[[#This Row],[Year]])</f>
        <v>2550065</v>
      </c>
      <c r="K22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7" spans="1:11" x14ac:dyDescent="0.25">
      <c r="A2207" s="1" t="s">
        <v>9</v>
      </c>
      <c r="B2207" s="1" t="s">
        <v>37</v>
      </c>
      <c r="C2207" s="1" t="s">
        <v>29</v>
      </c>
      <c r="D2207" s="1" t="s">
        <v>38</v>
      </c>
      <c r="E2207" s="1" t="s">
        <v>13</v>
      </c>
      <c r="F2207">
        <v>2018</v>
      </c>
      <c r="G2207">
        <v>11</v>
      </c>
      <c r="H2207">
        <v>13356</v>
      </c>
      <c r="I2207">
        <v>64813</v>
      </c>
      <c r="J2207" s="4">
        <f>SUMIFS(I:I,D:D,External_Data[[#This Row],[Brand]],F:F,External_Data[[#This Row],[Year]])</f>
        <v>2550065</v>
      </c>
      <c r="K22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8" spans="1:11" x14ac:dyDescent="0.25">
      <c r="A2208" s="1" t="s">
        <v>9</v>
      </c>
      <c r="B2208" s="1" t="s">
        <v>37</v>
      </c>
      <c r="C2208" s="1" t="s">
        <v>29</v>
      </c>
      <c r="D2208" s="1" t="s">
        <v>38</v>
      </c>
      <c r="E2208" s="1" t="s">
        <v>13</v>
      </c>
      <c r="F2208">
        <v>2018</v>
      </c>
      <c r="G2208">
        <v>12</v>
      </c>
      <c r="H2208">
        <v>13909</v>
      </c>
      <c r="I2208">
        <v>67242</v>
      </c>
      <c r="J2208" s="4">
        <f>SUMIFS(I:I,D:D,External_Data[[#This Row],[Brand]],F:F,External_Data[[#This Row],[Year]])</f>
        <v>2550065</v>
      </c>
      <c r="K22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09" spans="1:11" x14ac:dyDescent="0.25">
      <c r="A2209" s="1" t="s">
        <v>9</v>
      </c>
      <c r="B2209" s="1" t="s">
        <v>37</v>
      </c>
      <c r="C2209" s="1" t="s">
        <v>29</v>
      </c>
      <c r="D2209" s="1" t="s">
        <v>38</v>
      </c>
      <c r="E2209" s="1" t="s">
        <v>13</v>
      </c>
      <c r="F2209">
        <v>2019</v>
      </c>
      <c r="G2209">
        <v>1</v>
      </c>
      <c r="H2209">
        <v>15897</v>
      </c>
      <c r="I2209">
        <v>79478</v>
      </c>
      <c r="J2209" s="4">
        <f>SUMIFS(I:I,D:D,External_Data[[#This Row],[Brand]],F:F,External_Data[[#This Row],[Year]])</f>
        <v>2577099</v>
      </c>
      <c r="K22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2736538</v>
      </c>
    </row>
    <row r="2210" spans="1:11" x14ac:dyDescent="0.25">
      <c r="A2210" s="1" t="s">
        <v>9</v>
      </c>
      <c r="B2210" s="1" t="s">
        <v>37</v>
      </c>
      <c r="C2210" s="1" t="s">
        <v>29</v>
      </c>
      <c r="D2210" s="1" t="s">
        <v>38</v>
      </c>
      <c r="E2210" s="1" t="s">
        <v>13</v>
      </c>
      <c r="F2210">
        <v>2019</v>
      </c>
      <c r="G2210">
        <v>2</v>
      </c>
      <c r="H2210">
        <v>14301</v>
      </c>
      <c r="I2210">
        <v>72807</v>
      </c>
      <c r="J2210" s="4">
        <f>SUMIFS(I:I,D:D,External_Data[[#This Row],[Brand]],F:F,External_Data[[#This Row],[Year]])</f>
        <v>2577099</v>
      </c>
      <c r="K22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2723784</v>
      </c>
    </row>
    <row r="2211" spans="1:11" x14ac:dyDescent="0.25">
      <c r="A2211" s="1" t="s">
        <v>9</v>
      </c>
      <c r="B2211" s="1" t="s">
        <v>37</v>
      </c>
      <c r="C2211" s="1" t="s">
        <v>29</v>
      </c>
      <c r="D2211" s="1" t="s">
        <v>38</v>
      </c>
      <c r="E2211" s="1" t="s">
        <v>13</v>
      </c>
      <c r="F2211">
        <v>2019</v>
      </c>
      <c r="G2211">
        <v>3</v>
      </c>
      <c r="H2211">
        <v>15533</v>
      </c>
      <c r="I2211">
        <v>81529</v>
      </c>
      <c r="J2211" s="4">
        <f>SUMIFS(I:I,D:D,External_Data[[#This Row],[Brand]],F:F,External_Data[[#This Row],[Year]])</f>
        <v>2577099</v>
      </c>
      <c r="K22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2706235</v>
      </c>
    </row>
    <row r="2212" spans="1:11" x14ac:dyDescent="0.25">
      <c r="A2212" s="1" t="s">
        <v>9</v>
      </c>
      <c r="B2212" s="1" t="s">
        <v>37</v>
      </c>
      <c r="C2212" s="1" t="s">
        <v>29</v>
      </c>
      <c r="D2212" s="1" t="s">
        <v>38</v>
      </c>
      <c r="E2212" s="1" t="s">
        <v>13</v>
      </c>
      <c r="F2212">
        <v>2019</v>
      </c>
      <c r="G2212">
        <v>4</v>
      </c>
      <c r="H2212">
        <v>14021</v>
      </c>
      <c r="I2212">
        <v>72415</v>
      </c>
      <c r="J2212" s="4">
        <f>SUMIFS(I:I,D:D,External_Data[[#This Row],[Brand]],F:F,External_Data[[#This Row],[Year]])</f>
        <v>2577099</v>
      </c>
      <c r="K22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2693418</v>
      </c>
    </row>
    <row r="2213" spans="1:11" x14ac:dyDescent="0.25">
      <c r="A2213" s="1" t="s">
        <v>9</v>
      </c>
      <c r="B2213" s="1" t="s">
        <v>37</v>
      </c>
      <c r="C2213" s="1" t="s">
        <v>29</v>
      </c>
      <c r="D2213" s="1" t="s">
        <v>38</v>
      </c>
      <c r="E2213" s="1" t="s">
        <v>13</v>
      </c>
      <c r="F2213">
        <v>2019</v>
      </c>
      <c r="G2213">
        <v>5</v>
      </c>
      <c r="H2213">
        <v>15365</v>
      </c>
      <c r="I2213">
        <v>79849</v>
      </c>
      <c r="J2213" s="4">
        <f>SUMIFS(I:I,D:D,External_Data[[#This Row],[Brand]],F:F,External_Data[[#This Row],[Year]])</f>
        <v>2577099</v>
      </c>
      <c r="K22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2677689</v>
      </c>
    </row>
    <row r="2214" spans="1:11" x14ac:dyDescent="0.25">
      <c r="A2214" s="1" t="s">
        <v>9</v>
      </c>
      <c r="B2214" s="1" t="s">
        <v>37</v>
      </c>
      <c r="C2214" s="1" t="s">
        <v>29</v>
      </c>
      <c r="D2214" s="1" t="s">
        <v>38</v>
      </c>
      <c r="E2214" s="1" t="s">
        <v>13</v>
      </c>
      <c r="F2214">
        <v>2019</v>
      </c>
      <c r="G2214">
        <v>6</v>
      </c>
      <c r="H2214">
        <v>15274</v>
      </c>
      <c r="I2214">
        <v>80101</v>
      </c>
      <c r="J2214" s="4">
        <f>SUMIFS(I:I,D:D,External_Data[[#This Row],[Brand]],F:F,External_Data[[#This Row],[Year]])</f>
        <v>2577099</v>
      </c>
      <c r="K22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2662233</v>
      </c>
    </row>
    <row r="2215" spans="1:11" x14ac:dyDescent="0.25">
      <c r="A2215" s="1" t="s">
        <v>9</v>
      </c>
      <c r="B2215" s="1" t="s">
        <v>37</v>
      </c>
      <c r="C2215" s="1" t="s">
        <v>29</v>
      </c>
      <c r="D2215" s="1" t="s">
        <v>38</v>
      </c>
      <c r="E2215" s="1" t="s">
        <v>13</v>
      </c>
      <c r="F2215">
        <v>2019</v>
      </c>
      <c r="G2215">
        <v>7</v>
      </c>
      <c r="H2215">
        <v>12859</v>
      </c>
      <c r="I2215">
        <v>67060</v>
      </c>
      <c r="J2215" s="4">
        <f>SUMIFS(I:I,D:D,External_Data[[#This Row],[Brand]],F:F,External_Data[[#This Row],[Year]])</f>
        <v>2577099</v>
      </c>
      <c r="K22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2647155</v>
      </c>
    </row>
    <row r="2216" spans="1:11" x14ac:dyDescent="0.25">
      <c r="A2216" s="1" t="s">
        <v>9</v>
      </c>
      <c r="B2216" s="1" t="s">
        <v>37</v>
      </c>
      <c r="C2216" s="1" t="s">
        <v>29</v>
      </c>
      <c r="D2216" s="1" t="s">
        <v>38</v>
      </c>
      <c r="E2216" s="1" t="s">
        <v>13</v>
      </c>
      <c r="F2216">
        <v>2019</v>
      </c>
      <c r="G2216">
        <v>8</v>
      </c>
      <c r="H2216">
        <v>14959</v>
      </c>
      <c r="I2216">
        <v>77784</v>
      </c>
      <c r="J2216" s="4">
        <f>SUMIFS(I:I,D:D,External_Data[[#This Row],[Brand]],F:F,External_Data[[#This Row],[Year]])</f>
        <v>2577099</v>
      </c>
      <c r="K22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2633288</v>
      </c>
    </row>
    <row r="2217" spans="1:11" x14ac:dyDescent="0.25">
      <c r="A2217" s="1" t="s">
        <v>9</v>
      </c>
      <c r="B2217" s="1" t="s">
        <v>37</v>
      </c>
      <c r="C2217" s="1" t="s">
        <v>29</v>
      </c>
      <c r="D2217" s="1" t="s">
        <v>38</v>
      </c>
      <c r="E2217" s="1" t="s">
        <v>13</v>
      </c>
      <c r="F2217">
        <v>2019</v>
      </c>
      <c r="G2217">
        <v>9</v>
      </c>
      <c r="H2217">
        <v>11662</v>
      </c>
      <c r="I2217">
        <v>60102</v>
      </c>
      <c r="J2217" s="4">
        <f>SUMIFS(I:I,D:D,External_Data[[#This Row],[Brand]],F:F,External_Data[[#This Row],[Year]])</f>
        <v>2577099</v>
      </c>
      <c r="K22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2618511</v>
      </c>
    </row>
    <row r="2218" spans="1:11" x14ac:dyDescent="0.25">
      <c r="A2218" s="1" t="s">
        <v>9</v>
      </c>
      <c r="B2218" s="1" t="s">
        <v>37</v>
      </c>
      <c r="C2218" s="1" t="s">
        <v>29</v>
      </c>
      <c r="D2218" s="1" t="s">
        <v>38</v>
      </c>
      <c r="E2218" s="1" t="s">
        <v>13</v>
      </c>
      <c r="F2218">
        <v>2019</v>
      </c>
      <c r="G2218">
        <v>10</v>
      </c>
      <c r="H2218">
        <v>14224</v>
      </c>
      <c r="I2218">
        <v>74872</v>
      </c>
      <c r="J2218" s="4">
        <f>SUMIFS(I:I,D:D,External_Data[[#This Row],[Brand]],F:F,External_Data[[#This Row],[Year]])</f>
        <v>2577099</v>
      </c>
      <c r="K22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2604364</v>
      </c>
    </row>
    <row r="2219" spans="1:11" x14ac:dyDescent="0.25">
      <c r="A2219" s="1" t="s">
        <v>9</v>
      </c>
      <c r="B2219" s="1" t="s">
        <v>37</v>
      </c>
      <c r="C2219" s="1" t="s">
        <v>29</v>
      </c>
      <c r="D2219" s="1" t="s">
        <v>38</v>
      </c>
      <c r="E2219" s="1" t="s">
        <v>13</v>
      </c>
      <c r="F2219">
        <v>2019</v>
      </c>
      <c r="G2219">
        <v>11</v>
      </c>
      <c r="H2219">
        <v>12999</v>
      </c>
      <c r="I2219">
        <v>68600</v>
      </c>
      <c r="J2219" s="4">
        <f>SUMIFS(I:I,D:D,External_Data[[#This Row],[Brand]],F:F,External_Data[[#This Row],[Year]])</f>
        <v>2577099</v>
      </c>
      <c r="K22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2591008</v>
      </c>
    </row>
    <row r="2220" spans="1:11" x14ac:dyDescent="0.25">
      <c r="A2220" s="1" t="s">
        <v>9</v>
      </c>
      <c r="B2220" s="1" t="s">
        <v>37</v>
      </c>
      <c r="C2220" s="1" t="s">
        <v>29</v>
      </c>
      <c r="D2220" s="1" t="s">
        <v>38</v>
      </c>
      <c r="E2220" s="1" t="s">
        <v>13</v>
      </c>
      <c r="F2220">
        <v>2019</v>
      </c>
      <c r="G2220">
        <v>12</v>
      </c>
      <c r="H2220">
        <v>13930</v>
      </c>
      <c r="I2220">
        <v>72772</v>
      </c>
      <c r="J2220" s="4">
        <f>SUMIFS(I:I,D:D,External_Data[[#This Row],[Brand]],F:F,External_Data[[#This Row],[Year]])</f>
        <v>2577099</v>
      </c>
      <c r="K22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2577099</v>
      </c>
    </row>
    <row r="2221" spans="1:11" x14ac:dyDescent="0.25">
      <c r="A2221" s="1" t="s">
        <v>9</v>
      </c>
      <c r="B2221" s="1" t="s">
        <v>37</v>
      </c>
      <c r="C2221" s="1" t="s">
        <v>29</v>
      </c>
      <c r="D2221" s="1" t="s">
        <v>38</v>
      </c>
      <c r="E2221" s="1" t="s">
        <v>13</v>
      </c>
      <c r="F2221">
        <v>2020</v>
      </c>
      <c r="G2221">
        <v>1</v>
      </c>
      <c r="H2221">
        <v>14973</v>
      </c>
      <c r="I2221">
        <v>77840</v>
      </c>
      <c r="J2221" s="4">
        <f>SUMIFS(I:I,D:D,External_Data[[#This Row],[Brand]],F:F,External_Data[[#This Row],[Year]])</f>
        <v>2591624</v>
      </c>
      <c r="K22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2746751</v>
      </c>
    </row>
    <row r="2222" spans="1:11" x14ac:dyDescent="0.25">
      <c r="A2222" s="1" t="s">
        <v>9</v>
      </c>
      <c r="B2222" s="1" t="s">
        <v>37</v>
      </c>
      <c r="C2222" s="1" t="s">
        <v>29</v>
      </c>
      <c r="D2222" s="1" t="s">
        <v>38</v>
      </c>
      <c r="E2222" s="1" t="s">
        <v>13</v>
      </c>
      <c r="F2222">
        <v>2020</v>
      </c>
      <c r="G2222">
        <v>2</v>
      </c>
      <c r="H2222">
        <v>12355</v>
      </c>
      <c r="I2222">
        <v>64610</v>
      </c>
      <c r="J2222" s="4">
        <f>SUMIFS(I:I,D:D,External_Data[[#This Row],[Brand]],F:F,External_Data[[#This Row],[Year]])</f>
        <v>2591624</v>
      </c>
      <c r="K22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2732450</v>
      </c>
    </row>
    <row r="2223" spans="1:11" x14ac:dyDescent="0.25">
      <c r="A2223" s="1" t="s">
        <v>9</v>
      </c>
      <c r="B2223" s="1" t="s">
        <v>37</v>
      </c>
      <c r="C2223" s="1" t="s">
        <v>29</v>
      </c>
      <c r="D2223" s="1" t="s">
        <v>38</v>
      </c>
      <c r="E2223" s="1" t="s">
        <v>13</v>
      </c>
      <c r="F2223">
        <v>2020</v>
      </c>
      <c r="G2223">
        <v>3</v>
      </c>
      <c r="H2223">
        <v>17899</v>
      </c>
      <c r="I2223">
        <v>92260</v>
      </c>
      <c r="J2223" s="4">
        <f>SUMIFS(I:I,D:D,External_Data[[#This Row],[Brand]],F:F,External_Data[[#This Row],[Year]])</f>
        <v>2591624</v>
      </c>
      <c r="K22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2716917</v>
      </c>
    </row>
    <row r="2224" spans="1:11" x14ac:dyDescent="0.25">
      <c r="A2224" s="1" t="s">
        <v>9</v>
      </c>
      <c r="B2224" s="1" t="s">
        <v>37</v>
      </c>
      <c r="C2224" s="1" t="s">
        <v>29</v>
      </c>
      <c r="D2224" s="1" t="s">
        <v>38</v>
      </c>
      <c r="E2224" s="1" t="s">
        <v>13</v>
      </c>
      <c r="F2224">
        <v>2020</v>
      </c>
      <c r="G2224">
        <v>4</v>
      </c>
      <c r="H2224">
        <v>18193</v>
      </c>
      <c r="I2224">
        <v>95578</v>
      </c>
      <c r="J2224" s="4">
        <f>SUMIFS(I:I,D:D,External_Data[[#This Row],[Brand]],F:F,External_Data[[#This Row],[Year]])</f>
        <v>2591624</v>
      </c>
      <c r="K22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2702896</v>
      </c>
    </row>
    <row r="2225" spans="1:11" x14ac:dyDescent="0.25">
      <c r="A2225" s="1" t="s">
        <v>9</v>
      </c>
      <c r="B2225" s="1" t="s">
        <v>37</v>
      </c>
      <c r="C2225" s="1" t="s">
        <v>29</v>
      </c>
      <c r="D2225" s="1" t="s">
        <v>38</v>
      </c>
      <c r="E2225" s="1" t="s">
        <v>13</v>
      </c>
      <c r="F2225">
        <v>2020</v>
      </c>
      <c r="G2225">
        <v>5</v>
      </c>
      <c r="H2225">
        <v>11935</v>
      </c>
      <c r="I2225">
        <v>60515</v>
      </c>
      <c r="J2225" s="4">
        <f>SUMIFS(I:I,D:D,External_Data[[#This Row],[Brand]],F:F,External_Data[[#This Row],[Year]])</f>
        <v>2591624</v>
      </c>
      <c r="K22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2687531</v>
      </c>
    </row>
    <row r="2226" spans="1:11" x14ac:dyDescent="0.25">
      <c r="A2226" s="1" t="s">
        <v>9</v>
      </c>
      <c r="B2226" s="1" t="s">
        <v>37</v>
      </c>
      <c r="C2226" s="1" t="s">
        <v>29</v>
      </c>
      <c r="D2226" s="1" t="s">
        <v>38</v>
      </c>
      <c r="E2226" s="1" t="s">
        <v>13</v>
      </c>
      <c r="F2226">
        <v>2020</v>
      </c>
      <c r="G2226">
        <v>6</v>
      </c>
      <c r="H2226">
        <v>17052</v>
      </c>
      <c r="I2226">
        <v>87059</v>
      </c>
      <c r="J2226" s="4">
        <f>SUMIFS(I:I,D:D,External_Data[[#This Row],[Brand]],F:F,External_Data[[#This Row],[Year]])</f>
        <v>2591624</v>
      </c>
      <c r="K22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2672257</v>
      </c>
    </row>
    <row r="2227" spans="1:11" x14ac:dyDescent="0.25">
      <c r="A2227" s="1" t="s">
        <v>9</v>
      </c>
      <c r="B2227" s="1" t="s">
        <v>37</v>
      </c>
      <c r="C2227" s="1" t="s">
        <v>29</v>
      </c>
      <c r="D2227" s="1" t="s">
        <v>38</v>
      </c>
      <c r="E2227" s="1" t="s">
        <v>13</v>
      </c>
      <c r="F2227">
        <v>2020</v>
      </c>
      <c r="G2227">
        <v>7</v>
      </c>
      <c r="H2227">
        <v>16555</v>
      </c>
      <c r="I2227">
        <v>84112</v>
      </c>
      <c r="J2227" s="4">
        <f>SUMIFS(I:I,D:D,External_Data[[#This Row],[Brand]],F:F,External_Data[[#This Row],[Year]])</f>
        <v>2591624</v>
      </c>
      <c r="K22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2659398</v>
      </c>
    </row>
    <row r="2228" spans="1:11" x14ac:dyDescent="0.25">
      <c r="A2228" s="1" t="s">
        <v>9</v>
      </c>
      <c r="B2228" s="1" t="s">
        <v>37</v>
      </c>
      <c r="C2228" s="1" t="s">
        <v>29</v>
      </c>
      <c r="D2228" s="1" t="s">
        <v>38</v>
      </c>
      <c r="E2228" s="1" t="s">
        <v>13</v>
      </c>
      <c r="F2228">
        <v>2020</v>
      </c>
      <c r="G2228">
        <v>8</v>
      </c>
      <c r="H2228">
        <v>11942</v>
      </c>
      <c r="I2228">
        <v>61222</v>
      </c>
      <c r="J2228" s="4">
        <f>SUMIFS(I:I,D:D,External_Data[[#This Row],[Brand]],F:F,External_Data[[#This Row],[Year]])</f>
        <v>2591624</v>
      </c>
      <c r="K22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2644439</v>
      </c>
    </row>
    <row r="2229" spans="1:11" x14ac:dyDescent="0.25">
      <c r="A2229" s="1" t="s">
        <v>9</v>
      </c>
      <c r="B2229" s="1" t="s">
        <v>37</v>
      </c>
      <c r="C2229" s="1" t="s">
        <v>29</v>
      </c>
      <c r="D2229" s="1" t="s">
        <v>38</v>
      </c>
      <c r="E2229" s="1" t="s">
        <v>13</v>
      </c>
      <c r="F2229">
        <v>2020</v>
      </c>
      <c r="G2229">
        <v>9</v>
      </c>
      <c r="H2229">
        <v>13405</v>
      </c>
      <c r="I2229">
        <v>68362</v>
      </c>
      <c r="J2229" s="4">
        <f>SUMIFS(I:I,D:D,External_Data[[#This Row],[Brand]],F:F,External_Data[[#This Row],[Year]])</f>
        <v>2591624</v>
      </c>
      <c r="K22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2632777</v>
      </c>
    </row>
    <row r="2230" spans="1:11" x14ac:dyDescent="0.25">
      <c r="A2230" s="1" t="s">
        <v>9</v>
      </c>
      <c r="B2230" s="1" t="s">
        <v>37</v>
      </c>
      <c r="C2230" s="1" t="s">
        <v>29</v>
      </c>
      <c r="D2230" s="1" t="s">
        <v>38</v>
      </c>
      <c r="E2230" s="1" t="s">
        <v>13</v>
      </c>
      <c r="F2230">
        <v>2020</v>
      </c>
      <c r="G2230">
        <v>10</v>
      </c>
      <c r="H2230">
        <v>17381</v>
      </c>
      <c r="I2230">
        <v>89810</v>
      </c>
      <c r="J2230" s="4">
        <f>SUMIFS(I:I,D:D,External_Data[[#This Row],[Brand]],F:F,External_Data[[#This Row],[Year]])</f>
        <v>2591624</v>
      </c>
      <c r="K22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2618553</v>
      </c>
    </row>
    <row r="2231" spans="1:11" x14ac:dyDescent="0.25">
      <c r="A2231" s="1" t="s">
        <v>9</v>
      </c>
      <c r="B2231" s="1" t="s">
        <v>37</v>
      </c>
      <c r="C2231" s="1" t="s">
        <v>29</v>
      </c>
      <c r="D2231" s="1" t="s">
        <v>38</v>
      </c>
      <c r="E2231" s="1" t="s">
        <v>13</v>
      </c>
      <c r="F2231">
        <v>2020</v>
      </c>
      <c r="G2231">
        <v>11</v>
      </c>
      <c r="H2231">
        <v>13797</v>
      </c>
      <c r="I2231">
        <v>71736</v>
      </c>
      <c r="J2231" s="4">
        <f>SUMIFS(I:I,D:D,External_Data[[#This Row],[Brand]],F:F,External_Data[[#This Row],[Year]])</f>
        <v>2591624</v>
      </c>
      <c r="K22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2605554</v>
      </c>
    </row>
    <row r="2232" spans="1:11" x14ac:dyDescent="0.25">
      <c r="A2232" s="1" t="s">
        <v>9</v>
      </c>
      <c r="B2232" s="1" t="s">
        <v>37</v>
      </c>
      <c r="C2232" s="1" t="s">
        <v>29</v>
      </c>
      <c r="D2232" s="1" t="s">
        <v>38</v>
      </c>
      <c r="E2232" s="1" t="s">
        <v>13</v>
      </c>
      <c r="F2232">
        <v>2020</v>
      </c>
      <c r="G2232">
        <v>12</v>
      </c>
      <c r="H2232">
        <v>17304</v>
      </c>
      <c r="I2232">
        <v>90174</v>
      </c>
      <c r="J2232" s="4">
        <f>SUMIFS(I:I,D:D,External_Data[[#This Row],[Brand]],F:F,External_Data[[#This Row],[Year]])</f>
        <v>2591624</v>
      </c>
      <c r="K22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2591624</v>
      </c>
    </row>
    <row r="2233" spans="1:11" x14ac:dyDescent="0.25">
      <c r="A2233" s="1" t="s">
        <v>9</v>
      </c>
      <c r="B2233" s="1" t="s">
        <v>37</v>
      </c>
      <c r="C2233" s="1" t="s">
        <v>29</v>
      </c>
      <c r="D2233" s="1" t="s">
        <v>38</v>
      </c>
      <c r="E2233" s="1" t="s">
        <v>13</v>
      </c>
      <c r="F2233">
        <v>2021</v>
      </c>
      <c r="G2233">
        <v>1</v>
      </c>
      <c r="H2233">
        <v>16142</v>
      </c>
      <c r="I2233">
        <v>86233</v>
      </c>
      <c r="J2233" s="4">
        <f>SUMIFS(I:I,D:D,External_Data[[#This Row],[Brand]],F:F,External_Data[[#This Row],[Year]])</f>
        <v>2485259</v>
      </c>
      <c r="K22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2653077</v>
      </c>
    </row>
    <row r="2234" spans="1:11" x14ac:dyDescent="0.25">
      <c r="A2234" s="1" t="s">
        <v>9</v>
      </c>
      <c r="B2234" s="1" t="s">
        <v>37</v>
      </c>
      <c r="C2234" s="1" t="s">
        <v>29</v>
      </c>
      <c r="D2234" s="1" t="s">
        <v>38</v>
      </c>
      <c r="E2234" s="1" t="s">
        <v>13</v>
      </c>
      <c r="F2234">
        <v>2021</v>
      </c>
      <c r="G2234">
        <v>2</v>
      </c>
      <c r="H2234">
        <v>14868</v>
      </c>
      <c r="I2234">
        <v>78715</v>
      </c>
      <c r="J2234" s="4">
        <f>SUMIFS(I:I,D:D,External_Data[[#This Row],[Brand]],F:F,External_Data[[#This Row],[Year]])</f>
        <v>2485259</v>
      </c>
      <c r="K22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2640722</v>
      </c>
    </row>
    <row r="2235" spans="1:11" x14ac:dyDescent="0.25">
      <c r="A2235" s="1" t="s">
        <v>9</v>
      </c>
      <c r="B2235" s="1" t="s">
        <v>37</v>
      </c>
      <c r="C2235" s="1" t="s">
        <v>29</v>
      </c>
      <c r="D2235" s="1" t="s">
        <v>38</v>
      </c>
      <c r="E2235" s="1" t="s">
        <v>13</v>
      </c>
      <c r="F2235">
        <v>2021</v>
      </c>
      <c r="G2235">
        <v>3</v>
      </c>
      <c r="H2235">
        <v>17493</v>
      </c>
      <c r="I2235">
        <v>92680</v>
      </c>
      <c r="J2235" s="4">
        <f>SUMIFS(I:I,D:D,External_Data[[#This Row],[Brand]],F:F,External_Data[[#This Row],[Year]])</f>
        <v>2485259</v>
      </c>
      <c r="K22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2622823</v>
      </c>
    </row>
    <row r="2236" spans="1:11" x14ac:dyDescent="0.25">
      <c r="A2236" s="1" t="s">
        <v>9</v>
      </c>
      <c r="B2236" s="1" t="s">
        <v>37</v>
      </c>
      <c r="C2236" s="1" t="s">
        <v>29</v>
      </c>
      <c r="D2236" s="1" t="s">
        <v>38</v>
      </c>
      <c r="E2236" s="1" t="s">
        <v>13</v>
      </c>
      <c r="F2236">
        <v>2021</v>
      </c>
      <c r="G2236">
        <v>4</v>
      </c>
      <c r="H2236">
        <v>15001</v>
      </c>
      <c r="I2236">
        <v>79835</v>
      </c>
      <c r="J2236" s="4">
        <f>SUMIFS(I:I,D:D,External_Data[[#This Row],[Brand]],F:F,External_Data[[#This Row],[Year]])</f>
        <v>2485259</v>
      </c>
      <c r="K22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2604630</v>
      </c>
    </row>
    <row r="2237" spans="1:11" x14ac:dyDescent="0.25">
      <c r="A2237" s="1" t="s">
        <v>9</v>
      </c>
      <c r="B2237" s="1" t="s">
        <v>37</v>
      </c>
      <c r="C2237" s="1" t="s">
        <v>29</v>
      </c>
      <c r="D2237" s="1" t="s">
        <v>38</v>
      </c>
      <c r="E2237" s="1" t="s">
        <v>13</v>
      </c>
      <c r="F2237">
        <v>2021</v>
      </c>
      <c r="G2237">
        <v>5</v>
      </c>
      <c r="H2237">
        <v>14196</v>
      </c>
      <c r="I2237">
        <v>75572</v>
      </c>
      <c r="J2237" s="4">
        <f>SUMIFS(I:I,D:D,External_Data[[#This Row],[Brand]],F:F,External_Data[[#This Row],[Year]])</f>
        <v>2485259</v>
      </c>
      <c r="K22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2592695</v>
      </c>
    </row>
    <row r="2238" spans="1:11" x14ac:dyDescent="0.25">
      <c r="A2238" s="1" t="s">
        <v>9</v>
      </c>
      <c r="B2238" s="1" t="s">
        <v>37</v>
      </c>
      <c r="C2238" s="1" t="s">
        <v>29</v>
      </c>
      <c r="D2238" s="1" t="s">
        <v>38</v>
      </c>
      <c r="E2238" s="1" t="s">
        <v>13</v>
      </c>
      <c r="F2238">
        <v>2021</v>
      </c>
      <c r="G2238">
        <v>6</v>
      </c>
      <c r="H2238">
        <v>15323</v>
      </c>
      <c r="I2238">
        <v>81032</v>
      </c>
      <c r="J2238" s="4">
        <f>SUMIFS(I:I,D:D,External_Data[[#This Row],[Brand]],F:F,External_Data[[#This Row],[Year]])</f>
        <v>2485259</v>
      </c>
      <c r="K22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2575643</v>
      </c>
    </row>
    <row r="2239" spans="1:11" x14ac:dyDescent="0.25">
      <c r="A2239" s="1" t="s">
        <v>9</v>
      </c>
      <c r="B2239" s="1" t="s">
        <v>37</v>
      </c>
      <c r="C2239" s="1" t="s">
        <v>29</v>
      </c>
      <c r="D2239" s="1" t="s">
        <v>38</v>
      </c>
      <c r="E2239" s="1" t="s">
        <v>13</v>
      </c>
      <c r="F2239">
        <v>2021</v>
      </c>
      <c r="G2239">
        <v>7</v>
      </c>
      <c r="H2239">
        <v>15120</v>
      </c>
      <c r="I2239">
        <v>80402</v>
      </c>
      <c r="J2239" s="4">
        <f>SUMIFS(I:I,D:D,External_Data[[#This Row],[Brand]],F:F,External_Data[[#This Row],[Year]])</f>
        <v>2485259</v>
      </c>
      <c r="K22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2559088</v>
      </c>
    </row>
    <row r="2240" spans="1:11" x14ac:dyDescent="0.25">
      <c r="A2240" s="1" t="s">
        <v>9</v>
      </c>
      <c r="B2240" s="1" t="s">
        <v>37</v>
      </c>
      <c r="C2240" s="1" t="s">
        <v>29</v>
      </c>
      <c r="D2240" s="1" t="s">
        <v>38</v>
      </c>
      <c r="E2240" s="1" t="s">
        <v>13</v>
      </c>
      <c r="F2240">
        <v>2021</v>
      </c>
      <c r="G2240">
        <v>8</v>
      </c>
      <c r="H2240">
        <v>14476</v>
      </c>
      <c r="I2240">
        <v>76671</v>
      </c>
      <c r="J2240" s="4">
        <f>SUMIFS(I:I,D:D,External_Data[[#This Row],[Brand]],F:F,External_Data[[#This Row],[Year]])</f>
        <v>2485259</v>
      </c>
      <c r="K22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2547146</v>
      </c>
    </row>
    <row r="2241" spans="1:11" x14ac:dyDescent="0.25">
      <c r="A2241" s="1" t="s">
        <v>9</v>
      </c>
      <c r="B2241" s="1" t="s">
        <v>37</v>
      </c>
      <c r="C2241" s="1" t="s">
        <v>29</v>
      </c>
      <c r="D2241" s="1" t="s">
        <v>38</v>
      </c>
      <c r="E2241" s="1" t="s">
        <v>13</v>
      </c>
      <c r="F2241">
        <v>2021</v>
      </c>
      <c r="G2241">
        <v>9</v>
      </c>
      <c r="H2241">
        <v>14203</v>
      </c>
      <c r="I2241">
        <v>76293</v>
      </c>
      <c r="J2241" s="4">
        <f>SUMIFS(I:I,D:D,External_Data[[#This Row],[Brand]],F:F,External_Data[[#This Row],[Year]])</f>
        <v>2485259</v>
      </c>
      <c r="K22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2533741</v>
      </c>
    </row>
    <row r="2242" spans="1:11" x14ac:dyDescent="0.25">
      <c r="A2242" s="1" t="s">
        <v>9</v>
      </c>
      <c r="B2242" s="1" t="s">
        <v>37</v>
      </c>
      <c r="C2242" s="1" t="s">
        <v>29</v>
      </c>
      <c r="D2242" s="1" t="s">
        <v>38</v>
      </c>
      <c r="E2242" s="1" t="s">
        <v>13</v>
      </c>
      <c r="F2242">
        <v>2021</v>
      </c>
      <c r="G2242">
        <v>10</v>
      </c>
      <c r="H2242">
        <v>14742</v>
      </c>
      <c r="I2242">
        <v>79576</v>
      </c>
      <c r="J2242" s="4">
        <f>SUMIFS(I:I,D:D,External_Data[[#This Row],[Brand]],F:F,External_Data[[#This Row],[Year]])</f>
        <v>2485259</v>
      </c>
      <c r="K22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2516360</v>
      </c>
    </row>
    <row r="2243" spans="1:11" x14ac:dyDescent="0.25">
      <c r="A2243" s="1" t="s">
        <v>9</v>
      </c>
      <c r="B2243" s="1" t="s">
        <v>37</v>
      </c>
      <c r="C2243" s="1" t="s">
        <v>29</v>
      </c>
      <c r="D2243" s="1" t="s">
        <v>38</v>
      </c>
      <c r="E2243" s="1" t="s">
        <v>13</v>
      </c>
      <c r="F2243">
        <v>2021</v>
      </c>
      <c r="G2243">
        <v>11</v>
      </c>
      <c r="H2243">
        <v>12621</v>
      </c>
      <c r="I2243">
        <v>68341</v>
      </c>
      <c r="J2243" s="4">
        <f>SUMIFS(I:I,D:D,External_Data[[#This Row],[Brand]],F:F,External_Data[[#This Row],[Year]])</f>
        <v>2485259</v>
      </c>
      <c r="K22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2502563</v>
      </c>
    </row>
    <row r="2244" spans="1:11" x14ac:dyDescent="0.25">
      <c r="A2244" s="1" t="s">
        <v>9</v>
      </c>
      <c r="B2244" s="1" t="s">
        <v>37</v>
      </c>
      <c r="C2244" s="1" t="s">
        <v>29</v>
      </c>
      <c r="D2244" s="1" t="s">
        <v>38</v>
      </c>
      <c r="E2244" s="1" t="s">
        <v>13</v>
      </c>
      <c r="F2244">
        <v>2021</v>
      </c>
      <c r="G2244">
        <v>12</v>
      </c>
      <c r="H2244">
        <v>13867</v>
      </c>
      <c r="I2244">
        <v>76237</v>
      </c>
      <c r="J2244" s="4">
        <f>SUMIFS(I:I,D:D,External_Data[[#This Row],[Brand]],F:F,External_Data[[#This Row],[Year]])</f>
        <v>2485259</v>
      </c>
      <c r="K22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2485259</v>
      </c>
    </row>
    <row r="2245" spans="1:11" x14ac:dyDescent="0.25">
      <c r="A2245" s="1" t="s">
        <v>9</v>
      </c>
      <c r="B2245" s="1" t="s">
        <v>37</v>
      </c>
      <c r="C2245" s="1" t="s">
        <v>29</v>
      </c>
      <c r="D2245" s="1" t="s">
        <v>38</v>
      </c>
      <c r="E2245" s="1" t="s">
        <v>13</v>
      </c>
      <c r="F2245">
        <v>2022</v>
      </c>
      <c r="G2245">
        <v>1</v>
      </c>
      <c r="H2245">
        <v>13888</v>
      </c>
      <c r="I2245">
        <v>77966</v>
      </c>
      <c r="J2245" s="4">
        <f>SUMIFS(I:I,D:D,External_Data[[#This Row],[Brand]],F:F,External_Data[[#This Row],[Year]])</f>
        <v>3585792</v>
      </c>
      <c r="K22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3747702</v>
      </c>
    </row>
    <row r="2246" spans="1:11" x14ac:dyDescent="0.25">
      <c r="A2246" s="1" t="s">
        <v>9</v>
      </c>
      <c r="B2246" s="1" t="s">
        <v>37</v>
      </c>
      <c r="C2246" s="1" t="s">
        <v>29</v>
      </c>
      <c r="D2246" s="1" t="s">
        <v>38</v>
      </c>
      <c r="E2246" s="1" t="s">
        <v>13</v>
      </c>
      <c r="F2246">
        <v>2022</v>
      </c>
      <c r="G2246">
        <v>2</v>
      </c>
      <c r="H2246">
        <v>14028</v>
      </c>
      <c r="I2246">
        <v>79954</v>
      </c>
      <c r="J2246" s="4">
        <f>SUMIFS(I:I,D:D,External_Data[[#This Row],[Brand]],F:F,External_Data[[#This Row],[Year]])</f>
        <v>3585792</v>
      </c>
      <c r="K22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3732834</v>
      </c>
    </row>
    <row r="2247" spans="1:11" x14ac:dyDescent="0.25">
      <c r="A2247" s="1" t="s">
        <v>9</v>
      </c>
      <c r="B2247" s="1" t="s">
        <v>37</v>
      </c>
      <c r="C2247" s="1" t="s">
        <v>29</v>
      </c>
      <c r="D2247" s="1" t="s">
        <v>38</v>
      </c>
      <c r="E2247" s="1" t="s">
        <v>13</v>
      </c>
      <c r="F2247">
        <v>2022</v>
      </c>
      <c r="G2247">
        <v>3</v>
      </c>
      <c r="H2247">
        <v>52584</v>
      </c>
      <c r="I2247">
        <v>297759</v>
      </c>
      <c r="J2247" s="4">
        <f>SUMIFS(I:I,D:D,External_Data[[#This Row],[Brand]],F:F,External_Data[[#This Row],[Year]])</f>
        <v>3585792</v>
      </c>
      <c r="K22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3715341</v>
      </c>
    </row>
    <row r="2248" spans="1:11" x14ac:dyDescent="0.25">
      <c r="A2248" s="1" t="s">
        <v>9</v>
      </c>
      <c r="B2248" s="1" t="s">
        <v>37</v>
      </c>
      <c r="C2248" s="1" t="s">
        <v>29</v>
      </c>
      <c r="D2248" s="1" t="s">
        <v>38</v>
      </c>
      <c r="E2248" s="1" t="s">
        <v>13</v>
      </c>
      <c r="F2248">
        <v>2022</v>
      </c>
      <c r="G2248">
        <v>4</v>
      </c>
      <c r="H2248">
        <v>12516</v>
      </c>
      <c r="I2248">
        <v>72065</v>
      </c>
      <c r="J2248" s="4">
        <f>SUMIFS(I:I,D:D,External_Data[[#This Row],[Brand]],F:F,External_Data[[#This Row],[Year]])</f>
        <v>3585792</v>
      </c>
      <c r="K22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3700340</v>
      </c>
    </row>
    <row r="2249" spans="1:11" x14ac:dyDescent="0.25">
      <c r="A2249" s="1" t="s">
        <v>9</v>
      </c>
      <c r="B2249" s="1" t="s">
        <v>37</v>
      </c>
      <c r="C2249" s="1" t="s">
        <v>29</v>
      </c>
      <c r="D2249" s="1" t="s">
        <v>38</v>
      </c>
      <c r="E2249" s="1" t="s">
        <v>13</v>
      </c>
      <c r="F2249">
        <v>2022</v>
      </c>
      <c r="G2249">
        <v>5</v>
      </c>
      <c r="H2249">
        <v>12684</v>
      </c>
      <c r="I2249">
        <v>72534</v>
      </c>
      <c r="J2249" s="4">
        <f>SUMIFS(I:I,D:D,External_Data[[#This Row],[Brand]],F:F,External_Data[[#This Row],[Year]])</f>
        <v>3585792</v>
      </c>
      <c r="K22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3686144</v>
      </c>
    </row>
    <row r="2250" spans="1:11" x14ac:dyDescent="0.25">
      <c r="A2250" s="1" t="s">
        <v>9</v>
      </c>
      <c r="B2250" s="1" t="s">
        <v>37</v>
      </c>
      <c r="C2250" s="1" t="s">
        <v>29</v>
      </c>
      <c r="D2250" s="1" t="s">
        <v>38</v>
      </c>
      <c r="E2250" s="1" t="s">
        <v>13</v>
      </c>
      <c r="F2250">
        <v>2022</v>
      </c>
      <c r="G2250">
        <v>6</v>
      </c>
      <c r="H2250">
        <v>32305</v>
      </c>
      <c r="I2250">
        <v>183246</v>
      </c>
      <c r="J2250" s="4">
        <f>SUMIFS(I:I,D:D,External_Data[[#This Row],[Brand]],F:F,External_Data[[#This Row],[Year]])</f>
        <v>3585792</v>
      </c>
      <c r="K22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3670821</v>
      </c>
    </row>
    <row r="2251" spans="1:11" x14ac:dyDescent="0.25">
      <c r="A2251" s="1" t="s">
        <v>9</v>
      </c>
      <c r="B2251" s="1" t="s">
        <v>37</v>
      </c>
      <c r="C2251" s="1" t="s">
        <v>29</v>
      </c>
      <c r="D2251" s="1" t="s">
        <v>38</v>
      </c>
      <c r="E2251" s="1" t="s">
        <v>13</v>
      </c>
      <c r="F2251">
        <v>2022</v>
      </c>
      <c r="G2251">
        <v>7</v>
      </c>
      <c r="H2251">
        <v>14196</v>
      </c>
      <c r="I2251">
        <v>82957</v>
      </c>
      <c r="J2251" s="4">
        <f>SUMIFS(I:I,D:D,External_Data[[#This Row],[Brand]],F:F,External_Data[[#This Row],[Year]])</f>
        <v>3585792</v>
      </c>
      <c r="K22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3655701</v>
      </c>
    </row>
    <row r="2252" spans="1:11" x14ac:dyDescent="0.25">
      <c r="A2252" s="1" t="s">
        <v>9</v>
      </c>
      <c r="B2252" s="1" t="s">
        <v>37</v>
      </c>
      <c r="C2252" s="1" t="s">
        <v>29</v>
      </c>
      <c r="D2252" s="1" t="s">
        <v>38</v>
      </c>
      <c r="E2252" s="1" t="s">
        <v>13</v>
      </c>
      <c r="F2252">
        <v>2022</v>
      </c>
      <c r="G2252">
        <v>8</v>
      </c>
      <c r="H2252">
        <v>12614</v>
      </c>
      <c r="I2252">
        <v>71603</v>
      </c>
      <c r="J2252" s="4">
        <f>SUMIFS(I:I,D:D,External_Data[[#This Row],[Brand]],F:F,External_Data[[#This Row],[Year]])</f>
        <v>3585792</v>
      </c>
      <c r="K22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3641225</v>
      </c>
    </row>
    <row r="2253" spans="1:11" x14ac:dyDescent="0.25">
      <c r="A2253" s="1" t="s">
        <v>9</v>
      </c>
      <c r="B2253" s="1" t="s">
        <v>37</v>
      </c>
      <c r="C2253" s="1" t="s">
        <v>29</v>
      </c>
      <c r="D2253" s="1" t="s">
        <v>38</v>
      </c>
      <c r="E2253" s="1" t="s">
        <v>13</v>
      </c>
      <c r="F2253">
        <v>2022</v>
      </c>
      <c r="G2253">
        <v>9</v>
      </c>
      <c r="H2253">
        <v>12516</v>
      </c>
      <c r="I2253">
        <v>72233</v>
      </c>
      <c r="J2253" s="4">
        <f>SUMIFS(I:I,D:D,External_Data[[#This Row],[Brand]],F:F,External_Data[[#This Row],[Year]])</f>
        <v>3585792</v>
      </c>
      <c r="K22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3627022</v>
      </c>
    </row>
    <row r="2254" spans="1:11" x14ac:dyDescent="0.25">
      <c r="A2254" s="1" t="s">
        <v>9</v>
      </c>
      <c r="B2254" s="1" t="s">
        <v>37</v>
      </c>
      <c r="C2254" s="1" t="s">
        <v>29</v>
      </c>
      <c r="D2254" s="1" t="s">
        <v>38</v>
      </c>
      <c r="E2254" s="1" t="s">
        <v>13</v>
      </c>
      <c r="F2254">
        <v>2022</v>
      </c>
      <c r="G2254">
        <v>10</v>
      </c>
      <c r="H2254">
        <v>32676</v>
      </c>
      <c r="I2254">
        <v>194775</v>
      </c>
      <c r="J2254" s="4">
        <f>SUMIFS(I:I,D:D,External_Data[[#This Row],[Brand]],F:F,External_Data[[#This Row],[Year]])</f>
        <v>3585792</v>
      </c>
      <c r="K22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3612280</v>
      </c>
    </row>
    <row r="2255" spans="1:11" x14ac:dyDescent="0.25">
      <c r="A2255" s="1" t="s">
        <v>9</v>
      </c>
      <c r="B2255" s="1" t="s">
        <v>37</v>
      </c>
      <c r="C2255" s="1" t="s">
        <v>29</v>
      </c>
      <c r="D2255" s="1" t="s">
        <v>38</v>
      </c>
      <c r="E2255" s="1" t="s">
        <v>13</v>
      </c>
      <c r="F2255">
        <v>2022</v>
      </c>
      <c r="G2255">
        <v>11</v>
      </c>
      <c r="H2255">
        <v>13342</v>
      </c>
      <c r="I2255">
        <v>79394</v>
      </c>
      <c r="J2255" s="4">
        <f>SUMIFS(I:I,D:D,External_Data[[#This Row],[Brand]],F:F,External_Data[[#This Row],[Year]])</f>
        <v>3585792</v>
      </c>
      <c r="K22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3599659</v>
      </c>
    </row>
    <row r="2256" spans="1:11" x14ac:dyDescent="0.25">
      <c r="A2256" s="1" t="s">
        <v>9</v>
      </c>
      <c r="B2256" s="1" t="s">
        <v>37</v>
      </c>
      <c r="C2256" s="1" t="s">
        <v>29</v>
      </c>
      <c r="D2256" s="1" t="s">
        <v>38</v>
      </c>
      <c r="E2256" s="1" t="s">
        <v>13</v>
      </c>
      <c r="F2256">
        <v>2022</v>
      </c>
      <c r="G2256">
        <v>12</v>
      </c>
      <c r="H2256">
        <v>15274</v>
      </c>
      <c r="I2256">
        <v>90349</v>
      </c>
      <c r="J2256" s="4">
        <f>SUMIFS(I:I,D:D,External_Data[[#This Row],[Brand]],F:F,External_Data[[#This Row],[Year]])</f>
        <v>3585792</v>
      </c>
      <c r="K22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3585792</v>
      </c>
    </row>
    <row r="2257" spans="1:11" x14ac:dyDescent="0.25">
      <c r="A2257" s="1" t="s">
        <v>9</v>
      </c>
      <c r="B2257" s="1" t="s">
        <v>37</v>
      </c>
      <c r="C2257" s="1" t="s">
        <v>29</v>
      </c>
      <c r="D2257" s="1" t="s">
        <v>38</v>
      </c>
      <c r="E2257" s="1" t="s">
        <v>13</v>
      </c>
      <c r="F2257">
        <v>2023</v>
      </c>
      <c r="G2257">
        <v>1</v>
      </c>
      <c r="H2257">
        <v>13069</v>
      </c>
      <c r="I2257">
        <v>78134</v>
      </c>
      <c r="J2257" s="4">
        <f>SUMIFS(I:I,D:D,External_Data[[#This Row],[Brand]],F:F,External_Data[[#This Row],[Year]])</f>
        <v>651924</v>
      </c>
      <c r="K22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876659</v>
      </c>
    </row>
    <row r="2258" spans="1:11" x14ac:dyDescent="0.25">
      <c r="A2258" s="1" t="s">
        <v>9</v>
      </c>
      <c r="B2258" s="1" t="s">
        <v>37</v>
      </c>
      <c r="C2258" s="1" t="s">
        <v>29</v>
      </c>
      <c r="D2258" s="1" t="s">
        <v>38</v>
      </c>
      <c r="E2258" s="1" t="s">
        <v>13</v>
      </c>
      <c r="F2258">
        <v>2023</v>
      </c>
      <c r="G2258">
        <v>2</v>
      </c>
      <c r="H2258">
        <v>13272</v>
      </c>
      <c r="I2258">
        <v>77938</v>
      </c>
      <c r="J2258" s="4">
        <f>SUMIFS(I:I,D:D,External_Data[[#This Row],[Brand]],F:F,External_Data[[#This Row],[Year]])</f>
        <v>651924</v>
      </c>
      <c r="K22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862631</v>
      </c>
    </row>
    <row r="2259" spans="1:11" x14ac:dyDescent="0.25">
      <c r="A2259" s="1" t="s">
        <v>9</v>
      </c>
      <c r="B2259" s="1" t="s">
        <v>37</v>
      </c>
      <c r="C2259" s="1" t="s">
        <v>29</v>
      </c>
      <c r="D2259" s="1" t="s">
        <v>38</v>
      </c>
      <c r="E2259" s="1" t="s">
        <v>13</v>
      </c>
      <c r="F2259">
        <v>2023</v>
      </c>
      <c r="G2259">
        <v>3</v>
      </c>
      <c r="H2259">
        <v>13223</v>
      </c>
      <c r="I2259">
        <v>77378</v>
      </c>
      <c r="J2259" s="4">
        <f>SUMIFS(I:I,D:D,External_Data[[#This Row],[Brand]],F:F,External_Data[[#This Row],[Year]])</f>
        <v>651924</v>
      </c>
      <c r="K22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810047</v>
      </c>
    </row>
    <row r="2260" spans="1:11" x14ac:dyDescent="0.25">
      <c r="A2260" s="1" t="s">
        <v>9</v>
      </c>
      <c r="B2260" s="1" t="s">
        <v>37</v>
      </c>
      <c r="C2260" s="1" t="s">
        <v>29</v>
      </c>
      <c r="D2260" s="1" t="s">
        <v>38</v>
      </c>
      <c r="E2260" s="1" t="s">
        <v>14</v>
      </c>
      <c r="F2260">
        <v>2018</v>
      </c>
      <c r="G2260">
        <v>1</v>
      </c>
      <c r="H2260">
        <v>20664</v>
      </c>
      <c r="I2260">
        <v>94605</v>
      </c>
      <c r="J2260" s="4">
        <f>SUMIFS(I:I,D:D,External_Data[[#This Row],[Brand]],F:F,External_Data[[#This Row],[Year]])</f>
        <v>2550065</v>
      </c>
      <c r="K22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1" spans="1:11" x14ac:dyDescent="0.25">
      <c r="A2261" s="1" t="s">
        <v>9</v>
      </c>
      <c r="B2261" s="1" t="s">
        <v>37</v>
      </c>
      <c r="C2261" s="1" t="s">
        <v>29</v>
      </c>
      <c r="D2261" s="1" t="s">
        <v>38</v>
      </c>
      <c r="E2261" s="1" t="s">
        <v>14</v>
      </c>
      <c r="F2261">
        <v>2018</v>
      </c>
      <c r="G2261">
        <v>2</v>
      </c>
      <c r="H2261">
        <v>18774</v>
      </c>
      <c r="I2261">
        <v>85729</v>
      </c>
      <c r="J2261" s="4">
        <f>SUMIFS(I:I,D:D,External_Data[[#This Row],[Brand]],F:F,External_Data[[#This Row],[Year]])</f>
        <v>2550065</v>
      </c>
      <c r="K22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2" spans="1:11" x14ac:dyDescent="0.25">
      <c r="A2262" s="1" t="s">
        <v>9</v>
      </c>
      <c r="B2262" s="1" t="s">
        <v>37</v>
      </c>
      <c r="C2262" s="1" t="s">
        <v>29</v>
      </c>
      <c r="D2262" s="1" t="s">
        <v>38</v>
      </c>
      <c r="E2262" s="1" t="s">
        <v>14</v>
      </c>
      <c r="F2262">
        <v>2018</v>
      </c>
      <c r="G2262">
        <v>3</v>
      </c>
      <c r="H2262">
        <v>19012</v>
      </c>
      <c r="I2262">
        <v>86863</v>
      </c>
      <c r="J2262" s="4">
        <f>SUMIFS(I:I,D:D,External_Data[[#This Row],[Brand]],F:F,External_Data[[#This Row],[Year]])</f>
        <v>2550065</v>
      </c>
      <c r="K22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3" spans="1:11" x14ac:dyDescent="0.25">
      <c r="A2263" s="1" t="s">
        <v>9</v>
      </c>
      <c r="B2263" s="1" t="s">
        <v>37</v>
      </c>
      <c r="C2263" s="1" t="s">
        <v>29</v>
      </c>
      <c r="D2263" s="1" t="s">
        <v>38</v>
      </c>
      <c r="E2263" s="1" t="s">
        <v>14</v>
      </c>
      <c r="F2263">
        <v>2018</v>
      </c>
      <c r="G2263">
        <v>4</v>
      </c>
      <c r="H2263">
        <v>17311</v>
      </c>
      <c r="I2263">
        <v>78946</v>
      </c>
      <c r="J2263" s="4">
        <f>SUMIFS(I:I,D:D,External_Data[[#This Row],[Brand]],F:F,External_Data[[#This Row],[Year]])</f>
        <v>2550065</v>
      </c>
      <c r="K22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4" spans="1:11" x14ac:dyDescent="0.25">
      <c r="A2264" s="1" t="s">
        <v>9</v>
      </c>
      <c r="B2264" s="1" t="s">
        <v>37</v>
      </c>
      <c r="C2264" s="1" t="s">
        <v>29</v>
      </c>
      <c r="D2264" s="1" t="s">
        <v>38</v>
      </c>
      <c r="E2264" s="1" t="s">
        <v>14</v>
      </c>
      <c r="F2264">
        <v>2018</v>
      </c>
      <c r="G2264">
        <v>5</v>
      </c>
      <c r="H2264">
        <v>18816</v>
      </c>
      <c r="I2264">
        <v>86086</v>
      </c>
      <c r="J2264" s="4">
        <f>SUMIFS(I:I,D:D,External_Data[[#This Row],[Brand]],F:F,External_Data[[#This Row],[Year]])</f>
        <v>2550065</v>
      </c>
      <c r="K22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5" spans="1:11" x14ac:dyDescent="0.25">
      <c r="A2265" s="1" t="s">
        <v>9</v>
      </c>
      <c r="B2265" s="1" t="s">
        <v>37</v>
      </c>
      <c r="C2265" s="1" t="s">
        <v>29</v>
      </c>
      <c r="D2265" s="1" t="s">
        <v>38</v>
      </c>
      <c r="E2265" s="1" t="s">
        <v>14</v>
      </c>
      <c r="F2265">
        <v>2018</v>
      </c>
      <c r="G2265">
        <v>6</v>
      </c>
      <c r="H2265">
        <v>20062</v>
      </c>
      <c r="I2265">
        <v>93345</v>
      </c>
      <c r="J2265" s="4">
        <f>SUMIFS(I:I,D:D,External_Data[[#This Row],[Brand]],F:F,External_Data[[#This Row],[Year]])</f>
        <v>2550065</v>
      </c>
      <c r="K22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6" spans="1:11" x14ac:dyDescent="0.25">
      <c r="A2266" s="1" t="s">
        <v>9</v>
      </c>
      <c r="B2266" s="1" t="s">
        <v>37</v>
      </c>
      <c r="C2266" s="1" t="s">
        <v>29</v>
      </c>
      <c r="D2266" s="1" t="s">
        <v>38</v>
      </c>
      <c r="E2266" s="1" t="s">
        <v>14</v>
      </c>
      <c r="F2266">
        <v>2018</v>
      </c>
      <c r="G2266">
        <v>7</v>
      </c>
      <c r="H2266">
        <v>18627</v>
      </c>
      <c r="I2266">
        <v>88459</v>
      </c>
      <c r="J2266" s="4">
        <f>SUMIFS(I:I,D:D,External_Data[[#This Row],[Brand]],F:F,External_Data[[#This Row],[Year]])</f>
        <v>2550065</v>
      </c>
      <c r="K22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7" spans="1:11" x14ac:dyDescent="0.25">
      <c r="A2267" s="1" t="s">
        <v>9</v>
      </c>
      <c r="B2267" s="1" t="s">
        <v>37</v>
      </c>
      <c r="C2267" s="1" t="s">
        <v>29</v>
      </c>
      <c r="D2267" s="1" t="s">
        <v>38</v>
      </c>
      <c r="E2267" s="1" t="s">
        <v>14</v>
      </c>
      <c r="F2267">
        <v>2018</v>
      </c>
      <c r="G2267">
        <v>8</v>
      </c>
      <c r="H2267">
        <v>19110</v>
      </c>
      <c r="I2267">
        <v>92043</v>
      </c>
      <c r="J2267" s="4">
        <f>SUMIFS(I:I,D:D,External_Data[[#This Row],[Brand]],F:F,External_Data[[#This Row],[Year]])</f>
        <v>2550065</v>
      </c>
      <c r="K22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8" spans="1:11" x14ac:dyDescent="0.25">
      <c r="A2268" s="1" t="s">
        <v>9</v>
      </c>
      <c r="B2268" s="1" t="s">
        <v>37</v>
      </c>
      <c r="C2268" s="1" t="s">
        <v>29</v>
      </c>
      <c r="D2268" s="1" t="s">
        <v>38</v>
      </c>
      <c r="E2268" s="1" t="s">
        <v>14</v>
      </c>
      <c r="F2268">
        <v>2018</v>
      </c>
      <c r="G2268">
        <v>9</v>
      </c>
      <c r="H2268">
        <v>17227</v>
      </c>
      <c r="I2268">
        <v>81515</v>
      </c>
      <c r="J2268" s="4">
        <f>SUMIFS(I:I,D:D,External_Data[[#This Row],[Brand]],F:F,External_Data[[#This Row],[Year]])</f>
        <v>2550065</v>
      </c>
      <c r="K22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69" spans="1:11" x14ac:dyDescent="0.25">
      <c r="A2269" s="1" t="s">
        <v>9</v>
      </c>
      <c r="B2269" s="1" t="s">
        <v>37</v>
      </c>
      <c r="C2269" s="1" t="s">
        <v>29</v>
      </c>
      <c r="D2269" s="1" t="s">
        <v>38</v>
      </c>
      <c r="E2269" s="1" t="s">
        <v>14</v>
      </c>
      <c r="F2269">
        <v>2018</v>
      </c>
      <c r="G2269">
        <v>10</v>
      </c>
      <c r="H2269">
        <v>18697</v>
      </c>
      <c r="I2269">
        <v>91084</v>
      </c>
      <c r="J2269" s="4">
        <f>SUMIFS(I:I,D:D,External_Data[[#This Row],[Brand]],F:F,External_Data[[#This Row],[Year]])</f>
        <v>2550065</v>
      </c>
      <c r="K22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70" spans="1:11" x14ac:dyDescent="0.25">
      <c r="A2270" s="1" t="s">
        <v>9</v>
      </c>
      <c r="B2270" s="1" t="s">
        <v>37</v>
      </c>
      <c r="C2270" s="1" t="s">
        <v>29</v>
      </c>
      <c r="D2270" s="1" t="s">
        <v>38</v>
      </c>
      <c r="E2270" s="1" t="s">
        <v>14</v>
      </c>
      <c r="F2270">
        <v>2018</v>
      </c>
      <c r="G2270">
        <v>11</v>
      </c>
      <c r="H2270">
        <v>16940</v>
      </c>
      <c r="I2270">
        <v>81697</v>
      </c>
      <c r="J2270" s="4">
        <f>SUMIFS(I:I,D:D,External_Data[[#This Row],[Brand]],F:F,External_Data[[#This Row],[Year]])</f>
        <v>2550065</v>
      </c>
      <c r="K22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71" spans="1:11" x14ac:dyDescent="0.25">
      <c r="A2271" s="1" t="s">
        <v>9</v>
      </c>
      <c r="B2271" s="1" t="s">
        <v>37</v>
      </c>
      <c r="C2271" s="1" t="s">
        <v>29</v>
      </c>
      <c r="D2271" s="1" t="s">
        <v>38</v>
      </c>
      <c r="E2271" s="1" t="s">
        <v>14</v>
      </c>
      <c r="F2271">
        <v>2018</v>
      </c>
      <c r="G2271">
        <v>12</v>
      </c>
      <c r="H2271">
        <v>18718</v>
      </c>
      <c r="I2271">
        <v>91525</v>
      </c>
      <c r="J2271" s="4">
        <f>SUMIFS(I:I,D:D,External_Data[[#This Row],[Brand]],F:F,External_Data[[#This Row],[Year]])</f>
        <v>2550065</v>
      </c>
      <c r="K22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272" spans="1:11" x14ac:dyDescent="0.25">
      <c r="A2272" s="1" t="s">
        <v>9</v>
      </c>
      <c r="B2272" s="1" t="s">
        <v>37</v>
      </c>
      <c r="C2272" s="1" t="s">
        <v>29</v>
      </c>
      <c r="D2272" s="1" t="s">
        <v>38</v>
      </c>
      <c r="E2272" s="1" t="s">
        <v>14</v>
      </c>
      <c r="F2272">
        <v>2019</v>
      </c>
      <c r="G2272">
        <v>1</v>
      </c>
      <c r="H2272">
        <v>18340</v>
      </c>
      <c r="I2272">
        <v>93751</v>
      </c>
      <c r="J2272" s="4">
        <f>SUMIFS(I:I,D:D,External_Data[[#This Row],[Brand]],F:F,External_Data[[#This Row],[Year]])</f>
        <v>2577099</v>
      </c>
      <c r="K22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2780393</v>
      </c>
    </row>
    <row r="2273" spans="1:11" x14ac:dyDescent="0.25">
      <c r="A2273" s="1" t="s">
        <v>9</v>
      </c>
      <c r="B2273" s="1" t="s">
        <v>37</v>
      </c>
      <c r="C2273" s="1" t="s">
        <v>29</v>
      </c>
      <c r="D2273" s="1" t="s">
        <v>38</v>
      </c>
      <c r="E2273" s="1" t="s">
        <v>14</v>
      </c>
      <c r="F2273">
        <v>2019</v>
      </c>
      <c r="G2273">
        <v>2</v>
      </c>
      <c r="H2273">
        <v>15561</v>
      </c>
      <c r="I2273">
        <v>78323</v>
      </c>
      <c r="J2273" s="4">
        <f>SUMIFS(I:I,D:D,External_Data[[#This Row],[Brand]],F:F,External_Data[[#This Row],[Year]])</f>
        <v>2577099</v>
      </c>
      <c r="K22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2761619</v>
      </c>
    </row>
    <row r="2274" spans="1:11" x14ac:dyDescent="0.25">
      <c r="A2274" s="1" t="s">
        <v>9</v>
      </c>
      <c r="B2274" s="1" t="s">
        <v>37</v>
      </c>
      <c r="C2274" s="1" t="s">
        <v>29</v>
      </c>
      <c r="D2274" s="1" t="s">
        <v>38</v>
      </c>
      <c r="E2274" s="1" t="s">
        <v>14</v>
      </c>
      <c r="F2274">
        <v>2019</v>
      </c>
      <c r="G2274">
        <v>3</v>
      </c>
      <c r="H2274">
        <v>15666</v>
      </c>
      <c r="I2274">
        <v>82145</v>
      </c>
      <c r="J2274" s="4">
        <f>SUMIFS(I:I,D:D,External_Data[[#This Row],[Brand]],F:F,External_Data[[#This Row],[Year]])</f>
        <v>2577099</v>
      </c>
      <c r="K22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2742607</v>
      </c>
    </row>
    <row r="2275" spans="1:11" x14ac:dyDescent="0.25">
      <c r="A2275" s="1" t="s">
        <v>9</v>
      </c>
      <c r="B2275" s="1" t="s">
        <v>37</v>
      </c>
      <c r="C2275" s="1" t="s">
        <v>29</v>
      </c>
      <c r="D2275" s="1" t="s">
        <v>38</v>
      </c>
      <c r="E2275" s="1" t="s">
        <v>14</v>
      </c>
      <c r="F2275">
        <v>2019</v>
      </c>
      <c r="G2275">
        <v>4</v>
      </c>
      <c r="H2275">
        <v>15197</v>
      </c>
      <c r="I2275">
        <v>77238</v>
      </c>
      <c r="J2275" s="4">
        <f>SUMIFS(I:I,D:D,External_Data[[#This Row],[Brand]],F:F,External_Data[[#This Row],[Year]])</f>
        <v>2577099</v>
      </c>
      <c r="K22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2725296</v>
      </c>
    </row>
    <row r="2276" spans="1:11" x14ac:dyDescent="0.25">
      <c r="A2276" s="1" t="s">
        <v>9</v>
      </c>
      <c r="B2276" s="1" t="s">
        <v>37</v>
      </c>
      <c r="C2276" s="1" t="s">
        <v>29</v>
      </c>
      <c r="D2276" s="1" t="s">
        <v>38</v>
      </c>
      <c r="E2276" s="1" t="s">
        <v>14</v>
      </c>
      <c r="F2276">
        <v>2019</v>
      </c>
      <c r="G2276">
        <v>5</v>
      </c>
      <c r="H2276">
        <v>17024</v>
      </c>
      <c r="I2276">
        <v>87808</v>
      </c>
      <c r="J2276" s="4">
        <f>SUMIFS(I:I,D:D,External_Data[[#This Row],[Brand]],F:F,External_Data[[#This Row],[Year]])</f>
        <v>2577099</v>
      </c>
      <c r="K22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2706480</v>
      </c>
    </row>
    <row r="2277" spans="1:11" x14ac:dyDescent="0.25">
      <c r="A2277" s="1" t="s">
        <v>9</v>
      </c>
      <c r="B2277" s="1" t="s">
        <v>37</v>
      </c>
      <c r="C2277" s="1" t="s">
        <v>29</v>
      </c>
      <c r="D2277" s="1" t="s">
        <v>38</v>
      </c>
      <c r="E2277" s="1" t="s">
        <v>14</v>
      </c>
      <c r="F2277">
        <v>2019</v>
      </c>
      <c r="G2277">
        <v>6</v>
      </c>
      <c r="H2277">
        <v>17843</v>
      </c>
      <c r="I2277">
        <v>91574</v>
      </c>
      <c r="J2277" s="4">
        <f>SUMIFS(I:I,D:D,External_Data[[#This Row],[Brand]],F:F,External_Data[[#This Row],[Year]])</f>
        <v>2577099</v>
      </c>
      <c r="K22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2686418</v>
      </c>
    </row>
    <row r="2278" spans="1:11" x14ac:dyDescent="0.25">
      <c r="A2278" s="1" t="s">
        <v>9</v>
      </c>
      <c r="B2278" s="1" t="s">
        <v>37</v>
      </c>
      <c r="C2278" s="1" t="s">
        <v>29</v>
      </c>
      <c r="D2278" s="1" t="s">
        <v>38</v>
      </c>
      <c r="E2278" s="1" t="s">
        <v>14</v>
      </c>
      <c r="F2278">
        <v>2019</v>
      </c>
      <c r="G2278">
        <v>7</v>
      </c>
      <c r="H2278">
        <v>16814</v>
      </c>
      <c r="I2278">
        <v>84014</v>
      </c>
      <c r="J2278" s="4">
        <f>SUMIFS(I:I,D:D,External_Data[[#This Row],[Brand]],F:F,External_Data[[#This Row],[Year]])</f>
        <v>2577099</v>
      </c>
      <c r="K22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2667791</v>
      </c>
    </row>
    <row r="2279" spans="1:11" x14ac:dyDescent="0.25">
      <c r="A2279" s="1" t="s">
        <v>9</v>
      </c>
      <c r="B2279" s="1" t="s">
        <v>37</v>
      </c>
      <c r="C2279" s="1" t="s">
        <v>29</v>
      </c>
      <c r="D2279" s="1" t="s">
        <v>38</v>
      </c>
      <c r="E2279" s="1" t="s">
        <v>14</v>
      </c>
      <c r="F2279">
        <v>2019</v>
      </c>
      <c r="G2279">
        <v>8</v>
      </c>
      <c r="H2279">
        <v>14973</v>
      </c>
      <c r="I2279">
        <v>76034</v>
      </c>
      <c r="J2279" s="4">
        <f>SUMIFS(I:I,D:D,External_Data[[#This Row],[Brand]],F:F,External_Data[[#This Row],[Year]])</f>
        <v>2577099</v>
      </c>
      <c r="K22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2648681</v>
      </c>
    </row>
    <row r="2280" spans="1:11" x14ac:dyDescent="0.25">
      <c r="A2280" s="1" t="s">
        <v>9</v>
      </c>
      <c r="B2280" s="1" t="s">
        <v>37</v>
      </c>
      <c r="C2280" s="1" t="s">
        <v>29</v>
      </c>
      <c r="D2280" s="1" t="s">
        <v>38</v>
      </c>
      <c r="E2280" s="1" t="s">
        <v>14</v>
      </c>
      <c r="F2280">
        <v>2019</v>
      </c>
      <c r="G2280">
        <v>9</v>
      </c>
      <c r="H2280">
        <v>16387</v>
      </c>
      <c r="I2280">
        <v>82005</v>
      </c>
      <c r="J2280" s="4">
        <f>SUMIFS(I:I,D:D,External_Data[[#This Row],[Brand]],F:F,External_Data[[#This Row],[Year]])</f>
        <v>2577099</v>
      </c>
      <c r="K22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2631454</v>
      </c>
    </row>
    <row r="2281" spans="1:11" x14ac:dyDescent="0.25">
      <c r="A2281" s="1" t="s">
        <v>9</v>
      </c>
      <c r="B2281" s="1" t="s">
        <v>37</v>
      </c>
      <c r="C2281" s="1" t="s">
        <v>29</v>
      </c>
      <c r="D2281" s="1" t="s">
        <v>38</v>
      </c>
      <c r="E2281" s="1" t="s">
        <v>14</v>
      </c>
      <c r="F2281">
        <v>2019</v>
      </c>
      <c r="G2281">
        <v>10</v>
      </c>
      <c r="H2281">
        <v>16989</v>
      </c>
      <c r="I2281">
        <v>85232</v>
      </c>
      <c r="J2281" s="4">
        <f>SUMIFS(I:I,D:D,External_Data[[#This Row],[Brand]],F:F,External_Data[[#This Row],[Year]])</f>
        <v>2577099</v>
      </c>
      <c r="K22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2612757</v>
      </c>
    </row>
    <row r="2282" spans="1:11" x14ac:dyDescent="0.25">
      <c r="A2282" s="1" t="s">
        <v>9</v>
      </c>
      <c r="B2282" s="1" t="s">
        <v>37</v>
      </c>
      <c r="C2282" s="1" t="s">
        <v>29</v>
      </c>
      <c r="D2282" s="1" t="s">
        <v>38</v>
      </c>
      <c r="E2282" s="1" t="s">
        <v>14</v>
      </c>
      <c r="F2282">
        <v>2019</v>
      </c>
      <c r="G2282">
        <v>11</v>
      </c>
      <c r="H2282">
        <v>16464</v>
      </c>
      <c r="I2282">
        <v>82299</v>
      </c>
      <c r="J2282" s="4">
        <f>SUMIFS(I:I,D:D,External_Data[[#This Row],[Brand]],F:F,External_Data[[#This Row],[Year]])</f>
        <v>2577099</v>
      </c>
      <c r="K22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2595817</v>
      </c>
    </row>
    <row r="2283" spans="1:11" x14ac:dyDescent="0.25">
      <c r="A2283" s="1" t="s">
        <v>9</v>
      </c>
      <c r="B2283" s="1" t="s">
        <v>37</v>
      </c>
      <c r="C2283" s="1" t="s">
        <v>29</v>
      </c>
      <c r="D2283" s="1" t="s">
        <v>38</v>
      </c>
      <c r="E2283" s="1" t="s">
        <v>14</v>
      </c>
      <c r="F2283">
        <v>2019</v>
      </c>
      <c r="G2283">
        <v>12</v>
      </c>
      <c r="H2283">
        <v>18389</v>
      </c>
      <c r="I2283">
        <v>92778</v>
      </c>
      <c r="J2283" s="4">
        <f>SUMIFS(I:I,D:D,External_Data[[#This Row],[Brand]],F:F,External_Data[[#This Row],[Year]])</f>
        <v>2577099</v>
      </c>
      <c r="K22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2577099</v>
      </c>
    </row>
    <row r="2284" spans="1:11" x14ac:dyDescent="0.25">
      <c r="A2284" s="1" t="s">
        <v>9</v>
      </c>
      <c r="B2284" s="1" t="s">
        <v>37</v>
      </c>
      <c r="C2284" s="1" t="s">
        <v>29</v>
      </c>
      <c r="D2284" s="1" t="s">
        <v>38</v>
      </c>
      <c r="E2284" s="1" t="s">
        <v>14</v>
      </c>
      <c r="F2284">
        <v>2020</v>
      </c>
      <c r="G2284">
        <v>1</v>
      </c>
      <c r="H2284">
        <v>17696</v>
      </c>
      <c r="I2284">
        <v>88942</v>
      </c>
      <c r="J2284" s="4">
        <f>SUMIFS(I:I,D:D,External_Data[[#This Row],[Brand]],F:F,External_Data[[#This Row],[Year]])</f>
        <v>2591624</v>
      </c>
      <c r="K22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2772931</v>
      </c>
    </row>
    <row r="2285" spans="1:11" x14ac:dyDescent="0.25">
      <c r="A2285" s="1" t="s">
        <v>9</v>
      </c>
      <c r="B2285" s="1" t="s">
        <v>37</v>
      </c>
      <c r="C2285" s="1" t="s">
        <v>29</v>
      </c>
      <c r="D2285" s="1" t="s">
        <v>38</v>
      </c>
      <c r="E2285" s="1" t="s">
        <v>14</v>
      </c>
      <c r="F2285">
        <v>2020</v>
      </c>
      <c r="G2285">
        <v>2</v>
      </c>
      <c r="H2285">
        <v>16709</v>
      </c>
      <c r="I2285">
        <v>84581</v>
      </c>
      <c r="J2285" s="4">
        <f>SUMIFS(I:I,D:D,External_Data[[#This Row],[Brand]],F:F,External_Data[[#This Row],[Year]])</f>
        <v>2591624</v>
      </c>
      <c r="K22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2757370</v>
      </c>
    </row>
    <row r="2286" spans="1:11" x14ac:dyDescent="0.25">
      <c r="A2286" s="1" t="s">
        <v>9</v>
      </c>
      <c r="B2286" s="1" t="s">
        <v>37</v>
      </c>
      <c r="C2286" s="1" t="s">
        <v>29</v>
      </c>
      <c r="D2286" s="1" t="s">
        <v>38</v>
      </c>
      <c r="E2286" s="1" t="s">
        <v>14</v>
      </c>
      <c r="F2286">
        <v>2020</v>
      </c>
      <c r="G2286">
        <v>3</v>
      </c>
      <c r="H2286">
        <v>22260</v>
      </c>
      <c r="I2286">
        <v>111160</v>
      </c>
      <c r="J2286" s="4">
        <f>SUMIFS(I:I,D:D,External_Data[[#This Row],[Brand]],F:F,External_Data[[#This Row],[Year]])</f>
        <v>2591624</v>
      </c>
      <c r="K22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2741704</v>
      </c>
    </row>
    <row r="2287" spans="1:11" x14ac:dyDescent="0.25">
      <c r="A2287" s="1" t="s">
        <v>9</v>
      </c>
      <c r="B2287" s="1" t="s">
        <v>37</v>
      </c>
      <c r="C2287" s="1" t="s">
        <v>29</v>
      </c>
      <c r="D2287" s="1" t="s">
        <v>38</v>
      </c>
      <c r="E2287" s="1" t="s">
        <v>14</v>
      </c>
      <c r="F2287">
        <v>2020</v>
      </c>
      <c r="G2287">
        <v>4</v>
      </c>
      <c r="H2287">
        <v>19131</v>
      </c>
      <c r="I2287">
        <v>98651</v>
      </c>
      <c r="J2287" s="4">
        <f>SUMIFS(I:I,D:D,External_Data[[#This Row],[Brand]],F:F,External_Data[[#This Row],[Year]])</f>
        <v>2591624</v>
      </c>
      <c r="K22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2726507</v>
      </c>
    </row>
    <row r="2288" spans="1:11" x14ac:dyDescent="0.25">
      <c r="A2288" s="1" t="s">
        <v>9</v>
      </c>
      <c r="B2288" s="1" t="s">
        <v>37</v>
      </c>
      <c r="C2288" s="1" t="s">
        <v>29</v>
      </c>
      <c r="D2288" s="1" t="s">
        <v>38</v>
      </c>
      <c r="E2288" s="1" t="s">
        <v>14</v>
      </c>
      <c r="F2288">
        <v>2020</v>
      </c>
      <c r="G2288">
        <v>5</v>
      </c>
      <c r="H2288">
        <v>15470</v>
      </c>
      <c r="I2288">
        <v>79996</v>
      </c>
      <c r="J2288" s="4">
        <f>SUMIFS(I:I,D:D,External_Data[[#This Row],[Brand]],F:F,External_Data[[#This Row],[Year]])</f>
        <v>2591624</v>
      </c>
      <c r="K22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2709483</v>
      </c>
    </row>
    <row r="2289" spans="1:11" x14ac:dyDescent="0.25">
      <c r="A2289" s="1" t="s">
        <v>9</v>
      </c>
      <c r="B2289" s="1" t="s">
        <v>37</v>
      </c>
      <c r="C2289" s="1" t="s">
        <v>29</v>
      </c>
      <c r="D2289" s="1" t="s">
        <v>38</v>
      </c>
      <c r="E2289" s="1" t="s">
        <v>14</v>
      </c>
      <c r="F2289">
        <v>2020</v>
      </c>
      <c r="G2289">
        <v>6</v>
      </c>
      <c r="H2289">
        <v>17822</v>
      </c>
      <c r="I2289">
        <v>91658</v>
      </c>
      <c r="J2289" s="4">
        <f>SUMIFS(I:I,D:D,External_Data[[#This Row],[Brand]],F:F,External_Data[[#This Row],[Year]])</f>
        <v>2591624</v>
      </c>
      <c r="K22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2691640</v>
      </c>
    </row>
    <row r="2290" spans="1:11" x14ac:dyDescent="0.25">
      <c r="A2290" s="1" t="s">
        <v>9</v>
      </c>
      <c r="B2290" s="1" t="s">
        <v>37</v>
      </c>
      <c r="C2290" s="1" t="s">
        <v>29</v>
      </c>
      <c r="D2290" s="1" t="s">
        <v>38</v>
      </c>
      <c r="E2290" s="1" t="s">
        <v>14</v>
      </c>
      <c r="F2290">
        <v>2020</v>
      </c>
      <c r="G2290">
        <v>7</v>
      </c>
      <c r="H2290">
        <v>19824</v>
      </c>
      <c r="I2290">
        <v>102662</v>
      </c>
      <c r="J2290" s="4">
        <f>SUMIFS(I:I,D:D,External_Data[[#This Row],[Brand]],F:F,External_Data[[#This Row],[Year]])</f>
        <v>2591624</v>
      </c>
      <c r="K22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2674826</v>
      </c>
    </row>
    <row r="2291" spans="1:11" x14ac:dyDescent="0.25">
      <c r="A2291" s="1" t="s">
        <v>9</v>
      </c>
      <c r="B2291" s="1" t="s">
        <v>37</v>
      </c>
      <c r="C2291" s="1" t="s">
        <v>29</v>
      </c>
      <c r="D2291" s="1" t="s">
        <v>38</v>
      </c>
      <c r="E2291" s="1" t="s">
        <v>14</v>
      </c>
      <c r="F2291">
        <v>2020</v>
      </c>
      <c r="G2291">
        <v>8</v>
      </c>
      <c r="H2291">
        <v>16289</v>
      </c>
      <c r="I2291">
        <v>83230</v>
      </c>
      <c r="J2291" s="4">
        <f>SUMIFS(I:I,D:D,External_Data[[#This Row],[Brand]],F:F,External_Data[[#This Row],[Year]])</f>
        <v>2591624</v>
      </c>
      <c r="K22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2659853</v>
      </c>
    </row>
    <row r="2292" spans="1:11" x14ac:dyDescent="0.25">
      <c r="A2292" s="1" t="s">
        <v>9</v>
      </c>
      <c r="B2292" s="1" t="s">
        <v>37</v>
      </c>
      <c r="C2292" s="1" t="s">
        <v>29</v>
      </c>
      <c r="D2292" s="1" t="s">
        <v>38</v>
      </c>
      <c r="E2292" s="1" t="s">
        <v>14</v>
      </c>
      <c r="F2292">
        <v>2020</v>
      </c>
      <c r="G2292">
        <v>9</v>
      </c>
      <c r="H2292">
        <v>17507</v>
      </c>
      <c r="I2292">
        <v>90433</v>
      </c>
      <c r="J2292" s="4">
        <f>SUMIFS(I:I,D:D,External_Data[[#This Row],[Brand]],F:F,External_Data[[#This Row],[Year]])</f>
        <v>2591624</v>
      </c>
      <c r="K22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2643466</v>
      </c>
    </row>
    <row r="2293" spans="1:11" x14ac:dyDescent="0.25">
      <c r="A2293" s="1" t="s">
        <v>9</v>
      </c>
      <c r="B2293" s="1" t="s">
        <v>37</v>
      </c>
      <c r="C2293" s="1" t="s">
        <v>29</v>
      </c>
      <c r="D2293" s="1" t="s">
        <v>38</v>
      </c>
      <c r="E2293" s="1" t="s">
        <v>14</v>
      </c>
      <c r="F2293">
        <v>2020</v>
      </c>
      <c r="G2293">
        <v>10</v>
      </c>
      <c r="H2293">
        <v>20083</v>
      </c>
      <c r="I2293">
        <v>103670</v>
      </c>
      <c r="J2293" s="4">
        <f>SUMIFS(I:I,D:D,External_Data[[#This Row],[Brand]],F:F,External_Data[[#This Row],[Year]])</f>
        <v>2591624</v>
      </c>
      <c r="K22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2626477</v>
      </c>
    </row>
    <row r="2294" spans="1:11" x14ac:dyDescent="0.25">
      <c r="A2294" s="1" t="s">
        <v>9</v>
      </c>
      <c r="B2294" s="1" t="s">
        <v>37</v>
      </c>
      <c r="C2294" s="1" t="s">
        <v>29</v>
      </c>
      <c r="D2294" s="1" t="s">
        <v>38</v>
      </c>
      <c r="E2294" s="1" t="s">
        <v>14</v>
      </c>
      <c r="F2294">
        <v>2020</v>
      </c>
      <c r="G2294">
        <v>11</v>
      </c>
      <c r="H2294">
        <v>17633</v>
      </c>
      <c r="I2294">
        <v>90930</v>
      </c>
      <c r="J2294" s="4">
        <f>SUMIFS(I:I,D:D,External_Data[[#This Row],[Brand]],F:F,External_Data[[#This Row],[Year]])</f>
        <v>2591624</v>
      </c>
      <c r="K22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2610013</v>
      </c>
    </row>
    <row r="2295" spans="1:11" x14ac:dyDescent="0.25">
      <c r="A2295" s="1" t="s">
        <v>9</v>
      </c>
      <c r="B2295" s="1" t="s">
        <v>37</v>
      </c>
      <c r="C2295" s="1" t="s">
        <v>29</v>
      </c>
      <c r="D2295" s="1" t="s">
        <v>38</v>
      </c>
      <c r="E2295" s="1" t="s">
        <v>14</v>
      </c>
      <c r="F2295">
        <v>2020</v>
      </c>
      <c r="G2295">
        <v>12</v>
      </c>
      <c r="H2295">
        <v>17738</v>
      </c>
      <c r="I2295">
        <v>93226</v>
      </c>
      <c r="J2295" s="4">
        <f>SUMIFS(I:I,D:D,External_Data[[#This Row],[Brand]],F:F,External_Data[[#This Row],[Year]])</f>
        <v>2591624</v>
      </c>
      <c r="K22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2591624</v>
      </c>
    </row>
    <row r="2296" spans="1:11" x14ac:dyDescent="0.25">
      <c r="A2296" s="1" t="s">
        <v>9</v>
      </c>
      <c r="B2296" s="1" t="s">
        <v>37</v>
      </c>
      <c r="C2296" s="1" t="s">
        <v>29</v>
      </c>
      <c r="D2296" s="1" t="s">
        <v>38</v>
      </c>
      <c r="E2296" s="1" t="s">
        <v>14</v>
      </c>
      <c r="F2296">
        <v>2021</v>
      </c>
      <c r="G2296">
        <v>1</v>
      </c>
      <c r="H2296">
        <v>17934</v>
      </c>
      <c r="I2296">
        <v>95809</v>
      </c>
      <c r="J2296" s="4">
        <f>SUMIFS(I:I,D:D,External_Data[[#This Row],[Brand]],F:F,External_Data[[#This Row],[Year]])</f>
        <v>2485259</v>
      </c>
      <c r="K22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2685725</v>
      </c>
    </row>
    <row r="2297" spans="1:11" x14ac:dyDescent="0.25">
      <c r="A2297" s="1" t="s">
        <v>9</v>
      </c>
      <c r="B2297" s="1" t="s">
        <v>37</v>
      </c>
      <c r="C2297" s="1" t="s">
        <v>29</v>
      </c>
      <c r="D2297" s="1" t="s">
        <v>38</v>
      </c>
      <c r="E2297" s="1" t="s">
        <v>14</v>
      </c>
      <c r="F2297">
        <v>2021</v>
      </c>
      <c r="G2297">
        <v>2</v>
      </c>
      <c r="H2297">
        <v>15498</v>
      </c>
      <c r="I2297">
        <v>82516</v>
      </c>
      <c r="J2297" s="4">
        <f>SUMIFS(I:I,D:D,External_Data[[#This Row],[Brand]],F:F,External_Data[[#This Row],[Year]])</f>
        <v>2485259</v>
      </c>
      <c r="K22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2669016</v>
      </c>
    </row>
    <row r="2298" spans="1:11" x14ac:dyDescent="0.25">
      <c r="A2298" s="1" t="s">
        <v>9</v>
      </c>
      <c r="B2298" s="1" t="s">
        <v>37</v>
      </c>
      <c r="C2298" s="1" t="s">
        <v>29</v>
      </c>
      <c r="D2298" s="1" t="s">
        <v>38</v>
      </c>
      <c r="E2298" s="1" t="s">
        <v>14</v>
      </c>
      <c r="F2298">
        <v>2021</v>
      </c>
      <c r="G2298">
        <v>3</v>
      </c>
      <c r="H2298">
        <v>18284</v>
      </c>
      <c r="I2298">
        <v>98560</v>
      </c>
      <c r="J2298" s="4">
        <f>SUMIFS(I:I,D:D,External_Data[[#This Row],[Brand]],F:F,External_Data[[#This Row],[Year]])</f>
        <v>2485259</v>
      </c>
      <c r="K22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2646756</v>
      </c>
    </row>
    <row r="2299" spans="1:11" x14ac:dyDescent="0.25">
      <c r="A2299" s="1" t="s">
        <v>9</v>
      </c>
      <c r="B2299" s="1" t="s">
        <v>37</v>
      </c>
      <c r="C2299" s="1" t="s">
        <v>29</v>
      </c>
      <c r="D2299" s="1" t="s">
        <v>38</v>
      </c>
      <c r="E2299" s="1" t="s">
        <v>14</v>
      </c>
      <c r="F2299">
        <v>2021</v>
      </c>
      <c r="G2299">
        <v>4</v>
      </c>
      <c r="H2299">
        <v>17052</v>
      </c>
      <c r="I2299">
        <v>92029</v>
      </c>
      <c r="J2299" s="4">
        <f>SUMIFS(I:I,D:D,External_Data[[#This Row],[Brand]],F:F,External_Data[[#This Row],[Year]])</f>
        <v>2485259</v>
      </c>
      <c r="K22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2627625</v>
      </c>
    </row>
    <row r="2300" spans="1:11" x14ac:dyDescent="0.25">
      <c r="A2300" s="1" t="s">
        <v>9</v>
      </c>
      <c r="B2300" s="1" t="s">
        <v>37</v>
      </c>
      <c r="C2300" s="1" t="s">
        <v>29</v>
      </c>
      <c r="D2300" s="1" t="s">
        <v>38</v>
      </c>
      <c r="E2300" s="1" t="s">
        <v>14</v>
      </c>
      <c r="F2300">
        <v>2021</v>
      </c>
      <c r="G2300">
        <v>5</v>
      </c>
      <c r="H2300">
        <v>16268</v>
      </c>
      <c r="I2300">
        <v>89887</v>
      </c>
      <c r="J2300" s="4">
        <f>SUMIFS(I:I,D:D,External_Data[[#This Row],[Brand]],F:F,External_Data[[#This Row],[Year]])</f>
        <v>2485259</v>
      </c>
      <c r="K23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2612155</v>
      </c>
    </row>
    <row r="2301" spans="1:11" x14ac:dyDescent="0.25">
      <c r="A2301" s="1" t="s">
        <v>9</v>
      </c>
      <c r="B2301" s="1" t="s">
        <v>37</v>
      </c>
      <c r="C2301" s="1" t="s">
        <v>29</v>
      </c>
      <c r="D2301" s="1" t="s">
        <v>38</v>
      </c>
      <c r="E2301" s="1" t="s">
        <v>14</v>
      </c>
      <c r="F2301">
        <v>2021</v>
      </c>
      <c r="G2301">
        <v>6</v>
      </c>
      <c r="H2301">
        <v>17206</v>
      </c>
      <c r="I2301">
        <v>92435</v>
      </c>
      <c r="J2301" s="4">
        <f>SUMIFS(I:I,D:D,External_Data[[#This Row],[Brand]],F:F,External_Data[[#This Row],[Year]])</f>
        <v>2485259</v>
      </c>
      <c r="K23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2594333</v>
      </c>
    </row>
    <row r="2302" spans="1:11" x14ac:dyDescent="0.25">
      <c r="A2302" s="1" t="s">
        <v>9</v>
      </c>
      <c r="B2302" s="1" t="s">
        <v>37</v>
      </c>
      <c r="C2302" s="1" t="s">
        <v>29</v>
      </c>
      <c r="D2302" s="1" t="s">
        <v>38</v>
      </c>
      <c r="E2302" s="1" t="s">
        <v>14</v>
      </c>
      <c r="F2302">
        <v>2021</v>
      </c>
      <c r="G2302">
        <v>7</v>
      </c>
      <c r="H2302">
        <v>17437</v>
      </c>
      <c r="I2302">
        <v>94297</v>
      </c>
      <c r="J2302" s="4">
        <f>SUMIFS(I:I,D:D,External_Data[[#This Row],[Brand]],F:F,External_Data[[#This Row],[Year]])</f>
        <v>2485259</v>
      </c>
      <c r="K23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2574509</v>
      </c>
    </row>
    <row r="2303" spans="1:11" x14ac:dyDescent="0.25">
      <c r="A2303" s="1" t="s">
        <v>9</v>
      </c>
      <c r="B2303" s="1" t="s">
        <v>37</v>
      </c>
      <c r="C2303" s="1" t="s">
        <v>29</v>
      </c>
      <c r="D2303" s="1" t="s">
        <v>38</v>
      </c>
      <c r="E2303" s="1" t="s">
        <v>14</v>
      </c>
      <c r="F2303">
        <v>2021</v>
      </c>
      <c r="G2303">
        <v>8</v>
      </c>
      <c r="H2303">
        <v>15379</v>
      </c>
      <c r="I2303">
        <v>84266</v>
      </c>
      <c r="J2303" s="4">
        <f>SUMIFS(I:I,D:D,External_Data[[#This Row],[Brand]],F:F,External_Data[[#This Row],[Year]])</f>
        <v>2485259</v>
      </c>
      <c r="K23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2558220</v>
      </c>
    </row>
    <row r="2304" spans="1:11" x14ac:dyDescent="0.25">
      <c r="A2304" s="1" t="s">
        <v>9</v>
      </c>
      <c r="B2304" s="1" t="s">
        <v>37</v>
      </c>
      <c r="C2304" s="1" t="s">
        <v>29</v>
      </c>
      <c r="D2304" s="1" t="s">
        <v>38</v>
      </c>
      <c r="E2304" s="1" t="s">
        <v>14</v>
      </c>
      <c r="F2304">
        <v>2021</v>
      </c>
      <c r="G2304">
        <v>9</v>
      </c>
      <c r="H2304">
        <v>14273</v>
      </c>
      <c r="I2304">
        <v>78001</v>
      </c>
      <c r="J2304" s="4">
        <f>SUMIFS(I:I,D:D,External_Data[[#This Row],[Brand]],F:F,External_Data[[#This Row],[Year]])</f>
        <v>2485259</v>
      </c>
      <c r="K23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2540713</v>
      </c>
    </row>
    <row r="2305" spans="1:11" x14ac:dyDescent="0.25">
      <c r="A2305" s="1" t="s">
        <v>9</v>
      </c>
      <c r="B2305" s="1" t="s">
        <v>37</v>
      </c>
      <c r="C2305" s="1" t="s">
        <v>29</v>
      </c>
      <c r="D2305" s="1" t="s">
        <v>38</v>
      </c>
      <c r="E2305" s="1" t="s">
        <v>14</v>
      </c>
      <c r="F2305">
        <v>2021</v>
      </c>
      <c r="G2305">
        <v>10</v>
      </c>
      <c r="H2305">
        <v>15981</v>
      </c>
      <c r="I2305">
        <v>86583</v>
      </c>
      <c r="J2305" s="4">
        <f>SUMIFS(I:I,D:D,External_Data[[#This Row],[Brand]],F:F,External_Data[[#This Row],[Year]])</f>
        <v>2485259</v>
      </c>
      <c r="K23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2520630</v>
      </c>
    </row>
    <row r="2306" spans="1:11" x14ac:dyDescent="0.25">
      <c r="A2306" s="1" t="s">
        <v>9</v>
      </c>
      <c r="B2306" s="1" t="s">
        <v>37</v>
      </c>
      <c r="C2306" s="1" t="s">
        <v>29</v>
      </c>
      <c r="D2306" s="1" t="s">
        <v>38</v>
      </c>
      <c r="E2306" s="1" t="s">
        <v>14</v>
      </c>
      <c r="F2306">
        <v>2021</v>
      </c>
      <c r="G2306">
        <v>11</v>
      </c>
      <c r="H2306">
        <v>14686</v>
      </c>
      <c r="I2306">
        <v>80045</v>
      </c>
      <c r="J2306" s="4">
        <f>SUMIFS(I:I,D:D,External_Data[[#This Row],[Brand]],F:F,External_Data[[#This Row],[Year]])</f>
        <v>2485259</v>
      </c>
      <c r="K23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2502997</v>
      </c>
    </row>
    <row r="2307" spans="1:11" x14ac:dyDescent="0.25">
      <c r="A2307" s="1" t="s">
        <v>9</v>
      </c>
      <c r="B2307" s="1" t="s">
        <v>37</v>
      </c>
      <c r="C2307" s="1" t="s">
        <v>29</v>
      </c>
      <c r="D2307" s="1" t="s">
        <v>38</v>
      </c>
      <c r="E2307" s="1" t="s">
        <v>14</v>
      </c>
      <c r="F2307">
        <v>2021</v>
      </c>
      <c r="G2307">
        <v>12</v>
      </c>
      <c r="H2307">
        <v>19005</v>
      </c>
      <c r="I2307">
        <v>107079</v>
      </c>
      <c r="J2307" s="4">
        <f>SUMIFS(I:I,D:D,External_Data[[#This Row],[Brand]],F:F,External_Data[[#This Row],[Year]])</f>
        <v>2485259</v>
      </c>
      <c r="K23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2485259</v>
      </c>
    </row>
    <row r="2308" spans="1:11" x14ac:dyDescent="0.25">
      <c r="A2308" s="1" t="s">
        <v>9</v>
      </c>
      <c r="B2308" s="1" t="s">
        <v>37</v>
      </c>
      <c r="C2308" s="1" t="s">
        <v>29</v>
      </c>
      <c r="D2308" s="1" t="s">
        <v>38</v>
      </c>
      <c r="E2308" s="1" t="s">
        <v>14</v>
      </c>
      <c r="F2308">
        <v>2022</v>
      </c>
      <c r="G2308">
        <v>1</v>
      </c>
      <c r="H2308">
        <v>15092</v>
      </c>
      <c r="I2308">
        <v>88319</v>
      </c>
      <c r="J2308" s="4">
        <f>SUMIFS(I:I,D:D,External_Data[[#This Row],[Brand]],F:F,External_Data[[#This Row],[Year]])</f>
        <v>3585792</v>
      </c>
      <c r="K23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3766861</v>
      </c>
    </row>
    <row r="2309" spans="1:11" x14ac:dyDescent="0.25">
      <c r="A2309" s="1" t="s">
        <v>9</v>
      </c>
      <c r="B2309" s="1" t="s">
        <v>37</v>
      </c>
      <c r="C2309" s="1" t="s">
        <v>29</v>
      </c>
      <c r="D2309" s="1" t="s">
        <v>38</v>
      </c>
      <c r="E2309" s="1" t="s">
        <v>14</v>
      </c>
      <c r="F2309">
        <v>2022</v>
      </c>
      <c r="G2309">
        <v>2</v>
      </c>
      <c r="H2309">
        <v>13979</v>
      </c>
      <c r="I2309">
        <v>80486</v>
      </c>
      <c r="J2309" s="4">
        <f>SUMIFS(I:I,D:D,External_Data[[#This Row],[Brand]],F:F,External_Data[[#This Row],[Year]])</f>
        <v>3585792</v>
      </c>
      <c r="K23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3751363</v>
      </c>
    </row>
    <row r="2310" spans="1:11" x14ac:dyDescent="0.25">
      <c r="A2310" s="1" t="s">
        <v>9</v>
      </c>
      <c r="B2310" s="1" t="s">
        <v>37</v>
      </c>
      <c r="C2310" s="1" t="s">
        <v>29</v>
      </c>
      <c r="D2310" s="1" t="s">
        <v>38</v>
      </c>
      <c r="E2310" s="1" t="s">
        <v>14</v>
      </c>
      <c r="F2310">
        <v>2022</v>
      </c>
      <c r="G2310">
        <v>3</v>
      </c>
      <c r="H2310">
        <v>51863</v>
      </c>
      <c r="I2310">
        <v>302449</v>
      </c>
      <c r="J2310" s="4">
        <f>SUMIFS(I:I,D:D,External_Data[[#This Row],[Brand]],F:F,External_Data[[#This Row],[Year]])</f>
        <v>3585792</v>
      </c>
      <c r="K23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3733079</v>
      </c>
    </row>
    <row r="2311" spans="1:11" x14ac:dyDescent="0.25">
      <c r="A2311" s="1" t="s">
        <v>9</v>
      </c>
      <c r="B2311" s="1" t="s">
        <v>37</v>
      </c>
      <c r="C2311" s="1" t="s">
        <v>29</v>
      </c>
      <c r="D2311" s="1" t="s">
        <v>38</v>
      </c>
      <c r="E2311" s="1" t="s">
        <v>14</v>
      </c>
      <c r="F2311">
        <v>2022</v>
      </c>
      <c r="G2311">
        <v>4</v>
      </c>
      <c r="H2311">
        <v>14721</v>
      </c>
      <c r="I2311">
        <v>87997</v>
      </c>
      <c r="J2311" s="4">
        <f>SUMIFS(I:I,D:D,External_Data[[#This Row],[Brand]],F:F,External_Data[[#This Row],[Year]])</f>
        <v>3585792</v>
      </c>
      <c r="K23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3716027</v>
      </c>
    </row>
    <row r="2312" spans="1:11" x14ac:dyDescent="0.25">
      <c r="A2312" s="1" t="s">
        <v>9</v>
      </c>
      <c r="B2312" s="1" t="s">
        <v>37</v>
      </c>
      <c r="C2312" s="1" t="s">
        <v>29</v>
      </c>
      <c r="D2312" s="1" t="s">
        <v>38</v>
      </c>
      <c r="E2312" s="1" t="s">
        <v>14</v>
      </c>
      <c r="F2312">
        <v>2022</v>
      </c>
      <c r="G2312">
        <v>5</v>
      </c>
      <c r="H2312">
        <v>13531</v>
      </c>
      <c r="I2312">
        <v>78449</v>
      </c>
      <c r="J2312" s="4">
        <f>SUMIFS(I:I,D:D,External_Data[[#This Row],[Brand]],F:F,External_Data[[#This Row],[Year]])</f>
        <v>3585792</v>
      </c>
      <c r="K23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3699759</v>
      </c>
    </row>
    <row r="2313" spans="1:11" x14ac:dyDescent="0.25">
      <c r="A2313" s="1" t="s">
        <v>9</v>
      </c>
      <c r="B2313" s="1" t="s">
        <v>37</v>
      </c>
      <c r="C2313" s="1" t="s">
        <v>29</v>
      </c>
      <c r="D2313" s="1" t="s">
        <v>38</v>
      </c>
      <c r="E2313" s="1" t="s">
        <v>14</v>
      </c>
      <c r="F2313">
        <v>2022</v>
      </c>
      <c r="G2313">
        <v>6</v>
      </c>
      <c r="H2313">
        <v>33684</v>
      </c>
      <c r="I2313">
        <v>198933</v>
      </c>
      <c r="J2313" s="4">
        <f>SUMIFS(I:I,D:D,External_Data[[#This Row],[Brand]],F:F,External_Data[[#This Row],[Year]])</f>
        <v>3585792</v>
      </c>
      <c r="K23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3682553</v>
      </c>
    </row>
    <row r="2314" spans="1:11" x14ac:dyDescent="0.25">
      <c r="A2314" s="1" t="s">
        <v>9</v>
      </c>
      <c r="B2314" s="1" t="s">
        <v>37</v>
      </c>
      <c r="C2314" s="1" t="s">
        <v>29</v>
      </c>
      <c r="D2314" s="1" t="s">
        <v>38</v>
      </c>
      <c r="E2314" s="1" t="s">
        <v>14</v>
      </c>
      <c r="F2314">
        <v>2022</v>
      </c>
      <c r="G2314">
        <v>7</v>
      </c>
      <c r="H2314">
        <v>16996</v>
      </c>
      <c r="I2314">
        <v>100611</v>
      </c>
      <c r="J2314" s="4">
        <f>SUMIFS(I:I,D:D,External_Data[[#This Row],[Brand]],F:F,External_Data[[#This Row],[Year]])</f>
        <v>3585792</v>
      </c>
      <c r="K23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3665116</v>
      </c>
    </row>
    <row r="2315" spans="1:11" x14ac:dyDescent="0.25">
      <c r="A2315" s="1" t="s">
        <v>9</v>
      </c>
      <c r="B2315" s="1" t="s">
        <v>37</v>
      </c>
      <c r="C2315" s="1" t="s">
        <v>29</v>
      </c>
      <c r="D2315" s="1" t="s">
        <v>38</v>
      </c>
      <c r="E2315" s="1" t="s">
        <v>14</v>
      </c>
      <c r="F2315">
        <v>2022</v>
      </c>
      <c r="G2315">
        <v>8</v>
      </c>
      <c r="H2315">
        <v>13699</v>
      </c>
      <c r="I2315">
        <v>80423</v>
      </c>
      <c r="J2315" s="4">
        <f>SUMIFS(I:I,D:D,External_Data[[#This Row],[Brand]],F:F,External_Data[[#This Row],[Year]])</f>
        <v>3585792</v>
      </c>
      <c r="K23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3649737</v>
      </c>
    </row>
    <row r="2316" spans="1:11" x14ac:dyDescent="0.25">
      <c r="A2316" s="1" t="s">
        <v>9</v>
      </c>
      <c r="B2316" s="1" t="s">
        <v>37</v>
      </c>
      <c r="C2316" s="1" t="s">
        <v>29</v>
      </c>
      <c r="D2316" s="1" t="s">
        <v>38</v>
      </c>
      <c r="E2316" s="1" t="s">
        <v>14</v>
      </c>
      <c r="F2316">
        <v>2022</v>
      </c>
      <c r="G2316">
        <v>9</v>
      </c>
      <c r="H2316">
        <v>13846</v>
      </c>
      <c r="I2316">
        <v>82936</v>
      </c>
      <c r="J2316" s="4">
        <f>SUMIFS(I:I,D:D,External_Data[[#This Row],[Brand]],F:F,External_Data[[#This Row],[Year]])</f>
        <v>3585792</v>
      </c>
      <c r="K23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3635464</v>
      </c>
    </row>
    <row r="2317" spans="1:11" x14ac:dyDescent="0.25">
      <c r="A2317" s="1" t="s">
        <v>9</v>
      </c>
      <c r="B2317" s="1" t="s">
        <v>37</v>
      </c>
      <c r="C2317" s="1" t="s">
        <v>29</v>
      </c>
      <c r="D2317" s="1" t="s">
        <v>38</v>
      </c>
      <c r="E2317" s="1" t="s">
        <v>14</v>
      </c>
      <c r="F2317">
        <v>2022</v>
      </c>
      <c r="G2317">
        <v>10</v>
      </c>
      <c r="H2317">
        <v>38801</v>
      </c>
      <c r="I2317">
        <v>236572</v>
      </c>
      <c r="J2317" s="4">
        <f>SUMIFS(I:I,D:D,External_Data[[#This Row],[Brand]],F:F,External_Data[[#This Row],[Year]])</f>
        <v>3585792</v>
      </c>
      <c r="K23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3619483</v>
      </c>
    </row>
    <row r="2318" spans="1:11" x14ac:dyDescent="0.25">
      <c r="A2318" s="1" t="s">
        <v>9</v>
      </c>
      <c r="B2318" s="1" t="s">
        <v>37</v>
      </c>
      <c r="C2318" s="1" t="s">
        <v>29</v>
      </c>
      <c r="D2318" s="1" t="s">
        <v>38</v>
      </c>
      <c r="E2318" s="1" t="s">
        <v>14</v>
      </c>
      <c r="F2318">
        <v>2022</v>
      </c>
      <c r="G2318">
        <v>11</v>
      </c>
      <c r="H2318">
        <v>13580</v>
      </c>
      <c r="I2318">
        <v>80850</v>
      </c>
      <c r="J2318" s="4">
        <f>SUMIFS(I:I,D:D,External_Data[[#This Row],[Brand]],F:F,External_Data[[#This Row],[Year]])</f>
        <v>3585792</v>
      </c>
      <c r="K23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3604797</v>
      </c>
    </row>
    <row r="2319" spans="1:11" x14ac:dyDescent="0.25">
      <c r="A2319" s="1" t="s">
        <v>9</v>
      </c>
      <c r="B2319" s="1" t="s">
        <v>37</v>
      </c>
      <c r="C2319" s="1" t="s">
        <v>29</v>
      </c>
      <c r="D2319" s="1" t="s">
        <v>38</v>
      </c>
      <c r="E2319" s="1" t="s">
        <v>14</v>
      </c>
      <c r="F2319">
        <v>2022</v>
      </c>
      <c r="G2319">
        <v>12</v>
      </c>
      <c r="H2319">
        <v>15680</v>
      </c>
      <c r="I2319">
        <v>95319</v>
      </c>
      <c r="J2319" s="4">
        <f>SUMIFS(I:I,D:D,External_Data[[#This Row],[Brand]],F:F,External_Data[[#This Row],[Year]])</f>
        <v>3585792</v>
      </c>
      <c r="K23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3585792</v>
      </c>
    </row>
    <row r="2320" spans="1:11" x14ac:dyDescent="0.25">
      <c r="A2320" s="1" t="s">
        <v>9</v>
      </c>
      <c r="B2320" s="1" t="s">
        <v>37</v>
      </c>
      <c r="C2320" s="1" t="s">
        <v>29</v>
      </c>
      <c r="D2320" s="1" t="s">
        <v>38</v>
      </c>
      <c r="E2320" s="1" t="s">
        <v>14</v>
      </c>
      <c r="F2320">
        <v>2023</v>
      </c>
      <c r="G2320">
        <v>1</v>
      </c>
      <c r="H2320">
        <v>15715</v>
      </c>
      <c r="I2320">
        <v>97146</v>
      </c>
      <c r="J2320" s="4">
        <f>SUMIFS(I:I,D:D,External_Data[[#This Row],[Brand]],F:F,External_Data[[#This Row],[Year]])</f>
        <v>651924</v>
      </c>
      <c r="K23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892304</v>
      </c>
    </row>
    <row r="2321" spans="1:11" x14ac:dyDescent="0.25">
      <c r="A2321" s="1" t="s">
        <v>9</v>
      </c>
      <c r="B2321" s="1" t="s">
        <v>37</v>
      </c>
      <c r="C2321" s="1" t="s">
        <v>29</v>
      </c>
      <c r="D2321" s="1" t="s">
        <v>38</v>
      </c>
      <c r="E2321" s="1" t="s">
        <v>14</v>
      </c>
      <c r="F2321">
        <v>2023</v>
      </c>
      <c r="G2321">
        <v>2</v>
      </c>
      <c r="H2321">
        <v>14077</v>
      </c>
      <c r="I2321">
        <v>85561</v>
      </c>
      <c r="J2321" s="4">
        <f>SUMIFS(I:I,D:D,External_Data[[#This Row],[Brand]],F:F,External_Data[[#This Row],[Year]])</f>
        <v>651924</v>
      </c>
      <c r="K23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878325</v>
      </c>
    </row>
    <row r="2322" spans="1:11" x14ac:dyDescent="0.25">
      <c r="A2322" s="1" t="s">
        <v>9</v>
      </c>
      <c r="B2322" s="1" t="s">
        <v>37</v>
      </c>
      <c r="C2322" s="1" t="s">
        <v>29</v>
      </c>
      <c r="D2322" s="1" t="s">
        <v>38</v>
      </c>
      <c r="E2322" s="1" t="s">
        <v>14</v>
      </c>
      <c r="F2322">
        <v>2023</v>
      </c>
      <c r="G2322">
        <v>3</v>
      </c>
      <c r="H2322">
        <v>15638</v>
      </c>
      <c r="I2322">
        <v>94591</v>
      </c>
      <c r="J2322" s="4">
        <f>SUMIFS(I:I,D:D,External_Data[[#This Row],[Brand]],F:F,External_Data[[#This Row],[Year]])</f>
        <v>651924</v>
      </c>
      <c r="K23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826462</v>
      </c>
    </row>
    <row r="2323" spans="1:11" x14ac:dyDescent="0.25">
      <c r="A2323" s="1" t="s">
        <v>9</v>
      </c>
      <c r="B2323" s="1" t="s">
        <v>37</v>
      </c>
      <c r="C2323" s="1" t="s">
        <v>29</v>
      </c>
      <c r="D2323" s="1" t="s">
        <v>38</v>
      </c>
      <c r="E2323" s="1" t="s">
        <v>15</v>
      </c>
      <c r="F2323">
        <v>2018</v>
      </c>
      <c r="G2323">
        <v>1</v>
      </c>
      <c r="H2323">
        <v>12509</v>
      </c>
      <c r="I2323">
        <v>56973</v>
      </c>
      <c r="J2323" s="4">
        <f>SUMIFS(I:I,D:D,External_Data[[#This Row],[Brand]],F:F,External_Data[[#This Row],[Year]])</f>
        <v>2550065</v>
      </c>
      <c r="K23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4" spans="1:11" x14ac:dyDescent="0.25">
      <c r="A2324" s="1" t="s">
        <v>9</v>
      </c>
      <c r="B2324" s="1" t="s">
        <v>37</v>
      </c>
      <c r="C2324" s="1" t="s">
        <v>29</v>
      </c>
      <c r="D2324" s="1" t="s">
        <v>38</v>
      </c>
      <c r="E2324" s="1" t="s">
        <v>15</v>
      </c>
      <c r="F2324">
        <v>2018</v>
      </c>
      <c r="G2324">
        <v>2</v>
      </c>
      <c r="H2324">
        <v>11249</v>
      </c>
      <c r="I2324">
        <v>51205</v>
      </c>
      <c r="J2324" s="4">
        <f>SUMIFS(I:I,D:D,External_Data[[#This Row],[Brand]],F:F,External_Data[[#This Row],[Year]])</f>
        <v>2550065</v>
      </c>
      <c r="K23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5" spans="1:11" x14ac:dyDescent="0.25">
      <c r="A2325" s="1" t="s">
        <v>9</v>
      </c>
      <c r="B2325" s="1" t="s">
        <v>37</v>
      </c>
      <c r="C2325" s="1" t="s">
        <v>29</v>
      </c>
      <c r="D2325" s="1" t="s">
        <v>38</v>
      </c>
      <c r="E2325" s="1" t="s">
        <v>15</v>
      </c>
      <c r="F2325">
        <v>2018</v>
      </c>
      <c r="G2325">
        <v>3</v>
      </c>
      <c r="H2325">
        <v>13167</v>
      </c>
      <c r="I2325">
        <v>59899</v>
      </c>
      <c r="J2325" s="4">
        <f>SUMIFS(I:I,D:D,External_Data[[#This Row],[Brand]],F:F,External_Data[[#This Row],[Year]])</f>
        <v>2550065</v>
      </c>
      <c r="K23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6" spans="1:11" x14ac:dyDescent="0.25">
      <c r="A2326" s="1" t="s">
        <v>9</v>
      </c>
      <c r="B2326" s="1" t="s">
        <v>37</v>
      </c>
      <c r="C2326" s="1" t="s">
        <v>29</v>
      </c>
      <c r="D2326" s="1" t="s">
        <v>38</v>
      </c>
      <c r="E2326" s="1" t="s">
        <v>15</v>
      </c>
      <c r="F2326">
        <v>2018</v>
      </c>
      <c r="G2326">
        <v>4</v>
      </c>
      <c r="H2326">
        <v>11606</v>
      </c>
      <c r="I2326">
        <v>52927</v>
      </c>
      <c r="J2326" s="4">
        <f>SUMIFS(I:I,D:D,External_Data[[#This Row],[Brand]],F:F,External_Data[[#This Row],[Year]])</f>
        <v>2550065</v>
      </c>
      <c r="K23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7" spans="1:11" x14ac:dyDescent="0.25">
      <c r="A2327" s="1" t="s">
        <v>9</v>
      </c>
      <c r="B2327" s="1" t="s">
        <v>37</v>
      </c>
      <c r="C2327" s="1" t="s">
        <v>29</v>
      </c>
      <c r="D2327" s="1" t="s">
        <v>38</v>
      </c>
      <c r="E2327" s="1" t="s">
        <v>15</v>
      </c>
      <c r="F2327">
        <v>2018</v>
      </c>
      <c r="G2327">
        <v>5</v>
      </c>
      <c r="H2327">
        <v>10934</v>
      </c>
      <c r="I2327">
        <v>49791</v>
      </c>
      <c r="J2327" s="4">
        <f>SUMIFS(I:I,D:D,External_Data[[#This Row],[Brand]],F:F,External_Data[[#This Row],[Year]])</f>
        <v>2550065</v>
      </c>
      <c r="K23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8" spans="1:11" x14ac:dyDescent="0.25">
      <c r="A2328" s="1" t="s">
        <v>9</v>
      </c>
      <c r="B2328" s="1" t="s">
        <v>37</v>
      </c>
      <c r="C2328" s="1" t="s">
        <v>29</v>
      </c>
      <c r="D2328" s="1" t="s">
        <v>38</v>
      </c>
      <c r="E2328" s="1" t="s">
        <v>15</v>
      </c>
      <c r="F2328">
        <v>2018</v>
      </c>
      <c r="G2328">
        <v>6</v>
      </c>
      <c r="H2328">
        <v>11746</v>
      </c>
      <c r="I2328">
        <v>53466</v>
      </c>
      <c r="J2328" s="4">
        <f>SUMIFS(I:I,D:D,External_Data[[#This Row],[Brand]],F:F,External_Data[[#This Row],[Year]])</f>
        <v>2550065</v>
      </c>
      <c r="K23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29" spans="1:11" x14ac:dyDescent="0.25">
      <c r="A2329" s="1" t="s">
        <v>9</v>
      </c>
      <c r="B2329" s="1" t="s">
        <v>37</v>
      </c>
      <c r="C2329" s="1" t="s">
        <v>29</v>
      </c>
      <c r="D2329" s="1" t="s">
        <v>38</v>
      </c>
      <c r="E2329" s="1" t="s">
        <v>15</v>
      </c>
      <c r="F2329">
        <v>2018</v>
      </c>
      <c r="G2329">
        <v>7</v>
      </c>
      <c r="H2329">
        <v>12691</v>
      </c>
      <c r="I2329">
        <v>59745</v>
      </c>
      <c r="J2329" s="4">
        <f>SUMIFS(I:I,D:D,External_Data[[#This Row],[Brand]],F:F,External_Data[[#This Row],[Year]])</f>
        <v>2550065</v>
      </c>
      <c r="K23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0" spans="1:11" x14ac:dyDescent="0.25">
      <c r="A2330" s="1" t="s">
        <v>9</v>
      </c>
      <c r="B2330" s="1" t="s">
        <v>37</v>
      </c>
      <c r="C2330" s="1" t="s">
        <v>29</v>
      </c>
      <c r="D2330" s="1" t="s">
        <v>38</v>
      </c>
      <c r="E2330" s="1" t="s">
        <v>15</v>
      </c>
      <c r="F2330">
        <v>2018</v>
      </c>
      <c r="G2330">
        <v>8</v>
      </c>
      <c r="H2330">
        <v>10934</v>
      </c>
      <c r="I2330">
        <v>53508</v>
      </c>
      <c r="J2330" s="4">
        <f>SUMIFS(I:I,D:D,External_Data[[#This Row],[Brand]],F:F,External_Data[[#This Row],[Year]])</f>
        <v>2550065</v>
      </c>
      <c r="K23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1" spans="1:11" x14ac:dyDescent="0.25">
      <c r="A2331" s="1" t="s">
        <v>9</v>
      </c>
      <c r="B2331" s="1" t="s">
        <v>37</v>
      </c>
      <c r="C2331" s="1" t="s">
        <v>29</v>
      </c>
      <c r="D2331" s="1" t="s">
        <v>38</v>
      </c>
      <c r="E2331" s="1" t="s">
        <v>15</v>
      </c>
      <c r="F2331">
        <v>2018</v>
      </c>
      <c r="G2331">
        <v>9</v>
      </c>
      <c r="H2331">
        <v>11683</v>
      </c>
      <c r="I2331">
        <v>56469</v>
      </c>
      <c r="J2331" s="4">
        <f>SUMIFS(I:I,D:D,External_Data[[#This Row],[Brand]],F:F,External_Data[[#This Row],[Year]])</f>
        <v>2550065</v>
      </c>
      <c r="K23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2" spans="1:11" x14ac:dyDescent="0.25">
      <c r="A2332" s="1" t="s">
        <v>9</v>
      </c>
      <c r="B2332" s="1" t="s">
        <v>37</v>
      </c>
      <c r="C2332" s="1" t="s">
        <v>29</v>
      </c>
      <c r="D2332" s="1" t="s">
        <v>38</v>
      </c>
      <c r="E2332" s="1" t="s">
        <v>15</v>
      </c>
      <c r="F2332">
        <v>2018</v>
      </c>
      <c r="G2332">
        <v>10</v>
      </c>
      <c r="H2332">
        <v>12222</v>
      </c>
      <c r="I2332">
        <v>60662</v>
      </c>
      <c r="J2332" s="4">
        <f>SUMIFS(I:I,D:D,External_Data[[#This Row],[Brand]],F:F,External_Data[[#This Row],[Year]])</f>
        <v>2550065</v>
      </c>
      <c r="K23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3" spans="1:11" x14ac:dyDescent="0.25">
      <c r="A2333" s="1" t="s">
        <v>9</v>
      </c>
      <c r="B2333" s="1" t="s">
        <v>37</v>
      </c>
      <c r="C2333" s="1" t="s">
        <v>29</v>
      </c>
      <c r="D2333" s="1" t="s">
        <v>38</v>
      </c>
      <c r="E2333" s="1" t="s">
        <v>15</v>
      </c>
      <c r="F2333">
        <v>2018</v>
      </c>
      <c r="G2333">
        <v>11</v>
      </c>
      <c r="H2333">
        <v>11963</v>
      </c>
      <c r="I2333">
        <v>62342</v>
      </c>
      <c r="J2333" s="4">
        <f>SUMIFS(I:I,D:D,External_Data[[#This Row],[Brand]],F:F,External_Data[[#This Row],[Year]])</f>
        <v>2550065</v>
      </c>
      <c r="K23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4" spans="1:11" x14ac:dyDescent="0.25">
      <c r="A2334" s="1" t="s">
        <v>9</v>
      </c>
      <c r="B2334" s="1" t="s">
        <v>37</v>
      </c>
      <c r="C2334" s="1" t="s">
        <v>29</v>
      </c>
      <c r="D2334" s="1" t="s">
        <v>38</v>
      </c>
      <c r="E2334" s="1" t="s">
        <v>15</v>
      </c>
      <c r="F2334">
        <v>2018</v>
      </c>
      <c r="G2334">
        <v>12</v>
      </c>
      <c r="H2334">
        <v>10815</v>
      </c>
      <c r="I2334">
        <v>54593</v>
      </c>
      <c r="J2334" s="4">
        <f>SUMIFS(I:I,D:D,External_Data[[#This Row],[Brand]],F:F,External_Data[[#This Row],[Year]])</f>
        <v>2550065</v>
      </c>
      <c r="K23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2550065</v>
      </c>
    </row>
    <row r="2335" spans="1:11" x14ac:dyDescent="0.25">
      <c r="A2335" s="1" t="s">
        <v>9</v>
      </c>
      <c r="B2335" s="1" t="s">
        <v>37</v>
      </c>
      <c r="C2335" s="1" t="s">
        <v>29</v>
      </c>
      <c r="D2335" s="1" t="s">
        <v>38</v>
      </c>
      <c r="E2335" s="1" t="s">
        <v>15</v>
      </c>
      <c r="F2335">
        <v>2019</v>
      </c>
      <c r="G2335">
        <v>1</v>
      </c>
      <c r="H2335">
        <v>12467</v>
      </c>
      <c r="I2335">
        <v>63826</v>
      </c>
      <c r="J2335" s="4">
        <f>SUMIFS(I:I,D:D,External_Data[[#This Row],[Brand]],F:F,External_Data[[#This Row],[Year]])</f>
        <v>2577099</v>
      </c>
      <c r="K23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2706109</v>
      </c>
    </row>
    <row r="2336" spans="1:11" x14ac:dyDescent="0.25">
      <c r="A2336" s="1" t="s">
        <v>9</v>
      </c>
      <c r="B2336" s="1" t="s">
        <v>37</v>
      </c>
      <c r="C2336" s="1" t="s">
        <v>29</v>
      </c>
      <c r="D2336" s="1" t="s">
        <v>38</v>
      </c>
      <c r="E2336" s="1" t="s">
        <v>15</v>
      </c>
      <c r="F2336">
        <v>2019</v>
      </c>
      <c r="G2336">
        <v>2</v>
      </c>
      <c r="H2336">
        <v>10381</v>
      </c>
      <c r="I2336">
        <v>55237</v>
      </c>
      <c r="J2336" s="4">
        <f>SUMIFS(I:I,D:D,External_Data[[#This Row],[Brand]],F:F,External_Data[[#This Row],[Year]])</f>
        <v>2577099</v>
      </c>
      <c r="K23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2694860</v>
      </c>
    </row>
    <row r="2337" spans="1:11" x14ac:dyDescent="0.25">
      <c r="A2337" s="1" t="s">
        <v>9</v>
      </c>
      <c r="B2337" s="1" t="s">
        <v>37</v>
      </c>
      <c r="C2337" s="1" t="s">
        <v>29</v>
      </c>
      <c r="D2337" s="1" t="s">
        <v>38</v>
      </c>
      <c r="E2337" s="1" t="s">
        <v>15</v>
      </c>
      <c r="F2337">
        <v>2019</v>
      </c>
      <c r="G2337">
        <v>3</v>
      </c>
      <c r="H2337">
        <v>11333</v>
      </c>
      <c r="I2337">
        <v>61684</v>
      </c>
      <c r="J2337" s="4">
        <f>SUMIFS(I:I,D:D,External_Data[[#This Row],[Brand]],F:F,External_Data[[#This Row],[Year]])</f>
        <v>2577099</v>
      </c>
      <c r="K23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2681693</v>
      </c>
    </row>
    <row r="2338" spans="1:11" x14ac:dyDescent="0.25">
      <c r="A2338" s="1" t="s">
        <v>9</v>
      </c>
      <c r="B2338" s="1" t="s">
        <v>37</v>
      </c>
      <c r="C2338" s="1" t="s">
        <v>29</v>
      </c>
      <c r="D2338" s="1" t="s">
        <v>38</v>
      </c>
      <c r="E2338" s="1" t="s">
        <v>15</v>
      </c>
      <c r="F2338">
        <v>2019</v>
      </c>
      <c r="G2338">
        <v>4</v>
      </c>
      <c r="H2338">
        <v>11305</v>
      </c>
      <c r="I2338">
        <v>61894</v>
      </c>
      <c r="J2338" s="4">
        <f>SUMIFS(I:I,D:D,External_Data[[#This Row],[Brand]],F:F,External_Data[[#This Row],[Year]])</f>
        <v>2577099</v>
      </c>
      <c r="K23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2670087</v>
      </c>
    </row>
    <row r="2339" spans="1:11" x14ac:dyDescent="0.25">
      <c r="A2339" s="1" t="s">
        <v>9</v>
      </c>
      <c r="B2339" s="1" t="s">
        <v>37</v>
      </c>
      <c r="C2339" s="1" t="s">
        <v>29</v>
      </c>
      <c r="D2339" s="1" t="s">
        <v>38</v>
      </c>
      <c r="E2339" s="1" t="s">
        <v>15</v>
      </c>
      <c r="F2339">
        <v>2019</v>
      </c>
      <c r="G2339">
        <v>5</v>
      </c>
      <c r="H2339">
        <v>11669</v>
      </c>
      <c r="I2339">
        <v>63609</v>
      </c>
      <c r="J2339" s="4">
        <f>SUMIFS(I:I,D:D,External_Data[[#This Row],[Brand]],F:F,External_Data[[#This Row],[Year]])</f>
        <v>2577099</v>
      </c>
      <c r="K23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2659153</v>
      </c>
    </row>
    <row r="2340" spans="1:11" x14ac:dyDescent="0.25">
      <c r="A2340" s="1" t="s">
        <v>9</v>
      </c>
      <c r="B2340" s="1" t="s">
        <v>37</v>
      </c>
      <c r="C2340" s="1" t="s">
        <v>29</v>
      </c>
      <c r="D2340" s="1" t="s">
        <v>38</v>
      </c>
      <c r="E2340" s="1" t="s">
        <v>15</v>
      </c>
      <c r="F2340">
        <v>2019</v>
      </c>
      <c r="G2340">
        <v>6</v>
      </c>
      <c r="H2340">
        <v>10969</v>
      </c>
      <c r="I2340">
        <v>59367</v>
      </c>
      <c r="J2340" s="4">
        <f>SUMIFS(I:I,D:D,External_Data[[#This Row],[Brand]],F:F,External_Data[[#This Row],[Year]])</f>
        <v>2577099</v>
      </c>
      <c r="K23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2647407</v>
      </c>
    </row>
    <row r="2341" spans="1:11" x14ac:dyDescent="0.25">
      <c r="A2341" s="1" t="s">
        <v>9</v>
      </c>
      <c r="B2341" s="1" t="s">
        <v>37</v>
      </c>
      <c r="C2341" s="1" t="s">
        <v>29</v>
      </c>
      <c r="D2341" s="1" t="s">
        <v>38</v>
      </c>
      <c r="E2341" s="1" t="s">
        <v>15</v>
      </c>
      <c r="F2341">
        <v>2019</v>
      </c>
      <c r="G2341">
        <v>7</v>
      </c>
      <c r="H2341">
        <v>10654</v>
      </c>
      <c r="I2341">
        <v>56378</v>
      </c>
      <c r="J2341" s="4">
        <f>SUMIFS(I:I,D:D,External_Data[[#This Row],[Brand]],F:F,External_Data[[#This Row],[Year]])</f>
        <v>2577099</v>
      </c>
      <c r="K23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2634716</v>
      </c>
    </row>
    <row r="2342" spans="1:11" x14ac:dyDescent="0.25">
      <c r="A2342" s="1" t="s">
        <v>9</v>
      </c>
      <c r="B2342" s="1" t="s">
        <v>37</v>
      </c>
      <c r="C2342" s="1" t="s">
        <v>29</v>
      </c>
      <c r="D2342" s="1" t="s">
        <v>38</v>
      </c>
      <c r="E2342" s="1" t="s">
        <v>15</v>
      </c>
      <c r="F2342">
        <v>2019</v>
      </c>
      <c r="G2342">
        <v>8</v>
      </c>
      <c r="H2342">
        <v>8561</v>
      </c>
      <c r="I2342">
        <v>46809</v>
      </c>
      <c r="J2342" s="4">
        <f>SUMIFS(I:I,D:D,External_Data[[#This Row],[Brand]],F:F,External_Data[[#This Row],[Year]])</f>
        <v>2577099</v>
      </c>
      <c r="K23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2623782</v>
      </c>
    </row>
    <row r="2343" spans="1:11" x14ac:dyDescent="0.25">
      <c r="A2343" s="1" t="s">
        <v>9</v>
      </c>
      <c r="B2343" s="1" t="s">
        <v>37</v>
      </c>
      <c r="C2343" s="1" t="s">
        <v>29</v>
      </c>
      <c r="D2343" s="1" t="s">
        <v>38</v>
      </c>
      <c r="E2343" s="1" t="s">
        <v>15</v>
      </c>
      <c r="F2343">
        <v>2019</v>
      </c>
      <c r="G2343">
        <v>9</v>
      </c>
      <c r="H2343">
        <v>9233</v>
      </c>
      <c r="I2343">
        <v>48993</v>
      </c>
      <c r="J2343" s="4">
        <f>SUMIFS(I:I,D:D,External_Data[[#This Row],[Brand]],F:F,External_Data[[#This Row],[Year]])</f>
        <v>2577099</v>
      </c>
      <c r="K23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2612099</v>
      </c>
    </row>
    <row r="2344" spans="1:11" x14ac:dyDescent="0.25">
      <c r="A2344" s="1" t="s">
        <v>9</v>
      </c>
      <c r="B2344" s="1" t="s">
        <v>37</v>
      </c>
      <c r="C2344" s="1" t="s">
        <v>29</v>
      </c>
      <c r="D2344" s="1" t="s">
        <v>38</v>
      </c>
      <c r="E2344" s="1" t="s">
        <v>15</v>
      </c>
      <c r="F2344">
        <v>2019</v>
      </c>
      <c r="G2344">
        <v>10</v>
      </c>
      <c r="H2344">
        <v>9296</v>
      </c>
      <c r="I2344">
        <v>50855</v>
      </c>
      <c r="J2344" s="4">
        <f>SUMIFS(I:I,D:D,External_Data[[#This Row],[Brand]],F:F,External_Data[[#This Row],[Year]])</f>
        <v>2577099</v>
      </c>
      <c r="K23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2599877</v>
      </c>
    </row>
    <row r="2345" spans="1:11" x14ac:dyDescent="0.25">
      <c r="A2345" s="1" t="s">
        <v>9</v>
      </c>
      <c r="B2345" s="1" t="s">
        <v>37</v>
      </c>
      <c r="C2345" s="1" t="s">
        <v>29</v>
      </c>
      <c r="D2345" s="1" t="s">
        <v>38</v>
      </c>
      <c r="E2345" s="1" t="s">
        <v>15</v>
      </c>
      <c r="F2345">
        <v>2019</v>
      </c>
      <c r="G2345">
        <v>11</v>
      </c>
      <c r="H2345">
        <v>10157</v>
      </c>
      <c r="I2345">
        <v>56140</v>
      </c>
      <c r="J2345" s="4">
        <f>SUMIFS(I:I,D:D,External_Data[[#This Row],[Brand]],F:F,External_Data[[#This Row],[Year]])</f>
        <v>2577099</v>
      </c>
      <c r="K23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2587914</v>
      </c>
    </row>
    <row r="2346" spans="1:11" x14ac:dyDescent="0.25">
      <c r="A2346" s="1" t="s">
        <v>9</v>
      </c>
      <c r="B2346" s="1" t="s">
        <v>37</v>
      </c>
      <c r="C2346" s="1" t="s">
        <v>29</v>
      </c>
      <c r="D2346" s="1" t="s">
        <v>38</v>
      </c>
      <c r="E2346" s="1" t="s">
        <v>15</v>
      </c>
      <c r="F2346">
        <v>2019</v>
      </c>
      <c r="G2346">
        <v>12</v>
      </c>
      <c r="H2346">
        <v>9618</v>
      </c>
      <c r="I2346">
        <v>51737</v>
      </c>
      <c r="J2346" s="4">
        <f>SUMIFS(I:I,D:D,External_Data[[#This Row],[Brand]],F:F,External_Data[[#This Row],[Year]])</f>
        <v>2577099</v>
      </c>
      <c r="K23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2577099</v>
      </c>
    </row>
    <row r="2347" spans="1:11" x14ac:dyDescent="0.25">
      <c r="A2347" s="1" t="s">
        <v>9</v>
      </c>
      <c r="B2347" s="1" t="s">
        <v>37</v>
      </c>
      <c r="C2347" s="1" t="s">
        <v>29</v>
      </c>
      <c r="D2347" s="1" t="s">
        <v>38</v>
      </c>
      <c r="E2347" s="1" t="s">
        <v>15</v>
      </c>
      <c r="F2347">
        <v>2020</v>
      </c>
      <c r="G2347">
        <v>1</v>
      </c>
      <c r="H2347">
        <v>10416</v>
      </c>
      <c r="I2347">
        <v>54894</v>
      </c>
      <c r="J2347" s="4">
        <f>SUMIFS(I:I,D:D,External_Data[[#This Row],[Brand]],F:F,External_Data[[#This Row],[Year]])</f>
        <v>2591624</v>
      </c>
      <c r="K23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2704800</v>
      </c>
    </row>
    <row r="2348" spans="1:11" x14ac:dyDescent="0.25">
      <c r="A2348" s="1" t="s">
        <v>9</v>
      </c>
      <c r="B2348" s="1" t="s">
        <v>37</v>
      </c>
      <c r="C2348" s="1" t="s">
        <v>29</v>
      </c>
      <c r="D2348" s="1" t="s">
        <v>38</v>
      </c>
      <c r="E2348" s="1" t="s">
        <v>15</v>
      </c>
      <c r="F2348">
        <v>2020</v>
      </c>
      <c r="G2348">
        <v>2</v>
      </c>
      <c r="H2348">
        <v>8778</v>
      </c>
      <c r="I2348">
        <v>46172</v>
      </c>
      <c r="J2348" s="4">
        <f>SUMIFS(I:I,D:D,External_Data[[#This Row],[Brand]],F:F,External_Data[[#This Row],[Year]])</f>
        <v>2591624</v>
      </c>
      <c r="K23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2694419</v>
      </c>
    </row>
    <row r="2349" spans="1:11" x14ac:dyDescent="0.25">
      <c r="A2349" s="1" t="s">
        <v>9</v>
      </c>
      <c r="B2349" s="1" t="s">
        <v>37</v>
      </c>
      <c r="C2349" s="1" t="s">
        <v>29</v>
      </c>
      <c r="D2349" s="1" t="s">
        <v>38</v>
      </c>
      <c r="E2349" s="1" t="s">
        <v>15</v>
      </c>
      <c r="F2349">
        <v>2020</v>
      </c>
      <c r="G2349">
        <v>3</v>
      </c>
      <c r="H2349">
        <v>9800</v>
      </c>
      <c r="I2349">
        <v>50225</v>
      </c>
      <c r="J2349" s="4">
        <f>SUMIFS(I:I,D:D,External_Data[[#This Row],[Brand]],F:F,External_Data[[#This Row],[Year]])</f>
        <v>2591624</v>
      </c>
      <c r="K23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2683086</v>
      </c>
    </row>
    <row r="2350" spans="1:11" x14ac:dyDescent="0.25">
      <c r="A2350" s="1" t="s">
        <v>9</v>
      </c>
      <c r="B2350" s="1" t="s">
        <v>37</v>
      </c>
      <c r="C2350" s="1" t="s">
        <v>29</v>
      </c>
      <c r="D2350" s="1" t="s">
        <v>38</v>
      </c>
      <c r="E2350" s="1" t="s">
        <v>15</v>
      </c>
      <c r="F2350">
        <v>2020</v>
      </c>
      <c r="G2350">
        <v>4</v>
      </c>
      <c r="H2350">
        <v>8582</v>
      </c>
      <c r="I2350">
        <v>45864</v>
      </c>
      <c r="J2350" s="4">
        <f>SUMIFS(I:I,D:D,External_Data[[#This Row],[Brand]],F:F,External_Data[[#This Row],[Year]])</f>
        <v>2591624</v>
      </c>
      <c r="K23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2671781</v>
      </c>
    </row>
    <row r="2351" spans="1:11" x14ac:dyDescent="0.25">
      <c r="A2351" s="1" t="s">
        <v>9</v>
      </c>
      <c r="B2351" s="1" t="s">
        <v>37</v>
      </c>
      <c r="C2351" s="1" t="s">
        <v>29</v>
      </c>
      <c r="D2351" s="1" t="s">
        <v>38</v>
      </c>
      <c r="E2351" s="1" t="s">
        <v>15</v>
      </c>
      <c r="F2351">
        <v>2020</v>
      </c>
      <c r="G2351">
        <v>5</v>
      </c>
      <c r="H2351">
        <v>6566</v>
      </c>
      <c r="I2351">
        <v>35833</v>
      </c>
      <c r="J2351" s="4">
        <f>SUMIFS(I:I,D:D,External_Data[[#This Row],[Brand]],F:F,External_Data[[#This Row],[Year]])</f>
        <v>2591624</v>
      </c>
      <c r="K23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2660112</v>
      </c>
    </row>
    <row r="2352" spans="1:11" x14ac:dyDescent="0.25">
      <c r="A2352" s="1" t="s">
        <v>9</v>
      </c>
      <c r="B2352" s="1" t="s">
        <v>37</v>
      </c>
      <c r="C2352" s="1" t="s">
        <v>29</v>
      </c>
      <c r="D2352" s="1" t="s">
        <v>38</v>
      </c>
      <c r="E2352" s="1" t="s">
        <v>15</v>
      </c>
      <c r="F2352">
        <v>2020</v>
      </c>
      <c r="G2352">
        <v>6</v>
      </c>
      <c r="H2352">
        <v>7840</v>
      </c>
      <c r="I2352">
        <v>40866</v>
      </c>
      <c r="J2352" s="4">
        <f>SUMIFS(I:I,D:D,External_Data[[#This Row],[Brand]],F:F,External_Data[[#This Row],[Year]])</f>
        <v>2591624</v>
      </c>
      <c r="K23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2649143</v>
      </c>
    </row>
    <row r="2353" spans="1:11" x14ac:dyDescent="0.25">
      <c r="A2353" s="1" t="s">
        <v>9</v>
      </c>
      <c r="B2353" s="1" t="s">
        <v>37</v>
      </c>
      <c r="C2353" s="1" t="s">
        <v>29</v>
      </c>
      <c r="D2353" s="1" t="s">
        <v>38</v>
      </c>
      <c r="E2353" s="1" t="s">
        <v>15</v>
      </c>
      <c r="F2353">
        <v>2020</v>
      </c>
      <c r="G2353">
        <v>7</v>
      </c>
      <c r="H2353">
        <v>9576</v>
      </c>
      <c r="I2353">
        <v>50043</v>
      </c>
      <c r="J2353" s="4">
        <f>SUMIFS(I:I,D:D,External_Data[[#This Row],[Brand]],F:F,External_Data[[#This Row],[Year]])</f>
        <v>2591624</v>
      </c>
      <c r="K23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2638489</v>
      </c>
    </row>
    <row r="2354" spans="1:11" x14ac:dyDescent="0.25">
      <c r="A2354" s="1" t="s">
        <v>9</v>
      </c>
      <c r="B2354" s="1" t="s">
        <v>37</v>
      </c>
      <c r="C2354" s="1" t="s">
        <v>29</v>
      </c>
      <c r="D2354" s="1" t="s">
        <v>38</v>
      </c>
      <c r="E2354" s="1" t="s">
        <v>15</v>
      </c>
      <c r="F2354">
        <v>2020</v>
      </c>
      <c r="G2354">
        <v>8</v>
      </c>
      <c r="H2354">
        <v>5656</v>
      </c>
      <c r="I2354">
        <v>29827</v>
      </c>
      <c r="J2354" s="4">
        <f>SUMIFS(I:I,D:D,External_Data[[#This Row],[Brand]],F:F,External_Data[[#This Row],[Year]])</f>
        <v>2591624</v>
      </c>
      <c r="K23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2629928</v>
      </c>
    </row>
    <row r="2355" spans="1:11" x14ac:dyDescent="0.25">
      <c r="A2355" s="1" t="s">
        <v>9</v>
      </c>
      <c r="B2355" s="1" t="s">
        <v>37</v>
      </c>
      <c r="C2355" s="1" t="s">
        <v>29</v>
      </c>
      <c r="D2355" s="1" t="s">
        <v>38</v>
      </c>
      <c r="E2355" s="1" t="s">
        <v>15</v>
      </c>
      <c r="F2355">
        <v>2020</v>
      </c>
      <c r="G2355">
        <v>9</v>
      </c>
      <c r="H2355">
        <v>8456</v>
      </c>
      <c r="I2355">
        <v>44023</v>
      </c>
      <c r="J2355" s="4">
        <f>SUMIFS(I:I,D:D,External_Data[[#This Row],[Brand]],F:F,External_Data[[#This Row],[Year]])</f>
        <v>2591624</v>
      </c>
      <c r="K23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2620695</v>
      </c>
    </row>
    <row r="2356" spans="1:11" x14ac:dyDescent="0.25">
      <c r="A2356" s="1" t="s">
        <v>9</v>
      </c>
      <c r="B2356" s="1" t="s">
        <v>37</v>
      </c>
      <c r="C2356" s="1" t="s">
        <v>29</v>
      </c>
      <c r="D2356" s="1" t="s">
        <v>38</v>
      </c>
      <c r="E2356" s="1" t="s">
        <v>15</v>
      </c>
      <c r="F2356">
        <v>2020</v>
      </c>
      <c r="G2356">
        <v>10</v>
      </c>
      <c r="H2356">
        <v>9464</v>
      </c>
      <c r="I2356">
        <v>49805</v>
      </c>
      <c r="J2356" s="4">
        <f>SUMIFS(I:I,D:D,External_Data[[#This Row],[Brand]],F:F,External_Data[[#This Row],[Year]])</f>
        <v>2591624</v>
      </c>
      <c r="K23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2611399</v>
      </c>
    </row>
    <row r="2357" spans="1:11" x14ac:dyDescent="0.25">
      <c r="A2357" s="1" t="s">
        <v>9</v>
      </c>
      <c r="B2357" s="1" t="s">
        <v>37</v>
      </c>
      <c r="C2357" s="1" t="s">
        <v>29</v>
      </c>
      <c r="D2357" s="1" t="s">
        <v>38</v>
      </c>
      <c r="E2357" s="1" t="s">
        <v>15</v>
      </c>
      <c r="F2357">
        <v>2020</v>
      </c>
      <c r="G2357">
        <v>11</v>
      </c>
      <c r="H2357">
        <v>7336</v>
      </c>
      <c r="I2357">
        <v>38297</v>
      </c>
      <c r="J2357" s="4">
        <f>SUMIFS(I:I,D:D,External_Data[[#This Row],[Brand]],F:F,External_Data[[#This Row],[Year]])</f>
        <v>2591624</v>
      </c>
      <c r="K23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2601242</v>
      </c>
    </row>
    <row r="2358" spans="1:11" x14ac:dyDescent="0.25">
      <c r="A2358" s="1" t="s">
        <v>9</v>
      </c>
      <c r="B2358" s="1" t="s">
        <v>37</v>
      </c>
      <c r="C2358" s="1" t="s">
        <v>29</v>
      </c>
      <c r="D2358" s="1" t="s">
        <v>38</v>
      </c>
      <c r="E2358" s="1" t="s">
        <v>15</v>
      </c>
      <c r="F2358">
        <v>2020</v>
      </c>
      <c r="G2358">
        <v>12</v>
      </c>
      <c r="H2358">
        <v>8407</v>
      </c>
      <c r="I2358">
        <v>43358</v>
      </c>
      <c r="J2358" s="4">
        <f>SUMIFS(I:I,D:D,External_Data[[#This Row],[Brand]],F:F,External_Data[[#This Row],[Year]])</f>
        <v>2591624</v>
      </c>
      <c r="K23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2591624</v>
      </c>
    </row>
    <row r="2359" spans="1:11" x14ac:dyDescent="0.25">
      <c r="A2359" s="1" t="s">
        <v>9</v>
      </c>
      <c r="B2359" s="1" t="s">
        <v>37</v>
      </c>
      <c r="C2359" s="1" t="s">
        <v>29</v>
      </c>
      <c r="D2359" s="1" t="s">
        <v>38</v>
      </c>
      <c r="E2359" s="1" t="s">
        <v>15</v>
      </c>
      <c r="F2359">
        <v>2021</v>
      </c>
      <c r="G2359">
        <v>1</v>
      </c>
      <c r="H2359">
        <v>7336</v>
      </c>
      <c r="I2359">
        <v>38780</v>
      </c>
      <c r="J2359" s="4">
        <f>SUMIFS(I:I,D:D,External_Data[[#This Row],[Brand]],F:F,External_Data[[#This Row],[Year]])</f>
        <v>2485259</v>
      </c>
      <c r="K23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2575720</v>
      </c>
    </row>
    <row r="2360" spans="1:11" x14ac:dyDescent="0.25">
      <c r="A2360" s="1" t="s">
        <v>9</v>
      </c>
      <c r="B2360" s="1" t="s">
        <v>37</v>
      </c>
      <c r="C2360" s="1" t="s">
        <v>29</v>
      </c>
      <c r="D2360" s="1" t="s">
        <v>38</v>
      </c>
      <c r="E2360" s="1" t="s">
        <v>15</v>
      </c>
      <c r="F2360">
        <v>2021</v>
      </c>
      <c r="G2360">
        <v>2</v>
      </c>
      <c r="H2360">
        <v>6888</v>
      </c>
      <c r="I2360">
        <v>36190</v>
      </c>
      <c r="J2360" s="4">
        <f>SUMIFS(I:I,D:D,External_Data[[#This Row],[Brand]],F:F,External_Data[[#This Row],[Year]])</f>
        <v>2485259</v>
      </c>
      <c r="K23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2566942</v>
      </c>
    </row>
    <row r="2361" spans="1:11" x14ac:dyDescent="0.25">
      <c r="A2361" s="1" t="s">
        <v>9</v>
      </c>
      <c r="B2361" s="1" t="s">
        <v>37</v>
      </c>
      <c r="C2361" s="1" t="s">
        <v>29</v>
      </c>
      <c r="D2361" s="1" t="s">
        <v>38</v>
      </c>
      <c r="E2361" s="1" t="s">
        <v>15</v>
      </c>
      <c r="F2361">
        <v>2021</v>
      </c>
      <c r="G2361">
        <v>3</v>
      </c>
      <c r="H2361">
        <v>7392</v>
      </c>
      <c r="I2361">
        <v>40474</v>
      </c>
      <c r="J2361" s="4">
        <f>SUMIFS(I:I,D:D,External_Data[[#This Row],[Brand]],F:F,External_Data[[#This Row],[Year]])</f>
        <v>2485259</v>
      </c>
      <c r="K23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2557142</v>
      </c>
    </row>
    <row r="2362" spans="1:11" x14ac:dyDescent="0.25">
      <c r="A2362" s="1" t="s">
        <v>9</v>
      </c>
      <c r="B2362" s="1" t="s">
        <v>37</v>
      </c>
      <c r="C2362" s="1" t="s">
        <v>29</v>
      </c>
      <c r="D2362" s="1" t="s">
        <v>38</v>
      </c>
      <c r="E2362" s="1" t="s">
        <v>15</v>
      </c>
      <c r="F2362">
        <v>2021</v>
      </c>
      <c r="G2362">
        <v>4</v>
      </c>
      <c r="H2362">
        <v>6972</v>
      </c>
      <c r="I2362">
        <v>38024</v>
      </c>
      <c r="J2362" s="4">
        <f>SUMIFS(I:I,D:D,External_Data[[#This Row],[Brand]],F:F,External_Data[[#This Row],[Year]])</f>
        <v>2485259</v>
      </c>
      <c r="K23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2548560</v>
      </c>
    </row>
    <row r="2363" spans="1:11" x14ac:dyDescent="0.25">
      <c r="A2363" s="1" t="s">
        <v>9</v>
      </c>
      <c r="B2363" s="1" t="s">
        <v>37</v>
      </c>
      <c r="C2363" s="1" t="s">
        <v>29</v>
      </c>
      <c r="D2363" s="1" t="s">
        <v>38</v>
      </c>
      <c r="E2363" s="1" t="s">
        <v>15</v>
      </c>
      <c r="F2363">
        <v>2021</v>
      </c>
      <c r="G2363">
        <v>5</v>
      </c>
      <c r="H2363">
        <v>7308</v>
      </c>
      <c r="I2363">
        <v>39298</v>
      </c>
      <c r="J2363" s="4">
        <f>SUMIFS(I:I,D:D,External_Data[[#This Row],[Brand]],F:F,External_Data[[#This Row],[Year]])</f>
        <v>2485259</v>
      </c>
      <c r="K23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2541994</v>
      </c>
    </row>
    <row r="2364" spans="1:11" x14ac:dyDescent="0.25">
      <c r="A2364" s="1" t="s">
        <v>9</v>
      </c>
      <c r="B2364" s="1" t="s">
        <v>37</v>
      </c>
      <c r="C2364" s="1" t="s">
        <v>29</v>
      </c>
      <c r="D2364" s="1" t="s">
        <v>38</v>
      </c>
      <c r="E2364" s="1" t="s">
        <v>15</v>
      </c>
      <c r="F2364">
        <v>2021</v>
      </c>
      <c r="G2364">
        <v>6</v>
      </c>
      <c r="H2364">
        <v>7329</v>
      </c>
      <c r="I2364">
        <v>39179</v>
      </c>
      <c r="J2364" s="4">
        <f>SUMIFS(I:I,D:D,External_Data[[#This Row],[Brand]],F:F,External_Data[[#This Row],[Year]])</f>
        <v>2485259</v>
      </c>
      <c r="K23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2534154</v>
      </c>
    </row>
    <row r="2365" spans="1:11" x14ac:dyDescent="0.25">
      <c r="A2365" s="1" t="s">
        <v>9</v>
      </c>
      <c r="B2365" s="1" t="s">
        <v>37</v>
      </c>
      <c r="C2365" s="1" t="s">
        <v>29</v>
      </c>
      <c r="D2365" s="1" t="s">
        <v>38</v>
      </c>
      <c r="E2365" s="1" t="s">
        <v>15</v>
      </c>
      <c r="F2365">
        <v>2021</v>
      </c>
      <c r="G2365">
        <v>7</v>
      </c>
      <c r="H2365">
        <v>7168</v>
      </c>
      <c r="I2365">
        <v>38206</v>
      </c>
      <c r="J2365" s="4">
        <f>SUMIFS(I:I,D:D,External_Data[[#This Row],[Brand]],F:F,External_Data[[#This Row],[Year]])</f>
        <v>2485259</v>
      </c>
      <c r="K23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2524578</v>
      </c>
    </row>
    <row r="2366" spans="1:11" x14ac:dyDescent="0.25">
      <c r="A2366" s="1" t="s">
        <v>9</v>
      </c>
      <c r="B2366" s="1" t="s">
        <v>37</v>
      </c>
      <c r="C2366" s="1" t="s">
        <v>29</v>
      </c>
      <c r="D2366" s="1" t="s">
        <v>38</v>
      </c>
      <c r="E2366" s="1" t="s">
        <v>15</v>
      </c>
      <c r="F2366">
        <v>2021</v>
      </c>
      <c r="G2366">
        <v>8</v>
      </c>
      <c r="H2366">
        <v>6391</v>
      </c>
      <c r="I2366">
        <v>34328</v>
      </c>
      <c r="J2366" s="4">
        <f>SUMIFS(I:I,D:D,External_Data[[#This Row],[Brand]],F:F,External_Data[[#This Row],[Year]])</f>
        <v>2485259</v>
      </c>
      <c r="K23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2518922</v>
      </c>
    </row>
    <row r="2367" spans="1:11" x14ac:dyDescent="0.25">
      <c r="A2367" s="1" t="s">
        <v>9</v>
      </c>
      <c r="B2367" s="1" t="s">
        <v>37</v>
      </c>
      <c r="C2367" s="1" t="s">
        <v>29</v>
      </c>
      <c r="D2367" s="1" t="s">
        <v>38</v>
      </c>
      <c r="E2367" s="1" t="s">
        <v>15</v>
      </c>
      <c r="F2367">
        <v>2021</v>
      </c>
      <c r="G2367">
        <v>9</v>
      </c>
      <c r="H2367">
        <v>7252</v>
      </c>
      <c r="I2367">
        <v>40243</v>
      </c>
      <c r="J2367" s="4">
        <f>SUMIFS(I:I,D:D,External_Data[[#This Row],[Brand]],F:F,External_Data[[#This Row],[Year]])</f>
        <v>2485259</v>
      </c>
      <c r="K23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2510466</v>
      </c>
    </row>
    <row r="2368" spans="1:11" x14ac:dyDescent="0.25">
      <c r="A2368" s="1" t="s">
        <v>9</v>
      </c>
      <c r="B2368" s="1" t="s">
        <v>37</v>
      </c>
      <c r="C2368" s="1" t="s">
        <v>29</v>
      </c>
      <c r="D2368" s="1" t="s">
        <v>38</v>
      </c>
      <c r="E2368" s="1" t="s">
        <v>15</v>
      </c>
      <c r="F2368">
        <v>2021</v>
      </c>
      <c r="G2368">
        <v>10</v>
      </c>
      <c r="H2368">
        <v>6909</v>
      </c>
      <c r="I2368">
        <v>37982</v>
      </c>
      <c r="J2368" s="4">
        <f>SUMIFS(I:I,D:D,External_Data[[#This Row],[Brand]],F:F,External_Data[[#This Row],[Year]])</f>
        <v>2485259</v>
      </c>
      <c r="K23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2501002</v>
      </c>
    </row>
    <row r="2369" spans="1:11" x14ac:dyDescent="0.25">
      <c r="A2369" s="1" t="s">
        <v>9</v>
      </c>
      <c r="B2369" s="1" t="s">
        <v>37</v>
      </c>
      <c r="C2369" s="1" t="s">
        <v>29</v>
      </c>
      <c r="D2369" s="1" t="s">
        <v>38</v>
      </c>
      <c r="E2369" s="1" t="s">
        <v>15</v>
      </c>
      <c r="F2369">
        <v>2021</v>
      </c>
      <c r="G2369">
        <v>11</v>
      </c>
      <c r="H2369">
        <v>5880</v>
      </c>
      <c r="I2369">
        <v>31430</v>
      </c>
      <c r="J2369" s="4">
        <f>SUMIFS(I:I,D:D,External_Data[[#This Row],[Brand]],F:F,External_Data[[#This Row],[Year]])</f>
        <v>2485259</v>
      </c>
      <c r="K23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2493666</v>
      </c>
    </row>
    <row r="2370" spans="1:11" x14ac:dyDescent="0.25">
      <c r="A2370" s="1" t="s">
        <v>9</v>
      </c>
      <c r="B2370" s="1" t="s">
        <v>37</v>
      </c>
      <c r="C2370" s="1" t="s">
        <v>29</v>
      </c>
      <c r="D2370" s="1" t="s">
        <v>38</v>
      </c>
      <c r="E2370" s="1" t="s">
        <v>15</v>
      </c>
      <c r="F2370">
        <v>2021</v>
      </c>
      <c r="G2370">
        <v>12</v>
      </c>
      <c r="H2370">
        <v>6811</v>
      </c>
      <c r="I2370">
        <v>38031</v>
      </c>
      <c r="J2370" s="4">
        <f>SUMIFS(I:I,D:D,External_Data[[#This Row],[Brand]],F:F,External_Data[[#This Row],[Year]])</f>
        <v>2485259</v>
      </c>
      <c r="K23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2485259</v>
      </c>
    </row>
    <row r="2371" spans="1:11" x14ac:dyDescent="0.25">
      <c r="A2371" s="1" t="s">
        <v>9</v>
      </c>
      <c r="B2371" s="1" t="s">
        <v>37</v>
      </c>
      <c r="C2371" s="1" t="s">
        <v>29</v>
      </c>
      <c r="D2371" s="1" t="s">
        <v>38</v>
      </c>
      <c r="E2371" s="1" t="s">
        <v>15</v>
      </c>
      <c r="F2371">
        <v>2022</v>
      </c>
      <c r="G2371">
        <v>1</v>
      </c>
      <c r="H2371">
        <v>6860</v>
      </c>
      <c r="I2371">
        <v>39718</v>
      </c>
      <c r="J2371" s="4">
        <f>SUMIFS(I:I,D:D,External_Data[[#This Row],[Brand]],F:F,External_Data[[#This Row],[Year]])</f>
        <v>3585792</v>
      </c>
      <c r="K23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3662092</v>
      </c>
    </row>
    <row r="2372" spans="1:11" x14ac:dyDescent="0.25">
      <c r="A2372" s="1" t="s">
        <v>9</v>
      </c>
      <c r="B2372" s="1" t="s">
        <v>37</v>
      </c>
      <c r="C2372" s="1" t="s">
        <v>29</v>
      </c>
      <c r="D2372" s="1" t="s">
        <v>38</v>
      </c>
      <c r="E2372" s="1" t="s">
        <v>15</v>
      </c>
      <c r="F2372">
        <v>2022</v>
      </c>
      <c r="G2372">
        <v>2</v>
      </c>
      <c r="H2372">
        <v>6538</v>
      </c>
      <c r="I2372">
        <v>37310</v>
      </c>
      <c r="J2372" s="4">
        <f>SUMIFS(I:I,D:D,External_Data[[#This Row],[Brand]],F:F,External_Data[[#This Row],[Year]])</f>
        <v>3585792</v>
      </c>
      <c r="K23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3655204</v>
      </c>
    </row>
    <row r="2373" spans="1:11" x14ac:dyDescent="0.25">
      <c r="A2373" s="1" t="s">
        <v>9</v>
      </c>
      <c r="B2373" s="1" t="s">
        <v>37</v>
      </c>
      <c r="C2373" s="1" t="s">
        <v>29</v>
      </c>
      <c r="D2373" s="1" t="s">
        <v>38</v>
      </c>
      <c r="E2373" s="1" t="s">
        <v>15</v>
      </c>
      <c r="F2373">
        <v>2022</v>
      </c>
      <c r="G2373">
        <v>3</v>
      </c>
      <c r="H2373">
        <v>24843</v>
      </c>
      <c r="I2373">
        <v>145824</v>
      </c>
      <c r="J2373" s="4">
        <f>SUMIFS(I:I,D:D,External_Data[[#This Row],[Brand]],F:F,External_Data[[#This Row],[Year]])</f>
        <v>3585792</v>
      </c>
      <c r="K23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3647812</v>
      </c>
    </row>
    <row r="2374" spans="1:11" x14ac:dyDescent="0.25">
      <c r="A2374" s="1" t="s">
        <v>9</v>
      </c>
      <c r="B2374" s="1" t="s">
        <v>37</v>
      </c>
      <c r="C2374" s="1" t="s">
        <v>29</v>
      </c>
      <c r="D2374" s="1" t="s">
        <v>38</v>
      </c>
      <c r="E2374" s="1" t="s">
        <v>15</v>
      </c>
      <c r="F2374">
        <v>2022</v>
      </c>
      <c r="G2374">
        <v>4</v>
      </c>
      <c r="H2374">
        <v>6300</v>
      </c>
      <c r="I2374">
        <v>36365</v>
      </c>
      <c r="J2374" s="4">
        <f>SUMIFS(I:I,D:D,External_Data[[#This Row],[Brand]],F:F,External_Data[[#This Row],[Year]])</f>
        <v>3585792</v>
      </c>
      <c r="K23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3640840</v>
      </c>
    </row>
    <row r="2375" spans="1:11" x14ac:dyDescent="0.25">
      <c r="A2375" s="1" t="s">
        <v>9</v>
      </c>
      <c r="B2375" s="1" t="s">
        <v>37</v>
      </c>
      <c r="C2375" s="1" t="s">
        <v>29</v>
      </c>
      <c r="D2375" s="1" t="s">
        <v>38</v>
      </c>
      <c r="E2375" s="1" t="s">
        <v>15</v>
      </c>
      <c r="F2375">
        <v>2022</v>
      </c>
      <c r="G2375">
        <v>5</v>
      </c>
      <c r="H2375">
        <v>6979</v>
      </c>
      <c r="I2375">
        <v>40278</v>
      </c>
      <c r="J2375" s="4">
        <f>SUMIFS(I:I,D:D,External_Data[[#This Row],[Brand]],F:F,External_Data[[#This Row],[Year]])</f>
        <v>3585792</v>
      </c>
      <c r="K23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3633532</v>
      </c>
    </row>
    <row r="2376" spans="1:11" x14ac:dyDescent="0.25">
      <c r="A2376" s="1" t="s">
        <v>9</v>
      </c>
      <c r="B2376" s="1" t="s">
        <v>37</v>
      </c>
      <c r="C2376" s="1" t="s">
        <v>29</v>
      </c>
      <c r="D2376" s="1" t="s">
        <v>38</v>
      </c>
      <c r="E2376" s="1" t="s">
        <v>15</v>
      </c>
      <c r="F2376">
        <v>2022</v>
      </c>
      <c r="G2376">
        <v>6</v>
      </c>
      <c r="H2376">
        <v>16030</v>
      </c>
      <c r="I2376">
        <v>92127</v>
      </c>
      <c r="J2376" s="4">
        <f>SUMIFS(I:I,D:D,External_Data[[#This Row],[Brand]],F:F,External_Data[[#This Row],[Year]])</f>
        <v>3585792</v>
      </c>
      <c r="K23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3626203</v>
      </c>
    </row>
    <row r="2377" spans="1:11" x14ac:dyDescent="0.25">
      <c r="A2377" s="1" t="s">
        <v>9</v>
      </c>
      <c r="B2377" s="1" t="s">
        <v>37</v>
      </c>
      <c r="C2377" s="1" t="s">
        <v>29</v>
      </c>
      <c r="D2377" s="1" t="s">
        <v>38</v>
      </c>
      <c r="E2377" s="1" t="s">
        <v>15</v>
      </c>
      <c r="F2377">
        <v>2022</v>
      </c>
      <c r="G2377">
        <v>7</v>
      </c>
      <c r="H2377">
        <v>7175</v>
      </c>
      <c r="I2377">
        <v>41944</v>
      </c>
      <c r="J2377" s="4">
        <f>SUMIFS(I:I,D:D,External_Data[[#This Row],[Brand]],F:F,External_Data[[#This Row],[Year]])</f>
        <v>3585792</v>
      </c>
      <c r="K23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3619035</v>
      </c>
    </row>
    <row r="2378" spans="1:11" x14ac:dyDescent="0.25">
      <c r="A2378" s="1" t="s">
        <v>9</v>
      </c>
      <c r="B2378" s="1" t="s">
        <v>37</v>
      </c>
      <c r="C2378" s="1" t="s">
        <v>29</v>
      </c>
      <c r="D2378" s="1" t="s">
        <v>38</v>
      </c>
      <c r="E2378" s="1" t="s">
        <v>15</v>
      </c>
      <c r="F2378">
        <v>2022</v>
      </c>
      <c r="G2378">
        <v>8</v>
      </c>
      <c r="H2378">
        <v>4963</v>
      </c>
      <c r="I2378">
        <v>28959</v>
      </c>
      <c r="J2378" s="4">
        <f>SUMIFS(I:I,D:D,External_Data[[#This Row],[Brand]],F:F,External_Data[[#This Row],[Year]])</f>
        <v>3585792</v>
      </c>
      <c r="K23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3612644</v>
      </c>
    </row>
    <row r="2379" spans="1:11" x14ac:dyDescent="0.25">
      <c r="A2379" s="1" t="s">
        <v>9</v>
      </c>
      <c r="B2379" s="1" t="s">
        <v>37</v>
      </c>
      <c r="C2379" s="1" t="s">
        <v>29</v>
      </c>
      <c r="D2379" s="1" t="s">
        <v>38</v>
      </c>
      <c r="E2379" s="1" t="s">
        <v>15</v>
      </c>
      <c r="F2379">
        <v>2022</v>
      </c>
      <c r="G2379">
        <v>9</v>
      </c>
      <c r="H2379">
        <v>7021</v>
      </c>
      <c r="I2379">
        <v>41062</v>
      </c>
      <c r="J2379" s="4">
        <f>SUMIFS(I:I,D:D,External_Data[[#This Row],[Brand]],F:F,External_Data[[#This Row],[Year]])</f>
        <v>3585792</v>
      </c>
      <c r="K23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3605392</v>
      </c>
    </row>
    <row r="2380" spans="1:11" x14ac:dyDescent="0.25">
      <c r="A2380" s="1" t="s">
        <v>9</v>
      </c>
      <c r="B2380" s="1" t="s">
        <v>37</v>
      </c>
      <c r="C2380" s="1" t="s">
        <v>29</v>
      </c>
      <c r="D2380" s="1" t="s">
        <v>38</v>
      </c>
      <c r="E2380" s="1" t="s">
        <v>15</v>
      </c>
      <c r="F2380">
        <v>2022</v>
      </c>
      <c r="G2380">
        <v>10</v>
      </c>
      <c r="H2380">
        <v>18102</v>
      </c>
      <c r="I2380">
        <v>108514</v>
      </c>
      <c r="J2380" s="4">
        <f>SUMIFS(I:I,D:D,External_Data[[#This Row],[Brand]],F:F,External_Data[[#This Row],[Year]])</f>
        <v>3585792</v>
      </c>
      <c r="K23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3598483</v>
      </c>
    </row>
    <row r="2381" spans="1:11" x14ac:dyDescent="0.25">
      <c r="A2381" s="1" t="s">
        <v>9</v>
      </c>
      <c r="B2381" s="1" t="s">
        <v>37</v>
      </c>
      <c r="C2381" s="1" t="s">
        <v>29</v>
      </c>
      <c r="D2381" s="1" t="s">
        <v>38</v>
      </c>
      <c r="E2381" s="1" t="s">
        <v>15</v>
      </c>
      <c r="F2381">
        <v>2022</v>
      </c>
      <c r="G2381">
        <v>11</v>
      </c>
      <c r="H2381">
        <v>6741</v>
      </c>
      <c r="I2381">
        <v>40201</v>
      </c>
      <c r="J2381" s="4">
        <f>SUMIFS(I:I,D:D,External_Data[[#This Row],[Brand]],F:F,External_Data[[#This Row],[Year]])</f>
        <v>3585792</v>
      </c>
      <c r="K23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3592603</v>
      </c>
    </row>
    <row r="2382" spans="1:11" x14ac:dyDescent="0.25">
      <c r="A2382" s="1" t="s">
        <v>9</v>
      </c>
      <c r="B2382" s="1" t="s">
        <v>37</v>
      </c>
      <c r="C2382" s="1" t="s">
        <v>29</v>
      </c>
      <c r="D2382" s="1" t="s">
        <v>38</v>
      </c>
      <c r="E2382" s="1" t="s">
        <v>15</v>
      </c>
      <c r="F2382">
        <v>2022</v>
      </c>
      <c r="G2382">
        <v>12</v>
      </c>
      <c r="H2382">
        <v>7658</v>
      </c>
      <c r="I2382">
        <v>45311</v>
      </c>
      <c r="J2382" s="4">
        <f>SUMIFS(I:I,D:D,External_Data[[#This Row],[Brand]],F:F,External_Data[[#This Row],[Year]])</f>
        <v>3585792</v>
      </c>
      <c r="K23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3585792</v>
      </c>
    </row>
    <row r="2383" spans="1:11" x14ac:dyDescent="0.25">
      <c r="A2383" s="1" t="s">
        <v>9</v>
      </c>
      <c r="B2383" s="1" t="s">
        <v>37</v>
      </c>
      <c r="C2383" s="1" t="s">
        <v>29</v>
      </c>
      <c r="D2383" s="1" t="s">
        <v>38</v>
      </c>
      <c r="E2383" s="1" t="s">
        <v>15</v>
      </c>
      <c r="F2383">
        <v>2023</v>
      </c>
      <c r="G2383">
        <v>1</v>
      </c>
      <c r="H2383">
        <v>7833</v>
      </c>
      <c r="I2383">
        <v>47628</v>
      </c>
      <c r="J2383" s="4">
        <f>SUMIFS(I:I,D:D,External_Data[[#This Row],[Brand]],F:F,External_Data[[#This Row],[Year]])</f>
        <v>651924</v>
      </c>
      <c r="K23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764274</v>
      </c>
    </row>
    <row r="2384" spans="1:11" x14ac:dyDescent="0.25">
      <c r="A2384" s="1" t="s">
        <v>9</v>
      </c>
      <c r="B2384" s="1" t="s">
        <v>37</v>
      </c>
      <c r="C2384" s="1" t="s">
        <v>29</v>
      </c>
      <c r="D2384" s="1" t="s">
        <v>38</v>
      </c>
      <c r="E2384" s="1" t="s">
        <v>15</v>
      </c>
      <c r="F2384">
        <v>2023</v>
      </c>
      <c r="G2384">
        <v>2</v>
      </c>
      <c r="H2384">
        <v>7749</v>
      </c>
      <c r="I2384">
        <v>47033</v>
      </c>
      <c r="J2384" s="4">
        <f>SUMIFS(I:I,D:D,External_Data[[#This Row],[Brand]],F:F,External_Data[[#This Row],[Year]])</f>
        <v>651924</v>
      </c>
      <c r="K23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757736</v>
      </c>
    </row>
    <row r="2385" spans="1:11" x14ac:dyDescent="0.25">
      <c r="A2385" s="1" t="s">
        <v>9</v>
      </c>
      <c r="B2385" s="1" t="s">
        <v>37</v>
      </c>
      <c r="C2385" s="1" t="s">
        <v>29</v>
      </c>
      <c r="D2385" s="1" t="s">
        <v>38</v>
      </c>
      <c r="E2385" s="1" t="s">
        <v>15</v>
      </c>
      <c r="F2385">
        <v>2023</v>
      </c>
      <c r="G2385">
        <v>3</v>
      </c>
      <c r="H2385">
        <v>7721</v>
      </c>
      <c r="I2385">
        <v>46515</v>
      </c>
      <c r="J2385" s="4">
        <f>SUMIFS(I:I,D:D,External_Data[[#This Row],[Brand]],F:F,External_Data[[#This Row],[Year]])</f>
        <v>651924</v>
      </c>
      <c r="K23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732893</v>
      </c>
    </row>
    <row r="2386" spans="1:11" x14ac:dyDescent="0.25">
      <c r="A2386" s="1" t="s">
        <v>9</v>
      </c>
      <c r="B2386" s="1" t="s">
        <v>37</v>
      </c>
      <c r="C2386" s="1" t="s">
        <v>39</v>
      </c>
      <c r="D2386" s="1" t="s">
        <v>40</v>
      </c>
      <c r="E2386" s="1" t="s">
        <v>13</v>
      </c>
      <c r="F2386">
        <v>2018</v>
      </c>
      <c r="G2386">
        <v>1</v>
      </c>
      <c r="H2386">
        <v>15106</v>
      </c>
      <c r="I2386">
        <v>101220</v>
      </c>
      <c r="J2386" s="4">
        <f>SUMIFS(I:I,D:D,External_Data[[#This Row],[Brand]],F:F,External_Data[[#This Row],[Year]])</f>
        <v>2451890</v>
      </c>
      <c r="K23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87" spans="1:11" x14ac:dyDescent="0.25">
      <c r="A2387" s="1" t="s">
        <v>9</v>
      </c>
      <c r="B2387" s="1" t="s">
        <v>37</v>
      </c>
      <c r="C2387" s="1" t="s">
        <v>39</v>
      </c>
      <c r="D2387" s="1" t="s">
        <v>40</v>
      </c>
      <c r="E2387" s="1" t="s">
        <v>13</v>
      </c>
      <c r="F2387">
        <v>2018</v>
      </c>
      <c r="G2387">
        <v>2</v>
      </c>
      <c r="H2387">
        <v>11550</v>
      </c>
      <c r="I2387">
        <v>77427</v>
      </c>
      <c r="J2387" s="4">
        <f>SUMIFS(I:I,D:D,External_Data[[#This Row],[Brand]],F:F,External_Data[[#This Row],[Year]])</f>
        <v>2451890</v>
      </c>
      <c r="K23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88" spans="1:11" x14ac:dyDescent="0.25">
      <c r="A2388" s="1" t="s">
        <v>9</v>
      </c>
      <c r="B2388" s="1" t="s">
        <v>37</v>
      </c>
      <c r="C2388" s="1" t="s">
        <v>39</v>
      </c>
      <c r="D2388" s="1" t="s">
        <v>40</v>
      </c>
      <c r="E2388" s="1" t="s">
        <v>13</v>
      </c>
      <c r="F2388">
        <v>2018</v>
      </c>
      <c r="G2388">
        <v>3</v>
      </c>
      <c r="H2388">
        <v>15785</v>
      </c>
      <c r="I2388">
        <v>105770</v>
      </c>
      <c r="J2388" s="4">
        <f>SUMIFS(I:I,D:D,External_Data[[#This Row],[Brand]],F:F,External_Data[[#This Row],[Year]])</f>
        <v>2451890</v>
      </c>
      <c r="K23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89" spans="1:11" x14ac:dyDescent="0.25">
      <c r="A2389" s="1" t="s">
        <v>9</v>
      </c>
      <c r="B2389" s="1" t="s">
        <v>37</v>
      </c>
      <c r="C2389" s="1" t="s">
        <v>39</v>
      </c>
      <c r="D2389" s="1" t="s">
        <v>40</v>
      </c>
      <c r="E2389" s="1" t="s">
        <v>13</v>
      </c>
      <c r="F2389">
        <v>2018</v>
      </c>
      <c r="G2389">
        <v>4</v>
      </c>
      <c r="H2389">
        <v>12096</v>
      </c>
      <c r="I2389">
        <v>81046</v>
      </c>
      <c r="J2389" s="4">
        <f>SUMIFS(I:I,D:D,External_Data[[#This Row],[Brand]],F:F,External_Data[[#This Row],[Year]])</f>
        <v>2451890</v>
      </c>
      <c r="K23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0" spans="1:11" x14ac:dyDescent="0.25">
      <c r="A2390" s="1" t="s">
        <v>9</v>
      </c>
      <c r="B2390" s="1" t="s">
        <v>37</v>
      </c>
      <c r="C2390" s="1" t="s">
        <v>39</v>
      </c>
      <c r="D2390" s="1" t="s">
        <v>40</v>
      </c>
      <c r="E2390" s="1" t="s">
        <v>13</v>
      </c>
      <c r="F2390">
        <v>2018</v>
      </c>
      <c r="G2390">
        <v>5</v>
      </c>
      <c r="H2390">
        <v>14546</v>
      </c>
      <c r="I2390">
        <v>97433</v>
      </c>
      <c r="J2390" s="4">
        <f>SUMIFS(I:I,D:D,External_Data[[#This Row],[Brand]],F:F,External_Data[[#This Row],[Year]])</f>
        <v>2451890</v>
      </c>
      <c r="K23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1" spans="1:11" x14ac:dyDescent="0.25">
      <c r="A2391" s="1" t="s">
        <v>9</v>
      </c>
      <c r="B2391" s="1" t="s">
        <v>37</v>
      </c>
      <c r="C2391" s="1" t="s">
        <v>39</v>
      </c>
      <c r="D2391" s="1" t="s">
        <v>40</v>
      </c>
      <c r="E2391" s="1" t="s">
        <v>13</v>
      </c>
      <c r="F2391">
        <v>2018</v>
      </c>
      <c r="G2391">
        <v>6</v>
      </c>
      <c r="H2391">
        <v>13664</v>
      </c>
      <c r="I2391">
        <v>91574</v>
      </c>
      <c r="J2391" s="4">
        <f>SUMIFS(I:I,D:D,External_Data[[#This Row],[Brand]],F:F,External_Data[[#This Row],[Year]])</f>
        <v>2451890</v>
      </c>
      <c r="K23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2" spans="1:11" x14ac:dyDescent="0.25">
      <c r="A2392" s="1" t="s">
        <v>9</v>
      </c>
      <c r="B2392" s="1" t="s">
        <v>37</v>
      </c>
      <c r="C2392" s="1" t="s">
        <v>39</v>
      </c>
      <c r="D2392" s="1" t="s">
        <v>40</v>
      </c>
      <c r="E2392" s="1" t="s">
        <v>13</v>
      </c>
      <c r="F2392">
        <v>2018</v>
      </c>
      <c r="G2392">
        <v>7</v>
      </c>
      <c r="H2392">
        <v>13048</v>
      </c>
      <c r="I2392">
        <v>87430</v>
      </c>
      <c r="J2392" s="4">
        <f>SUMIFS(I:I,D:D,External_Data[[#This Row],[Brand]],F:F,External_Data[[#This Row],[Year]])</f>
        <v>2451890</v>
      </c>
      <c r="K23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3" spans="1:11" x14ac:dyDescent="0.25">
      <c r="A2393" s="1" t="s">
        <v>9</v>
      </c>
      <c r="B2393" s="1" t="s">
        <v>37</v>
      </c>
      <c r="C2393" s="1" t="s">
        <v>39</v>
      </c>
      <c r="D2393" s="1" t="s">
        <v>40</v>
      </c>
      <c r="E2393" s="1" t="s">
        <v>13</v>
      </c>
      <c r="F2393">
        <v>2018</v>
      </c>
      <c r="G2393">
        <v>8</v>
      </c>
      <c r="H2393">
        <v>13517</v>
      </c>
      <c r="I2393">
        <v>90545</v>
      </c>
      <c r="J2393" s="4">
        <f>SUMIFS(I:I,D:D,External_Data[[#This Row],[Brand]],F:F,External_Data[[#This Row],[Year]])</f>
        <v>2451890</v>
      </c>
      <c r="K23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4" spans="1:11" x14ac:dyDescent="0.25">
      <c r="A2394" s="1" t="s">
        <v>9</v>
      </c>
      <c r="B2394" s="1" t="s">
        <v>37</v>
      </c>
      <c r="C2394" s="1" t="s">
        <v>39</v>
      </c>
      <c r="D2394" s="1" t="s">
        <v>40</v>
      </c>
      <c r="E2394" s="1" t="s">
        <v>13</v>
      </c>
      <c r="F2394">
        <v>2018</v>
      </c>
      <c r="G2394">
        <v>9</v>
      </c>
      <c r="H2394">
        <v>13174</v>
      </c>
      <c r="I2394">
        <v>88277</v>
      </c>
      <c r="J2394" s="4">
        <f>SUMIFS(I:I,D:D,External_Data[[#This Row],[Brand]],F:F,External_Data[[#This Row],[Year]])</f>
        <v>2451890</v>
      </c>
      <c r="K23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5" spans="1:11" x14ac:dyDescent="0.25">
      <c r="A2395" s="1" t="s">
        <v>9</v>
      </c>
      <c r="B2395" s="1" t="s">
        <v>37</v>
      </c>
      <c r="C2395" s="1" t="s">
        <v>39</v>
      </c>
      <c r="D2395" s="1" t="s">
        <v>40</v>
      </c>
      <c r="E2395" s="1" t="s">
        <v>13</v>
      </c>
      <c r="F2395">
        <v>2018</v>
      </c>
      <c r="G2395">
        <v>10</v>
      </c>
      <c r="H2395">
        <v>15078</v>
      </c>
      <c r="I2395">
        <v>101038</v>
      </c>
      <c r="J2395" s="4">
        <f>SUMIFS(I:I,D:D,External_Data[[#This Row],[Brand]],F:F,External_Data[[#This Row],[Year]])</f>
        <v>2451890</v>
      </c>
      <c r="K23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6" spans="1:11" x14ac:dyDescent="0.25">
      <c r="A2396" s="1" t="s">
        <v>9</v>
      </c>
      <c r="B2396" s="1" t="s">
        <v>37</v>
      </c>
      <c r="C2396" s="1" t="s">
        <v>39</v>
      </c>
      <c r="D2396" s="1" t="s">
        <v>40</v>
      </c>
      <c r="E2396" s="1" t="s">
        <v>13</v>
      </c>
      <c r="F2396">
        <v>2018</v>
      </c>
      <c r="G2396">
        <v>11</v>
      </c>
      <c r="H2396">
        <v>10423</v>
      </c>
      <c r="I2396">
        <v>69853</v>
      </c>
      <c r="J2396" s="4">
        <f>SUMIFS(I:I,D:D,External_Data[[#This Row],[Brand]],F:F,External_Data[[#This Row],[Year]])</f>
        <v>2451890</v>
      </c>
      <c r="K23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7" spans="1:11" x14ac:dyDescent="0.25">
      <c r="A2397" s="1" t="s">
        <v>9</v>
      </c>
      <c r="B2397" s="1" t="s">
        <v>37</v>
      </c>
      <c r="C2397" s="1" t="s">
        <v>39</v>
      </c>
      <c r="D2397" s="1" t="s">
        <v>40</v>
      </c>
      <c r="E2397" s="1" t="s">
        <v>13</v>
      </c>
      <c r="F2397">
        <v>2018</v>
      </c>
      <c r="G2397">
        <v>12</v>
      </c>
      <c r="H2397">
        <v>13251</v>
      </c>
      <c r="I2397">
        <v>88767</v>
      </c>
      <c r="J2397" s="4">
        <f>SUMIFS(I:I,D:D,External_Data[[#This Row],[Brand]],F:F,External_Data[[#This Row],[Year]])</f>
        <v>2451890</v>
      </c>
      <c r="K23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398" spans="1:11" x14ac:dyDescent="0.25">
      <c r="A2398" s="1" t="s">
        <v>9</v>
      </c>
      <c r="B2398" s="1" t="s">
        <v>37</v>
      </c>
      <c r="C2398" s="1" t="s">
        <v>39</v>
      </c>
      <c r="D2398" s="1" t="s">
        <v>40</v>
      </c>
      <c r="E2398" s="1" t="s">
        <v>13</v>
      </c>
      <c r="F2398">
        <v>2019</v>
      </c>
      <c r="G2398">
        <v>1</v>
      </c>
      <c r="H2398">
        <v>12691</v>
      </c>
      <c r="I2398">
        <v>85057</v>
      </c>
      <c r="J2398" s="4">
        <f>SUMIFS(I:I,D:D,External_Data[[#This Row],[Brand]],F:F,External_Data[[#This Row],[Year]])</f>
        <v>2097494</v>
      </c>
      <c r="K23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2243626</v>
      </c>
    </row>
    <row r="2399" spans="1:11" x14ac:dyDescent="0.25">
      <c r="A2399" s="1" t="s">
        <v>9</v>
      </c>
      <c r="B2399" s="1" t="s">
        <v>37</v>
      </c>
      <c r="C2399" s="1" t="s">
        <v>39</v>
      </c>
      <c r="D2399" s="1" t="s">
        <v>40</v>
      </c>
      <c r="E2399" s="1" t="s">
        <v>13</v>
      </c>
      <c r="F2399">
        <v>2019</v>
      </c>
      <c r="G2399">
        <v>2</v>
      </c>
      <c r="H2399">
        <v>11823</v>
      </c>
      <c r="I2399">
        <v>79247</v>
      </c>
      <c r="J2399" s="4">
        <f>SUMIFS(I:I,D:D,External_Data[[#This Row],[Brand]],F:F,External_Data[[#This Row],[Year]])</f>
        <v>2097494</v>
      </c>
      <c r="K23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2232076</v>
      </c>
    </row>
    <row r="2400" spans="1:11" x14ac:dyDescent="0.25">
      <c r="A2400" s="1" t="s">
        <v>9</v>
      </c>
      <c r="B2400" s="1" t="s">
        <v>37</v>
      </c>
      <c r="C2400" s="1" t="s">
        <v>39</v>
      </c>
      <c r="D2400" s="1" t="s">
        <v>40</v>
      </c>
      <c r="E2400" s="1" t="s">
        <v>13</v>
      </c>
      <c r="F2400">
        <v>2019</v>
      </c>
      <c r="G2400">
        <v>3</v>
      </c>
      <c r="H2400">
        <v>14147</v>
      </c>
      <c r="I2400">
        <v>94738</v>
      </c>
      <c r="J2400" s="4">
        <f>SUMIFS(I:I,D:D,External_Data[[#This Row],[Brand]],F:F,External_Data[[#This Row],[Year]])</f>
        <v>2097494</v>
      </c>
      <c r="K24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2216291</v>
      </c>
    </row>
    <row r="2401" spans="1:11" x14ac:dyDescent="0.25">
      <c r="A2401" s="1" t="s">
        <v>9</v>
      </c>
      <c r="B2401" s="1" t="s">
        <v>37</v>
      </c>
      <c r="C2401" s="1" t="s">
        <v>39</v>
      </c>
      <c r="D2401" s="1" t="s">
        <v>40</v>
      </c>
      <c r="E2401" s="1" t="s">
        <v>13</v>
      </c>
      <c r="F2401">
        <v>2019</v>
      </c>
      <c r="G2401">
        <v>4</v>
      </c>
      <c r="H2401">
        <v>12271</v>
      </c>
      <c r="I2401">
        <v>82243</v>
      </c>
      <c r="J2401" s="4">
        <f>SUMIFS(I:I,D:D,External_Data[[#This Row],[Brand]],F:F,External_Data[[#This Row],[Year]])</f>
        <v>2097494</v>
      </c>
      <c r="K24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2204195</v>
      </c>
    </row>
    <row r="2402" spans="1:11" x14ac:dyDescent="0.25">
      <c r="A2402" s="1" t="s">
        <v>9</v>
      </c>
      <c r="B2402" s="1" t="s">
        <v>37</v>
      </c>
      <c r="C2402" s="1" t="s">
        <v>39</v>
      </c>
      <c r="D2402" s="1" t="s">
        <v>40</v>
      </c>
      <c r="E2402" s="1" t="s">
        <v>13</v>
      </c>
      <c r="F2402">
        <v>2019</v>
      </c>
      <c r="G2402">
        <v>5</v>
      </c>
      <c r="H2402">
        <v>12257</v>
      </c>
      <c r="I2402">
        <v>82110</v>
      </c>
      <c r="J2402" s="4">
        <f>SUMIFS(I:I,D:D,External_Data[[#This Row],[Brand]],F:F,External_Data[[#This Row],[Year]])</f>
        <v>2097494</v>
      </c>
      <c r="K24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2189649</v>
      </c>
    </row>
    <row r="2403" spans="1:11" x14ac:dyDescent="0.25">
      <c r="A2403" s="1" t="s">
        <v>9</v>
      </c>
      <c r="B2403" s="1" t="s">
        <v>37</v>
      </c>
      <c r="C2403" s="1" t="s">
        <v>39</v>
      </c>
      <c r="D2403" s="1" t="s">
        <v>40</v>
      </c>
      <c r="E2403" s="1" t="s">
        <v>13</v>
      </c>
      <c r="F2403">
        <v>2019</v>
      </c>
      <c r="G2403">
        <v>6</v>
      </c>
      <c r="H2403">
        <v>11179</v>
      </c>
      <c r="I2403">
        <v>74907</v>
      </c>
      <c r="J2403" s="4">
        <f>SUMIFS(I:I,D:D,External_Data[[#This Row],[Brand]],F:F,External_Data[[#This Row],[Year]])</f>
        <v>2097494</v>
      </c>
      <c r="K24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2175985</v>
      </c>
    </row>
    <row r="2404" spans="1:11" x14ac:dyDescent="0.25">
      <c r="A2404" s="1" t="s">
        <v>9</v>
      </c>
      <c r="B2404" s="1" t="s">
        <v>37</v>
      </c>
      <c r="C2404" s="1" t="s">
        <v>39</v>
      </c>
      <c r="D2404" s="1" t="s">
        <v>40</v>
      </c>
      <c r="E2404" s="1" t="s">
        <v>13</v>
      </c>
      <c r="F2404">
        <v>2019</v>
      </c>
      <c r="G2404">
        <v>7</v>
      </c>
      <c r="H2404">
        <v>11830</v>
      </c>
      <c r="I2404">
        <v>79219</v>
      </c>
      <c r="J2404" s="4">
        <f>SUMIFS(I:I,D:D,External_Data[[#This Row],[Brand]],F:F,External_Data[[#This Row],[Year]])</f>
        <v>2097494</v>
      </c>
      <c r="K24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2162937</v>
      </c>
    </row>
    <row r="2405" spans="1:11" x14ac:dyDescent="0.25">
      <c r="A2405" s="1" t="s">
        <v>9</v>
      </c>
      <c r="B2405" s="1" t="s">
        <v>37</v>
      </c>
      <c r="C2405" s="1" t="s">
        <v>39</v>
      </c>
      <c r="D2405" s="1" t="s">
        <v>40</v>
      </c>
      <c r="E2405" s="1" t="s">
        <v>13</v>
      </c>
      <c r="F2405">
        <v>2019</v>
      </c>
      <c r="G2405">
        <v>8</v>
      </c>
      <c r="H2405">
        <v>9457</v>
      </c>
      <c r="I2405">
        <v>63378</v>
      </c>
      <c r="J2405" s="4">
        <f>SUMIFS(I:I,D:D,External_Data[[#This Row],[Brand]],F:F,External_Data[[#This Row],[Year]])</f>
        <v>2097494</v>
      </c>
      <c r="K24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2149420</v>
      </c>
    </row>
    <row r="2406" spans="1:11" x14ac:dyDescent="0.25">
      <c r="A2406" s="1" t="s">
        <v>9</v>
      </c>
      <c r="B2406" s="1" t="s">
        <v>37</v>
      </c>
      <c r="C2406" s="1" t="s">
        <v>39</v>
      </c>
      <c r="D2406" s="1" t="s">
        <v>40</v>
      </c>
      <c r="E2406" s="1" t="s">
        <v>13</v>
      </c>
      <c r="F2406">
        <v>2019</v>
      </c>
      <c r="G2406">
        <v>9</v>
      </c>
      <c r="H2406">
        <v>10031</v>
      </c>
      <c r="I2406">
        <v>67186</v>
      </c>
      <c r="J2406" s="4">
        <f>SUMIFS(I:I,D:D,External_Data[[#This Row],[Brand]],F:F,External_Data[[#This Row],[Year]])</f>
        <v>2097494</v>
      </c>
      <c r="K24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2136246</v>
      </c>
    </row>
    <row r="2407" spans="1:11" x14ac:dyDescent="0.25">
      <c r="A2407" s="1" t="s">
        <v>9</v>
      </c>
      <c r="B2407" s="1" t="s">
        <v>37</v>
      </c>
      <c r="C2407" s="1" t="s">
        <v>39</v>
      </c>
      <c r="D2407" s="1" t="s">
        <v>40</v>
      </c>
      <c r="E2407" s="1" t="s">
        <v>13</v>
      </c>
      <c r="F2407">
        <v>2019</v>
      </c>
      <c r="G2407">
        <v>10</v>
      </c>
      <c r="H2407">
        <v>10682</v>
      </c>
      <c r="I2407">
        <v>71610</v>
      </c>
      <c r="J2407" s="4">
        <f>SUMIFS(I:I,D:D,External_Data[[#This Row],[Brand]],F:F,External_Data[[#This Row],[Year]])</f>
        <v>2097494</v>
      </c>
      <c r="K24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2121168</v>
      </c>
    </row>
    <row r="2408" spans="1:11" x14ac:dyDescent="0.25">
      <c r="A2408" s="1" t="s">
        <v>9</v>
      </c>
      <c r="B2408" s="1" t="s">
        <v>37</v>
      </c>
      <c r="C2408" s="1" t="s">
        <v>39</v>
      </c>
      <c r="D2408" s="1" t="s">
        <v>40</v>
      </c>
      <c r="E2408" s="1" t="s">
        <v>13</v>
      </c>
      <c r="F2408">
        <v>2019</v>
      </c>
      <c r="G2408">
        <v>11</v>
      </c>
      <c r="H2408">
        <v>9779</v>
      </c>
      <c r="I2408">
        <v>65548</v>
      </c>
      <c r="J2408" s="4">
        <f>SUMIFS(I:I,D:D,External_Data[[#This Row],[Brand]],F:F,External_Data[[#This Row],[Year]])</f>
        <v>2097494</v>
      </c>
      <c r="K24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2110745</v>
      </c>
    </row>
    <row r="2409" spans="1:11" x14ac:dyDescent="0.25">
      <c r="A2409" s="1" t="s">
        <v>9</v>
      </c>
      <c r="B2409" s="1" t="s">
        <v>37</v>
      </c>
      <c r="C2409" s="1" t="s">
        <v>39</v>
      </c>
      <c r="D2409" s="1" t="s">
        <v>40</v>
      </c>
      <c r="E2409" s="1" t="s">
        <v>13</v>
      </c>
      <c r="F2409">
        <v>2019</v>
      </c>
      <c r="G2409">
        <v>12</v>
      </c>
      <c r="H2409">
        <v>10444</v>
      </c>
      <c r="I2409">
        <v>69979</v>
      </c>
      <c r="J2409" s="4">
        <f>SUMIFS(I:I,D:D,External_Data[[#This Row],[Brand]],F:F,External_Data[[#This Row],[Year]])</f>
        <v>2097494</v>
      </c>
      <c r="K24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2097494</v>
      </c>
    </row>
    <row r="2410" spans="1:11" x14ac:dyDescent="0.25">
      <c r="A2410" s="1" t="s">
        <v>9</v>
      </c>
      <c r="B2410" s="1" t="s">
        <v>37</v>
      </c>
      <c r="C2410" s="1" t="s">
        <v>39</v>
      </c>
      <c r="D2410" s="1" t="s">
        <v>40</v>
      </c>
      <c r="E2410" s="1" t="s">
        <v>13</v>
      </c>
      <c r="F2410">
        <v>2020</v>
      </c>
      <c r="G2410">
        <v>1</v>
      </c>
      <c r="H2410">
        <v>9653</v>
      </c>
      <c r="I2410">
        <v>64652</v>
      </c>
      <c r="J2410" s="4">
        <f>SUMIFS(I:I,D:D,External_Data[[#This Row],[Brand]],F:F,External_Data[[#This Row],[Year]])</f>
        <v>1794520</v>
      </c>
      <c r="K24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1918420</v>
      </c>
    </row>
    <row r="2411" spans="1:11" x14ac:dyDescent="0.25">
      <c r="A2411" s="1" t="s">
        <v>9</v>
      </c>
      <c r="B2411" s="1" t="s">
        <v>37</v>
      </c>
      <c r="C2411" s="1" t="s">
        <v>39</v>
      </c>
      <c r="D2411" s="1" t="s">
        <v>40</v>
      </c>
      <c r="E2411" s="1" t="s">
        <v>13</v>
      </c>
      <c r="F2411">
        <v>2020</v>
      </c>
      <c r="G2411">
        <v>2</v>
      </c>
      <c r="H2411">
        <v>8372</v>
      </c>
      <c r="I2411">
        <v>56056</v>
      </c>
      <c r="J2411" s="4">
        <f>SUMIFS(I:I,D:D,External_Data[[#This Row],[Brand]],F:F,External_Data[[#This Row],[Year]])</f>
        <v>1794520</v>
      </c>
      <c r="K24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1906597</v>
      </c>
    </row>
    <row r="2412" spans="1:11" x14ac:dyDescent="0.25">
      <c r="A2412" s="1" t="s">
        <v>9</v>
      </c>
      <c r="B2412" s="1" t="s">
        <v>37</v>
      </c>
      <c r="C2412" s="1" t="s">
        <v>39</v>
      </c>
      <c r="D2412" s="1" t="s">
        <v>40</v>
      </c>
      <c r="E2412" s="1" t="s">
        <v>13</v>
      </c>
      <c r="F2412">
        <v>2020</v>
      </c>
      <c r="G2412">
        <v>3</v>
      </c>
      <c r="H2412">
        <v>12901</v>
      </c>
      <c r="I2412">
        <v>86422</v>
      </c>
      <c r="J2412" s="4">
        <f>SUMIFS(I:I,D:D,External_Data[[#This Row],[Brand]],F:F,External_Data[[#This Row],[Year]])</f>
        <v>1794520</v>
      </c>
      <c r="K24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1892450</v>
      </c>
    </row>
    <row r="2413" spans="1:11" x14ac:dyDescent="0.25">
      <c r="A2413" s="1" t="s">
        <v>9</v>
      </c>
      <c r="B2413" s="1" t="s">
        <v>37</v>
      </c>
      <c r="C2413" s="1" t="s">
        <v>39</v>
      </c>
      <c r="D2413" s="1" t="s">
        <v>40</v>
      </c>
      <c r="E2413" s="1" t="s">
        <v>13</v>
      </c>
      <c r="F2413">
        <v>2020</v>
      </c>
      <c r="G2413">
        <v>4</v>
      </c>
      <c r="H2413">
        <v>10703</v>
      </c>
      <c r="I2413">
        <v>71680</v>
      </c>
      <c r="J2413" s="4">
        <f>SUMIFS(I:I,D:D,External_Data[[#This Row],[Brand]],F:F,External_Data[[#This Row],[Year]])</f>
        <v>1794520</v>
      </c>
      <c r="K24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1880179</v>
      </c>
    </row>
    <row r="2414" spans="1:11" x14ac:dyDescent="0.25">
      <c r="A2414" s="1" t="s">
        <v>9</v>
      </c>
      <c r="B2414" s="1" t="s">
        <v>37</v>
      </c>
      <c r="C2414" s="1" t="s">
        <v>39</v>
      </c>
      <c r="D2414" s="1" t="s">
        <v>40</v>
      </c>
      <c r="E2414" s="1" t="s">
        <v>13</v>
      </c>
      <c r="F2414">
        <v>2020</v>
      </c>
      <c r="G2414">
        <v>5</v>
      </c>
      <c r="H2414">
        <v>8582</v>
      </c>
      <c r="I2414">
        <v>57505</v>
      </c>
      <c r="J2414" s="4">
        <f>SUMIFS(I:I,D:D,External_Data[[#This Row],[Brand]],F:F,External_Data[[#This Row],[Year]])</f>
        <v>1794520</v>
      </c>
      <c r="K24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1867922</v>
      </c>
    </row>
    <row r="2415" spans="1:11" x14ac:dyDescent="0.25">
      <c r="A2415" s="1" t="s">
        <v>9</v>
      </c>
      <c r="B2415" s="1" t="s">
        <v>37</v>
      </c>
      <c r="C2415" s="1" t="s">
        <v>39</v>
      </c>
      <c r="D2415" s="1" t="s">
        <v>40</v>
      </c>
      <c r="E2415" s="1" t="s">
        <v>13</v>
      </c>
      <c r="F2415">
        <v>2020</v>
      </c>
      <c r="G2415">
        <v>6</v>
      </c>
      <c r="H2415">
        <v>10416</v>
      </c>
      <c r="I2415">
        <v>69769</v>
      </c>
      <c r="J2415" s="4">
        <f>SUMIFS(I:I,D:D,External_Data[[#This Row],[Brand]],F:F,External_Data[[#This Row],[Year]])</f>
        <v>1794520</v>
      </c>
      <c r="K24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1856743</v>
      </c>
    </row>
    <row r="2416" spans="1:11" x14ac:dyDescent="0.25">
      <c r="A2416" s="1" t="s">
        <v>9</v>
      </c>
      <c r="B2416" s="1" t="s">
        <v>37</v>
      </c>
      <c r="C2416" s="1" t="s">
        <v>39</v>
      </c>
      <c r="D2416" s="1" t="s">
        <v>40</v>
      </c>
      <c r="E2416" s="1" t="s">
        <v>13</v>
      </c>
      <c r="F2416">
        <v>2020</v>
      </c>
      <c r="G2416">
        <v>7</v>
      </c>
      <c r="H2416">
        <v>9415</v>
      </c>
      <c r="I2416">
        <v>63035</v>
      </c>
      <c r="J2416" s="4">
        <f>SUMIFS(I:I,D:D,External_Data[[#This Row],[Brand]],F:F,External_Data[[#This Row],[Year]])</f>
        <v>1794520</v>
      </c>
      <c r="K24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1844913</v>
      </c>
    </row>
    <row r="2417" spans="1:11" x14ac:dyDescent="0.25">
      <c r="A2417" s="1" t="s">
        <v>9</v>
      </c>
      <c r="B2417" s="1" t="s">
        <v>37</v>
      </c>
      <c r="C2417" s="1" t="s">
        <v>39</v>
      </c>
      <c r="D2417" s="1" t="s">
        <v>40</v>
      </c>
      <c r="E2417" s="1" t="s">
        <v>13</v>
      </c>
      <c r="F2417">
        <v>2020</v>
      </c>
      <c r="G2417">
        <v>8</v>
      </c>
      <c r="H2417">
        <v>8813</v>
      </c>
      <c r="I2417">
        <v>59017</v>
      </c>
      <c r="J2417" s="4">
        <f>SUMIFS(I:I,D:D,External_Data[[#This Row],[Brand]],F:F,External_Data[[#This Row],[Year]])</f>
        <v>1794520</v>
      </c>
      <c r="K24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1835456</v>
      </c>
    </row>
    <row r="2418" spans="1:11" x14ac:dyDescent="0.25">
      <c r="A2418" s="1" t="s">
        <v>9</v>
      </c>
      <c r="B2418" s="1" t="s">
        <v>37</v>
      </c>
      <c r="C2418" s="1" t="s">
        <v>39</v>
      </c>
      <c r="D2418" s="1" t="s">
        <v>40</v>
      </c>
      <c r="E2418" s="1" t="s">
        <v>13</v>
      </c>
      <c r="F2418">
        <v>2020</v>
      </c>
      <c r="G2418">
        <v>9</v>
      </c>
      <c r="H2418">
        <v>8281</v>
      </c>
      <c r="I2418">
        <v>55489</v>
      </c>
      <c r="J2418" s="4">
        <f>SUMIFS(I:I,D:D,External_Data[[#This Row],[Brand]],F:F,External_Data[[#This Row],[Year]])</f>
        <v>1794520</v>
      </c>
      <c r="K24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1825425</v>
      </c>
    </row>
    <row r="2419" spans="1:11" x14ac:dyDescent="0.25">
      <c r="A2419" s="1" t="s">
        <v>9</v>
      </c>
      <c r="B2419" s="1" t="s">
        <v>37</v>
      </c>
      <c r="C2419" s="1" t="s">
        <v>39</v>
      </c>
      <c r="D2419" s="1" t="s">
        <v>40</v>
      </c>
      <c r="E2419" s="1" t="s">
        <v>13</v>
      </c>
      <c r="F2419">
        <v>2020</v>
      </c>
      <c r="G2419">
        <v>10</v>
      </c>
      <c r="H2419">
        <v>9765</v>
      </c>
      <c r="I2419">
        <v>65387</v>
      </c>
      <c r="J2419" s="4">
        <f>SUMIFS(I:I,D:D,External_Data[[#This Row],[Brand]],F:F,External_Data[[#This Row],[Year]])</f>
        <v>1794520</v>
      </c>
      <c r="K24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1814743</v>
      </c>
    </row>
    <row r="2420" spans="1:11" x14ac:dyDescent="0.25">
      <c r="A2420" s="1" t="s">
        <v>9</v>
      </c>
      <c r="B2420" s="1" t="s">
        <v>37</v>
      </c>
      <c r="C2420" s="1" t="s">
        <v>39</v>
      </c>
      <c r="D2420" s="1" t="s">
        <v>40</v>
      </c>
      <c r="E2420" s="1" t="s">
        <v>13</v>
      </c>
      <c r="F2420">
        <v>2020</v>
      </c>
      <c r="G2420">
        <v>11</v>
      </c>
      <c r="H2420">
        <v>7609</v>
      </c>
      <c r="I2420">
        <v>50960</v>
      </c>
      <c r="J2420" s="4">
        <f>SUMIFS(I:I,D:D,External_Data[[#This Row],[Brand]],F:F,External_Data[[#This Row],[Year]])</f>
        <v>1794520</v>
      </c>
      <c r="K24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1804964</v>
      </c>
    </row>
    <row r="2421" spans="1:11" x14ac:dyDescent="0.25">
      <c r="A2421" s="1" t="s">
        <v>9</v>
      </c>
      <c r="B2421" s="1" t="s">
        <v>37</v>
      </c>
      <c r="C2421" s="1" t="s">
        <v>39</v>
      </c>
      <c r="D2421" s="1" t="s">
        <v>40</v>
      </c>
      <c r="E2421" s="1" t="s">
        <v>13</v>
      </c>
      <c r="F2421">
        <v>2020</v>
      </c>
      <c r="G2421">
        <v>12</v>
      </c>
      <c r="H2421">
        <v>9030</v>
      </c>
      <c r="I2421">
        <v>60522</v>
      </c>
      <c r="J2421" s="4">
        <f>SUMIFS(I:I,D:D,External_Data[[#This Row],[Brand]],F:F,External_Data[[#This Row],[Year]])</f>
        <v>1794520</v>
      </c>
      <c r="K24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1794520</v>
      </c>
    </row>
    <row r="2422" spans="1:11" x14ac:dyDescent="0.25">
      <c r="A2422" s="1" t="s">
        <v>9</v>
      </c>
      <c r="B2422" s="1" t="s">
        <v>37</v>
      </c>
      <c r="C2422" s="1" t="s">
        <v>39</v>
      </c>
      <c r="D2422" s="1" t="s">
        <v>40</v>
      </c>
      <c r="E2422" s="1" t="s">
        <v>13</v>
      </c>
      <c r="F2422">
        <v>2021</v>
      </c>
      <c r="G2422">
        <v>1</v>
      </c>
      <c r="H2422">
        <v>9065</v>
      </c>
      <c r="I2422">
        <v>60760</v>
      </c>
      <c r="J2422" s="4">
        <f>SUMIFS(I:I,D:D,External_Data[[#This Row],[Brand]],F:F,External_Data[[#This Row],[Year]])</f>
        <v>1632610</v>
      </c>
      <c r="K24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1736497</v>
      </c>
    </row>
    <row r="2423" spans="1:11" x14ac:dyDescent="0.25">
      <c r="A2423" s="1" t="s">
        <v>9</v>
      </c>
      <c r="B2423" s="1" t="s">
        <v>37</v>
      </c>
      <c r="C2423" s="1" t="s">
        <v>39</v>
      </c>
      <c r="D2423" s="1" t="s">
        <v>40</v>
      </c>
      <c r="E2423" s="1" t="s">
        <v>13</v>
      </c>
      <c r="F2423">
        <v>2021</v>
      </c>
      <c r="G2423">
        <v>2</v>
      </c>
      <c r="H2423">
        <v>7595</v>
      </c>
      <c r="I2423">
        <v>50869</v>
      </c>
      <c r="J2423" s="4">
        <f>SUMIFS(I:I,D:D,External_Data[[#This Row],[Brand]],F:F,External_Data[[#This Row],[Year]])</f>
        <v>1632610</v>
      </c>
      <c r="K24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1728125</v>
      </c>
    </row>
    <row r="2424" spans="1:11" x14ac:dyDescent="0.25">
      <c r="A2424" s="1" t="s">
        <v>9</v>
      </c>
      <c r="B2424" s="1" t="s">
        <v>37</v>
      </c>
      <c r="C2424" s="1" t="s">
        <v>39</v>
      </c>
      <c r="D2424" s="1" t="s">
        <v>40</v>
      </c>
      <c r="E2424" s="1" t="s">
        <v>13</v>
      </c>
      <c r="F2424">
        <v>2021</v>
      </c>
      <c r="G2424">
        <v>3</v>
      </c>
      <c r="H2424">
        <v>8092</v>
      </c>
      <c r="I2424">
        <v>54173</v>
      </c>
      <c r="J2424" s="4">
        <f>SUMIFS(I:I,D:D,External_Data[[#This Row],[Brand]],F:F,External_Data[[#This Row],[Year]])</f>
        <v>1632610</v>
      </c>
      <c r="K24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1715224</v>
      </c>
    </row>
    <row r="2425" spans="1:11" x14ac:dyDescent="0.25">
      <c r="A2425" s="1" t="s">
        <v>9</v>
      </c>
      <c r="B2425" s="1" t="s">
        <v>37</v>
      </c>
      <c r="C2425" s="1" t="s">
        <v>39</v>
      </c>
      <c r="D2425" s="1" t="s">
        <v>40</v>
      </c>
      <c r="E2425" s="1" t="s">
        <v>13</v>
      </c>
      <c r="F2425">
        <v>2021</v>
      </c>
      <c r="G2425">
        <v>4</v>
      </c>
      <c r="H2425">
        <v>8512</v>
      </c>
      <c r="I2425">
        <v>57057</v>
      </c>
      <c r="J2425" s="4">
        <f>SUMIFS(I:I,D:D,External_Data[[#This Row],[Brand]],F:F,External_Data[[#This Row],[Year]])</f>
        <v>1632610</v>
      </c>
      <c r="K24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1704521</v>
      </c>
    </row>
    <row r="2426" spans="1:11" x14ac:dyDescent="0.25">
      <c r="A2426" s="1" t="s">
        <v>9</v>
      </c>
      <c r="B2426" s="1" t="s">
        <v>37</v>
      </c>
      <c r="C2426" s="1" t="s">
        <v>39</v>
      </c>
      <c r="D2426" s="1" t="s">
        <v>40</v>
      </c>
      <c r="E2426" s="1" t="s">
        <v>13</v>
      </c>
      <c r="F2426">
        <v>2021</v>
      </c>
      <c r="G2426">
        <v>5</v>
      </c>
      <c r="H2426">
        <v>8652</v>
      </c>
      <c r="I2426">
        <v>57946</v>
      </c>
      <c r="J2426" s="4">
        <f>SUMIFS(I:I,D:D,External_Data[[#This Row],[Brand]],F:F,External_Data[[#This Row],[Year]])</f>
        <v>1632610</v>
      </c>
      <c r="K24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1695939</v>
      </c>
    </row>
    <row r="2427" spans="1:11" x14ac:dyDescent="0.25">
      <c r="A2427" s="1" t="s">
        <v>9</v>
      </c>
      <c r="B2427" s="1" t="s">
        <v>37</v>
      </c>
      <c r="C2427" s="1" t="s">
        <v>39</v>
      </c>
      <c r="D2427" s="1" t="s">
        <v>40</v>
      </c>
      <c r="E2427" s="1" t="s">
        <v>13</v>
      </c>
      <c r="F2427">
        <v>2021</v>
      </c>
      <c r="G2427">
        <v>6</v>
      </c>
      <c r="H2427">
        <v>9009</v>
      </c>
      <c r="I2427">
        <v>60361</v>
      </c>
      <c r="J2427" s="4">
        <f>SUMIFS(I:I,D:D,External_Data[[#This Row],[Brand]],F:F,External_Data[[#This Row],[Year]])</f>
        <v>1632610</v>
      </c>
      <c r="K24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1685523</v>
      </c>
    </row>
    <row r="2428" spans="1:11" x14ac:dyDescent="0.25">
      <c r="A2428" s="1" t="s">
        <v>9</v>
      </c>
      <c r="B2428" s="1" t="s">
        <v>37</v>
      </c>
      <c r="C2428" s="1" t="s">
        <v>39</v>
      </c>
      <c r="D2428" s="1" t="s">
        <v>40</v>
      </c>
      <c r="E2428" s="1" t="s">
        <v>13</v>
      </c>
      <c r="F2428">
        <v>2021</v>
      </c>
      <c r="G2428">
        <v>7</v>
      </c>
      <c r="H2428">
        <v>10612</v>
      </c>
      <c r="I2428">
        <v>71134</v>
      </c>
      <c r="J2428" s="4">
        <f>SUMIFS(I:I,D:D,External_Data[[#This Row],[Brand]],F:F,External_Data[[#This Row],[Year]])</f>
        <v>1632610</v>
      </c>
      <c r="K24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1676108</v>
      </c>
    </row>
    <row r="2429" spans="1:11" x14ac:dyDescent="0.25">
      <c r="A2429" s="1" t="s">
        <v>9</v>
      </c>
      <c r="B2429" s="1" t="s">
        <v>37</v>
      </c>
      <c r="C2429" s="1" t="s">
        <v>39</v>
      </c>
      <c r="D2429" s="1" t="s">
        <v>40</v>
      </c>
      <c r="E2429" s="1" t="s">
        <v>13</v>
      </c>
      <c r="F2429">
        <v>2021</v>
      </c>
      <c r="G2429">
        <v>8</v>
      </c>
      <c r="H2429">
        <v>7490</v>
      </c>
      <c r="I2429">
        <v>50225</v>
      </c>
      <c r="J2429" s="4">
        <f>SUMIFS(I:I,D:D,External_Data[[#This Row],[Brand]],F:F,External_Data[[#This Row],[Year]])</f>
        <v>1632610</v>
      </c>
      <c r="K24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1667295</v>
      </c>
    </row>
    <row r="2430" spans="1:11" x14ac:dyDescent="0.25">
      <c r="A2430" s="1" t="s">
        <v>9</v>
      </c>
      <c r="B2430" s="1" t="s">
        <v>37</v>
      </c>
      <c r="C2430" s="1" t="s">
        <v>39</v>
      </c>
      <c r="D2430" s="1" t="s">
        <v>40</v>
      </c>
      <c r="E2430" s="1" t="s">
        <v>13</v>
      </c>
      <c r="F2430">
        <v>2021</v>
      </c>
      <c r="G2430">
        <v>9</v>
      </c>
      <c r="H2430">
        <v>8512</v>
      </c>
      <c r="I2430">
        <v>57050</v>
      </c>
      <c r="J2430" s="4">
        <f>SUMIFS(I:I,D:D,External_Data[[#This Row],[Brand]],F:F,External_Data[[#This Row],[Year]])</f>
        <v>1632610</v>
      </c>
      <c r="K24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1659014</v>
      </c>
    </row>
    <row r="2431" spans="1:11" x14ac:dyDescent="0.25">
      <c r="A2431" s="1" t="s">
        <v>9</v>
      </c>
      <c r="B2431" s="1" t="s">
        <v>37</v>
      </c>
      <c r="C2431" s="1" t="s">
        <v>39</v>
      </c>
      <c r="D2431" s="1" t="s">
        <v>40</v>
      </c>
      <c r="E2431" s="1" t="s">
        <v>13</v>
      </c>
      <c r="F2431">
        <v>2021</v>
      </c>
      <c r="G2431">
        <v>10</v>
      </c>
      <c r="H2431">
        <v>8715</v>
      </c>
      <c r="I2431">
        <v>58387</v>
      </c>
      <c r="J2431" s="4">
        <f>SUMIFS(I:I,D:D,External_Data[[#This Row],[Brand]],F:F,External_Data[[#This Row],[Year]])</f>
        <v>1632610</v>
      </c>
      <c r="K24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1649249</v>
      </c>
    </row>
    <row r="2432" spans="1:11" x14ac:dyDescent="0.25">
      <c r="A2432" s="1" t="s">
        <v>9</v>
      </c>
      <c r="B2432" s="1" t="s">
        <v>37</v>
      </c>
      <c r="C2432" s="1" t="s">
        <v>39</v>
      </c>
      <c r="D2432" s="1" t="s">
        <v>40</v>
      </c>
      <c r="E2432" s="1" t="s">
        <v>13</v>
      </c>
      <c r="F2432">
        <v>2021</v>
      </c>
      <c r="G2432">
        <v>11</v>
      </c>
      <c r="H2432">
        <v>7182</v>
      </c>
      <c r="I2432">
        <v>48069</v>
      </c>
      <c r="J2432" s="4">
        <f>SUMIFS(I:I,D:D,External_Data[[#This Row],[Brand]],F:F,External_Data[[#This Row],[Year]])</f>
        <v>1632610</v>
      </c>
      <c r="K24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1641640</v>
      </c>
    </row>
    <row r="2433" spans="1:11" x14ac:dyDescent="0.25">
      <c r="A2433" s="1" t="s">
        <v>9</v>
      </c>
      <c r="B2433" s="1" t="s">
        <v>37</v>
      </c>
      <c r="C2433" s="1" t="s">
        <v>39</v>
      </c>
      <c r="D2433" s="1" t="s">
        <v>40</v>
      </c>
      <c r="E2433" s="1" t="s">
        <v>13</v>
      </c>
      <c r="F2433">
        <v>2021</v>
      </c>
      <c r="G2433">
        <v>12</v>
      </c>
      <c r="H2433">
        <v>8624</v>
      </c>
      <c r="I2433">
        <v>57764</v>
      </c>
      <c r="J2433" s="4">
        <f>SUMIFS(I:I,D:D,External_Data[[#This Row],[Brand]],F:F,External_Data[[#This Row],[Year]])</f>
        <v>1632610</v>
      </c>
      <c r="K24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1632610</v>
      </c>
    </row>
    <row r="2434" spans="1:11" x14ac:dyDescent="0.25">
      <c r="A2434" s="1" t="s">
        <v>9</v>
      </c>
      <c r="B2434" s="1" t="s">
        <v>37</v>
      </c>
      <c r="C2434" s="1" t="s">
        <v>39</v>
      </c>
      <c r="D2434" s="1" t="s">
        <v>40</v>
      </c>
      <c r="E2434" s="1" t="s">
        <v>13</v>
      </c>
      <c r="F2434">
        <v>2022</v>
      </c>
      <c r="G2434">
        <v>1</v>
      </c>
      <c r="H2434">
        <v>8323</v>
      </c>
      <c r="I2434">
        <v>55769</v>
      </c>
      <c r="J2434" s="4">
        <f>SUMIFS(I:I,D:D,External_Data[[#This Row],[Brand]],F:F,External_Data[[#This Row],[Year]])</f>
        <v>1459136</v>
      </c>
      <c r="K24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1552131</v>
      </c>
    </row>
    <row r="2435" spans="1:11" x14ac:dyDescent="0.25">
      <c r="A2435" s="1" t="s">
        <v>9</v>
      </c>
      <c r="B2435" s="1" t="s">
        <v>37</v>
      </c>
      <c r="C2435" s="1" t="s">
        <v>39</v>
      </c>
      <c r="D2435" s="1" t="s">
        <v>40</v>
      </c>
      <c r="E2435" s="1" t="s">
        <v>13</v>
      </c>
      <c r="F2435">
        <v>2022</v>
      </c>
      <c r="G2435">
        <v>2</v>
      </c>
      <c r="H2435">
        <v>7035</v>
      </c>
      <c r="I2435">
        <v>47110</v>
      </c>
      <c r="J2435" s="4">
        <f>SUMIFS(I:I,D:D,External_Data[[#This Row],[Brand]],F:F,External_Data[[#This Row],[Year]])</f>
        <v>1459136</v>
      </c>
      <c r="K24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1544536</v>
      </c>
    </row>
    <row r="2436" spans="1:11" x14ac:dyDescent="0.25">
      <c r="A2436" s="1" t="s">
        <v>9</v>
      </c>
      <c r="B2436" s="1" t="s">
        <v>37</v>
      </c>
      <c r="C2436" s="1" t="s">
        <v>39</v>
      </c>
      <c r="D2436" s="1" t="s">
        <v>40</v>
      </c>
      <c r="E2436" s="1" t="s">
        <v>13</v>
      </c>
      <c r="F2436">
        <v>2022</v>
      </c>
      <c r="G2436">
        <v>3</v>
      </c>
      <c r="H2436">
        <v>7637</v>
      </c>
      <c r="I2436">
        <v>51149</v>
      </c>
      <c r="J2436" s="4">
        <f>SUMIFS(I:I,D:D,External_Data[[#This Row],[Brand]],F:F,External_Data[[#This Row],[Year]])</f>
        <v>1459136</v>
      </c>
      <c r="K24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1536444</v>
      </c>
    </row>
    <row r="2437" spans="1:11" x14ac:dyDescent="0.25">
      <c r="A2437" s="1" t="s">
        <v>9</v>
      </c>
      <c r="B2437" s="1" t="s">
        <v>37</v>
      </c>
      <c r="C2437" s="1" t="s">
        <v>39</v>
      </c>
      <c r="D2437" s="1" t="s">
        <v>40</v>
      </c>
      <c r="E2437" s="1" t="s">
        <v>13</v>
      </c>
      <c r="F2437">
        <v>2022</v>
      </c>
      <c r="G2437">
        <v>4</v>
      </c>
      <c r="H2437">
        <v>7315</v>
      </c>
      <c r="I2437">
        <v>48986</v>
      </c>
      <c r="J2437" s="4">
        <f>SUMIFS(I:I,D:D,External_Data[[#This Row],[Brand]],F:F,External_Data[[#This Row],[Year]])</f>
        <v>1459136</v>
      </c>
      <c r="K24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1527932</v>
      </c>
    </row>
    <row r="2438" spans="1:11" x14ac:dyDescent="0.25">
      <c r="A2438" s="1" t="s">
        <v>9</v>
      </c>
      <c r="B2438" s="1" t="s">
        <v>37</v>
      </c>
      <c r="C2438" s="1" t="s">
        <v>39</v>
      </c>
      <c r="D2438" s="1" t="s">
        <v>40</v>
      </c>
      <c r="E2438" s="1" t="s">
        <v>13</v>
      </c>
      <c r="F2438">
        <v>2022</v>
      </c>
      <c r="G2438">
        <v>5</v>
      </c>
      <c r="H2438">
        <v>7616</v>
      </c>
      <c r="I2438">
        <v>51065</v>
      </c>
      <c r="J2438" s="4">
        <f>SUMIFS(I:I,D:D,External_Data[[#This Row],[Brand]],F:F,External_Data[[#This Row],[Year]])</f>
        <v>1459136</v>
      </c>
      <c r="K24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1519280</v>
      </c>
    </row>
    <row r="2439" spans="1:11" x14ac:dyDescent="0.25">
      <c r="A2439" s="1" t="s">
        <v>9</v>
      </c>
      <c r="B2439" s="1" t="s">
        <v>37</v>
      </c>
      <c r="C2439" s="1" t="s">
        <v>39</v>
      </c>
      <c r="D2439" s="1" t="s">
        <v>40</v>
      </c>
      <c r="E2439" s="1" t="s">
        <v>13</v>
      </c>
      <c r="F2439">
        <v>2022</v>
      </c>
      <c r="G2439">
        <v>6</v>
      </c>
      <c r="H2439">
        <v>7994</v>
      </c>
      <c r="I2439">
        <v>53578</v>
      </c>
      <c r="J2439" s="4">
        <f>SUMIFS(I:I,D:D,External_Data[[#This Row],[Brand]],F:F,External_Data[[#This Row],[Year]])</f>
        <v>1459136</v>
      </c>
      <c r="K24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1510271</v>
      </c>
    </row>
    <row r="2440" spans="1:11" x14ac:dyDescent="0.25">
      <c r="A2440" s="1" t="s">
        <v>9</v>
      </c>
      <c r="B2440" s="1" t="s">
        <v>37</v>
      </c>
      <c r="C2440" s="1" t="s">
        <v>39</v>
      </c>
      <c r="D2440" s="1" t="s">
        <v>40</v>
      </c>
      <c r="E2440" s="1" t="s">
        <v>13</v>
      </c>
      <c r="F2440">
        <v>2022</v>
      </c>
      <c r="G2440">
        <v>7</v>
      </c>
      <c r="H2440">
        <v>7672</v>
      </c>
      <c r="I2440">
        <v>51401</v>
      </c>
      <c r="J2440" s="4">
        <f>SUMIFS(I:I,D:D,External_Data[[#This Row],[Brand]],F:F,External_Data[[#This Row],[Year]])</f>
        <v>1459136</v>
      </c>
      <c r="K24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1499659</v>
      </c>
    </row>
    <row r="2441" spans="1:11" x14ac:dyDescent="0.25">
      <c r="A2441" s="1" t="s">
        <v>9</v>
      </c>
      <c r="B2441" s="1" t="s">
        <v>37</v>
      </c>
      <c r="C2441" s="1" t="s">
        <v>39</v>
      </c>
      <c r="D2441" s="1" t="s">
        <v>40</v>
      </c>
      <c r="E2441" s="1" t="s">
        <v>13</v>
      </c>
      <c r="F2441">
        <v>2022</v>
      </c>
      <c r="G2441">
        <v>8</v>
      </c>
      <c r="H2441">
        <v>7084</v>
      </c>
      <c r="I2441">
        <v>47432</v>
      </c>
      <c r="J2441" s="4">
        <f>SUMIFS(I:I,D:D,External_Data[[#This Row],[Brand]],F:F,External_Data[[#This Row],[Year]])</f>
        <v>1459136</v>
      </c>
      <c r="K24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1492169</v>
      </c>
    </row>
    <row r="2442" spans="1:11" x14ac:dyDescent="0.25">
      <c r="A2442" s="1" t="s">
        <v>9</v>
      </c>
      <c r="B2442" s="1" t="s">
        <v>37</v>
      </c>
      <c r="C2442" s="1" t="s">
        <v>39</v>
      </c>
      <c r="D2442" s="1" t="s">
        <v>40</v>
      </c>
      <c r="E2442" s="1" t="s">
        <v>13</v>
      </c>
      <c r="F2442">
        <v>2022</v>
      </c>
      <c r="G2442">
        <v>9</v>
      </c>
      <c r="H2442">
        <v>7448</v>
      </c>
      <c r="I2442">
        <v>49910</v>
      </c>
      <c r="J2442" s="4">
        <f>SUMIFS(I:I,D:D,External_Data[[#This Row],[Brand]],F:F,External_Data[[#This Row],[Year]])</f>
        <v>1459136</v>
      </c>
      <c r="K24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1483657</v>
      </c>
    </row>
    <row r="2443" spans="1:11" x14ac:dyDescent="0.25">
      <c r="A2443" s="1" t="s">
        <v>9</v>
      </c>
      <c r="B2443" s="1" t="s">
        <v>37</v>
      </c>
      <c r="C2443" s="1" t="s">
        <v>39</v>
      </c>
      <c r="D2443" s="1" t="s">
        <v>40</v>
      </c>
      <c r="E2443" s="1" t="s">
        <v>13</v>
      </c>
      <c r="F2443">
        <v>2022</v>
      </c>
      <c r="G2443">
        <v>10</v>
      </c>
      <c r="H2443">
        <v>6993</v>
      </c>
      <c r="I2443">
        <v>46921</v>
      </c>
      <c r="J2443" s="4">
        <f>SUMIFS(I:I,D:D,External_Data[[#This Row],[Brand]],F:F,External_Data[[#This Row],[Year]])</f>
        <v>1459136</v>
      </c>
      <c r="K24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1474942</v>
      </c>
    </row>
    <row r="2444" spans="1:11" x14ac:dyDescent="0.25">
      <c r="A2444" s="1" t="s">
        <v>9</v>
      </c>
      <c r="B2444" s="1" t="s">
        <v>37</v>
      </c>
      <c r="C2444" s="1" t="s">
        <v>39</v>
      </c>
      <c r="D2444" s="1" t="s">
        <v>40</v>
      </c>
      <c r="E2444" s="1" t="s">
        <v>13</v>
      </c>
      <c r="F2444">
        <v>2022</v>
      </c>
      <c r="G2444">
        <v>11</v>
      </c>
      <c r="H2444">
        <v>7154</v>
      </c>
      <c r="I2444">
        <v>47957</v>
      </c>
      <c r="J2444" s="4">
        <f>SUMIFS(I:I,D:D,External_Data[[#This Row],[Brand]],F:F,External_Data[[#This Row],[Year]])</f>
        <v>1459136</v>
      </c>
      <c r="K24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1467760</v>
      </c>
    </row>
    <row r="2445" spans="1:11" x14ac:dyDescent="0.25">
      <c r="A2445" s="1" t="s">
        <v>9</v>
      </c>
      <c r="B2445" s="1" t="s">
        <v>37</v>
      </c>
      <c r="C2445" s="1" t="s">
        <v>39</v>
      </c>
      <c r="D2445" s="1" t="s">
        <v>40</v>
      </c>
      <c r="E2445" s="1" t="s">
        <v>13</v>
      </c>
      <c r="F2445">
        <v>2022</v>
      </c>
      <c r="G2445">
        <v>12</v>
      </c>
      <c r="H2445">
        <v>6860</v>
      </c>
      <c r="I2445">
        <v>45941</v>
      </c>
      <c r="J2445" s="4">
        <f>SUMIFS(I:I,D:D,External_Data[[#This Row],[Brand]],F:F,External_Data[[#This Row],[Year]])</f>
        <v>1459136</v>
      </c>
      <c r="K24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1459136</v>
      </c>
    </row>
    <row r="2446" spans="1:11" x14ac:dyDescent="0.25">
      <c r="A2446" s="1" t="s">
        <v>9</v>
      </c>
      <c r="B2446" s="1" t="s">
        <v>37</v>
      </c>
      <c r="C2446" s="1" t="s">
        <v>39</v>
      </c>
      <c r="D2446" s="1" t="s">
        <v>40</v>
      </c>
      <c r="E2446" s="1" t="s">
        <v>13</v>
      </c>
      <c r="F2446">
        <v>2023</v>
      </c>
      <c r="G2446">
        <v>1</v>
      </c>
      <c r="H2446">
        <v>6538</v>
      </c>
      <c r="I2446">
        <v>43771</v>
      </c>
      <c r="J2446" s="4">
        <f>SUMIFS(I:I,D:D,External_Data[[#This Row],[Brand]],F:F,External_Data[[#This Row],[Year]])</f>
        <v>289646</v>
      </c>
      <c r="K24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370454</v>
      </c>
    </row>
    <row r="2447" spans="1:11" x14ac:dyDescent="0.25">
      <c r="A2447" s="1" t="s">
        <v>9</v>
      </c>
      <c r="B2447" s="1" t="s">
        <v>37</v>
      </c>
      <c r="C2447" s="1" t="s">
        <v>39</v>
      </c>
      <c r="D2447" s="1" t="s">
        <v>40</v>
      </c>
      <c r="E2447" s="1" t="s">
        <v>13</v>
      </c>
      <c r="F2447">
        <v>2023</v>
      </c>
      <c r="G2447">
        <v>2</v>
      </c>
      <c r="H2447">
        <v>5831</v>
      </c>
      <c r="I2447">
        <v>39074</v>
      </c>
      <c r="J2447" s="4">
        <f>SUMIFS(I:I,D:D,External_Data[[#This Row],[Brand]],F:F,External_Data[[#This Row],[Year]])</f>
        <v>289646</v>
      </c>
      <c r="K24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363419</v>
      </c>
    </row>
    <row r="2448" spans="1:11" x14ac:dyDescent="0.25">
      <c r="A2448" s="1" t="s">
        <v>9</v>
      </c>
      <c r="B2448" s="1" t="s">
        <v>37</v>
      </c>
      <c r="C2448" s="1" t="s">
        <v>39</v>
      </c>
      <c r="D2448" s="1" t="s">
        <v>40</v>
      </c>
      <c r="E2448" s="1" t="s">
        <v>13</v>
      </c>
      <c r="F2448">
        <v>2023</v>
      </c>
      <c r="G2448">
        <v>3</v>
      </c>
      <c r="H2448">
        <v>6587</v>
      </c>
      <c r="I2448">
        <v>44142</v>
      </c>
      <c r="J2448" s="4">
        <f>SUMIFS(I:I,D:D,External_Data[[#This Row],[Brand]],F:F,External_Data[[#This Row],[Year]])</f>
        <v>289646</v>
      </c>
      <c r="K24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355782</v>
      </c>
    </row>
    <row r="2449" spans="1:11" x14ac:dyDescent="0.25">
      <c r="A2449" s="1" t="s">
        <v>9</v>
      </c>
      <c r="B2449" s="1" t="s">
        <v>37</v>
      </c>
      <c r="C2449" s="1" t="s">
        <v>39</v>
      </c>
      <c r="D2449" s="1" t="s">
        <v>40</v>
      </c>
      <c r="E2449" s="1" t="s">
        <v>14</v>
      </c>
      <c r="F2449">
        <v>2018</v>
      </c>
      <c r="G2449">
        <v>1</v>
      </c>
      <c r="H2449">
        <v>12782</v>
      </c>
      <c r="I2449">
        <v>85652</v>
      </c>
      <c r="J2449" s="4">
        <f>SUMIFS(I:I,D:D,External_Data[[#This Row],[Brand]],F:F,External_Data[[#This Row],[Year]])</f>
        <v>2451890</v>
      </c>
      <c r="K24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0" spans="1:11" x14ac:dyDescent="0.25">
      <c r="A2450" s="1" t="s">
        <v>9</v>
      </c>
      <c r="B2450" s="1" t="s">
        <v>37</v>
      </c>
      <c r="C2450" s="1" t="s">
        <v>39</v>
      </c>
      <c r="D2450" s="1" t="s">
        <v>40</v>
      </c>
      <c r="E2450" s="1" t="s">
        <v>14</v>
      </c>
      <c r="F2450">
        <v>2018</v>
      </c>
      <c r="G2450">
        <v>2</v>
      </c>
      <c r="H2450">
        <v>10682</v>
      </c>
      <c r="I2450">
        <v>71561</v>
      </c>
      <c r="J2450" s="4">
        <f>SUMIFS(I:I,D:D,External_Data[[#This Row],[Brand]],F:F,External_Data[[#This Row],[Year]])</f>
        <v>2451890</v>
      </c>
      <c r="K24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1" spans="1:11" x14ac:dyDescent="0.25">
      <c r="A2451" s="1" t="s">
        <v>9</v>
      </c>
      <c r="B2451" s="1" t="s">
        <v>37</v>
      </c>
      <c r="C2451" s="1" t="s">
        <v>39</v>
      </c>
      <c r="D2451" s="1" t="s">
        <v>40</v>
      </c>
      <c r="E2451" s="1" t="s">
        <v>14</v>
      </c>
      <c r="F2451">
        <v>2018</v>
      </c>
      <c r="G2451">
        <v>3</v>
      </c>
      <c r="H2451">
        <v>10661</v>
      </c>
      <c r="I2451">
        <v>71400</v>
      </c>
      <c r="J2451" s="4">
        <f>SUMIFS(I:I,D:D,External_Data[[#This Row],[Brand]],F:F,External_Data[[#This Row],[Year]])</f>
        <v>2451890</v>
      </c>
      <c r="K24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2" spans="1:11" x14ac:dyDescent="0.25">
      <c r="A2452" s="1" t="s">
        <v>9</v>
      </c>
      <c r="B2452" s="1" t="s">
        <v>37</v>
      </c>
      <c r="C2452" s="1" t="s">
        <v>39</v>
      </c>
      <c r="D2452" s="1" t="s">
        <v>40</v>
      </c>
      <c r="E2452" s="1" t="s">
        <v>14</v>
      </c>
      <c r="F2452">
        <v>2018</v>
      </c>
      <c r="G2452">
        <v>4</v>
      </c>
      <c r="H2452">
        <v>9709</v>
      </c>
      <c r="I2452">
        <v>65065</v>
      </c>
      <c r="J2452" s="4">
        <f>SUMIFS(I:I,D:D,External_Data[[#This Row],[Brand]],F:F,External_Data[[#This Row],[Year]])</f>
        <v>2451890</v>
      </c>
      <c r="K24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3" spans="1:11" x14ac:dyDescent="0.25">
      <c r="A2453" s="1" t="s">
        <v>9</v>
      </c>
      <c r="B2453" s="1" t="s">
        <v>37</v>
      </c>
      <c r="C2453" s="1" t="s">
        <v>39</v>
      </c>
      <c r="D2453" s="1" t="s">
        <v>40</v>
      </c>
      <c r="E2453" s="1" t="s">
        <v>14</v>
      </c>
      <c r="F2453">
        <v>2018</v>
      </c>
      <c r="G2453">
        <v>5</v>
      </c>
      <c r="H2453">
        <v>11697</v>
      </c>
      <c r="I2453">
        <v>78386</v>
      </c>
      <c r="J2453" s="4">
        <f>SUMIFS(I:I,D:D,External_Data[[#This Row],[Brand]],F:F,External_Data[[#This Row],[Year]])</f>
        <v>2451890</v>
      </c>
      <c r="K24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4" spans="1:11" x14ac:dyDescent="0.25">
      <c r="A2454" s="1" t="s">
        <v>9</v>
      </c>
      <c r="B2454" s="1" t="s">
        <v>37</v>
      </c>
      <c r="C2454" s="1" t="s">
        <v>39</v>
      </c>
      <c r="D2454" s="1" t="s">
        <v>40</v>
      </c>
      <c r="E2454" s="1" t="s">
        <v>14</v>
      </c>
      <c r="F2454">
        <v>2018</v>
      </c>
      <c r="G2454">
        <v>6</v>
      </c>
      <c r="H2454">
        <v>11179</v>
      </c>
      <c r="I2454">
        <v>74893</v>
      </c>
      <c r="J2454" s="4">
        <f>SUMIFS(I:I,D:D,External_Data[[#This Row],[Brand]],F:F,External_Data[[#This Row],[Year]])</f>
        <v>2451890</v>
      </c>
      <c r="K24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5" spans="1:11" x14ac:dyDescent="0.25">
      <c r="A2455" s="1" t="s">
        <v>9</v>
      </c>
      <c r="B2455" s="1" t="s">
        <v>37</v>
      </c>
      <c r="C2455" s="1" t="s">
        <v>39</v>
      </c>
      <c r="D2455" s="1" t="s">
        <v>40</v>
      </c>
      <c r="E2455" s="1" t="s">
        <v>14</v>
      </c>
      <c r="F2455">
        <v>2018</v>
      </c>
      <c r="G2455">
        <v>7</v>
      </c>
      <c r="H2455">
        <v>10500</v>
      </c>
      <c r="I2455">
        <v>70336</v>
      </c>
      <c r="J2455" s="4">
        <f>SUMIFS(I:I,D:D,External_Data[[#This Row],[Brand]],F:F,External_Data[[#This Row],[Year]])</f>
        <v>2451890</v>
      </c>
      <c r="K24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6" spans="1:11" x14ac:dyDescent="0.25">
      <c r="A2456" s="1" t="s">
        <v>9</v>
      </c>
      <c r="B2456" s="1" t="s">
        <v>37</v>
      </c>
      <c r="C2456" s="1" t="s">
        <v>39</v>
      </c>
      <c r="D2456" s="1" t="s">
        <v>40</v>
      </c>
      <c r="E2456" s="1" t="s">
        <v>14</v>
      </c>
      <c r="F2456">
        <v>2018</v>
      </c>
      <c r="G2456">
        <v>8</v>
      </c>
      <c r="H2456">
        <v>9940</v>
      </c>
      <c r="I2456">
        <v>66598</v>
      </c>
      <c r="J2456" s="4">
        <f>SUMIFS(I:I,D:D,External_Data[[#This Row],[Brand]],F:F,External_Data[[#This Row],[Year]])</f>
        <v>2451890</v>
      </c>
      <c r="K24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7" spans="1:11" x14ac:dyDescent="0.25">
      <c r="A2457" s="1" t="s">
        <v>9</v>
      </c>
      <c r="B2457" s="1" t="s">
        <v>37</v>
      </c>
      <c r="C2457" s="1" t="s">
        <v>39</v>
      </c>
      <c r="D2457" s="1" t="s">
        <v>40</v>
      </c>
      <c r="E2457" s="1" t="s">
        <v>14</v>
      </c>
      <c r="F2457">
        <v>2018</v>
      </c>
      <c r="G2457">
        <v>9</v>
      </c>
      <c r="H2457">
        <v>9366</v>
      </c>
      <c r="I2457">
        <v>62734</v>
      </c>
      <c r="J2457" s="4">
        <f>SUMIFS(I:I,D:D,External_Data[[#This Row],[Brand]],F:F,External_Data[[#This Row],[Year]])</f>
        <v>2451890</v>
      </c>
      <c r="K24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8" spans="1:11" x14ac:dyDescent="0.25">
      <c r="A2458" s="1" t="s">
        <v>9</v>
      </c>
      <c r="B2458" s="1" t="s">
        <v>37</v>
      </c>
      <c r="C2458" s="1" t="s">
        <v>39</v>
      </c>
      <c r="D2458" s="1" t="s">
        <v>40</v>
      </c>
      <c r="E2458" s="1" t="s">
        <v>14</v>
      </c>
      <c r="F2458">
        <v>2018</v>
      </c>
      <c r="G2458">
        <v>10</v>
      </c>
      <c r="H2458">
        <v>12222</v>
      </c>
      <c r="I2458">
        <v>81914</v>
      </c>
      <c r="J2458" s="4">
        <f>SUMIFS(I:I,D:D,External_Data[[#This Row],[Brand]],F:F,External_Data[[#This Row],[Year]])</f>
        <v>2451890</v>
      </c>
      <c r="K24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59" spans="1:11" x14ac:dyDescent="0.25">
      <c r="A2459" s="1" t="s">
        <v>9</v>
      </c>
      <c r="B2459" s="1" t="s">
        <v>37</v>
      </c>
      <c r="C2459" s="1" t="s">
        <v>39</v>
      </c>
      <c r="D2459" s="1" t="s">
        <v>40</v>
      </c>
      <c r="E2459" s="1" t="s">
        <v>14</v>
      </c>
      <c r="F2459">
        <v>2018</v>
      </c>
      <c r="G2459">
        <v>11</v>
      </c>
      <c r="H2459">
        <v>11438</v>
      </c>
      <c r="I2459">
        <v>76594</v>
      </c>
      <c r="J2459" s="4">
        <f>SUMIFS(I:I,D:D,External_Data[[#This Row],[Brand]],F:F,External_Data[[#This Row],[Year]])</f>
        <v>2451890</v>
      </c>
      <c r="K24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60" spans="1:11" x14ac:dyDescent="0.25">
      <c r="A2460" s="1" t="s">
        <v>9</v>
      </c>
      <c r="B2460" s="1" t="s">
        <v>37</v>
      </c>
      <c r="C2460" s="1" t="s">
        <v>39</v>
      </c>
      <c r="D2460" s="1" t="s">
        <v>40</v>
      </c>
      <c r="E2460" s="1" t="s">
        <v>14</v>
      </c>
      <c r="F2460">
        <v>2018</v>
      </c>
      <c r="G2460">
        <v>12</v>
      </c>
      <c r="H2460">
        <v>10087</v>
      </c>
      <c r="I2460">
        <v>67557</v>
      </c>
      <c r="J2460" s="4">
        <f>SUMIFS(I:I,D:D,External_Data[[#This Row],[Brand]],F:F,External_Data[[#This Row],[Year]])</f>
        <v>2451890</v>
      </c>
      <c r="K24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461" spans="1:11" x14ac:dyDescent="0.25">
      <c r="A2461" s="1" t="s">
        <v>9</v>
      </c>
      <c r="B2461" s="1" t="s">
        <v>37</v>
      </c>
      <c r="C2461" s="1" t="s">
        <v>39</v>
      </c>
      <c r="D2461" s="1" t="s">
        <v>40</v>
      </c>
      <c r="E2461" s="1" t="s">
        <v>14</v>
      </c>
      <c r="F2461">
        <v>2019</v>
      </c>
      <c r="G2461">
        <v>1</v>
      </c>
      <c r="H2461">
        <v>10591</v>
      </c>
      <c r="I2461">
        <v>70917</v>
      </c>
      <c r="J2461" s="4">
        <f>SUMIFS(I:I,D:D,External_Data[[#This Row],[Brand]],F:F,External_Data[[#This Row],[Year]])</f>
        <v>2097494</v>
      </c>
      <c r="K24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2214975</v>
      </c>
    </row>
    <row r="2462" spans="1:11" x14ac:dyDescent="0.25">
      <c r="A2462" s="1" t="s">
        <v>9</v>
      </c>
      <c r="B2462" s="1" t="s">
        <v>37</v>
      </c>
      <c r="C2462" s="1" t="s">
        <v>39</v>
      </c>
      <c r="D2462" s="1" t="s">
        <v>40</v>
      </c>
      <c r="E2462" s="1" t="s">
        <v>14</v>
      </c>
      <c r="F2462">
        <v>2019</v>
      </c>
      <c r="G2462">
        <v>2</v>
      </c>
      <c r="H2462">
        <v>9912</v>
      </c>
      <c r="I2462">
        <v>66360</v>
      </c>
      <c r="J2462" s="4">
        <f>SUMIFS(I:I,D:D,External_Data[[#This Row],[Brand]],F:F,External_Data[[#This Row],[Year]])</f>
        <v>2097494</v>
      </c>
      <c r="K24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2204293</v>
      </c>
    </row>
    <row r="2463" spans="1:11" x14ac:dyDescent="0.25">
      <c r="A2463" s="1" t="s">
        <v>9</v>
      </c>
      <c r="B2463" s="1" t="s">
        <v>37</v>
      </c>
      <c r="C2463" s="1" t="s">
        <v>39</v>
      </c>
      <c r="D2463" s="1" t="s">
        <v>40</v>
      </c>
      <c r="E2463" s="1" t="s">
        <v>14</v>
      </c>
      <c r="F2463">
        <v>2019</v>
      </c>
      <c r="G2463">
        <v>3</v>
      </c>
      <c r="H2463">
        <v>9646</v>
      </c>
      <c r="I2463">
        <v>64680</v>
      </c>
      <c r="J2463" s="4">
        <f>SUMIFS(I:I,D:D,External_Data[[#This Row],[Brand]],F:F,External_Data[[#This Row],[Year]])</f>
        <v>2097494</v>
      </c>
      <c r="K24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2193632</v>
      </c>
    </row>
    <row r="2464" spans="1:11" x14ac:dyDescent="0.25">
      <c r="A2464" s="1" t="s">
        <v>9</v>
      </c>
      <c r="B2464" s="1" t="s">
        <v>37</v>
      </c>
      <c r="C2464" s="1" t="s">
        <v>39</v>
      </c>
      <c r="D2464" s="1" t="s">
        <v>40</v>
      </c>
      <c r="E2464" s="1" t="s">
        <v>14</v>
      </c>
      <c r="F2464">
        <v>2019</v>
      </c>
      <c r="G2464">
        <v>4</v>
      </c>
      <c r="H2464">
        <v>10542</v>
      </c>
      <c r="I2464">
        <v>70616</v>
      </c>
      <c r="J2464" s="4">
        <f>SUMIFS(I:I,D:D,External_Data[[#This Row],[Brand]],F:F,External_Data[[#This Row],[Year]])</f>
        <v>2097494</v>
      </c>
      <c r="K24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2183923</v>
      </c>
    </row>
    <row r="2465" spans="1:11" x14ac:dyDescent="0.25">
      <c r="A2465" s="1" t="s">
        <v>9</v>
      </c>
      <c r="B2465" s="1" t="s">
        <v>37</v>
      </c>
      <c r="C2465" s="1" t="s">
        <v>39</v>
      </c>
      <c r="D2465" s="1" t="s">
        <v>40</v>
      </c>
      <c r="E2465" s="1" t="s">
        <v>14</v>
      </c>
      <c r="F2465">
        <v>2019</v>
      </c>
      <c r="G2465">
        <v>5</v>
      </c>
      <c r="H2465">
        <v>11571</v>
      </c>
      <c r="I2465">
        <v>77497</v>
      </c>
      <c r="J2465" s="4">
        <f>SUMIFS(I:I,D:D,External_Data[[#This Row],[Brand]],F:F,External_Data[[#This Row],[Year]])</f>
        <v>2097494</v>
      </c>
      <c r="K24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2172226</v>
      </c>
    </row>
    <row r="2466" spans="1:11" x14ac:dyDescent="0.25">
      <c r="A2466" s="1" t="s">
        <v>9</v>
      </c>
      <c r="B2466" s="1" t="s">
        <v>37</v>
      </c>
      <c r="C2466" s="1" t="s">
        <v>39</v>
      </c>
      <c r="D2466" s="1" t="s">
        <v>40</v>
      </c>
      <c r="E2466" s="1" t="s">
        <v>14</v>
      </c>
      <c r="F2466">
        <v>2019</v>
      </c>
      <c r="G2466">
        <v>6</v>
      </c>
      <c r="H2466">
        <v>10941</v>
      </c>
      <c r="I2466">
        <v>73304</v>
      </c>
      <c r="J2466" s="4">
        <f>SUMIFS(I:I,D:D,External_Data[[#This Row],[Brand]],F:F,External_Data[[#This Row],[Year]])</f>
        <v>2097494</v>
      </c>
      <c r="K24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2161047</v>
      </c>
    </row>
    <row r="2467" spans="1:11" x14ac:dyDescent="0.25">
      <c r="A2467" s="1" t="s">
        <v>9</v>
      </c>
      <c r="B2467" s="1" t="s">
        <v>37</v>
      </c>
      <c r="C2467" s="1" t="s">
        <v>39</v>
      </c>
      <c r="D2467" s="1" t="s">
        <v>40</v>
      </c>
      <c r="E2467" s="1" t="s">
        <v>14</v>
      </c>
      <c r="F2467">
        <v>2019</v>
      </c>
      <c r="G2467">
        <v>7</v>
      </c>
      <c r="H2467">
        <v>9646</v>
      </c>
      <c r="I2467">
        <v>64666</v>
      </c>
      <c r="J2467" s="4">
        <f>SUMIFS(I:I,D:D,External_Data[[#This Row],[Brand]],F:F,External_Data[[#This Row],[Year]])</f>
        <v>2097494</v>
      </c>
      <c r="K24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2150547</v>
      </c>
    </row>
    <row r="2468" spans="1:11" x14ac:dyDescent="0.25">
      <c r="A2468" s="1" t="s">
        <v>9</v>
      </c>
      <c r="B2468" s="1" t="s">
        <v>37</v>
      </c>
      <c r="C2468" s="1" t="s">
        <v>39</v>
      </c>
      <c r="D2468" s="1" t="s">
        <v>40</v>
      </c>
      <c r="E2468" s="1" t="s">
        <v>14</v>
      </c>
      <c r="F2468">
        <v>2019</v>
      </c>
      <c r="G2468">
        <v>8</v>
      </c>
      <c r="H2468">
        <v>9940</v>
      </c>
      <c r="I2468">
        <v>66626</v>
      </c>
      <c r="J2468" s="4">
        <f>SUMIFS(I:I,D:D,External_Data[[#This Row],[Brand]],F:F,External_Data[[#This Row],[Year]])</f>
        <v>2097494</v>
      </c>
      <c r="K24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2140607</v>
      </c>
    </row>
    <row r="2469" spans="1:11" x14ac:dyDescent="0.25">
      <c r="A2469" s="1" t="s">
        <v>9</v>
      </c>
      <c r="B2469" s="1" t="s">
        <v>37</v>
      </c>
      <c r="C2469" s="1" t="s">
        <v>39</v>
      </c>
      <c r="D2469" s="1" t="s">
        <v>40</v>
      </c>
      <c r="E2469" s="1" t="s">
        <v>14</v>
      </c>
      <c r="F2469">
        <v>2019</v>
      </c>
      <c r="G2469">
        <v>9</v>
      </c>
      <c r="H2469">
        <v>9800</v>
      </c>
      <c r="I2469">
        <v>65618</v>
      </c>
      <c r="J2469" s="4">
        <f>SUMIFS(I:I,D:D,External_Data[[#This Row],[Brand]],F:F,External_Data[[#This Row],[Year]])</f>
        <v>2097494</v>
      </c>
      <c r="K24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2131241</v>
      </c>
    </row>
    <row r="2470" spans="1:11" x14ac:dyDescent="0.25">
      <c r="A2470" s="1" t="s">
        <v>9</v>
      </c>
      <c r="B2470" s="1" t="s">
        <v>37</v>
      </c>
      <c r="C2470" s="1" t="s">
        <v>39</v>
      </c>
      <c r="D2470" s="1" t="s">
        <v>40</v>
      </c>
      <c r="E2470" s="1" t="s">
        <v>14</v>
      </c>
      <c r="F2470">
        <v>2019</v>
      </c>
      <c r="G2470">
        <v>10</v>
      </c>
      <c r="H2470">
        <v>9247</v>
      </c>
      <c r="I2470">
        <v>61929</v>
      </c>
      <c r="J2470" s="4">
        <f>SUMIFS(I:I,D:D,External_Data[[#This Row],[Brand]],F:F,External_Data[[#This Row],[Year]])</f>
        <v>2097494</v>
      </c>
      <c r="K24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2119019</v>
      </c>
    </row>
    <row r="2471" spans="1:11" x14ac:dyDescent="0.25">
      <c r="A2471" s="1" t="s">
        <v>9</v>
      </c>
      <c r="B2471" s="1" t="s">
        <v>37</v>
      </c>
      <c r="C2471" s="1" t="s">
        <v>39</v>
      </c>
      <c r="D2471" s="1" t="s">
        <v>40</v>
      </c>
      <c r="E2471" s="1" t="s">
        <v>14</v>
      </c>
      <c r="F2471">
        <v>2019</v>
      </c>
      <c r="G2471">
        <v>11</v>
      </c>
      <c r="H2471">
        <v>9667</v>
      </c>
      <c r="I2471">
        <v>64757</v>
      </c>
      <c r="J2471" s="4">
        <f>SUMIFS(I:I,D:D,External_Data[[#This Row],[Brand]],F:F,External_Data[[#This Row],[Year]])</f>
        <v>2097494</v>
      </c>
      <c r="K24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2107581</v>
      </c>
    </row>
    <row r="2472" spans="1:11" x14ac:dyDescent="0.25">
      <c r="A2472" s="1" t="s">
        <v>9</v>
      </c>
      <c r="B2472" s="1" t="s">
        <v>37</v>
      </c>
      <c r="C2472" s="1" t="s">
        <v>39</v>
      </c>
      <c r="D2472" s="1" t="s">
        <v>40</v>
      </c>
      <c r="E2472" s="1" t="s">
        <v>14</v>
      </c>
      <c r="F2472">
        <v>2019</v>
      </c>
      <c r="G2472">
        <v>12</v>
      </c>
      <c r="H2472">
        <v>9772</v>
      </c>
      <c r="I2472">
        <v>65527</v>
      </c>
      <c r="J2472" s="4">
        <f>SUMIFS(I:I,D:D,External_Data[[#This Row],[Brand]],F:F,External_Data[[#This Row],[Year]])</f>
        <v>2097494</v>
      </c>
      <c r="K24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2097494</v>
      </c>
    </row>
    <row r="2473" spans="1:11" x14ac:dyDescent="0.25">
      <c r="A2473" s="1" t="s">
        <v>9</v>
      </c>
      <c r="B2473" s="1" t="s">
        <v>37</v>
      </c>
      <c r="C2473" s="1" t="s">
        <v>39</v>
      </c>
      <c r="D2473" s="1" t="s">
        <v>40</v>
      </c>
      <c r="E2473" s="1" t="s">
        <v>14</v>
      </c>
      <c r="F2473">
        <v>2020</v>
      </c>
      <c r="G2473">
        <v>1</v>
      </c>
      <c r="H2473">
        <v>9128</v>
      </c>
      <c r="I2473">
        <v>61187</v>
      </c>
      <c r="J2473" s="4">
        <f>SUMIFS(I:I,D:D,External_Data[[#This Row],[Brand]],F:F,External_Data[[#This Row],[Year]])</f>
        <v>1794520</v>
      </c>
      <c r="K24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1905204</v>
      </c>
    </row>
    <row r="2474" spans="1:11" x14ac:dyDescent="0.25">
      <c r="A2474" s="1" t="s">
        <v>9</v>
      </c>
      <c r="B2474" s="1" t="s">
        <v>37</v>
      </c>
      <c r="C2474" s="1" t="s">
        <v>39</v>
      </c>
      <c r="D2474" s="1" t="s">
        <v>40</v>
      </c>
      <c r="E2474" s="1" t="s">
        <v>14</v>
      </c>
      <c r="F2474">
        <v>2020</v>
      </c>
      <c r="G2474">
        <v>2</v>
      </c>
      <c r="H2474">
        <v>8701</v>
      </c>
      <c r="I2474">
        <v>58331</v>
      </c>
      <c r="J2474" s="4">
        <f>SUMIFS(I:I,D:D,External_Data[[#This Row],[Brand]],F:F,External_Data[[#This Row],[Year]])</f>
        <v>1794520</v>
      </c>
      <c r="K24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1895292</v>
      </c>
    </row>
    <row r="2475" spans="1:11" x14ac:dyDescent="0.25">
      <c r="A2475" s="1" t="s">
        <v>9</v>
      </c>
      <c r="B2475" s="1" t="s">
        <v>37</v>
      </c>
      <c r="C2475" s="1" t="s">
        <v>39</v>
      </c>
      <c r="D2475" s="1" t="s">
        <v>40</v>
      </c>
      <c r="E2475" s="1" t="s">
        <v>14</v>
      </c>
      <c r="F2475">
        <v>2020</v>
      </c>
      <c r="G2475">
        <v>3</v>
      </c>
      <c r="H2475">
        <v>11977</v>
      </c>
      <c r="I2475">
        <v>80220</v>
      </c>
      <c r="J2475" s="4">
        <f>SUMIFS(I:I,D:D,External_Data[[#This Row],[Brand]],F:F,External_Data[[#This Row],[Year]])</f>
        <v>1794520</v>
      </c>
      <c r="K24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1885646</v>
      </c>
    </row>
    <row r="2476" spans="1:11" x14ac:dyDescent="0.25">
      <c r="A2476" s="1" t="s">
        <v>9</v>
      </c>
      <c r="B2476" s="1" t="s">
        <v>37</v>
      </c>
      <c r="C2476" s="1" t="s">
        <v>39</v>
      </c>
      <c r="D2476" s="1" t="s">
        <v>40</v>
      </c>
      <c r="E2476" s="1" t="s">
        <v>14</v>
      </c>
      <c r="F2476">
        <v>2020</v>
      </c>
      <c r="G2476">
        <v>4</v>
      </c>
      <c r="H2476">
        <v>8246</v>
      </c>
      <c r="I2476">
        <v>55216</v>
      </c>
      <c r="J2476" s="4">
        <f>SUMIFS(I:I,D:D,External_Data[[#This Row],[Brand]],F:F,External_Data[[#This Row],[Year]])</f>
        <v>1794520</v>
      </c>
      <c r="K24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1875104</v>
      </c>
    </row>
    <row r="2477" spans="1:11" x14ac:dyDescent="0.25">
      <c r="A2477" s="1" t="s">
        <v>9</v>
      </c>
      <c r="B2477" s="1" t="s">
        <v>37</v>
      </c>
      <c r="C2477" s="1" t="s">
        <v>39</v>
      </c>
      <c r="D2477" s="1" t="s">
        <v>40</v>
      </c>
      <c r="E2477" s="1" t="s">
        <v>14</v>
      </c>
      <c r="F2477">
        <v>2020</v>
      </c>
      <c r="G2477">
        <v>5</v>
      </c>
      <c r="H2477">
        <v>8456</v>
      </c>
      <c r="I2477">
        <v>56651</v>
      </c>
      <c r="J2477" s="4">
        <f>SUMIFS(I:I,D:D,External_Data[[#This Row],[Brand]],F:F,External_Data[[#This Row],[Year]])</f>
        <v>1794520</v>
      </c>
      <c r="K24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1863533</v>
      </c>
    </row>
    <row r="2478" spans="1:11" x14ac:dyDescent="0.25">
      <c r="A2478" s="1" t="s">
        <v>9</v>
      </c>
      <c r="B2478" s="1" t="s">
        <v>37</v>
      </c>
      <c r="C2478" s="1" t="s">
        <v>39</v>
      </c>
      <c r="D2478" s="1" t="s">
        <v>40</v>
      </c>
      <c r="E2478" s="1" t="s">
        <v>14</v>
      </c>
      <c r="F2478">
        <v>2020</v>
      </c>
      <c r="G2478">
        <v>6</v>
      </c>
      <c r="H2478">
        <v>9667</v>
      </c>
      <c r="I2478">
        <v>64743</v>
      </c>
      <c r="J2478" s="4">
        <f>SUMIFS(I:I,D:D,External_Data[[#This Row],[Brand]],F:F,External_Data[[#This Row],[Year]])</f>
        <v>1794520</v>
      </c>
      <c r="K24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1852592</v>
      </c>
    </row>
    <row r="2479" spans="1:11" x14ac:dyDescent="0.25">
      <c r="A2479" s="1" t="s">
        <v>9</v>
      </c>
      <c r="B2479" s="1" t="s">
        <v>37</v>
      </c>
      <c r="C2479" s="1" t="s">
        <v>39</v>
      </c>
      <c r="D2479" s="1" t="s">
        <v>40</v>
      </c>
      <c r="E2479" s="1" t="s">
        <v>14</v>
      </c>
      <c r="F2479">
        <v>2020</v>
      </c>
      <c r="G2479">
        <v>7</v>
      </c>
      <c r="H2479">
        <v>9646</v>
      </c>
      <c r="I2479">
        <v>64652</v>
      </c>
      <c r="J2479" s="4">
        <f>SUMIFS(I:I,D:D,External_Data[[#This Row],[Brand]],F:F,External_Data[[#This Row],[Year]])</f>
        <v>1794520</v>
      </c>
      <c r="K24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1842946</v>
      </c>
    </row>
    <row r="2480" spans="1:11" x14ac:dyDescent="0.25">
      <c r="A2480" s="1" t="s">
        <v>9</v>
      </c>
      <c r="B2480" s="1" t="s">
        <v>37</v>
      </c>
      <c r="C2480" s="1" t="s">
        <v>39</v>
      </c>
      <c r="D2480" s="1" t="s">
        <v>40</v>
      </c>
      <c r="E2480" s="1" t="s">
        <v>14</v>
      </c>
      <c r="F2480">
        <v>2020</v>
      </c>
      <c r="G2480">
        <v>8</v>
      </c>
      <c r="H2480">
        <v>8323</v>
      </c>
      <c r="I2480">
        <v>55769</v>
      </c>
      <c r="J2480" s="4">
        <f>SUMIFS(I:I,D:D,External_Data[[#This Row],[Brand]],F:F,External_Data[[#This Row],[Year]])</f>
        <v>1794520</v>
      </c>
      <c r="K24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1833006</v>
      </c>
    </row>
    <row r="2481" spans="1:11" x14ac:dyDescent="0.25">
      <c r="A2481" s="1" t="s">
        <v>9</v>
      </c>
      <c r="B2481" s="1" t="s">
        <v>37</v>
      </c>
      <c r="C2481" s="1" t="s">
        <v>39</v>
      </c>
      <c r="D2481" s="1" t="s">
        <v>40</v>
      </c>
      <c r="E2481" s="1" t="s">
        <v>14</v>
      </c>
      <c r="F2481">
        <v>2020</v>
      </c>
      <c r="G2481">
        <v>9</v>
      </c>
      <c r="H2481">
        <v>9345</v>
      </c>
      <c r="I2481">
        <v>62622</v>
      </c>
      <c r="J2481" s="4">
        <f>SUMIFS(I:I,D:D,External_Data[[#This Row],[Brand]],F:F,External_Data[[#This Row],[Year]])</f>
        <v>1794520</v>
      </c>
      <c r="K24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1823206</v>
      </c>
    </row>
    <row r="2482" spans="1:11" x14ac:dyDescent="0.25">
      <c r="A2482" s="1" t="s">
        <v>9</v>
      </c>
      <c r="B2482" s="1" t="s">
        <v>37</v>
      </c>
      <c r="C2482" s="1" t="s">
        <v>39</v>
      </c>
      <c r="D2482" s="1" t="s">
        <v>40</v>
      </c>
      <c r="E2482" s="1" t="s">
        <v>14</v>
      </c>
      <c r="F2482">
        <v>2020</v>
      </c>
      <c r="G2482">
        <v>10</v>
      </c>
      <c r="H2482">
        <v>9177</v>
      </c>
      <c r="I2482">
        <v>61432</v>
      </c>
      <c r="J2482" s="4">
        <f>SUMIFS(I:I,D:D,External_Data[[#This Row],[Brand]],F:F,External_Data[[#This Row],[Year]])</f>
        <v>1794520</v>
      </c>
      <c r="K24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1813959</v>
      </c>
    </row>
    <row r="2483" spans="1:11" x14ac:dyDescent="0.25">
      <c r="A2483" s="1" t="s">
        <v>9</v>
      </c>
      <c r="B2483" s="1" t="s">
        <v>37</v>
      </c>
      <c r="C2483" s="1" t="s">
        <v>39</v>
      </c>
      <c r="D2483" s="1" t="s">
        <v>40</v>
      </c>
      <c r="E2483" s="1" t="s">
        <v>14</v>
      </c>
      <c r="F2483">
        <v>2020</v>
      </c>
      <c r="G2483">
        <v>11</v>
      </c>
      <c r="H2483">
        <v>8148</v>
      </c>
      <c r="I2483">
        <v>54572</v>
      </c>
      <c r="J2483" s="4">
        <f>SUMIFS(I:I,D:D,External_Data[[#This Row],[Brand]],F:F,External_Data[[#This Row],[Year]])</f>
        <v>1794520</v>
      </c>
      <c r="K24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1804292</v>
      </c>
    </row>
    <row r="2484" spans="1:11" x14ac:dyDescent="0.25">
      <c r="A2484" s="1" t="s">
        <v>9</v>
      </c>
      <c r="B2484" s="1" t="s">
        <v>37</v>
      </c>
      <c r="C2484" s="1" t="s">
        <v>39</v>
      </c>
      <c r="D2484" s="1" t="s">
        <v>40</v>
      </c>
      <c r="E2484" s="1" t="s">
        <v>14</v>
      </c>
      <c r="F2484">
        <v>2020</v>
      </c>
      <c r="G2484">
        <v>12</v>
      </c>
      <c r="H2484">
        <v>8939</v>
      </c>
      <c r="I2484">
        <v>59871</v>
      </c>
      <c r="J2484" s="4">
        <f>SUMIFS(I:I,D:D,External_Data[[#This Row],[Brand]],F:F,External_Data[[#This Row],[Year]])</f>
        <v>1794520</v>
      </c>
      <c r="K24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1794520</v>
      </c>
    </row>
    <row r="2485" spans="1:11" x14ac:dyDescent="0.25">
      <c r="A2485" s="1" t="s">
        <v>9</v>
      </c>
      <c r="B2485" s="1" t="s">
        <v>37</v>
      </c>
      <c r="C2485" s="1" t="s">
        <v>39</v>
      </c>
      <c r="D2485" s="1" t="s">
        <v>40</v>
      </c>
      <c r="E2485" s="1" t="s">
        <v>14</v>
      </c>
      <c r="F2485">
        <v>2021</v>
      </c>
      <c r="G2485">
        <v>1</v>
      </c>
      <c r="H2485">
        <v>7917</v>
      </c>
      <c r="I2485">
        <v>53046</v>
      </c>
      <c r="J2485" s="4">
        <f>SUMIFS(I:I,D:D,External_Data[[#This Row],[Brand]],F:F,External_Data[[#This Row],[Year]])</f>
        <v>1632610</v>
      </c>
      <c r="K24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1733235</v>
      </c>
    </row>
    <row r="2486" spans="1:11" x14ac:dyDescent="0.25">
      <c r="A2486" s="1" t="s">
        <v>9</v>
      </c>
      <c r="B2486" s="1" t="s">
        <v>37</v>
      </c>
      <c r="C2486" s="1" t="s">
        <v>39</v>
      </c>
      <c r="D2486" s="1" t="s">
        <v>40</v>
      </c>
      <c r="E2486" s="1" t="s">
        <v>14</v>
      </c>
      <c r="F2486">
        <v>2021</v>
      </c>
      <c r="G2486">
        <v>2</v>
      </c>
      <c r="H2486">
        <v>8421</v>
      </c>
      <c r="I2486">
        <v>56434</v>
      </c>
      <c r="J2486" s="4">
        <f>SUMIFS(I:I,D:D,External_Data[[#This Row],[Brand]],F:F,External_Data[[#This Row],[Year]])</f>
        <v>1632610</v>
      </c>
      <c r="K24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1724534</v>
      </c>
    </row>
    <row r="2487" spans="1:11" x14ac:dyDescent="0.25">
      <c r="A2487" s="1" t="s">
        <v>9</v>
      </c>
      <c r="B2487" s="1" t="s">
        <v>37</v>
      </c>
      <c r="C2487" s="1" t="s">
        <v>39</v>
      </c>
      <c r="D2487" s="1" t="s">
        <v>40</v>
      </c>
      <c r="E2487" s="1" t="s">
        <v>14</v>
      </c>
      <c r="F2487">
        <v>2021</v>
      </c>
      <c r="G2487">
        <v>3</v>
      </c>
      <c r="H2487">
        <v>8785</v>
      </c>
      <c r="I2487">
        <v>58779</v>
      </c>
      <c r="J2487" s="4">
        <f>SUMIFS(I:I,D:D,External_Data[[#This Row],[Brand]],F:F,External_Data[[#This Row],[Year]])</f>
        <v>1632610</v>
      </c>
      <c r="K24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1712557</v>
      </c>
    </row>
    <row r="2488" spans="1:11" x14ac:dyDescent="0.25">
      <c r="A2488" s="1" t="s">
        <v>9</v>
      </c>
      <c r="B2488" s="1" t="s">
        <v>37</v>
      </c>
      <c r="C2488" s="1" t="s">
        <v>39</v>
      </c>
      <c r="D2488" s="1" t="s">
        <v>40</v>
      </c>
      <c r="E2488" s="1" t="s">
        <v>14</v>
      </c>
      <c r="F2488">
        <v>2021</v>
      </c>
      <c r="G2488">
        <v>4</v>
      </c>
      <c r="H2488">
        <v>8939</v>
      </c>
      <c r="I2488">
        <v>59878</v>
      </c>
      <c r="J2488" s="4">
        <f>SUMIFS(I:I,D:D,External_Data[[#This Row],[Brand]],F:F,External_Data[[#This Row],[Year]])</f>
        <v>1632610</v>
      </c>
      <c r="K24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1704311</v>
      </c>
    </row>
    <row r="2489" spans="1:11" x14ac:dyDescent="0.25">
      <c r="A2489" s="1" t="s">
        <v>9</v>
      </c>
      <c r="B2489" s="1" t="s">
        <v>37</v>
      </c>
      <c r="C2489" s="1" t="s">
        <v>39</v>
      </c>
      <c r="D2489" s="1" t="s">
        <v>40</v>
      </c>
      <c r="E2489" s="1" t="s">
        <v>14</v>
      </c>
      <c r="F2489">
        <v>2021</v>
      </c>
      <c r="G2489">
        <v>5</v>
      </c>
      <c r="H2489">
        <v>7700</v>
      </c>
      <c r="I2489">
        <v>51604</v>
      </c>
      <c r="J2489" s="4">
        <f>SUMIFS(I:I,D:D,External_Data[[#This Row],[Brand]],F:F,External_Data[[#This Row],[Year]])</f>
        <v>1632610</v>
      </c>
      <c r="K24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1695855</v>
      </c>
    </row>
    <row r="2490" spans="1:11" x14ac:dyDescent="0.25">
      <c r="A2490" s="1" t="s">
        <v>9</v>
      </c>
      <c r="B2490" s="1" t="s">
        <v>37</v>
      </c>
      <c r="C2490" s="1" t="s">
        <v>39</v>
      </c>
      <c r="D2490" s="1" t="s">
        <v>40</v>
      </c>
      <c r="E2490" s="1" t="s">
        <v>14</v>
      </c>
      <c r="F2490">
        <v>2021</v>
      </c>
      <c r="G2490">
        <v>6</v>
      </c>
      <c r="H2490">
        <v>9793</v>
      </c>
      <c r="I2490">
        <v>65632</v>
      </c>
      <c r="J2490" s="4">
        <f>SUMIFS(I:I,D:D,External_Data[[#This Row],[Brand]],F:F,External_Data[[#This Row],[Year]])</f>
        <v>1632610</v>
      </c>
      <c r="K24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1686188</v>
      </c>
    </row>
    <row r="2491" spans="1:11" x14ac:dyDescent="0.25">
      <c r="A2491" s="1" t="s">
        <v>9</v>
      </c>
      <c r="B2491" s="1" t="s">
        <v>37</v>
      </c>
      <c r="C2491" s="1" t="s">
        <v>39</v>
      </c>
      <c r="D2491" s="1" t="s">
        <v>40</v>
      </c>
      <c r="E2491" s="1" t="s">
        <v>14</v>
      </c>
      <c r="F2491">
        <v>2021</v>
      </c>
      <c r="G2491">
        <v>7</v>
      </c>
      <c r="H2491">
        <v>8967</v>
      </c>
      <c r="I2491">
        <v>60102</v>
      </c>
      <c r="J2491" s="4">
        <f>SUMIFS(I:I,D:D,External_Data[[#This Row],[Brand]],F:F,External_Data[[#This Row],[Year]])</f>
        <v>1632610</v>
      </c>
      <c r="K24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1676542</v>
      </c>
    </row>
    <row r="2492" spans="1:11" x14ac:dyDescent="0.25">
      <c r="A2492" s="1" t="s">
        <v>9</v>
      </c>
      <c r="B2492" s="1" t="s">
        <v>37</v>
      </c>
      <c r="C2492" s="1" t="s">
        <v>39</v>
      </c>
      <c r="D2492" s="1" t="s">
        <v>40</v>
      </c>
      <c r="E2492" s="1" t="s">
        <v>14</v>
      </c>
      <c r="F2492">
        <v>2021</v>
      </c>
      <c r="G2492">
        <v>8</v>
      </c>
      <c r="H2492">
        <v>8092</v>
      </c>
      <c r="I2492">
        <v>54264</v>
      </c>
      <c r="J2492" s="4">
        <f>SUMIFS(I:I,D:D,External_Data[[#This Row],[Brand]],F:F,External_Data[[#This Row],[Year]])</f>
        <v>1632610</v>
      </c>
      <c r="K24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1668219</v>
      </c>
    </row>
    <row r="2493" spans="1:11" x14ac:dyDescent="0.25">
      <c r="A2493" s="1" t="s">
        <v>9</v>
      </c>
      <c r="B2493" s="1" t="s">
        <v>37</v>
      </c>
      <c r="C2493" s="1" t="s">
        <v>39</v>
      </c>
      <c r="D2493" s="1" t="s">
        <v>40</v>
      </c>
      <c r="E2493" s="1" t="s">
        <v>14</v>
      </c>
      <c r="F2493">
        <v>2021</v>
      </c>
      <c r="G2493">
        <v>9</v>
      </c>
      <c r="H2493">
        <v>7952</v>
      </c>
      <c r="I2493">
        <v>53291</v>
      </c>
      <c r="J2493" s="4">
        <f>SUMIFS(I:I,D:D,External_Data[[#This Row],[Brand]],F:F,External_Data[[#This Row],[Year]])</f>
        <v>1632610</v>
      </c>
      <c r="K24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1658874</v>
      </c>
    </row>
    <row r="2494" spans="1:11" x14ac:dyDescent="0.25">
      <c r="A2494" s="1" t="s">
        <v>9</v>
      </c>
      <c r="B2494" s="1" t="s">
        <v>37</v>
      </c>
      <c r="C2494" s="1" t="s">
        <v>39</v>
      </c>
      <c r="D2494" s="1" t="s">
        <v>40</v>
      </c>
      <c r="E2494" s="1" t="s">
        <v>14</v>
      </c>
      <c r="F2494">
        <v>2021</v>
      </c>
      <c r="G2494">
        <v>10</v>
      </c>
      <c r="H2494">
        <v>8638</v>
      </c>
      <c r="I2494">
        <v>57883</v>
      </c>
      <c r="J2494" s="4">
        <f>SUMIFS(I:I,D:D,External_Data[[#This Row],[Brand]],F:F,External_Data[[#This Row],[Year]])</f>
        <v>1632610</v>
      </c>
      <c r="K24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1649697</v>
      </c>
    </row>
    <row r="2495" spans="1:11" x14ac:dyDescent="0.25">
      <c r="A2495" s="1" t="s">
        <v>9</v>
      </c>
      <c r="B2495" s="1" t="s">
        <v>37</v>
      </c>
      <c r="C2495" s="1" t="s">
        <v>39</v>
      </c>
      <c r="D2495" s="1" t="s">
        <v>40</v>
      </c>
      <c r="E2495" s="1" t="s">
        <v>14</v>
      </c>
      <c r="F2495">
        <v>2021</v>
      </c>
      <c r="G2495">
        <v>11</v>
      </c>
      <c r="H2495">
        <v>7609</v>
      </c>
      <c r="I2495">
        <v>50974</v>
      </c>
      <c r="J2495" s="4">
        <f>SUMIFS(I:I,D:D,External_Data[[#This Row],[Brand]],F:F,External_Data[[#This Row],[Year]])</f>
        <v>1632610</v>
      </c>
      <c r="K24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1641549</v>
      </c>
    </row>
    <row r="2496" spans="1:11" x14ac:dyDescent="0.25">
      <c r="A2496" s="1" t="s">
        <v>9</v>
      </c>
      <c r="B2496" s="1" t="s">
        <v>37</v>
      </c>
      <c r="C2496" s="1" t="s">
        <v>39</v>
      </c>
      <c r="D2496" s="1" t="s">
        <v>40</v>
      </c>
      <c r="E2496" s="1" t="s">
        <v>14</v>
      </c>
      <c r="F2496">
        <v>2021</v>
      </c>
      <c r="G2496">
        <v>12</v>
      </c>
      <c r="H2496">
        <v>8596</v>
      </c>
      <c r="I2496">
        <v>57652</v>
      </c>
      <c r="J2496" s="4">
        <f>SUMIFS(I:I,D:D,External_Data[[#This Row],[Brand]],F:F,External_Data[[#This Row],[Year]])</f>
        <v>1632610</v>
      </c>
      <c r="K24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1632610</v>
      </c>
    </row>
    <row r="2497" spans="1:11" x14ac:dyDescent="0.25">
      <c r="A2497" s="1" t="s">
        <v>9</v>
      </c>
      <c r="B2497" s="1" t="s">
        <v>37</v>
      </c>
      <c r="C2497" s="1" t="s">
        <v>39</v>
      </c>
      <c r="D2497" s="1" t="s">
        <v>40</v>
      </c>
      <c r="E2497" s="1" t="s">
        <v>14</v>
      </c>
      <c r="F2497">
        <v>2022</v>
      </c>
      <c r="G2497">
        <v>1</v>
      </c>
      <c r="H2497">
        <v>7784</v>
      </c>
      <c r="I2497">
        <v>52192</v>
      </c>
      <c r="J2497" s="4">
        <f>SUMIFS(I:I,D:D,External_Data[[#This Row],[Brand]],F:F,External_Data[[#This Row],[Year]])</f>
        <v>1459136</v>
      </c>
      <c r="K24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1552628</v>
      </c>
    </row>
    <row r="2498" spans="1:11" x14ac:dyDescent="0.25">
      <c r="A2498" s="1" t="s">
        <v>9</v>
      </c>
      <c r="B2498" s="1" t="s">
        <v>37</v>
      </c>
      <c r="C2498" s="1" t="s">
        <v>39</v>
      </c>
      <c r="D2498" s="1" t="s">
        <v>40</v>
      </c>
      <c r="E2498" s="1" t="s">
        <v>14</v>
      </c>
      <c r="F2498">
        <v>2022</v>
      </c>
      <c r="G2498">
        <v>2</v>
      </c>
      <c r="H2498">
        <v>7406</v>
      </c>
      <c r="I2498">
        <v>49637</v>
      </c>
      <c r="J2498" s="4">
        <f>SUMIFS(I:I,D:D,External_Data[[#This Row],[Brand]],F:F,External_Data[[#This Row],[Year]])</f>
        <v>1459136</v>
      </c>
      <c r="K24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1544207</v>
      </c>
    </row>
    <row r="2499" spans="1:11" x14ac:dyDescent="0.25">
      <c r="A2499" s="1" t="s">
        <v>9</v>
      </c>
      <c r="B2499" s="1" t="s">
        <v>37</v>
      </c>
      <c r="C2499" s="1" t="s">
        <v>39</v>
      </c>
      <c r="D2499" s="1" t="s">
        <v>40</v>
      </c>
      <c r="E2499" s="1" t="s">
        <v>14</v>
      </c>
      <c r="F2499">
        <v>2022</v>
      </c>
      <c r="G2499">
        <v>3</v>
      </c>
      <c r="H2499">
        <v>8239</v>
      </c>
      <c r="I2499">
        <v>55258</v>
      </c>
      <c r="J2499" s="4">
        <f>SUMIFS(I:I,D:D,External_Data[[#This Row],[Brand]],F:F,External_Data[[#This Row],[Year]])</f>
        <v>1459136</v>
      </c>
      <c r="K24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1535422</v>
      </c>
    </row>
    <row r="2500" spans="1:11" x14ac:dyDescent="0.25">
      <c r="A2500" s="1" t="s">
        <v>9</v>
      </c>
      <c r="B2500" s="1" t="s">
        <v>37</v>
      </c>
      <c r="C2500" s="1" t="s">
        <v>39</v>
      </c>
      <c r="D2500" s="1" t="s">
        <v>40</v>
      </c>
      <c r="E2500" s="1" t="s">
        <v>14</v>
      </c>
      <c r="F2500">
        <v>2022</v>
      </c>
      <c r="G2500">
        <v>4</v>
      </c>
      <c r="H2500">
        <v>6958</v>
      </c>
      <c r="I2500">
        <v>46683</v>
      </c>
      <c r="J2500" s="4">
        <f>SUMIFS(I:I,D:D,External_Data[[#This Row],[Brand]],F:F,External_Data[[#This Row],[Year]])</f>
        <v>1459136</v>
      </c>
      <c r="K25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1526483</v>
      </c>
    </row>
    <row r="2501" spans="1:11" x14ac:dyDescent="0.25">
      <c r="A2501" s="1" t="s">
        <v>9</v>
      </c>
      <c r="B2501" s="1" t="s">
        <v>37</v>
      </c>
      <c r="C2501" s="1" t="s">
        <v>39</v>
      </c>
      <c r="D2501" s="1" t="s">
        <v>40</v>
      </c>
      <c r="E2501" s="1" t="s">
        <v>14</v>
      </c>
      <c r="F2501">
        <v>2022</v>
      </c>
      <c r="G2501">
        <v>5</v>
      </c>
      <c r="H2501">
        <v>7980</v>
      </c>
      <c r="I2501">
        <v>53452</v>
      </c>
      <c r="J2501" s="4">
        <f>SUMIFS(I:I,D:D,External_Data[[#This Row],[Brand]],F:F,External_Data[[#This Row],[Year]])</f>
        <v>1459136</v>
      </c>
      <c r="K25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1518783</v>
      </c>
    </row>
    <row r="2502" spans="1:11" x14ac:dyDescent="0.25">
      <c r="A2502" s="1" t="s">
        <v>9</v>
      </c>
      <c r="B2502" s="1" t="s">
        <v>37</v>
      </c>
      <c r="C2502" s="1" t="s">
        <v>39</v>
      </c>
      <c r="D2502" s="1" t="s">
        <v>40</v>
      </c>
      <c r="E2502" s="1" t="s">
        <v>14</v>
      </c>
      <c r="F2502">
        <v>2022</v>
      </c>
      <c r="G2502">
        <v>6</v>
      </c>
      <c r="H2502">
        <v>7602</v>
      </c>
      <c r="I2502">
        <v>50960</v>
      </c>
      <c r="J2502" s="4">
        <f>SUMIFS(I:I,D:D,External_Data[[#This Row],[Brand]],F:F,External_Data[[#This Row],[Year]])</f>
        <v>1459136</v>
      </c>
      <c r="K25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1508990</v>
      </c>
    </row>
    <row r="2503" spans="1:11" x14ac:dyDescent="0.25">
      <c r="A2503" s="1" t="s">
        <v>9</v>
      </c>
      <c r="B2503" s="1" t="s">
        <v>37</v>
      </c>
      <c r="C2503" s="1" t="s">
        <v>39</v>
      </c>
      <c r="D2503" s="1" t="s">
        <v>40</v>
      </c>
      <c r="E2503" s="1" t="s">
        <v>14</v>
      </c>
      <c r="F2503">
        <v>2022</v>
      </c>
      <c r="G2503">
        <v>7</v>
      </c>
      <c r="H2503">
        <v>8120</v>
      </c>
      <c r="I2503">
        <v>54439</v>
      </c>
      <c r="J2503" s="4">
        <f>SUMIFS(I:I,D:D,External_Data[[#This Row],[Brand]],F:F,External_Data[[#This Row],[Year]])</f>
        <v>1459136</v>
      </c>
      <c r="K25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1500023</v>
      </c>
    </row>
    <row r="2504" spans="1:11" x14ac:dyDescent="0.25">
      <c r="A2504" s="1" t="s">
        <v>9</v>
      </c>
      <c r="B2504" s="1" t="s">
        <v>37</v>
      </c>
      <c r="C2504" s="1" t="s">
        <v>39</v>
      </c>
      <c r="D2504" s="1" t="s">
        <v>40</v>
      </c>
      <c r="E2504" s="1" t="s">
        <v>14</v>
      </c>
      <c r="F2504">
        <v>2022</v>
      </c>
      <c r="G2504">
        <v>8</v>
      </c>
      <c r="H2504">
        <v>7217</v>
      </c>
      <c r="I2504">
        <v>48328</v>
      </c>
      <c r="J2504" s="4">
        <f>SUMIFS(I:I,D:D,External_Data[[#This Row],[Brand]],F:F,External_Data[[#This Row],[Year]])</f>
        <v>1459136</v>
      </c>
      <c r="K25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1491931</v>
      </c>
    </row>
    <row r="2505" spans="1:11" x14ac:dyDescent="0.25">
      <c r="A2505" s="1" t="s">
        <v>9</v>
      </c>
      <c r="B2505" s="1" t="s">
        <v>37</v>
      </c>
      <c r="C2505" s="1" t="s">
        <v>39</v>
      </c>
      <c r="D2505" s="1" t="s">
        <v>40</v>
      </c>
      <c r="E2505" s="1" t="s">
        <v>14</v>
      </c>
      <c r="F2505">
        <v>2022</v>
      </c>
      <c r="G2505">
        <v>9</v>
      </c>
      <c r="H2505">
        <v>8162</v>
      </c>
      <c r="I2505">
        <v>54684</v>
      </c>
      <c r="J2505" s="4">
        <f>SUMIFS(I:I,D:D,External_Data[[#This Row],[Brand]],F:F,External_Data[[#This Row],[Year]])</f>
        <v>1459136</v>
      </c>
      <c r="K25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1483979</v>
      </c>
    </row>
    <row r="2506" spans="1:11" x14ac:dyDescent="0.25">
      <c r="A2506" s="1" t="s">
        <v>9</v>
      </c>
      <c r="B2506" s="1" t="s">
        <v>37</v>
      </c>
      <c r="C2506" s="1" t="s">
        <v>39</v>
      </c>
      <c r="D2506" s="1" t="s">
        <v>40</v>
      </c>
      <c r="E2506" s="1" t="s">
        <v>14</v>
      </c>
      <c r="F2506">
        <v>2022</v>
      </c>
      <c r="G2506">
        <v>10</v>
      </c>
      <c r="H2506">
        <v>6776</v>
      </c>
      <c r="I2506">
        <v>45409</v>
      </c>
      <c r="J2506" s="4">
        <f>SUMIFS(I:I,D:D,External_Data[[#This Row],[Brand]],F:F,External_Data[[#This Row],[Year]])</f>
        <v>1459136</v>
      </c>
      <c r="K25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1475341</v>
      </c>
    </row>
    <row r="2507" spans="1:11" x14ac:dyDescent="0.25">
      <c r="A2507" s="1" t="s">
        <v>9</v>
      </c>
      <c r="B2507" s="1" t="s">
        <v>37</v>
      </c>
      <c r="C2507" s="1" t="s">
        <v>39</v>
      </c>
      <c r="D2507" s="1" t="s">
        <v>40</v>
      </c>
      <c r="E2507" s="1" t="s">
        <v>14</v>
      </c>
      <c r="F2507">
        <v>2022</v>
      </c>
      <c r="G2507">
        <v>11</v>
      </c>
      <c r="H2507">
        <v>7616</v>
      </c>
      <c r="I2507">
        <v>50988</v>
      </c>
      <c r="J2507" s="4">
        <f>SUMIFS(I:I,D:D,External_Data[[#This Row],[Brand]],F:F,External_Data[[#This Row],[Year]])</f>
        <v>1459136</v>
      </c>
      <c r="K25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1467732</v>
      </c>
    </row>
    <row r="2508" spans="1:11" x14ac:dyDescent="0.25">
      <c r="A2508" s="1" t="s">
        <v>9</v>
      </c>
      <c r="B2508" s="1" t="s">
        <v>37</v>
      </c>
      <c r="C2508" s="1" t="s">
        <v>39</v>
      </c>
      <c r="D2508" s="1" t="s">
        <v>40</v>
      </c>
      <c r="E2508" s="1" t="s">
        <v>14</v>
      </c>
      <c r="F2508">
        <v>2022</v>
      </c>
      <c r="G2508">
        <v>12</v>
      </c>
      <c r="H2508">
        <v>6538</v>
      </c>
      <c r="I2508">
        <v>43778</v>
      </c>
      <c r="J2508" s="4">
        <f>SUMIFS(I:I,D:D,External_Data[[#This Row],[Brand]],F:F,External_Data[[#This Row],[Year]])</f>
        <v>1459136</v>
      </c>
      <c r="K25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1459136</v>
      </c>
    </row>
    <row r="2509" spans="1:11" x14ac:dyDescent="0.25">
      <c r="A2509" s="1" t="s">
        <v>9</v>
      </c>
      <c r="B2509" s="1" t="s">
        <v>37</v>
      </c>
      <c r="C2509" s="1" t="s">
        <v>39</v>
      </c>
      <c r="D2509" s="1" t="s">
        <v>40</v>
      </c>
      <c r="E2509" s="1" t="s">
        <v>14</v>
      </c>
      <c r="F2509">
        <v>2023</v>
      </c>
      <c r="G2509">
        <v>1</v>
      </c>
      <c r="H2509">
        <v>6538</v>
      </c>
      <c r="I2509">
        <v>43792</v>
      </c>
      <c r="J2509" s="4">
        <f>SUMIFS(I:I,D:D,External_Data[[#This Row],[Brand]],F:F,External_Data[[#This Row],[Year]])</f>
        <v>289646</v>
      </c>
      <c r="K25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372260</v>
      </c>
    </row>
    <row r="2510" spans="1:11" x14ac:dyDescent="0.25">
      <c r="A2510" s="1" t="s">
        <v>9</v>
      </c>
      <c r="B2510" s="1" t="s">
        <v>37</v>
      </c>
      <c r="C2510" s="1" t="s">
        <v>39</v>
      </c>
      <c r="D2510" s="1" t="s">
        <v>40</v>
      </c>
      <c r="E2510" s="1" t="s">
        <v>14</v>
      </c>
      <c r="F2510">
        <v>2023</v>
      </c>
      <c r="G2510">
        <v>2</v>
      </c>
      <c r="H2510">
        <v>5152</v>
      </c>
      <c r="I2510">
        <v>34573</v>
      </c>
      <c r="J2510" s="4">
        <f>SUMIFS(I:I,D:D,External_Data[[#This Row],[Brand]],F:F,External_Data[[#This Row],[Year]])</f>
        <v>289646</v>
      </c>
      <c r="K25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364854</v>
      </c>
    </row>
    <row r="2511" spans="1:11" x14ac:dyDescent="0.25">
      <c r="A2511" s="1" t="s">
        <v>9</v>
      </c>
      <c r="B2511" s="1" t="s">
        <v>37</v>
      </c>
      <c r="C2511" s="1" t="s">
        <v>39</v>
      </c>
      <c r="D2511" s="1" t="s">
        <v>40</v>
      </c>
      <c r="E2511" s="1" t="s">
        <v>14</v>
      </c>
      <c r="F2511">
        <v>2023</v>
      </c>
      <c r="G2511">
        <v>3</v>
      </c>
      <c r="H2511">
        <v>5278</v>
      </c>
      <c r="I2511">
        <v>35350</v>
      </c>
      <c r="J2511" s="4">
        <f>SUMIFS(I:I,D:D,External_Data[[#This Row],[Brand]],F:F,External_Data[[#This Row],[Year]])</f>
        <v>289646</v>
      </c>
      <c r="K25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356615</v>
      </c>
    </row>
    <row r="2512" spans="1:11" x14ac:dyDescent="0.25">
      <c r="A2512" s="1" t="s">
        <v>9</v>
      </c>
      <c r="B2512" s="1" t="s">
        <v>37</v>
      </c>
      <c r="C2512" s="1" t="s">
        <v>39</v>
      </c>
      <c r="D2512" s="1" t="s">
        <v>40</v>
      </c>
      <c r="E2512" s="1" t="s">
        <v>15</v>
      </c>
      <c r="F2512">
        <v>2018</v>
      </c>
      <c r="G2512">
        <v>1</v>
      </c>
      <c r="H2512">
        <v>7308</v>
      </c>
      <c r="I2512">
        <v>48923</v>
      </c>
      <c r="J2512" s="4">
        <f>SUMIFS(I:I,D:D,External_Data[[#This Row],[Brand]],F:F,External_Data[[#This Row],[Year]])</f>
        <v>2451890</v>
      </c>
      <c r="K25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3" spans="1:11" x14ac:dyDescent="0.25">
      <c r="A2513" s="1" t="s">
        <v>9</v>
      </c>
      <c r="B2513" s="1" t="s">
        <v>37</v>
      </c>
      <c r="C2513" s="1" t="s">
        <v>39</v>
      </c>
      <c r="D2513" s="1" t="s">
        <v>40</v>
      </c>
      <c r="E2513" s="1" t="s">
        <v>15</v>
      </c>
      <c r="F2513">
        <v>2018</v>
      </c>
      <c r="G2513">
        <v>2</v>
      </c>
      <c r="H2513">
        <v>7322</v>
      </c>
      <c r="I2513">
        <v>49049</v>
      </c>
      <c r="J2513" s="4">
        <f>SUMIFS(I:I,D:D,External_Data[[#This Row],[Brand]],F:F,External_Data[[#This Row],[Year]])</f>
        <v>2451890</v>
      </c>
      <c r="K25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4" spans="1:11" x14ac:dyDescent="0.25">
      <c r="A2514" s="1" t="s">
        <v>9</v>
      </c>
      <c r="B2514" s="1" t="s">
        <v>37</v>
      </c>
      <c r="C2514" s="1" t="s">
        <v>39</v>
      </c>
      <c r="D2514" s="1" t="s">
        <v>40</v>
      </c>
      <c r="E2514" s="1" t="s">
        <v>15</v>
      </c>
      <c r="F2514">
        <v>2018</v>
      </c>
      <c r="G2514">
        <v>3</v>
      </c>
      <c r="H2514">
        <v>6531</v>
      </c>
      <c r="I2514">
        <v>43799</v>
      </c>
      <c r="J2514" s="4">
        <f>SUMIFS(I:I,D:D,External_Data[[#This Row],[Brand]],F:F,External_Data[[#This Row],[Year]])</f>
        <v>2451890</v>
      </c>
      <c r="K25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5" spans="1:11" x14ac:dyDescent="0.25">
      <c r="A2515" s="1" t="s">
        <v>9</v>
      </c>
      <c r="B2515" s="1" t="s">
        <v>37</v>
      </c>
      <c r="C2515" s="1" t="s">
        <v>39</v>
      </c>
      <c r="D2515" s="1" t="s">
        <v>40</v>
      </c>
      <c r="E2515" s="1" t="s">
        <v>15</v>
      </c>
      <c r="F2515">
        <v>2018</v>
      </c>
      <c r="G2515">
        <v>4</v>
      </c>
      <c r="H2515">
        <v>5705</v>
      </c>
      <c r="I2515">
        <v>38192</v>
      </c>
      <c r="J2515" s="4">
        <f>SUMIFS(I:I,D:D,External_Data[[#This Row],[Brand]],F:F,External_Data[[#This Row],[Year]])</f>
        <v>2451890</v>
      </c>
      <c r="K25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6" spans="1:11" x14ac:dyDescent="0.25">
      <c r="A2516" s="1" t="s">
        <v>9</v>
      </c>
      <c r="B2516" s="1" t="s">
        <v>37</v>
      </c>
      <c r="C2516" s="1" t="s">
        <v>39</v>
      </c>
      <c r="D2516" s="1" t="s">
        <v>40</v>
      </c>
      <c r="E2516" s="1" t="s">
        <v>15</v>
      </c>
      <c r="F2516">
        <v>2018</v>
      </c>
      <c r="G2516">
        <v>5</v>
      </c>
      <c r="H2516">
        <v>6104</v>
      </c>
      <c r="I2516">
        <v>40922</v>
      </c>
      <c r="J2516" s="4">
        <f>SUMIFS(I:I,D:D,External_Data[[#This Row],[Brand]],F:F,External_Data[[#This Row],[Year]])</f>
        <v>2451890</v>
      </c>
      <c r="K25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7" spans="1:11" x14ac:dyDescent="0.25">
      <c r="A2517" s="1" t="s">
        <v>9</v>
      </c>
      <c r="B2517" s="1" t="s">
        <v>37</v>
      </c>
      <c r="C2517" s="1" t="s">
        <v>39</v>
      </c>
      <c r="D2517" s="1" t="s">
        <v>40</v>
      </c>
      <c r="E2517" s="1" t="s">
        <v>15</v>
      </c>
      <c r="F2517">
        <v>2018</v>
      </c>
      <c r="G2517">
        <v>6</v>
      </c>
      <c r="H2517">
        <v>7084</v>
      </c>
      <c r="I2517">
        <v>47411</v>
      </c>
      <c r="J2517" s="4">
        <f>SUMIFS(I:I,D:D,External_Data[[#This Row],[Brand]],F:F,External_Data[[#This Row],[Year]])</f>
        <v>2451890</v>
      </c>
      <c r="K25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8" spans="1:11" x14ac:dyDescent="0.25">
      <c r="A2518" s="1" t="s">
        <v>9</v>
      </c>
      <c r="B2518" s="1" t="s">
        <v>37</v>
      </c>
      <c r="C2518" s="1" t="s">
        <v>39</v>
      </c>
      <c r="D2518" s="1" t="s">
        <v>40</v>
      </c>
      <c r="E2518" s="1" t="s">
        <v>15</v>
      </c>
      <c r="F2518">
        <v>2018</v>
      </c>
      <c r="G2518">
        <v>7</v>
      </c>
      <c r="H2518">
        <v>5082</v>
      </c>
      <c r="I2518">
        <v>34097</v>
      </c>
      <c r="J2518" s="4">
        <f>SUMIFS(I:I,D:D,External_Data[[#This Row],[Brand]],F:F,External_Data[[#This Row],[Year]])</f>
        <v>2451890</v>
      </c>
      <c r="K25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19" spans="1:11" x14ac:dyDescent="0.25">
      <c r="A2519" s="1" t="s">
        <v>9</v>
      </c>
      <c r="B2519" s="1" t="s">
        <v>37</v>
      </c>
      <c r="C2519" s="1" t="s">
        <v>39</v>
      </c>
      <c r="D2519" s="1" t="s">
        <v>40</v>
      </c>
      <c r="E2519" s="1" t="s">
        <v>15</v>
      </c>
      <c r="F2519">
        <v>2018</v>
      </c>
      <c r="G2519">
        <v>8</v>
      </c>
      <c r="H2519">
        <v>4711</v>
      </c>
      <c r="I2519">
        <v>31528</v>
      </c>
      <c r="J2519" s="4">
        <f>SUMIFS(I:I,D:D,External_Data[[#This Row],[Brand]],F:F,External_Data[[#This Row],[Year]])</f>
        <v>2451890</v>
      </c>
      <c r="K25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20" spans="1:11" x14ac:dyDescent="0.25">
      <c r="A2520" s="1" t="s">
        <v>9</v>
      </c>
      <c r="B2520" s="1" t="s">
        <v>37</v>
      </c>
      <c r="C2520" s="1" t="s">
        <v>39</v>
      </c>
      <c r="D2520" s="1" t="s">
        <v>40</v>
      </c>
      <c r="E2520" s="1" t="s">
        <v>15</v>
      </c>
      <c r="F2520">
        <v>2018</v>
      </c>
      <c r="G2520">
        <v>9</v>
      </c>
      <c r="H2520">
        <v>5796</v>
      </c>
      <c r="I2520">
        <v>38836</v>
      </c>
      <c r="J2520" s="4">
        <f>SUMIFS(I:I,D:D,External_Data[[#This Row],[Brand]],F:F,External_Data[[#This Row],[Year]])</f>
        <v>2451890</v>
      </c>
      <c r="K25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21" spans="1:11" x14ac:dyDescent="0.25">
      <c r="A2521" s="1" t="s">
        <v>9</v>
      </c>
      <c r="B2521" s="1" t="s">
        <v>37</v>
      </c>
      <c r="C2521" s="1" t="s">
        <v>39</v>
      </c>
      <c r="D2521" s="1" t="s">
        <v>40</v>
      </c>
      <c r="E2521" s="1" t="s">
        <v>15</v>
      </c>
      <c r="F2521">
        <v>2018</v>
      </c>
      <c r="G2521">
        <v>10</v>
      </c>
      <c r="H2521">
        <v>6328</v>
      </c>
      <c r="I2521">
        <v>42406</v>
      </c>
      <c r="J2521" s="4">
        <f>SUMIFS(I:I,D:D,External_Data[[#This Row],[Brand]],F:F,External_Data[[#This Row],[Year]])</f>
        <v>2451890</v>
      </c>
      <c r="K25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22" spans="1:11" x14ac:dyDescent="0.25">
      <c r="A2522" s="1" t="s">
        <v>9</v>
      </c>
      <c r="B2522" s="1" t="s">
        <v>37</v>
      </c>
      <c r="C2522" s="1" t="s">
        <v>39</v>
      </c>
      <c r="D2522" s="1" t="s">
        <v>40</v>
      </c>
      <c r="E2522" s="1" t="s">
        <v>15</v>
      </c>
      <c r="F2522">
        <v>2018</v>
      </c>
      <c r="G2522">
        <v>11</v>
      </c>
      <c r="H2522">
        <v>6265</v>
      </c>
      <c r="I2522">
        <v>41979</v>
      </c>
      <c r="J2522" s="4">
        <f>SUMIFS(I:I,D:D,External_Data[[#This Row],[Brand]],F:F,External_Data[[#This Row],[Year]])</f>
        <v>2451890</v>
      </c>
      <c r="K25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23" spans="1:11" x14ac:dyDescent="0.25">
      <c r="A2523" s="1" t="s">
        <v>9</v>
      </c>
      <c r="B2523" s="1" t="s">
        <v>37</v>
      </c>
      <c r="C2523" s="1" t="s">
        <v>39</v>
      </c>
      <c r="D2523" s="1" t="s">
        <v>40</v>
      </c>
      <c r="E2523" s="1" t="s">
        <v>15</v>
      </c>
      <c r="F2523">
        <v>2018</v>
      </c>
      <c r="G2523">
        <v>12</v>
      </c>
      <c r="H2523">
        <v>6216</v>
      </c>
      <c r="I2523">
        <v>41678</v>
      </c>
      <c r="J2523" s="4">
        <f>SUMIFS(I:I,D:D,External_Data[[#This Row],[Brand]],F:F,External_Data[[#This Row],[Year]])</f>
        <v>2451890</v>
      </c>
      <c r="K25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2451890</v>
      </c>
    </row>
    <row r="2524" spans="1:11" x14ac:dyDescent="0.25">
      <c r="A2524" s="1" t="s">
        <v>9</v>
      </c>
      <c r="B2524" s="1" t="s">
        <v>37</v>
      </c>
      <c r="C2524" s="1" t="s">
        <v>39</v>
      </c>
      <c r="D2524" s="1" t="s">
        <v>40</v>
      </c>
      <c r="E2524" s="1" t="s">
        <v>15</v>
      </c>
      <c r="F2524">
        <v>2019</v>
      </c>
      <c r="G2524">
        <v>1</v>
      </c>
      <c r="H2524">
        <v>5670</v>
      </c>
      <c r="I2524">
        <v>37982</v>
      </c>
      <c r="J2524" s="4">
        <f>SUMIFS(I:I,D:D,External_Data[[#This Row],[Brand]],F:F,External_Data[[#This Row],[Year]])</f>
        <v>2097494</v>
      </c>
      <c r="K25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2164638</v>
      </c>
    </row>
    <row r="2525" spans="1:11" x14ac:dyDescent="0.25">
      <c r="A2525" s="1" t="s">
        <v>9</v>
      </c>
      <c r="B2525" s="1" t="s">
        <v>37</v>
      </c>
      <c r="C2525" s="1" t="s">
        <v>39</v>
      </c>
      <c r="D2525" s="1" t="s">
        <v>40</v>
      </c>
      <c r="E2525" s="1" t="s">
        <v>15</v>
      </c>
      <c r="F2525">
        <v>2019</v>
      </c>
      <c r="G2525">
        <v>2</v>
      </c>
      <c r="H2525">
        <v>5355</v>
      </c>
      <c r="I2525">
        <v>35861</v>
      </c>
      <c r="J2525" s="4">
        <f>SUMIFS(I:I,D:D,External_Data[[#This Row],[Brand]],F:F,External_Data[[#This Row],[Year]])</f>
        <v>2097494</v>
      </c>
      <c r="K25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2157316</v>
      </c>
    </row>
    <row r="2526" spans="1:11" x14ac:dyDescent="0.25">
      <c r="A2526" s="1" t="s">
        <v>9</v>
      </c>
      <c r="B2526" s="1" t="s">
        <v>37</v>
      </c>
      <c r="C2526" s="1" t="s">
        <v>39</v>
      </c>
      <c r="D2526" s="1" t="s">
        <v>40</v>
      </c>
      <c r="E2526" s="1" t="s">
        <v>15</v>
      </c>
      <c r="F2526">
        <v>2019</v>
      </c>
      <c r="G2526">
        <v>3</v>
      </c>
      <c r="H2526">
        <v>5264</v>
      </c>
      <c r="I2526">
        <v>35287</v>
      </c>
      <c r="J2526" s="4">
        <f>SUMIFS(I:I,D:D,External_Data[[#This Row],[Brand]],F:F,External_Data[[#This Row],[Year]])</f>
        <v>2097494</v>
      </c>
      <c r="K25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2150785</v>
      </c>
    </row>
    <row r="2527" spans="1:11" x14ac:dyDescent="0.25">
      <c r="A2527" s="1" t="s">
        <v>9</v>
      </c>
      <c r="B2527" s="1" t="s">
        <v>37</v>
      </c>
      <c r="C2527" s="1" t="s">
        <v>39</v>
      </c>
      <c r="D2527" s="1" t="s">
        <v>40</v>
      </c>
      <c r="E2527" s="1" t="s">
        <v>15</v>
      </c>
      <c r="F2527">
        <v>2019</v>
      </c>
      <c r="G2527">
        <v>4</v>
      </c>
      <c r="H2527">
        <v>4522</v>
      </c>
      <c r="I2527">
        <v>30317</v>
      </c>
      <c r="J2527" s="4">
        <f>SUMIFS(I:I,D:D,External_Data[[#This Row],[Brand]],F:F,External_Data[[#This Row],[Year]])</f>
        <v>2097494</v>
      </c>
      <c r="K25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2145080</v>
      </c>
    </row>
    <row r="2528" spans="1:11" x14ac:dyDescent="0.25">
      <c r="A2528" s="1" t="s">
        <v>9</v>
      </c>
      <c r="B2528" s="1" t="s">
        <v>37</v>
      </c>
      <c r="C2528" s="1" t="s">
        <v>39</v>
      </c>
      <c r="D2528" s="1" t="s">
        <v>40</v>
      </c>
      <c r="E2528" s="1" t="s">
        <v>15</v>
      </c>
      <c r="F2528">
        <v>2019</v>
      </c>
      <c r="G2528">
        <v>5</v>
      </c>
      <c r="H2528">
        <v>5334</v>
      </c>
      <c r="I2528">
        <v>35763</v>
      </c>
      <c r="J2528" s="4">
        <f>SUMIFS(I:I,D:D,External_Data[[#This Row],[Brand]],F:F,External_Data[[#This Row],[Year]])</f>
        <v>2097494</v>
      </c>
      <c r="K25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2138976</v>
      </c>
    </row>
    <row r="2529" spans="1:11" x14ac:dyDescent="0.25">
      <c r="A2529" s="1" t="s">
        <v>9</v>
      </c>
      <c r="B2529" s="1" t="s">
        <v>37</v>
      </c>
      <c r="C2529" s="1" t="s">
        <v>39</v>
      </c>
      <c r="D2529" s="1" t="s">
        <v>40</v>
      </c>
      <c r="E2529" s="1" t="s">
        <v>15</v>
      </c>
      <c r="F2529">
        <v>2019</v>
      </c>
      <c r="G2529">
        <v>6</v>
      </c>
      <c r="H2529">
        <v>5061</v>
      </c>
      <c r="I2529">
        <v>33929</v>
      </c>
      <c r="J2529" s="4">
        <f>SUMIFS(I:I,D:D,External_Data[[#This Row],[Brand]],F:F,External_Data[[#This Row],[Year]])</f>
        <v>2097494</v>
      </c>
      <c r="K25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2131892</v>
      </c>
    </row>
    <row r="2530" spans="1:11" x14ac:dyDescent="0.25">
      <c r="A2530" s="1" t="s">
        <v>9</v>
      </c>
      <c r="B2530" s="1" t="s">
        <v>37</v>
      </c>
      <c r="C2530" s="1" t="s">
        <v>39</v>
      </c>
      <c r="D2530" s="1" t="s">
        <v>40</v>
      </c>
      <c r="E2530" s="1" t="s">
        <v>15</v>
      </c>
      <c r="F2530">
        <v>2019</v>
      </c>
      <c r="G2530">
        <v>7</v>
      </c>
      <c r="H2530">
        <v>3962</v>
      </c>
      <c r="I2530">
        <v>26523</v>
      </c>
      <c r="J2530" s="4">
        <f>SUMIFS(I:I,D:D,External_Data[[#This Row],[Brand]],F:F,External_Data[[#This Row],[Year]])</f>
        <v>2097494</v>
      </c>
      <c r="K25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2126810</v>
      </c>
    </row>
    <row r="2531" spans="1:11" x14ac:dyDescent="0.25">
      <c r="A2531" s="1" t="s">
        <v>9</v>
      </c>
      <c r="B2531" s="1" t="s">
        <v>37</v>
      </c>
      <c r="C2531" s="1" t="s">
        <v>39</v>
      </c>
      <c r="D2531" s="1" t="s">
        <v>40</v>
      </c>
      <c r="E2531" s="1" t="s">
        <v>15</v>
      </c>
      <c r="F2531">
        <v>2019</v>
      </c>
      <c r="G2531">
        <v>8</v>
      </c>
      <c r="H2531">
        <v>3745</v>
      </c>
      <c r="I2531">
        <v>25046</v>
      </c>
      <c r="J2531" s="4">
        <f>SUMIFS(I:I,D:D,External_Data[[#This Row],[Brand]],F:F,External_Data[[#This Row],[Year]])</f>
        <v>2097494</v>
      </c>
      <c r="K25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2122099</v>
      </c>
    </row>
    <row r="2532" spans="1:11" x14ac:dyDescent="0.25">
      <c r="A2532" s="1" t="s">
        <v>9</v>
      </c>
      <c r="B2532" s="1" t="s">
        <v>37</v>
      </c>
      <c r="C2532" s="1" t="s">
        <v>39</v>
      </c>
      <c r="D2532" s="1" t="s">
        <v>40</v>
      </c>
      <c r="E2532" s="1" t="s">
        <v>15</v>
      </c>
      <c r="F2532">
        <v>2019</v>
      </c>
      <c r="G2532">
        <v>9</v>
      </c>
      <c r="H2532">
        <v>4347</v>
      </c>
      <c r="I2532">
        <v>29148</v>
      </c>
      <c r="J2532" s="4">
        <f>SUMIFS(I:I,D:D,External_Data[[#This Row],[Brand]],F:F,External_Data[[#This Row],[Year]])</f>
        <v>2097494</v>
      </c>
      <c r="K25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2116303</v>
      </c>
    </row>
    <row r="2533" spans="1:11" x14ac:dyDescent="0.25">
      <c r="A2533" s="1" t="s">
        <v>9</v>
      </c>
      <c r="B2533" s="1" t="s">
        <v>37</v>
      </c>
      <c r="C2533" s="1" t="s">
        <v>39</v>
      </c>
      <c r="D2533" s="1" t="s">
        <v>40</v>
      </c>
      <c r="E2533" s="1" t="s">
        <v>15</v>
      </c>
      <c r="F2533">
        <v>2019</v>
      </c>
      <c r="G2533">
        <v>10</v>
      </c>
      <c r="H2533">
        <v>3983</v>
      </c>
      <c r="I2533">
        <v>26719</v>
      </c>
      <c r="J2533" s="4">
        <f>SUMIFS(I:I,D:D,External_Data[[#This Row],[Brand]],F:F,External_Data[[#This Row],[Year]])</f>
        <v>2097494</v>
      </c>
      <c r="K25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2109975</v>
      </c>
    </row>
    <row r="2534" spans="1:11" x14ac:dyDescent="0.25">
      <c r="A2534" s="1" t="s">
        <v>9</v>
      </c>
      <c r="B2534" s="1" t="s">
        <v>37</v>
      </c>
      <c r="C2534" s="1" t="s">
        <v>39</v>
      </c>
      <c r="D2534" s="1" t="s">
        <v>40</v>
      </c>
      <c r="E2534" s="1" t="s">
        <v>15</v>
      </c>
      <c r="F2534">
        <v>2019</v>
      </c>
      <c r="G2534">
        <v>11</v>
      </c>
      <c r="H2534">
        <v>3766</v>
      </c>
      <c r="I2534">
        <v>25263</v>
      </c>
      <c r="J2534" s="4">
        <f>SUMIFS(I:I,D:D,External_Data[[#This Row],[Brand]],F:F,External_Data[[#This Row],[Year]])</f>
        <v>2097494</v>
      </c>
      <c r="K25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2103710</v>
      </c>
    </row>
    <row r="2535" spans="1:11" x14ac:dyDescent="0.25">
      <c r="A2535" s="1" t="s">
        <v>9</v>
      </c>
      <c r="B2535" s="1" t="s">
        <v>37</v>
      </c>
      <c r="C2535" s="1" t="s">
        <v>39</v>
      </c>
      <c r="D2535" s="1" t="s">
        <v>40</v>
      </c>
      <c r="E2535" s="1" t="s">
        <v>15</v>
      </c>
      <c r="F2535">
        <v>2019</v>
      </c>
      <c r="G2535">
        <v>12</v>
      </c>
      <c r="H2535">
        <v>4165</v>
      </c>
      <c r="I2535">
        <v>27937</v>
      </c>
      <c r="J2535" s="4">
        <f>SUMIFS(I:I,D:D,External_Data[[#This Row],[Brand]],F:F,External_Data[[#This Row],[Year]])</f>
        <v>2097494</v>
      </c>
      <c r="K25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2097494</v>
      </c>
    </row>
    <row r="2536" spans="1:11" x14ac:dyDescent="0.25">
      <c r="A2536" s="1" t="s">
        <v>9</v>
      </c>
      <c r="B2536" s="1" t="s">
        <v>37</v>
      </c>
      <c r="C2536" s="1" t="s">
        <v>39</v>
      </c>
      <c r="D2536" s="1" t="s">
        <v>40</v>
      </c>
      <c r="E2536" s="1" t="s">
        <v>15</v>
      </c>
      <c r="F2536">
        <v>2020</v>
      </c>
      <c r="G2536">
        <v>1</v>
      </c>
      <c r="H2536">
        <v>4060</v>
      </c>
      <c r="I2536">
        <v>27202</v>
      </c>
      <c r="J2536" s="4">
        <f>SUMIFS(I:I,D:D,External_Data[[#This Row],[Brand]],F:F,External_Data[[#This Row],[Year]])</f>
        <v>1794520</v>
      </c>
      <c r="K25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1844024</v>
      </c>
    </row>
    <row r="2537" spans="1:11" x14ac:dyDescent="0.25">
      <c r="A2537" s="1" t="s">
        <v>9</v>
      </c>
      <c r="B2537" s="1" t="s">
        <v>37</v>
      </c>
      <c r="C2537" s="1" t="s">
        <v>39</v>
      </c>
      <c r="D2537" s="1" t="s">
        <v>40</v>
      </c>
      <c r="E2537" s="1" t="s">
        <v>15</v>
      </c>
      <c r="F2537">
        <v>2020</v>
      </c>
      <c r="G2537">
        <v>2</v>
      </c>
      <c r="H2537">
        <v>3780</v>
      </c>
      <c r="I2537">
        <v>25312</v>
      </c>
      <c r="J2537" s="4">
        <f>SUMIFS(I:I,D:D,External_Data[[#This Row],[Brand]],F:F,External_Data[[#This Row],[Year]])</f>
        <v>1794520</v>
      </c>
      <c r="K25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1838669</v>
      </c>
    </row>
    <row r="2538" spans="1:11" x14ac:dyDescent="0.25">
      <c r="A2538" s="1" t="s">
        <v>9</v>
      </c>
      <c r="B2538" s="1" t="s">
        <v>37</v>
      </c>
      <c r="C2538" s="1" t="s">
        <v>39</v>
      </c>
      <c r="D2538" s="1" t="s">
        <v>40</v>
      </c>
      <c r="E2538" s="1" t="s">
        <v>15</v>
      </c>
      <c r="F2538">
        <v>2020</v>
      </c>
      <c r="G2538">
        <v>3</v>
      </c>
      <c r="H2538">
        <v>4704</v>
      </c>
      <c r="I2538">
        <v>31521</v>
      </c>
      <c r="J2538" s="4">
        <f>SUMIFS(I:I,D:D,External_Data[[#This Row],[Brand]],F:F,External_Data[[#This Row],[Year]])</f>
        <v>1794520</v>
      </c>
      <c r="K25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1833405</v>
      </c>
    </row>
    <row r="2539" spans="1:11" x14ac:dyDescent="0.25">
      <c r="A2539" s="1" t="s">
        <v>9</v>
      </c>
      <c r="B2539" s="1" t="s">
        <v>37</v>
      </c>
      <c r="C2539" s="1" t="s">
        <v>39</v>
      </c>
      <c r="D2539" s="1" t="s">
        <v>40</v>
      </c>
      <c r="E2539" s="1" t="s">
        <v>15</v>
      </c>
      <c r="F2539">
        <v>2020</v>
      </c>
      <c r="G2539">
        <v>4</v>
      </c>
      <c r="H2539">
        <v>3857</v>
      </c>
      <c r="I2539">
        <v>25858</v>
      </c>
      <c r="J2539" s="4">
        <f>SUMIFS(I:I,D:D,External_Data[[#This Row],[Brand]],F:F,External_Data[[#This Row],[Year]])</f>
        <v>1794520</v>
      </c>
      <c r="K25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1828883</v>
      </c>
    </row>
    <row r="2540" spans="1:11" x14ac:dyDescent="0.25">
      <c r="A2540" s="1" t="s">
        <v>9</v>
      </c>
      <c r="B2540" s="1" t="s">
        <v>37</v>
      </c>
      <c r="C2540" s="1" t="s">
        <v>39</v>
      </c>
      <c r="D2540" s="1" t="s">
        <v>40</v>
      </c>
      <c r="E2540" s="1" t="s">
        <v>15</v>
      </c>
      <c r="F2540">
        <v>2020</v>
      </c>
      <c r="G2540">
        <v>5</v>
      </c>
      <c r="H2540">
        <v>2884</v>
      </c>
      <c r="I2540">
        <v>19334</v>
      </c>
      <c r="J2540" s="4">
        <f>SUMIFS(I:I,D:D,External_Data[[#This Row],[Brand]],F:F,External_Data[[#This Row],[Year]])</f>
        <v>1794520</v>
      </c>
      <c r="K25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1823549</v>
      </c>
    </row>
    <row r="2541" spans="1:11" x14ac:dyDescent="0.25">
      <c r="A2541" s="1" t="s">
        <v>9</v>
      </c>
      <c r="B2541" s="1" t="s">
        <v>37</v>
      </c>
      <c r="C2541" s="1" t="s">
        <v>39</v>
      </c>
      <c r="D2541" s="1" t="s">
        <v>40</v>
      </c>
      <c r="E2541" s="1" t="s">
        <v>15</v>
      </c>
      <c r="F2541">
        <v>2020</v>
      </c>
      <c r="G2541">
        <v>6</v>
      </c>
      <c r="H2541">
        <v>5579</v>
      </c>
      <c r="I2541">
        <v>37380</v>
      </c>
      <c r="J2541" s="4">
        <f>SUMIFS(I:I,D:D,External_Data[[#This Row],[Brand]],F:F,External_Data[[#This Row],[Year]])</f>
        <v>1794520</v>
      </c>
      <c r="K25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1818488</v>
      </c>
    </row>
    <row r="2542" spans="1:11" x14ac:dyDescent="0.25">
      <c r="A2542" s="1" t="s">
        <v>9</v>
      </c>
      <c r="B2542" s="1" t="s">
        <v>37</v>
      </c>
      <c r="C2542" s="1" t="s">
        <v>39</v>
      </c>
      <c r="D2542" s="1" t="s">
        <v>40</v>
      </c>
      <c r="E2542" s="1" t="s">
        <v>15</v>
      </c>
      <c r="F2542">
        <v>2020</v>
      </c>
      <c r="G2542">
        <v>7</v>
      </c>
      <c r="H2542">
        <v>3703</v>
      </c>
      <c r="I2542">
        <v>24829</v>
      </c>
      <c r="J2542" s="4">
        <f>SUMIFS(I:I,D:D,External_Data[[#This Row],[Brand]],F:F,External_Data[[#This Row],[Year]])</f>
        <v>1794520</v>
      </c>
      <c r="K25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1814526</v>
      </c>
    </row>
    <row r="2543" spans="1:11" x14ac:dyDescent="0.25">
      <c r="A2543" s="1" t="s">
        <v>9</v>
      </c>
      <c r="B2543" s="1" t="s">
        <v>37</v>
      </c>
      <c r="C2543" s="1" t="s">
        <v>39</v>
      </c>
      <c r="D2543" s="1" t="s">
        <v>40</v>
      </c>
      <c r="E2543" s="1" t="s">
        <v>15</v>
      </c>
      <c r="F2543">
        <v>2020</v>
      </c>
      <c r="G2543">
        <v>8</v>
      </c>
      <c r="H2543">
        <v>2730</v>
      </c>
      <c r="I2543">
        <v>18235</v>
      </c>
      <c r="J2543" s="4">
        <f>SUMIFS(I:I,D:D,External_Data[[#This Row],[Brand]],F:F,External_Data[[#This Row],[Year]])</f>
        <v>1794520</v>
      </c>
      <c r="K25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1810781</v>
      </c>
    </row>
    <row r="2544" spans="1:11" x14ac:dyDescent="0.25">
      <c r="A2544" s="1" t="s">
        <v>9</v>
      </c>
      <c r="B2544" s="1" t="s">
        <v>37</v>
      </c>
      <c r="C2544" s="1" t="s">
        <v>39</v>
      </c>
      <c r="D2544" s="1" t="s">
        <v>40</v>
      </c>
      <c r="E2544" s="1" t="s">
        <v>15</v>
      </c>
      <c r="F2544">
        <v>2020</v>
      </c>
      <c r="G2544">
        <v>9</v>
      </c>
      <c r="H2544">
        <v>3591</v>
      </c>
      <c r="I2544">
        <v>24017</v>
      </c>
      <c r="J2544" s="4">
        <f>SUMIFS(I:I,D:D,External_Data[[#This Row],[Brand]],F:F,External_Data[[#This Row],[Year]])</f>
        <v>1794520</v>
      </c>
      <c r="K25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1806434</v>
      </c>
    </row>
    <row r="2545" spans="1:11" x14ac:dyDescent="0.25">
      <c r="A2545" s="1" t="s">
        <v>9</v>
      </c>
      <c r="B2545" s="1" t="s">
        <v>37</v>
      </c>
      <c r="C2545" s="1" t="s">
        <v>39</v>
      </c>
      <c r="D2545" s="1" t="s">
        <v>40</v>
      </c>
      <c r="E2545" s="1" t="s">
        <v>15</v>
      </c>
      <c r="F2545">
        <v>2020</v>
      </c>
      <c r="G2545">
        <v>10</v>
      </c>
      <c r="H2545">
        <v>3542</v>
      </c>
      <c r="I2545">
        <v>23772</v>
      </c>
      <c r="J2545" s="4">
        <f>SUMIFS(I:I,D:D,External_Data[[#This Row],[Brand]],F:F,External_Data[[#This Row],[Year]])</f>
        <v>1794520</v>
      </c>
      <c r="K25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1802451</v>
      </c>
    </row>
    <row r="2546" spans="1:11" x14ac:dyDescent="0.25">
      <c r="A2546" s="1" t="s">
        <v>9</v>
      </c>
      <c r="B2546" s="1" t="s">
        <v>37</v>
      </c>
      <c r="C2546" s="1" t="s">
        <v>39</v>
      </c>
      <c r="D2546" s="1" t="s">
        <v>40</v>
      </c>
      <c r="E2546" s="1" t="s">
        <v>15</v>
      </c>
      <c r="F2546">
        <v>2020</v>
      </c>
      <c r="G2546">
        <v>11</v>
      </c>
      <c r="H2546">
        <v>3066</v>
      </c>
      <c r="I2546">
        <v>20552</v>
      </c>
      <c r="J2546" s="4">
        <f>SUMIFS(I:I,D:D,External_Data[[#This Row],[Brand]],F:F,External_Data[[#This Row],[Year]])</f>
        <v>1794520</v>
      </c>
      <c r="K25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1798685</v>
      </c>
    </row>
    <row r="2547" spans="1:11" x14ac:dyDescent="0.25">
      <c r="A2547" s="1" t="s">
        <v>9</v>
      </c>
      <c r="B2547" s="1" t="s">
        <v>37</v>
      </c>
      <c r="C2547" s="1" t="s">
        <v>39</v>
      </c>
      <c r="D2547" s="1" t="s">
        <v>40</v>
      </c>
      <c r="E2547" s="1" t="s">
        <v>15</v>
      </c>
      <c r="F2547">
        <v>2020</v>
      </c>
      <c r="G2547">
        <v>12</v>
      </c>
      <c r="H2547">
        <v>3101</v>
      </c>
      <c r="I2547">
        <v>20748</v>
      </c>
      <c r="J2547" s="4">
        <f>SUMIFS(I:I,D:D,External_Data[[#This Row],[Brand]],F:F,External_Data[[#This Row],[Year]])</f>
        <v>1794520</v>
      </c>
      <c r="K25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1794520</v>
      </c>
    </row>
    <row r="2548" spans="1:11" x14ac:dyDescent="0.25">
      <c r="A2548" s="1" t="s">
        <v>9</v>
      </c>
      <c r="B2548" s="1" t="s">
        <v>37</v>
      </c>
      <c r="C2548" s="1" t="s">
        <v>39</v>
      </c>
      <c r="D2548" s="1" t="s">
        <v>40</v>
      </c>
      <c r="E2548" s="1" t="s">
        <v>15</v>
      </c>
      <c r="F2548">
        <v>2021</v>
      </c>
      <c r="G2548">
        <v>1</v>
      </c>
      <c r="H2548">
        <v>4039</v>
      </c>
      <c r="I2548">
        <v>27055</v>
      </c>
      <c r="J2548" s="4">
        <f>SUMIFS(I:I,D:D,External_Data[[#This Row],[Brand]],F:F,External_Data[[#This Row],[Year]])</f>
        <v>1632610</v>
      </c>
      <c r="K25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1673147</v>
      </c>
    </row>
    <row r="2549" spans="1:11" x14ac:dyDescent="0.25">
      <c r="A2549" s="1" t="s">
        <v>9</v>
      </c>
      <c r="B2549" s="1" t="s">
        <v>37</v>
      </c>
      <c r="C2549" s="1" t="s">
        <v>39</v>
      </c>
      <c r="D2549" s="1" t="s">
        <v>40</v>
      </c>
      <c r="E2549" s="1" t="s">
        <v>15</v>
      </c>
      <c r="F2549">
        <v>2021</v>
      </c>
      <c r="G2549">
        <v>2</v>
      </c>
      <c r="H2549">
        <v>2996</v>
      </c>
      <c r="I2549">
        <v>20104</v>
      </c>
      <c r="J2549" s="4">
        <f>SUMIFS(I:I,D:D,External_Data[[#This Row],[Brand]],F:F,External_Data[[#This Row],[Year]])</f>
        <v>1632610</v>
      </c>
      <c r="K25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1669367</v>
      </c>
    </row>
    <row r="2550" spans="1:11" x14ac:dyDescent="0.25">
      <c r="A2550" s="1" t="s">
        <v>9</v>
      </c>
      <c r="B2550" s="1" t="s">
        <v>37</v>
      </c>
      <c r="C2550" s="1" t="s">
        <v>39</v>
      </c>
      <c r="D2550" s="1" t="s">
        <v>40</v>
      </c>
      <c r="E2550" s="1" t="s">
        <v>15</v>
      </c>
      <c r="F2550">
        <v>2021</v>
      </c>
      <c r="G2550">
        <v>3</v>
      </c>
      <c r="H2550">
        <v>3213</v>
      </c>
      <c r="I2550">
        <v>21476</v>
      </c>
      <c r="J2550" s="4">
        <f>SUMIFS(I:I,D:D,External_Data[[#This Row],[Brand]],F:F,External_Data[[#This Row],[Year]])</f>
        <v>1632610</v>
      </c>
      <c r="K25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1664663</v>
      </c>
    </row>
    <row r="2551" spans="1:11" x14ac:dyDescent="0.25">
      <c r="A2551" s="1" t="s">
        <v>9</v>
      </c>
      <c r="B2551" s="1" t="s">
        <v>37</v>
      </c>
      <c r="C2551" s="1" t="s">
        <v>39</v>
      </c>
      <c r="D2551" s="1" t="s">
        <v>40</v>
      </c>
      <c r="E2551" s="1" t="s">
        <v>15</v>
      </c>
      <c r="F2551">
        <v>2021</v>
      </c>
      <c r="G2551">
        <v>4</v>
      </c>
      <c r="H2551">
        <v>3507</v>
      </c>
      <c r="I2551">
        <v>23562</v>
      </c>
      <c r="J2551" s="4">
        <f>SUMIFS(I:I,D:D,External_Data[[#This Row],[Brand]],F:F,External_Data[[#This Row],[Year]])</f>
        <v>1632610</v>
      </c>
      <c r="K25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1660806</v>
      </c>
    </row>
    <row r="2552" spans="1:11" x14ac:dyDescent="0.25">
      <c r="A2552" s="1" t="s">
        <v>9</v>
      </c>
      <c r="B2552" s="1" t="s">
        <v>37</v>
      </c>
      <c r="C2552" s="1" t="s">
        <v>39</v>
      </c>
      <c r="D2552" s="1" t="s">
        <v>40</v>
      </c>
      <c r="E2552" s="1" t="s">
        <v>15</v>
      </c>
      <c r="F2552">
        <v>2021</v>
      </c>
      <c r="G2552">
        <v>5</v>
      </c>
      <c r="H2552">
        <v>3640</v>
      </c>
      <c r="I2552">
        <v>24374</v>
      </c>
      <c r="J2552" s="4">
        <f>SUMIFS(I:I,D:D,External_Data[[#This Row],[Brand]],F:F,External_Data[[#This Row],[Year]])</f>
        <v>1632610</v>
      </c>
      <c r="K25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1657922</v>
      </c>
    </row>
    <row r="2553" spans="1:11" x14ac:dyDescent="0.25">
      <c r="A2553" s="1" t="s">
        <v>9</v>
      </c>
      <c r="B2553" s="1" t="s">
        <v>37</v>
      </c>
      <c r="C2553" s="1" t="s">
        <v>39</v>
      </c>
      <c r="D2553" s="1" t="s">
        <v>40</v>
      </c>
      <c r="E2553" s="1" t="s">
        <v>15</v>
      </c>
      <c r="F2553">
        <v>2021</v>
      </c>
      <c r="G2553">
        <v>6</v>
      </c>
      <c r="H2553">
        <v>3360</v>
      </c>
      <c r="I2553">
        <v>22463</v>
      </c>
      <c r="J2553" s="4">
        <f>SUMIFS(I:I,D:D,External_Data[[#This Row],[Brand]],F:F,External_Data[[#This Row],[Year]])</f>
        <v>1632610</v>
      </c>
      <c r="K25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1652343</v>
      </c>
    </row>
    <row r="2554" spans="1:11" x14ac:dyDescent="0.25">
      <c r="A2554" s="1" t="s">
        <v>9</v>
      </c>
      <c r="B2554" s="1" t="s">
        <v>37</v>
      </c>
      <c r="C2554" s="1" t="s">
        <v>39</v>
      </c>
      <c r="D2554" s="1" t="s">
        <v>40</v>
      </c>
      <c r="E2554" s="1" t="s">
        <v>15</v>
      </c>
      <c r="F2554">
        <v>2021</v>
      </c>
      <c r="G2554">
        <v>7</v>
      </c>
      <c r="H2554">
        <v>3003</v>
      </c>
      <c r="I2554">
        <v>20146</v>
      </c>
      <c r="J2554" s="4">
        <f>SUMIFS(I:I,D:D,External_Data[[#This Row],[Brand]],F:F,External_Data[[#This Row],[Year]])</f>
        <v>1632610</v>
      </c>
      <c r="K25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1648640</v>
      </c>
    </row>
    <row r="2555" spans="1:11" x14ac:dyDescent="0.25">
      <c r="A2555" s="1" t="s">
        <v>9</v>
      </c>
      <c r="B2555" s="1" t="s">
        <v>37</v>
      </c>
      <c r="C2555" s="1" t="s">
        <v>39</v>
      </c>
      <c r="D2555" s="1" t="s">
        <v>40</v>
      </c>
      <c r="E2555" s="1" t="s">
        <v>15</v>
      </c>
      <c r="F2555">
        <v>2021</v>
      </c>
      <c r="G2555">
        <v>8</v>
      </c>
      <c r="H2555">
        <v>2807</v>
      </c>
      <c r="I2555">
        <v>18802</v>
      </c>
      <c r="J2555" s="4">
        <f>SUMIFS(I:I,D:D,External_Data[[#This Row],[Brand]],F:F,External_Data[[#This Row],[Year]])</f>
        <v>1632610</v>
      </c>
      <c r="K25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1645910</v>
      </c>
    </row>
    <row r="2556" spans="1:11" x14ac:dyDescent="0.25">
      <c r="A2556" s="1" t="s">
        <v>9</v>
      </c>
      <c r="B2556" s="1" t="s">
        <v>37</v>
      </c>
      <c r="C2556" s="1" t="s">
        <v>39</v>
      </c>
      <c r="D2556" s="1" t="s">
        <v>40</v>
      </c>
      <c r="E2556" s="1" t="s">
        <v>15</v>
      </c>
      <c r="F2556">
        <v>2021</v>
      </c>
      <c r="G2556">
        <v>9</v>
      </c>
      <c r="H2556">
        <v>3521</v>
      </c>
      <c r="I2556">
        <v>23604</v>
      </c>
      <c r="J2556" s="4">
        <f>SUMIFS(I:I,D:D,External_Data[[#This Row],[Brand]],F:F,External_Data[[#This Row],[Year]])</f>
        <v>1632610</v>
      </c>
      <c r="K25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1642319</v>
      </c>
    </row>
    <row r="2557" spans="1:11" x14ac:dyDescent="0.25">
      <c r="A2557" s="1" t="s">
        <v>9</v>
      </c>
      <c r="B2557" s="1" t="s">
        <v>37</v>
      </c>
      <c r="C2557" s="1" t="s">
        <v>39</v>
      </c>
      <c r="D2557" s="1" t="s">
        <v>40</v>
      </c>
      <c r="E2557" s="1" t="s">
        <v>15</v>
      </c>
      <c r="F2557">
        <v>2021</v>
      </c>
      <c r="G2557">
        <v>10</v>
      </c>
      <c r="H2557">
        <v>3794</v>
      </c>
      <c r="I2557">
        <v>25375</v>
      </c>
      <c r="J2557" s="4">
        <f>SUMIFS(I:I,D:D,External_Data[[#This Row],[Brand]],F:F,External_Data[[#This Row],[Year]])</f>
        <v>1632610</v>
      </c>
      <c r="K25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1638777</v>
      </c>
    </row>
    <row r="2558" spans="1:11" x14ac:dyDescent="0.25">
      <c r="A2558" s="1" t="s">
        <v>9</v>
      </c>
      <c r="B2558" s="1" t="s">
        <v>37</v>
      </c>
      <c r="C2558" s="1" t="s">
        <v>39</v>
      </c>
      <c r="D2558" s="1" t="s">
        <v>40</v>
      </c>
      <c r="E2558" s="1" t="s">
        <v>15</v>
      </c>
      <c r="F2558">
        <v>2021</v>
      </c>
      <c r="G2558">
        <v>11</v>
      </c>
      <c r="H2558">
        <v>2961</v>
      </c>
      <c r="I2558">
        <v>19824</v>
      </c>
      <c r="J2558" s="4">
        <f>SUMIFS(I:I,D:D,External_Data[[#This Row],[Brand]],F:F,External_Data[[#This Row],[Year]])</f>
        <v>1632610</v>
      </c>
      <c r="K25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1635711</v>
      </c>
    </row>
    <row r="2559" spans="1:11" x14ac:dyDescent="0.25">
      <c r="A2559" s="1" t="s">
        <v>9</v>
      </c>
      <c r="B2559" s="1" t="s">
        <v>37</v>
      </c>
      <c r="C2559" s="1" t="s">
        <v>39</v>
      </c>
      <c r="D2559" s="1" t="s">
        <v>40</v>
      </c>
      <c r="E2559" s="1" t="s">
        <v>15</v>
      </c>
      <c r="F2559">
        <v>2021</v>
      </c>
      <c r="G2559">
        <v>12</v>
      </c>
      <c r="H2559">
        <v>3353</v>
      </c>
      <c r="I2559">
        <v>22491</v>
      </c>
      <c r="J2559" s="4">
        <f>SUMIFS(I:I,D:D,External_Data[[#This Row],[Brand]],F:F,External_Data[[#This Row],[Year]])</f>
        <v>1632610</v>
      </c>
      <c r="K25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1632610</v>
      </c>
    </row>
    <row r="2560" spans="1:11" x14ac:dyDescent="0.25">
      <c r="A2560" s="1" t="s">
        <v>9</v>
      </c>
      <c r="B2560" s="1" t="s">
        <v>37</v>
      </c>
      <c r="C2560" s="1" t="s">
        <v>39</v>
      </c>
      <c r="D2560" s="1" t="s">
        <v>40</v>
      </c>
      <c r="E2560" s="1" t="s">
        <v>15</v>
      </c>
      <c r="F2560">
        <v>2022</v>
      </c>
      <c r="G2560">
        <v>1</v>
      </c>
      <c r="H2560">
        <v>3073</v>
      </c>
      <c r="I2560">
        <v>20615</v>
      </c>
      <c r="J2560" s="4">
        <f>SUMIFS(I:I,D:D,External_Data[[#This Row],[Brand]],F:F,External_Data[[#This Row],[Year]])</f>
        <v>1459136</v>
      </c>
      <c r="K25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1495291</v>
      </c>
    </row>
    <row r="2561" spans="1:11" x14ac:dyDescent="0.25">
      <c r="A2561" s="1" t="s">
        <v>9</v>
      </c>
      <c r="B2561" s="1" t="s">
        <v>37</v>
      </c>
      <c r="C2561" s="1" t="s">
        <v>39</v>
      </c>
      <c r="D2561" s="1" t="s">
        <v>40</v>
      </c>
      <c r="E2561" s="1" t="s">
        <v>15</v>
      </c>
      <c r="F2561">
        <v>2022</v>
      </c>
      <c r="G2561">
        <v>2</v>
      </c>
      <c r="H2561">
        <v>3325</v>
      </c>
      <c r="I2561">
        <v>22330</v>
      </c>
      <c r="J2561" s="4">
        <f>SUMIFS(I:I,D:D,External_Data[[#This Row],[Brand]],F:F,External_Data[[#This Row],[Year]])</f>
        <v>1459136</v>
      </c>
      <c r="K25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1492295</v>
      </c>
    </row>
    <row r="2562" spans="1:11" x14ac:dyDescent="0.25">
      <c r="A2562" s="1" t="s">
        <v>9</v>
      </c>
      <c r="B2562" s="1" t="s">
        <v>37</v>
      </c>
      <c r="C2562" s="1" t="s">
        <v>39</v>
      </c>
      <c r="D2562" s="1" t="s">
        <v>40</v>
      </c>
      <c r="E2562" s="1" t="s">
        <v>15</v>
      </c>
      <c r="F2562">
        <v>2022</v>
      </c>
      <c r="G2562">
        <v>3</v>
      </c>
      <c r="H2562">
        <v>3528</v>
      </c>
      <c r="I2562">
        <v>23688</v>
      </c>
      <c r="J2562" s="4">
        <f>SUMIFS(I:I,D:D,External_Data[[#This Row],[Brand]],F:F,External_Data[[#This Row],[Year]])</f>
        <v>1459136</v>
      </c>
      <c r="K25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1489082</v>
      </c>
    </row>
    <row r="2563" spans="1:11" x14ac:dyDescent="0.25">
      <c r="A2563" s="1" t="s">
        <v>9</v>
      </c>
      <c r="B2563" s="1" t="s">
        <v>37</v>
      </c>
      <c r="C2563" s="1" t="s">
        <v>39</v>
      </c>
      <c r="D2563" s="1" t="s">
        <v>40</v>
      </c>
      <c r="E2563" s="1" t="s">
        <v>15</v>
      </c>
      <c r="F2563">
        <v>2022</v>
      </c>
      <c r="G2563">
        <v>4</v>
      </c>
      <c r="H2563">
        <v>2989</v>
      </c>
      <c r="I2563">
        <v>20048</v>
      </c>
      <c r="J2563" s="4">
        <f>SUMIFS(I:I,D:D,External_Data[[#This Row],[Brand]],F:F,External_Data[[#This Row],[Year]])</f>
        <v>1459136</v>
      </c>
      <c r="K25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1485575</v>
      </c>
    </row>
    <row r="2564" spans="1:11" x14ac:dyDescent="0.25">
      <c r="A2564" s="1" t="s">
        <v>9</v>
      </c>
      <c r="B2564" s="1" t="s">
        <v>37</v>
      </c>
      <c r="C2564" s="1" t="s">
        <v>39</v>
      </c>
      <c r="D2564" s="1" t="s">
        <v>40</v>
      </c>
      <c r="E2564" s="1" t="s">
        <v>15</v>
      </c>
      <c r="F2564">
        <v>2022</v>
      </c>
      <c r="G2564">
        <v>5</v>
      </c>
      <c r="H2564">
        <v>3080</v>
      </c>
      <c r="I2564">
        <v>20699</v>
      </c>
      <c r="J2564" s="4">
        <f>SUMIFS(I:I,D:D,External_Data[[#This Row],[Brand]],F:F,External_Data[[#This Row],[Year]])</f>
        <v>1459136</v>
      </c>
      <c r="K25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1481935</v>
      </c>
    </row>
    <row r="2565" spans="1:11" x14ac:dyDescent="0.25">
      <c r="A2565" s="1" t="s">
        <v>9</v>
      </c>
      <c r="B2565" s="1" t="s">
        <v>37</v>
      </c>
      <c r="C2565" s="1" t="s">
        <v>39</v>
      </c>
      <c r="D2565" s="1" t="s">
        <v>40</v>
      </c>
      <c r="E2565" s="1" t="s">
        <v>15</v>
      </c>
      <c r="F2565">
        <v>2022</v>
      </c>
      <c r="G2565">
        <v>6</v>
      </c>
      <c r="H2565">
        <v>3703</v>
      </c>
      <c r="I2565">
        <v>24808</v>
      </c>
      <c r="J2565" s="4">
        <f>SUMIFS(I:I,D:D,External_Data[[#This Row],[Brand]],F:F,External_Data[[#This Row],[Year]])</f>
        <v>1459136</v>
      </c>
      <c r="K25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1478575</v>
      </c>
    </row>
    <row r="2566" spans="1:11" x14ac:dyDescent="0.25">
      <c r="A2566" s="1" t="s">
        <v>9</v>
      </c>
      <c r="B2566" s="1" t="s">
        <v>37</v>
      </c>
      <c r="C2566" s="1" t="s">
        <v>39</v>
      </c>
      <c r="D2566" s="1" t="s">
        <v>40</v>
      </c>
      <c r="E2566" s="1" t="s">
        <v>15</v>
      </c>
      <c r="F2566">
        <v>2022</v>
      </c>
      <c r="G2566">
        <v>7</v>
      </c>
      <c r="H2566">
        <v>2968</v>
      </c>
      <c r="I2566">
        <v>19880</v>
      </c>
      <c r="J2566" s="4">
        <f>SUMIFS(I:I,D:D,External_Data[[#This Row],[Brand]],F:F,External_Data[[#This Row],[Year]])</f>
        <v>1459136</v>
      </c>
      <c r="K25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1475572</v>
      </c>
    </row>
    <row r="2567" spans="1:11" x14ac:dyDescent="0.25">
      <c r="A2567" s="1" t="s">
        <v>9</v>
      </c>
      <c r="B2567" s="1" t="s">
        <v>37</v>
      </c>
      <c r="C2567" s="1" t="s">
        <v>39</v>
      </c>
      <c r="D2567" s="1" t="s">
        <v>40</v>
      </c>
      <c r="E2567" s="1" t="s">
        <v>15</v>
      </c>
      <c r="F2567">
        <v>2022</v>
      </c>
      <c r="G2567">
        <v>8</v>
      </c>
      <c r="H2567">
        <v>2723</v>
      </c>
      <c r="I2567">
        <v>18256</v>
      </c>
      <c r="J2567" s="4">
        <f>SUMIFS(I:I,D:D,External_Data[[#This Row],[Brand]],F:F,External_Data[[#This Row],[Year]])</f>
        <v>1459136</v>
      </c>
      <c r="K25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1472765</v>
      </c>
    </row>
    <row r="2568" spans="1:11" x14ac:dyDescent="0.25">
      <c r="A2568" s="1" t="s">
        <v>9</v>
      </c>
      <c r="B2568" s="1" t="s">
        <v>37</v>
      </c>
      <c r="C2568" s="1" t="s">
        <v>39</v>
      </c>
      <c r="D2568" s="1" t="s">
        <v>40</v>
      </c>
      <c r="E2568" s="1" t="s">
        <v>15</v>
      </c>
      <c r="F2568">
        <v>2022</v>
      </c>
      <c r="G2568">
        <v>9</v>
      </c>
      <c r="H2568">
        <v>3353</v>
      </c>
      <c r="I2568">
        <v>22407</v>
      </c>
      <c r="J2568" s="4">
        <f>SUMIFS(I:I,D:D,External_Data[[#This Row],[Brand]],F:F,External_Data[[#This Row],[Year]])</f>
        <v>1459136</v>
      </c>
      <c r="K25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1469244</v>
      </c>
    </row>
    <row r="2569" spans="1:11" x14ac:dyDescent="0.25">
      <c r="A2569" s="1" t="s">
        <v>9</v>
      </c>
      <c r="B2569" s="1" t="s">
        <v>37</v>
      </c>
      <c r="C2569" s="1" t="s">
        <v>39</v>
      </c>
      <c r="D2569" s="1" t="s">
        <v>40</v>
      </c>
      <c r="E2569" s="1" t="s">
        <v>15</v>
      </c>
      <c r="F2569">
        <v>2022</v>
      </c>
      <c r="G2569">
        <v>10</v>
      </c>
      <c r="H2569">
        <v>3360</v>
      </c>
      <c r="I2569">
        <v>22456</v>
      </c>
      <c r="J2569" s="4">
        <f>SUMIFS(I:I,D:D,External_Data[[#This Row],[Brand]],F:F,External_Data[[#This Row],[Year]])</f>
        <v>1459136</v>
      </c>
      <c r="K25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1465450</v>
      </c>
    </row>
    <row r="2570" spans="1:11" x14ac:dyDescent="0.25">
      <c r="A2570" s="1" t="s">
        <v>9</v>
      </c>
      <c r="B2570" s="1" t="s">
        <v>37</v>
      </c>
      <c r="C2570" s="1" t="s">
        <v>39</v>
      </c>
      <c r="D2570" s="1" t="s">
        <v>40</v>
      </c>
      <c r="E2570" s="1" t="s">
        <v>15</v>
      </c>
      <c r="F2570">
        <v>2022</v>
      </c>
      <c r="G2570">
        <v>11</v>
      </c>
      <c r="H2570">
        <v>3122</v>
      </c>
      <c r="I2570">
        <v>20902</v>
      </c>
      <c r="J2570" s="4">
        <f>SUMIFS(I:I,D:D,External_Data[[#This Row],[Brand]],F:F,External_Data[[#This Row],[Year]])</f>
        <v>1459136</v>
      </c>
      <c r="K25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1462489</v>
      </c>
    </row>
    <row r="2571" spans="1:11" x14ac:dyDescent="0.25">
      <c r="A2571" s="1" t="s">
        <v>9</v>
      </c>
      <c r="B2571" s="1" t="s">
        <v>37</v>
      </c>
      <c r="C2571" s="1" t="s">
        <v>39</v>
      </c>
      <c r="D2571" s="1" t="s">
        <v>40</v>
      </c>
      <c r="E2571" s="1" t="s">
        <v>15</v>
      </c>
      <c r="F2571">
        <v>2022</v>
      </c>
      <c r="G2571">
        <v>12</v>
      </c>
      <c r="H2571">
        <v>2996</v>
      </c>
      <c r="I2571">
        <v>20020</v>
      </c>
      <c r="J2571" s="4">
        <f>SUMIFS(I:I,D:D,External_Data[[#This Row],[Brand]],F:F,External_Data[[#This Row],[Year]])</f>
        <v>1459136</v>
      </c>
      <c r="K25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1459136</v>
      </c>
    </row>
    <row r="2572" spans="1:11" x14ac:dyDescent="0.25">
      <c r="A2572" s="1" t="s">
        <v>9</v>
      </c>
      <c r="B2572" s="1" t="s">
        <v>37</v>
      </c>
      <c r="C2572" s="1" t="s">
        <v>39</v>
      </c>
      <c r="D2572" s="1" t="s">
        <v>40</v>
      </c>
      <c r="E2572" s="1" t="s">
        <v>15</v>
      </c>
      <c r="F2572">
        <v>2023</v>
      </c>
      <c r="G2572">
        <v>1</v>
      </c>
      <c r="H2572">
        <v>2457</v>
      </c>
      <c r="I2572">
        <v>16436</v>
      </c>
      <c r="J2572" s="4">
        <f>SUMIFS(I:I,D:D,External_Data[[#This Row],[Brand]],F:F,External_Data[[#This Row],[Year]])</f>
        <v>289646</v>
      </c>
      <c r="K25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324793</v>
      </c>
    </row>
    <row r="2573" spans="1:11" x14ac:dyDescent="0.25">
      <c r="A2573" s="1" t="s">
        <v>9</v>
      </c>
      <c r="B2573" s="1" t="s">
        <v>37</v>
      </c>
      <c r="C2573" s="1" t="s">
        <v>39</v>
      </c>
      <c r="D2573" s="1" t="s">
        <v>40</v>
      </c>
      <c r="E2573" s="1" t="s">
        <v>15</v>
      </c>
      <c r="F2573">
        <v>2023</v>
      </c>
      <c r="G2573">
        <v>2</v>
      </c>
      <c r="H2573">
        <v>2436</v>
      </c>
      <c r="I2573">
        <v>16310</v>
      </c>
      <c r="J2573" s="4">
        <f>SUMIFS(I:I,D:D,External_Data[[#This Row],[Brand]],F:F,External_Data[[#This Row],[Year]])</f>
        <v>289646</v>
      </c>
      <c r="K25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321468</v>
      </c>
    </row>
    <row r="2574" spans="1:11" x14ac:dyDescent="0.25">
      <c r="A2574" s="1" t="s">
        <v>9</v>
      </c>
      <c r="B2574" s="1" t="s">
        <v>37</v>
      </c>
      <c r="C2574" s="1" t="s">
        <v>39</v>
      </c>
      <c r="D2574" s="1" t="s">
        <v>40</v>
      </c>
      <c r="E2574" s="1" t="s">
        <v>15</v>
      </c>
      <c r="F2574">
        <v>2023</v>
      </c>
      <c r="G2574">
        <v>3</v>
      </c>
      <c r="H2574">
        <v>2422</v>
      </c>
      <c r="I2574">
        <v>16198</v>
      </c>
      <c r="J2574" s="4">
        <f>SUMIFS(I:I,D:D,External_Data[[#This Row],[Brand]],F:F,External_Data[[#This Row],[Year]])</f>
        <v>289646</v>
      </c>
      <c r="K25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317940</v>
      </c>
    </row>
    <row r="2575" spans="1:11" x14ac:dyDescent="0.25">
      <c r="A2575" s="1" t="s">
        <v>9</v>
      </c>
      <c r="B2575" s="1" t="s">
        <v>37</v>
      </c>
      <c r="C2575" s="1" t="s">
        <v>41</v>
      </c>
      <c r="D2575" s="1" t="s">
        <v>42</v>
      </c>
      <c r="E2575" s="1" t="s">
        <v>13</v>
      </c>
      <c r="F2575">
        <v>2018</v>
      </c>
      <c r="G2575">
        <v>1</v>
      </c>
      <c r="H2575">
        <v>428815</v>
      </c>
      <c r="I2575">
        <v>260853</v>
      </c>
      <c r="J2575" s="4">
        <f>SUMIFS(I:I,D:D,External_Data[[#This Row],[Brand]],F:F,External_Data[[#This Row],[Year]])</f>
        <v>14529249</v>
      </c>
      <c r="K25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76" spans="1:11" x14ac:dyDescent="0.25">
      <c r="A2576" s="1" t="s">
        <v>9</v>
      </c>
      <c r="B2576" s="1" t="s">
        <v>37</v>
      </c>
      <c r="C2576" s="1" t="s">
        <v>41</v>
      </c>
      <c r="D2576" s="1" t="s">
        <v>42</v>
      </c>
      <c r="E2576" s="1" t="s">
        <v>13</v>
      </c>
      <c r="F2576">
        <v>2018</v>
      </c>
      <c r="G2576">
        <v>2</v>
      </c>
      <c r="H2576">
        <v>115375</v>
      </c>
      <c r="I2576">
        <v>75141</v>
      </c>
      <c r="J2576" s="4">
        <f>SUMIFS(I:I,D:D,External_Data[[#This Row],[Brand]],F:F,External_Data[[#This Row],[Year]])</f>
        <v>14529249</v>
      </c>
      <c r="K25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77" spans="1:11" x14ac:dyDescent="0.25">
      <c r="A2577" s="1" t="s">
        <v>9</v>
      </c>
      <c r="B2577" s="1" t="s">
        <v>37</v>
      </c>
      <c r="C2577" s="1" t="s">
        <v>41</v>
      </c>
      <c r="D2577" s="1" t="s">
        <v>42</v>
      </c>
      <c r="E2577" s="1" t="s">
        <v>13</v>
      </c>
      <c r="F2577">
        <v>2018</v>
      </c>
      <c r="G2577">
        <v>3</v>
      </c>
      <c r="H2577">
        <v>412725</v>
      </c>
      <c r="I2577">
        <v>291035</v>
      </c>
      <c r="J2577" s="4">
        <f>SUMIFS(I:I,D:D,External_Data[[#This Row],[Brand]],F:F,External_Data[[#This Row],[Year]])</f>
        <v>14529249</v>
      </c>
      <c r="K25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78" spans="1:11" x14ac:dyDescent="0.25">
      <c r="A2578" s="1" t="s">
        <v>9</v>
      </c>
      <c r="B2578" s="1" t="s">
        <v>37</v>
      </c>
      <c r="C2578" s="1" t="s">
        <v>41</v>
      </c>
      <c r="D2578" s="1" t="s">
        <v>42</v>
      </c>
      <c r="E2578" s="1" t="s">
        <v>13</v>
      </c>
      <c r="F2578">
        <v>2018</v>
      </c>
      <c r="G2578">
        <v>4</v>
      </c>
      <c r="H2578">
        <v>14635</v>
      </c>
      <c r="I2578">
        <v>914155</v>
      </c>
      <c r="J2578" s="4">
        <f>SUMIFS(I:I,D:D,External_Data[[#This Row],[Brand]],F:F,External_Data[[#This Row],[Year]])</f>
        <v>14529249</v>
      </c>
      <c r="K25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79" spans="1:11" x14ac:dyDescent="0.25">
      <c r="A2579" s="1" t="s">
        <v>9</v>
      </c>
      <c r="B2579" s="1" t="s">
        <v>37</v>
      </c>
      <c r="C2579" s="1" t="s">
        <v>41</v>
      </c>
      <c r="D2579" s="1" t="s">
        <v>42</v>
      </c>
      <c r="E2579" s="1" t="s">
        <v>13</v>
      </c>
      <c r="F2579">
        <v>2018</v>
      </c>
      <c r="G2579">
        <v>5</v>
      </c>
      <c r="H2579">
        <v>44879</v>
      </c>
      <c r="I2579">
        <v>316422</v>
      </c>
      <c r="J2579" s="4">
        <f>SUMIFS(I:I,D:D,External_Data[[#This Row],[Brand]],F:F,External_Data[[#This Row],[Year]])</f>
        <v>14529249</v>
      </c>
      <c r="K25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0" spans="1:11" x14ac:dyDescent="0.25">
      <c r="A2580" s="1" t="s">
        <v>9</v>
      </c>
      <c r="B2580" s="1" t="s">
        <v>37</v>
      </c>
      <c r="C2580" s="1" t="s">
        <v>41</v>
      </c>
      <c r="D2580" s="1" t="s">
        <v>42</v>
      </c>
      <c r="E2580" s="1" t="s">
        <v>13</v>
      </c>
      <c r="F2580">
        <v>2018</v>
      </c>
      <c r="G2580">
        <v>6</v>
      </c>
      <c r="H2580">
        <v>46712</v>
      </c>
      <c r="I2580">
        <v>3299545</v>
      </c>
      <c r="J2580" s="4">
        <f>SUMIFS(I:I,D:D,External_Data[[#This Row],[Brand]],F:F,External_Data[[#This Row],[Year]])</f>
        <v>14529249</v>
      </c>
      <c r="K25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1" spans="1:11" x14ac:dyDescent="0.25">
      <c r="A2581" s="1" t="s">
        <v>9</v>
      </c>
      <c r="B2581" s="1" t="s">
        <v>37</v>
      </c>
      <c r="C2581" s="1" t="s">
        <v>41</v>
      </c>
      <c r="D2581" s="1" t="s">
        <v>42</v>
      </c>
      <c r="E2581" s="1" t="s">
        <v>13</v>
      </c>
      <c r="F2581">
        <v>2018</v>
      </c>
      <c r="G2581">
        <v>7</v>
      </c>
      <c r="H2581">
        <v>641205</v>
      </c>
      <c r="I2581">
        <v>350275</v>
      </c>
      <c r="J2581" s="4">
        <f>SUMIFS(I:I,D:D,External_Data[[#This Row],[Brand]],F:F,External_Data[[#This Row],[Year]])</f>
        <v>14529249</v>
      </c>
      <c r="K25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2" spans="1:11" x14ac:dyDescent="0.25">
      <c r="A2582" s="1" t="s">
        <v>9</v>
      </c>
      <c r="B2582" s="1" t="s">
        <v>37</v>
      </c>
      <c r="C2582" s="1" t="s">
        <v>41</v>
      </c>
      <c r="D2582" s="1" t="s">
        <v>42</v>
      </c>
      <c r="E2582" s="1" t="s">
        <v>13</v>
      </c>
      <c r="F2582">
        <v>2018</v>
      </c>
      <c r="G2582">
        <v>8</v>
      </c>
      <c r="H2582">
        <v>164955</v>
      </c>
      <c r="I2582">
        <v>1030045</v>
      </c>
      <c r="J2582" s="4">
        <f>SUMIFS(I:I,D:D,External_Data[[#This Row],[Brand]],F:F,External_Data[[#This Row],[Year]])</f>
        <v>14529249</v>
      </c>
      <c r="K25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3" spans="1:11" x14ac:dyDescent="0.25">
      <c r="A2583" s="1" t="s">
        <v>9</v>
      </c>
      <c r="B2583" s="1" t="s">
        <v>37</v>
      </c>
      <c r="C2583" s="1" t="s">
        <v>41</v>
      </c>
      <c r="D2583" s="1" t="s">
        <v>42</v>
      </c>
      <c r="E2583" s="1" t="s">
        <v>13</v>
      </c>
      <c r="F2583">
        <v>2018</v>
      </c>
      <c r="G2583">
        <v>9</v>
      </c>
      <c r="H2583">
        <v>417585</v>
      </c>
      <c r="I2583">
        <v>2954935</v>
      </c>
      <c r="J2583" s="4">
        <f>SUMIFS(I:I,D:D,External_Data[[#This Row],[Brand]],F:F,External_Data[[#This Row],[Year]])</f>
        <v>14529249</v>
      </c>
      <c r="K25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4" spans="1:11" x14ac:dyDescent="0.25">
      <c r="A2584" s="1" t="s">
        <v>9</v>
      </c>
      <c r="B2584" s="1" t="s">
        <v>37</v>
      </c>
      <c r="C2584" s="1" t="s">
        <v>41</v>
      </c>
      <c r="D2584" s="1" t="s">
        <v>42</v>
      </c>
      <c r="E2584" s="1" t="s">
        <v>13</v>
      </c>
      <c r="F2584">
        <v>2018</v>
      </c>
      <c r="G2584">
        <v>10</v>
      </c>
      <c r="H2584">
        <v>519125</v>
      </c>
      <c r="I2584">
        <v>314687</v>
      </c>
      <c r="J2584" s="4">
        <f>SUMIFS(I:I,D:D,External_Data[[#This Row],[Brand]],F:F,External_Data[[#This Row],[Year]])</f>
        <v>14529249</v>
      </c>
      <c r="K25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5" spans="1:11" x14ac:dyDescent="0.25">
      <c r="A2585" s="1" t="s">
        <v>9</v>
      </c>
      <c r="B2585" s="1" t="s">
        <v>37</v>
      </c>
      <c r="C2585" s="1" t="s">
        <v>41</v>
      </c>
      <c r="D2585" s="1" t="s">
        <v>42</v>
      </c>
      <c r="E2585" s="1" t="s">
        <v>13</v>
      </c>
      <c r="F2585">
        <v>2018</v>
      </c>
      <c r="G2585">
        <v>11</v>
      </c>
      <c r="H2585">
        <v>66683</v>
      </c>
      <c r="I2585">
        <v>364546</v>
      </c>
      <c r="J2585" s="4">
        <f>SUMIFS(I:I,D:D,External_Data[[#This Row],[Brand]],F:F,External_Data[[#This Row],[Year]])</f>
        <v>14529249</v>
      </c>
      <c r="K25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6" spans="1:11" x14ac:dyDescent="0.25">
      <c r="A2586" s="1" t="s">
        <v>9</v>
      </c>
      <c r="B2586" s="1" t="s">
        <v>37</v>
      </c>
      <c r="C2586" s="1" t="s">
        <v>41</v>
      </c>
      <c r="D2586" s="1" t="s">
        <v>42</v>
      </c>
      <c r="E2586" s="1" t="s">
        <v>13</v>
      </c>
      <c r="F2586">
        <v>2018</v>
      </c>
      <c r="G2586">
        <v>12</v>
      </c>
      <c r="H2586">
        <v>18776</v>
      </c>
      <c r="I2586">
        <v>1157615</v>
      </c>
      <c r="J2586" s="4">
        <f>SUMIFS(I:I,D:D,External_Data[[#This Row],[Brand]],F:F,External_Data[[#This Row],[Year]])</f>
        <v>14529249</v>
      </c>
      <c r="K25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587" spans="1:11" x14ac:dyDescent="0.25">
      <c r="A2587" s="1" t="s">
        <v>9</v>
      </c>
      <c r="B2587" s="1" t="s">
        <v>37</v>
      </c>
      <c r="C2587" s="1" t="s">
        <v>41</v>
      </c>
      <c r="D2587" s="1" t="s">
        <v>42</v>
      </c>
      <c r="E2587" s="1" t="s">
        <v>13</v>
      </c>
      <c r="F2587">
        <v>2019</v>
      </c>
      <c r="G2587">
        <v>1</v>
      </c>
      <c r="H2587">
        <v>74728</v>
      </c>
      <c r="I2587">
        <v>411933</v>
      </c>
      <c r="J2587" s="4">
        <f>SUMIFS(I:I,D:D,External_Data[[#This Row],[Brand]],F:F,External_Data[[#This Row],[Year]])</f>
        <v>4767874</v>
      </c>
      <c r="K25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7230529</v>
      </c>
    </row>
    <row r="2588" spans="1:11" x14ac:dyDescent="0.25">
      <c r="A2588" s="1" t="s">
        <v>9</v>
      </c>
      <c r="B2588" s="1" t="s">
        <v>37</v>
      </c>
      <c r="C2588" s="1" t="s">
        <v>41</v>
      </c>
      <c r="D2588" s="1" t="s">
        <v>42</v>
      </c>
      <c r="E2588" s="1" t="s">
        <v>13</v>
      </c>
      <c r="F2588">
        <v>2019</v>
      </c>
      <c r="G2588">
        <v>2</v>
      </c>
      <c r="H2588">
        <v>47057</v>
      </c>
      <c r="I2588">
        <v>336029</v>
      </c>
      <c r="J2588" s="4">
        <f>SUMIFS(I:I,D:D,External_Data[[#This Row],[Brand]],F:F,External_Data[[#This Row],[Year]])</f>
        <v>4767874</v>
      </c>
      <c r="K25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7115154</v>
      </c>
    </row>
    <row r="2589" spans="1:11" x14ac:dyDescent="0.25">
      <c r="A2589" s="1" t="s">
        <v>9</v>
      </c>
      <c r="B2589" s="1" t="s">
        <v>37</v>
      </c>
      <c r="C2589" s="1" t="s">
        <v>41</v>
      </c>
      <c r="D2589" s="1" t="s">
        <v>42</v>
      </c>
      <c r="E2589" s="1" t="s">
        <v>13</v>
      </c>
      <c r="F2589">
        <v>2019</v>
      </c>
      <c r="G2589">
        <v>3</v>
      </c>
      <c r="H2589">
        <v>70985</v>
      </c>
      <c r="I2589">
        <v>392249</v>
      </c>
      <c r="J2589" s="4">
        <f>SUMIFS(I:I,D:D,External_Data[[#This Row],[Brand]],F:F,External_Data[[#This Row],[Year]])</f>
        <v>4767874</v>
      </c>
      <c r="K25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6702429</v>
      </c>
    </row>
    <row r="2590" spans="1:11" x14ac:dyDescent="0.25">
      <c r="A2590" s="1" t="s">
        <v>9</v>
      </c>
      <c r="B2590" s="1" t="s">
        <v>37</v>
      </c>
      <c r="C2590" s="1" t="s">
        <v>41</v>
      </c>
      <c r="D2590" s="1" t="s">
        <v>42</v>
      </c>
      <c r="E2590" s="1" t="s">
        <v>13</v>
      </c>
      <c r="F2590">
        <v>2019</v>
      </c>
      <c r="G2590">
        <v>4</v>
      </c>
      <c r="H2590">
        <v>51670</v>
      </c>
      <c r="I2590">
        <v>321155</v>
      </c>
      <c r="J2590" s="4">
        <f>SUMIFS(I:I,D:D,External_Data[[#This Row],[Brand]],F:F,External_Data[[#This Row],[Year]])</f>
        <v>4767874</v>
      </c>
      <c r="K25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6687794</v>
      </c>
    </row>
    <row r="2591" spans="1:11" x14ac:dyDescent="0.25">
      <c r="A2591" s="1" t="s">
        <v>9</v>
      </c>
      <c r="B2591" s="1" t="s">
        <v>37</v>
      </c>
      <c r="C2591" s="1" t="s">
        <v>41</v>
      </c>
      <c r="D2591" s="1" t="s">
        <v>42</v>
      </c>
      <c r="E2591" s="1" t="s">
        <v>13</v>
      </c>
      <c r="F2591">
        <v>2019</v>
      </c>
      <c r="G2591">
        <v>5</v>
      </c>
      <c r="H2591">
        <v>59212</v>
      </c>
      <c r="I2591">
        <v>363112</v>
      </c>
      <c r="J2591" s="4">
        <f>SUMIFS(I:I,D:D,External_Data[[#This Row],[Brand]],F:F,External_Data[[#This Row],[Year]])</f>
        <v>4767874</v>
      </c>
      <c r="K25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6642915</v>
      </c>
    </row>
    <row r="2592" spans="1:11" x14ac:dyDescent="0.25">
      <c r="A2592" s="1" t="s">
        <v>9</v>
      </c>
      <c r="B2592" s="1" t="s">
        <v>37</v>
      </c>
      <c r="C2592" s="1" t="s">
        <v>41</v>
      </c>
      <c r="D2592" s="1" t="s">
        <v>42</v>
      </c>
      <c r="E2592" s="1" t="s">
        <v>13</v>
      </c>
      <c r="F2592">
        <v>2019</v>
      </c>
      <c r="G2592">
        <v>6</v>
      </c>
      <c r="H2592">
        <v>77887</v>
      </c>
      <c r="I2592">
        <v>431021</v>
      </c>
      <c r="J2592" s="4">
        <f>SUMIFS(I:I,D:D,External_Data[[#This Row],[Brand]],F:F,External_Data[[#This Row],[Year]])</f>
        <v>4767874</v>
      </c>
      <c r="K25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6596203</v>
      </c>
    </row>
    <row r="2593" spans="1:11" x14ac:dyDescent="0.25">
      <c r="A2593" s="1" t="s">
        <v>9</v>
      </c>
      <c r="B2593" s="1" t="s">
        <v>37</v>
      </c>
      <c r="C2593" s="1" t="s">
        <v>41</v>
      </c>
      <c r="D2593" s="1" t="s">
        <v>42</v>
      </c>
      <c r="E2593" s="1" t="s">
        <v>13</v>
      </c>
      <c r="F2593">
        <v>2019</v>
      </c>
      <c r="G2593">
        <v>7</v>
      </c>
      <c r="H2593">
        <v>19494</v>
      </c>
      <c r="I2593">
        <v>122928</v>
      </c>
      <c r="J2593" s="4">
        <f>SUMIFS(I:I,D:D,External_Data[[#This Row],[Brand]],F:F,External_Data[[#This Row],[Year]])</f>
        <v>4767874</v>
      </c>
      <c r="K25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5954998</v>
      </c>
    </row>
    <row r="2594" spans="1:11" x14ac:dyDescent="0.25">
      <c r="A2594" s="1" t="s">
        <v>9</v>
      </c>
      <c r="B2594" s="1" t="s">
        <v>37</v>
      </c>
      <c r="C2594" s="1" t="s">
        <v>41</v>
      </c>
      <c r="D2594" s="1" t="s">
        <v>42</v>
      </c>
      <c r="E2594" s="1" t="s">
        <v>13</v>
      </c>
      <c r="F2594">
        <v>2019</v>
      </c>
      <c r="G2594">
        <v>8</v>
      </c>
      <c r="H2594">
        <v>50224</v>
      </c>
      <c r="I2594">
        <v>307142</v>
      </c>
      <c r="J2594" s="4">
        <f>SUMIFS(I:I,D:D,External_Data[[#This Row],[Brand]],F:F,External_Data[[#This Row],[Year]])</f>
        <v>4767874</v>
      </c>
      <c r="K25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5790043</v>
      </c>
    </row>
    <row r="2595" spans="1:11" x14ac:dyDescent="0.25">
      <c r="A2595" s="1" t="s">
        <v>9</v>
      </c>
      <c r="B2595" s="1" t="s">
        <v>37</v>
      </c>
      <c r="C2595" s="1" t="s">
        <v>41</v>
      </c>
      <c r="D2595" s="1" t="s">
        <v>42</v>
      </c>
      <c r="E2595" s="1" t="s">
        <v>13</v>
      </c>
      <c r="F2595">
        <v>2019</v>
      </c>
      <c r="G2595">
        <v>9</v>
      </c>
      <c r="H2595">
        <v>53591</v>
      </c>
      <c r="I2595">
        <v>325001</v>
      </c>
      <c r="J2595" s="4">
        <f>SUMIFS(I:I,D:D,External_Data[[#This Row],[Brand]],F:F,External_Data[[#This Row],[Year]])</f>
        <v>4767874</v>
      </c>
      <c r="K25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5372458</v>
      </c>
    </row>
    <row r="2596" spans="1:11" x14ac:dyDescent="0.25">
      <c r="A2596" s="1" t="s">
        <v>9</v>
      </c>
      <c r="B2596" s="1" t="s">
        <v>37</v>
      </c>
      <c r="C2596" s="1" t="s">
        <v>41</v>
      </c>
      <c r="D2596" s="1" t="s">
        <v>42</v>
      </c>
      <c r="E2596" s="1" t="s">
        <v>13</v>
      </c>
      <c r="F2596">
        <v>2019</v>
      </c>
      <c r="G2596">
        <v>10</v>
      </c>
      <c r="H2596">
        <v>77189</v>
      </c>
      <c r="I2596">
        <v>425801</v>
      </c>
      <c r="J2596" s="4">
        <f>SUMIFS(I:I,D:D,External_Data[[#This Row],[Brand]],F:F,External_Data[[#This Row],[Year]])</f>
        <v>4767874</v>
      </c>
      <c r="K25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4853333</v>
      </c>
    </row>
    <row r="2597" spans="1:11" x14ac:dyDescent="0.25">
      <c r="A2597" s="1" t="s">
        <v>9</v>
      </c>
      <c r="B2597" s="1" t="s">
        <v>37</v>
      </c>
      <c r="C2597" s="1" t="s">
        <v>41</v>
      </c>
      <c r="D2597" s="1" t="s">
        <v>42</v>
      </c>
      <c r="E2597" s="1" t="s">
        <v>13</v>
      </c>
      <c r="F2597">
        <v>2019</v>
      </c>
      <c r="G2597">
        <v>11</v>
      </c>
      <c r="H2597">
        <v>19126</v>
      </c>
      <c r="I2597">
        <v>119748</v>
      </c>
      <c r="J2597" s="4">
        <f>SUMIFS(I:I,D:D,External_Data[[#This Row],[Brand]],F:F,External_Data[[#This Row],[Year]])</f>
        <v>4767874</v>
      </c>
      <c r="K25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4786650</v>
      </c>
    </row>
    <row r="2598" spans="1:11" x14ac:dyDescent="0.25">
      <c r="A2598" s="1" t="s">
        <v>9</v>
      </c>
      <c r="B2598" s="1" t="s">
        <v>37</v>
      </c>
      <c r="C2598" s="1" t="s">
        <v>41</v>
      </c>
      <c r="D2598" s="1" t="s">
        <v>42</v>
      </c>
      <c r="E2598" s="1" t="s">
        <v>13</v>
      </c>
      <c r="F2598">
        <v>2019</v>
      </c>
      <c r="G2598">
        <v>12</v>
      </c>
      <c r="H2598">
        <v>56582</v>
      </c>
      <c r="I2598">
        <v>343758</v>
      </c>
      <c r="J2598" s="4">
        <f>SUMIFS(I:I,D:D,External_Data[[#This Row],[Brand]],F:F,External_Data[[#This Row],[Year]])</f>
        <v>4767874</v>
      </c>
      <c r="K25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4767874</v>
      </c>
    </row>
    <row r="2599" spans="1:11" x14ac:dyDescent="0.25">
      <c r="A2599" s="1" t="s">
        <v>9</v>
      </c>
      <c r="B2599" s="1" t="s">
        <v>37</v>
      </c>
      <c r="C2599" s="1" t="s">
        <v>41</v>
      </c>
      <c r="D2599" s="1" t="s">
        <v>42</v>
      </c>
      <c r="E2599" s="1" t="s">
        <v>13</v>
      </c>
      <c r="F2599">
        <v>2020</v>
      </c>
      <c r="G2599">
        <v>1</v>
      </c>
      <c r="H2599">
        <v>250745</v>
      </c>
      <c r="I2599">
        <v>160797</v>
      </c>
      <c r="J2599" s="4">
        <f>SUMIFS(I:I,D:D,External_Data[[#This Row],[Brand]],F:F,External_Data[[#This Row],[Year]])</f>
        <v>17034266</v>
      </c>
      <c r="K25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17617283</v>
      </c>
    </row>
    <row r="2600" spans="1:11" x14ac:dyDescent="0.25">
      <c r="A2600" s="1" t="s">
        <v>9</v>
      </c>
      <c r="B2600" s="1" t="s">
        <v>37</v>
      </c>
      <c r="C2600" s="1" t="s">
        <v>41</v>
      </c>
      <c r="D2600" s="1" t="s">
        <v>42</v>
      </c>
      <c r="E2600" s="1" t="s">
        <v>13</v>
      </c>
      <c r="F2600">
        <v>2020</v>
      </c>
      <c r="G2600">
        <v>2</v>
      </c>
      <c r="H2600">
        <v>614825</v>
      </c>
      <c r="I2600">
        <v>381264</v>
      </c>
      <c r="J2600" s="4">
        <f>SUMIFS(I:I,D:D,External_Data[[#This Row],[Brand]],F:F,External_Data[[#This Row],[Year]])</f>
        <v>17034266</v>
      </c>
      <c r="K26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17570226</v>
      </c>
    </row>
    <row r="2601" spans="1:11" x14ac:dyDescent="0.25">
      <c r="A2601" s="1" t="s">
        <v>9</v>
      </c>
      <c r="B2601" s="1" t="s">
        <v>37</v>
      </c>
      <c r="C2601" s="1" t="s">
        <v>41</v>
      </c>
      <c r="D2601" s="1" t="s">
        <v>42</v>
      </c>
      <c r="E2601" s="1" t="s">
        <v>13</v>
      </c>
      <c r="F2601">
        <v>2020</v>
      </c>
      <c r="G2601">
        <v>3</v>
      </c>
      <c r="H2601">
        <v>25420</v>
      </c>
      <c r="I2601">
        <v>1676895</v>
      </c>
      <c r="J2601" s="4">
        <f>SUMIFS(I:I,D:D,External_Data[[#This Row],[Brand]],F:F,External_Data[[#This Row],[Year]])</f>
        <v>17034266</v>
      </c>
      <c r="K26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17499241</v>
      </c>
    </row>
    <row r="2602" spans="1:11" x14ac:dyDescent="0.25">
      <c r="A2602" s="1" t="s">
        <v>9</v>
      </c>
      <c r="B2602" s="1" t="s">
        <v>37</v>
      </c>
      <c r="C2602" s="1" t="s">
        <v>41</v>
      </c>
      <c r="D2602" s="1" t="s">
        <v>42</v>
      </c>
      <c r="E2602" s="1" t="s">
        <v>13</v>
      </c>
      <c r="F2602">
        <v>2020</v>
      </c>
      <c r="G2602">
        <v>4</v>
      </c>
      <c r="H2602">
        <v>624455</v>
      </c>
      <c r="I2602">
        <v>380539</v>
      </c>
      <c r="J2602" s="4">
        <f>SUMIFS(I:I,D:D,External_Data[[#This Row],[Brand]],F:F,External_Data[[#This Row],[Year]])</f>
        <v>17034266</v>
      </c>
      <c r="K26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17447571</v>
      </c>
    </row>
    <row r="2603" spans="1:11" x14ac:dyDescent="0.25">
      <c r="A2603" s="1" t="s">
        <v>9</v>
      </c>
      <c r="B2603" s="1" t="s">
        <v>37</v>
      </c>
      <c r="C2603" s="1" t="s">
        <v>41</v>
      </c>
      <c r="D2603" s="1" t="s">
        <v>42</v>
      </c>
      <c r="E2603" s="1" t="s">
        <v>13</v>
      </c>
      <c r="F2603">
        <v>2020</v>
      </c>
      <c r="G2603">
        <v>5</v>
      </c>
      <c r="H2603">
        <v>591825</v>
      </c>
      <c r="I2603">
        <v>326140</v>
      </c>
      <c r="J2603" s="4">
        <f>SUMIFS(I:I,D:D,External_Data[[#This Row],[Brand]],F:F,External_Data[[#This Row],[Year]])</f>
        <v>17034266</v>
      </c>
      <c r="K26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17388359</v>
      </c>
    </row>
    <row r="2604" spans="1:11" x14ac:dyDescent="0.25">
      <c r="A2604" s="1" t="s">
        <v>9</v>
      </c>
      <c r="B2604" s="1" t="s">
        <v>37</v>
      </c>
      <c r="C2604" s="1" t="s">
        <v>41</v>
      </c>
      <c r="D2604" s="1" t="s">
        <v>42</v>
      </c>
      <c r="E2604" s="1" t="s">
        <v>13</v>
      </c>
      <c r="F2604">
        <v>2020</v>
      </c>
      <c r="G2604">
        <v>6</v>
      </c>
      <c r="H2604">
        <v>22473</v>
      </c>
      <c r="I2604">
        <v>1450725</v>
      </c>
      <c r="J2604" s="4">
        <f>SUMIFS(I:I,D:D,External_Data[[#This Row],[Brand]],F:F,External_Data[[#This Row],[Year]])</f>
        <v>17034266</v>
      </c>
      <c r="K26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17310472</v>
      </c>
    </row>
    <row r="2605" spans="1:11" x14ac:dyDescent="0.25">
      <c r="A2605" s="1" t="s">
        <v>9</v>
      </c>
      <c r="B2605" s="1" t="s">
        <v>37</v>
      </c>
      <c r="C2605" s="1" t="s">
        <v>41</v>
      </c>
      <c r="D2605" s="1" t="s">
        <v>42</v>
      </c>
      <c r="E2605" s="1" t="s">
        <v>13</v>
      </c>
      <c r="F2605">
        <v>2020</v>
      </c>
      <c r="G2605">
        <v>7</v>
      </c>
      <c r="H2605">
        <v>606555</v>
      </c>
      <c r="I2605">
        <v>429129</v>
      </c>
      <c r="J2605" s="4">
        <f>SUMIFS(I:I,D:D,External_Data[[#This Row],[Brand]],F:F,External_Data[[#This Row],[Year]])</f>
        <v>17034266</v>
      </c>
      <c r="K26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17290978</v>
      </c>
    </row>
    <row r="2606" spans="1:11" x14ac:dyDescent="0.25">
      <c r="A2606" s="1" t="s">
        <v>9</v>
      </c>
      <c r="B2606" s="1" t="s">
        <v>37</v>
      </c>
      <c r="C2606" s="1" t="s">
        <v>41</v>
      </c>
      <c r="D2606" s="1" t="s">
        <v>42</v>
      </c>
      <c r="E2606" s="1" t="s">
        <v>13</v>
      </c>
      <c r="F2606">
        <v>2020</v>
      </c>
      <c r="G2606">
        <v>8</v>
      </c>
      <c r="H2606">
        <v>51836</v>
      </c>
      <c r="I2606">
        <v>3175355</v>
      </c>
      <c r="J2606" s="4">
        <f>SUMIFS(I:I,D:D,External_Data[[#This Row],[Brand]],F:F,External_Data[[#This Row],[Year]])</f>
        <v>17034266</v>
      </c>
      <c r="K26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17240754</v>
      </c>
    </row>
    <row r="2607" spans="1:11" x14ac:dyDescent="0.25">
      <c r="A2607" s="1" t="s">
        <v>9</v>
      </c>
      <c r="B2607" s="1" t="s">
        <v>37</v>
      </c>
      <c r="C2607" s="1" t="s">
        <v>41</v>
      </c>
      <c r="D2607" s="1" t="s">
        <v>42</v>
      </c>
      <c r="E2607" s="1" t="s">
        <v>13</v>
      </c>
      <c r="F2607">
        <v>2020</v>
      </c>
      <c r="G2607">
        <v>9</v>
      </c>
      <c r="H2607">
        <v>72201</v>
      </c>
      <c r="I2607">
        <v>400704</v>
      </c>
      <c r="J2607" s="4">
        <f>SUMIFS(I:I,D:D,External_Data[[#This Row],[Brand]],F:F,External_Data[[#This Row],[Year]])</f>
        <v>17034266</v>
      </c>
      <c r="K26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17187163</v>
      </c>
    </row>
    <row r="2608" spans="1:11" x14ac:dyDescent="0.25">
      <c r="A2608" s="1" t="s">
        <v>9</v>
      </c>
      <c r="B2608" s="1" t="s">
        <v>37</v>
      </c>
      <c r="C2608" s="1" t="s">
        <v>41</v>
      </c>
      <c r="D2608" s="1" t="s">
        <v>42</v>
      </c>
      <c r="E2608" s="1" t="s">
        <v>13</v>
      </c>
      <c r="F2608">
        <v>2020</v>
      </c>
      <c r="G2608">
        <v>10</v>
      </c>
      <c r="H2608">
        <v>23541</v>
      </c>
      <c r="I2608">
        <v>1483685</v>
      </c>
      <c r="J2608" s="4">
        <f>SUMIFS(I:I,D:D,External_Data[[#This Row],[Brand]],F:F,External_Data[[#This Row],[Year]])</f>
        <v>17034266</v>
      </c>
      <c r="K26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17109974</v>
      </c>
    </row>
    <row r="2609" spans="1:11" x14ac:dyDescent="0.25">
      <c r="A2609" s="1" t="s">
        <v>9</v>
      </c>
      <c r="B2609" s="1" t="s">
        <v>37</v>
      </c>
      <c r="C2609" s="1" t="s">
        <v>41</v>
      </c>
      <c r="D2609" s="1" t="s">
        <v>42</v>
      </c>
      <c r="E2609" s="1" t="s">
        <v>13</v>
      </c>
      <c r="F2609">
        <v>2020</v>
      </c>
      <c r="G2609">
        <v>11</v>
      </c>
      <c r="H2609">
        <v>541855</v>
      </c>
      <c r="I2609">
        <v>386477</v>
      </c>
      <c r="J2609" s="4">
        <f>SUMIFS(I:I,D:D,External_Data[[#This Row],[Brand]],F:F,External_Data[[#This Row],[Year]])</f>
        <v>17034266</v>
      </c>
      <c r="K26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17090848</v>
      </c>
    </row>
    <row r="2610" spans="1:11" x14ac:dyDescent="0.25">
      <c r="A2610" s="1" t="s">
        <v>9</v>
      </c>
      <c r="B2610" s="1" t="s">
        <v>37</v>
      </c>
      <c r="C2610" s="1" t="s">
        <v>41</v>
      </c>
      <c r="D2610" s="1" t="s">
        <v>42</v>
      </c>
      <c r="E2610" s="1" t="s">
        <v>13</v>
      </c>
      <c r="F2610">
        <v>2020</v>
      </c>
      <c r="G2610">
        <v>12</v>
      </c>
      <c r="H2610">
        <v>62748</v>
      </c>
      <c r="I2610">
        <v>3443015</v>
      </c>
      <c r="J2610" s="4">
        <f>SUMIFS(I:I,D:D,External_Data[[#This Row],[Brand]],F:F,External_Data[[#This Row],[Year]])</f>
        <v>17034266</v>
      </c>
      <c r="K26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17034266</v>
      </c>
    </row>
    <row r="2611" spans="1:11" x14ac:dyDescent="0.25">
      <c r="A2611" s="1" t="s">
        <v>9</v>
      </c>
      <c r="B2611" s="1" t="s">
        <v>37</v>
      </c>
      <c r="C2611" s="1" t="s">
        <v>41</v>
      </c>
      <c r="D2611" s="1" t="s">
        <v>42</v>
      </c>
      <c r="E2611" s="1" t="s">
        <v>13</v>
      </c>
      <c r="F2611">
        <v>2021</v>
      </c>
      <c r="G2611">
        <v>1</v>
      </c>
      <c r="H2611">
        <v>54862</v>
      </c>
      <c r="I2611">
        <v>3921749</v>
      </c>
      <c r="J2611" s="4">
        <f>SUMIFS(I:I,D:D,External_Data[[#This Row],[Brand]],F:F,External_Data[[#This Row],[Year]])</f>
        <v>49458396</v>
      </c>
      <c r="K26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52696130</v>
      </c>
    </row>
    <row r="2612" spans="1:11" x14ac:dyDescent="0.25">
      <c r="A2612" s="1" t="s">
        <v>9</v>
      </c>
      <c r="B2612" s="1" t="s">
        <v>37</v>
      </c>
      <c r="C2612" s="1" t="s">
        <v>41</v>
      </c>
      <c r="D2612" s="1" t="s">
        <v>42</v>
      </c>
      <c r="E2612" s="1" t="s">
        <v>13</v>
      </c>
      <c r="F2612">
        <v>2021</v>
      </c>
      <c r="G2612">
        <v>2</v>
      </c>
      <c r="H2612">
        <v>652757</v>
      </c>
      <c r="I2612">
        <v>4027871</v>
      </c>
      <c r="J2612" s="4">
        <f>SUMIFS(I:I,D:D,External_Data[[#This Row],[Brand]],F:F,External_Data[[#This Row],[Year]])</f>
        <v>49458396</v>
      </c>
      <c r="K26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52081305</v>
      </c>
    </row>
    <row r="2613" spans="1:11" x14ac:dyDescent="0.25">
      <c r="A2613" s="1" t="s">
        <v>9</v>
      </c>
      <c r="B2613" s="1" t="s">
        <v>37</v>
      </c>
      <c r="C2613" s="1" t="s">
        <v>41</v>
      </c>
      <c r="D2613" s="1" t="s">
        <v>42</v>
      </c>
      <c r="E2613" s="1" t="s">
        <v>13</v>
      </c>
      <c r="F2613">
        <v>2021</v>
      </c>
      <c r="G2613">
        <v>3</v>
      </c>
      <c r="H2613">
        <v>601767</v>
      </c>
      <c r="I2613">
        <v>4313857</v>
      </c>
      <c r="J2613" s="4">
        <f>SUMIFS(I:I,D:D,External_Data[[#This Row],[Brand]],F:F,External_Data[[#This Row],[Year]])</f>
        <v>49458396</v>
      </c>
      <c r="K26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52055885</v>
      </c>
    </row>
    <row r="2614" spans="1:11" x14ac:dyDescent="0.25">
      <c r="A2614" s="1" t="s">
        <v>9</v>
      </c>
      <c r="B2614" s="1" t="s">
        <v>37</v>
      </c>
      <c r="C2614" s="1" t="s">
        <v>41</v>
      </c>
      <c r="D2614" s="1" t="s">
        <v>42</v>
      </c>
      <c r="E2614" s="1" t="s">
        <v>13</v>
      </c>
      <c r="F2614">
        <v>2021</v>
      </c>
      <c r="G2614">
        <v>4</v>
      </c>
      <c r="H2614">
        <v>775197</v>
      </c>
      <c r="I2614">
        <v>4368054</v>
      </c>
      <c r="J2614" s="4">
        <f>SUMIFS(I:I,D:D,External_Data[[#This Row],[Brand]],F:F,External_Data[[#This Row],[Year]])</f>
        <v>49458396</v>
      </c>
      <c r="K26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51431430</v>
      </c>
    </row>
    <row r="2615" spans="1:11" x14ac:dyDescent="0.25">
      <c r="A2615" s="1" t="s">
        <v>9</v>
      </c>
      <c r="B2615" s="1" t="s">
        <v>37</v>
      </c>
      <c r="C2615" s="1" t="s">
        <v>41</v>
      </c>
      <c r="D2615" s="1" t="s">
        <v>42</v>
      </c>
      <c r="E2615" s="1" t="s">
        <v>13</v>
      </c>
      <c r="F2615">
        <v>2021</v>
      </c>
      <c r="G2615">
        <v>5</v>
      </c>
      <c r="H2615">
        <v>25390</v>
      </c>
      <c r="I2615">
        <v>161625</v>
      </c>
      <c r="J2615" s="4">
        <f>SUMIFS(I:I,D:D,External_Data[[#This Row],[Brand]],F:F,External_Data[[#This Row],[Year]])</f>
        <v>49458396</v>
      </c>
      <c r="K26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50839605</v>
      </c>
    </row>
    <row r="2616" spans="1:11" x14ac:dyDescent="0.25">
      <c r="A2616" s="1" t="s">
        <v>9</v>
      </c>
      <c r="B2616" s="1" t="s">
        <v>37</v>
      </c>
      <c r="C2616" s="1" t="s">
        <v>41</v>
      </c>
      <c r="D2616" s="1" t="s">
        <v>42</v>
      </c>
      <c r="E2616" s="1" t="s">
        <v>13</v>
      </c>
      <c r="F2616">
        <v>2021</v>
      </c>
      <c r="G2616">
        <v>6</v>
      </c>
      <c r="H2616">
        <v>628389</v>
      </c>
      <c r="I2616">
        <v>3926404</v>
      </c>
      <c r="J2616" s="4">
        <f>SUMIFS(I:I,D:D,External_Data[[#This Row],[Brand]],F:F,External_Data[[#This Row],[Year]])</f>
        <v>49458396</v>
      </c>
      <c r="K26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50817132</v>
      </c>
    </row>
    <row r="2617" spans="1:11" x14ac:dyDescent="0.25">
      <c r="A2617" s="1" t="s">
        <v>9</v>
      </c>
      <c r="B2617" s="1" t="s">
        <v>37</v>
      </c>
      <c r="C2617" s="1" t="s">
        <v>41</v>
      </c>
      <c r="D2617" s="1" t="s">
        <v>42</v>
      </c>
      <c r="E2617" s="1" t="s">
        <v>13</v>
      </c>
      <c r="F2617">
        <v>2021</v>
      </c>
      <c r="G2617">
        <v>7</v>
      </c>
      <c r="H2617">
        <v>66332</v>
      </c>
      <c r="I2617">
        <v>4274199</v>
      </c>
      <c r="J2617" s="4">
        <f>SUMIFS(I:I,D:D,External_Data[[#This Row],[Brand]],F:F,External_Data[[#This Row],[Year]])</f>
        <v>49458396</v>
      </c>
      <c r="K26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50210577</v>
      </c>
    </row>
    <row r="2618" spans="1:11" x14ac:dyDescent="0.25">
      <c r="A2618" s="1" t="s">
        <v>9</v>
      </c>
      <c r="B2618" s="1" t="s">
        <v>37</v>
      </c>
      <c r="C2618" s="1" t="s">
        <v>41</v>
      </c>
      <c r="D2618" s="1" t="s">
        <v>42</v>
      </c>
      <c r="E2618" s="1" t="s">
        <v>13</v>
      </c>
      <c r="F2618">
        <v>2021</v>
      </c>
      <c r="G2618">
        <v>8</v>
      </c>
      <c r="H2618">
        <v>735349</v>
      </c>
      <c r="I2618">
        <v>5323871</v>
      </c>
      <c r="J2618" s="4">
        <f>SUMIFS(I:I,D:D,External_Data[[#This Row],[Brand]],F:F,External_Data[[#This Row],[Year]])</f>
        <v>49458396</v>
      </c>
      <c r="K26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50158741</v>
      </c>
    </row>
    <row r="2619" spans="1:11" x14ac:dyDescent="0.25">
      <c r="A2619" s="1" t="s">
        <v>9</v>
      </c>
      <c r="B2619" s="1" t="s">
        <v>37</v>
      </c>
      <c r="C2619" s="1" t="s">
        <v>41</v>
      </c>
      <c r="D2619" s="1" t="s">
        <v>42</v>
      </c>
      <c r="E2619" s="1" t="s">
        <v>13</v>
      </c>
      <c r="F2619">
        <v>2021</v>
      </c>
      <c r="G2619">
        <v>9</v>
      </c>
      <c r="H2619">
        <v>261078</v>
      </c>
      <c r="I2619">
        <v>1774319</v>
      </c>
      <c r="J2619" s="4">
        <f>SUMIFS(I:I,D:D,External_Data[[#This Row],[Brand]],F:F,External_Data[[#This Row],[Year]])</f>
        <v>49458396</v>
      </c>
      <c r="K26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50086540</v>
      </c>
    </row>
    <row r="2620" spans="1:11" x14ac:dyDescent="0.25">
      <c r="A2620" s="1" t="s">
        <v>9</v>
      </c>
      <c r="B2620" s="1" t="s">
        <v>37</v>
      </c>
      <c r="C2620" s="1" t="s">
        <v>41</v>
      </c>
      <c r="D2620" s="1" t="s">
        <v>42</v>
      </c>
      <c r="E2620" s="1" t="s">
        <v>13</v>
      </c>
      <c r="F2620">
        <v>2021</v>
      </c>
      <c r="G2620">
        <v>10</v>
      </c>
      <c r="H2620">
        <v>656338</v>
      </c>
      <c r="I2620">
        <v>3852019</v>
      </c>
      <c r="J2620" s="4">
        <f>SUMIFS(I:I,D:D,External_Data[[#This Row],[Brand]],F:F,External_Data[[#This Row],[Year]])</f>
        <v>49458396</v>
      </c>
      <c r="K26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50062999</v>
      </c>
    </row>
    <row r="2621" spans="1:11" x14ac:dyDescent="0.25">
      <c r="A2621" s="1" t="s">
        <v>9</v>
      </c>
      <c r="B2621" s="1" t="s">
        <v>37</v>
      </c>
      <c r="C2621" s="1" t="s">
        <v>41</v>
      </c>
      <c r="D2621" s="1" t="s">
        <v>42</v>
      </c>
      <c r="E2621" s="1" t="s">
        <v>13</v>
      </c>
      <c r="F2621">
        <v>2021</v>
      </c>
      <c r="G2621">
        <v>11</v>
      </c>
      <c r="H2621">
        <v>624039</v>
      </c>
      <c r="I2621">
        <v>3908196</v>
      </c>
      <c r="J2621" s="4">
        <f>SUMIFS(I:I,D:D,External_Data[[#This Row],[Brand]],F:F,External_Data[[#This Row],[Year]])</f>
        <v>49458396</v>
      </c>
      <c r="K26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49521144</v>
      </c>
    </row>
    <row r="2622" spans="1:11" x14ac:dyDescent="0.25">
      <c r="A2622" s="1" t="s">
        <v>9</v>
      </c>
      <c r="B2622" s="1" t="s">
        <v>37</v>
      </c>
      <c r="C2622" s="1" t="s">
        <v>41</v>
      </c>
      <c r="D2622" s="1" t="s">
        <v>42</v>
      </c>
      <c r="E2622" s="1" t="s">
        <v>13</v>
      </c>
      <c r="F2622">
        <v>2021</v>
      </c>
      <c r="G2622">
        <v>12</v>
      </c>
      <c r="H2622">
        <v>756206</v>
      </c>
      <c r="I2622">
        <v>4426369</v>
      </c>
      <c r="J2622" s="4">
        <f>SUMIFS(I:I,D:D,External_Data[[#This Row],[Brand]],F:F,External_Data[[#This Row],[Year]])</f>
        <v>49458396</v>
      </c>
      <c r="K26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49458396</v>
      </c>
    </row>
    <row r="2623" spans="1:11" x14ac:dyDescent="0.25">
      <c r="A2623" s="1" t="s">
        <v>9</v>
      </c>
      <c r="B2623" s="1" t="s">
        <v>37</v>
      </c>
      <c r="C2623" s="1" t="s">
        <v>41</v>
      </c>
      <c r="D2623" s="1" t="s">
        <v>42</v>
      </c>
      <c r="E2623" s="1" t="s">
        <v>13</v>
      </c>
      <c r="F2623">
        <v>2022</v>
      </c>
      <c r="G2623">
        <v>1</v>
      </c>
      <c r="H2623">
        <v>63528</v>
      </c>
      <c r="I2623">
        <v>368576</v>
      </c>
      <c r="J2623" s="4">
        <f>SUMIFS(I:I,D:D,External_Data[[#This Row],[Brand]],F:F,External_Data[[#This Row],[Year]])</f>
        <v>5935036</v>
      </c>
      <c r="K26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11717878</v>
      </c>
    </row>
    <row r="2624" spans="1:11" x14ac:dyDescent="0.25">
      <c r="A2624" s="1" t="s">
        <v>9</v>
      </c>
      <c r="B2624" s="1" t="s">
        <v>37</v>
      </c>
      <c r="C2624" s="1" t="s">
        <v>41</v>
      </c>
      <c r="D2624" s="1" t="s">
        <v>42</v>
      </c>
      <c r="E2624" s="1" t="s">
        <v>13</v>
      </c>
      <c r="F2624">
        <v>2022</v>
      </c>
      <c r="G2624">
        <v>2</v>
      </c>
      <c r="H2624">
        <v>24462</v>
      </c>
      <c r="I2624">
        <v>162037</v>
      </c>
      <c r="J2624" s="4">
        <f>SUMIFS(I:I,D:D,External_Data[[#This Row],[Brand]],F:F,External_Data[[#This Row],[Year]])</f>
        <v>5935036</v>
      </c>
      <c r="K26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11065121</v>
      </c>
    </row>
    <row r="2625" spans="1:11" x14ac:dyDescent="0.25">
      <c r="A2625" s="1" t="s">
        <v>9</v>
      </c>
      <c r="B2625" s="1" t="s">
        <v>37</v>
      </c>
      <c r="C2625" s="1" t="s">
        <v>41</v>
      </c>
      <c r="D2625" s="1" t="s">
        <v>42</v>
      </c>
      <c r="E2625" s="1" t="s">
        <v>13</v>
      </c>
      <c r="F2625">
        <v>2022</v>
      </c>
      <c r="G2625">
        <v>3</v>
      </c>
      <c r="H2625">
        <v>71855</v>
      </c>
      <c r="I2625">
        <v>528686</v>
      </c>
      <c r="J2625" s="4">
        <f>SUMIFS(I:I,D:D,External_Data[[#This Row],[Brand]],F:F,External_Data[[#This Row],[Year]])</f>
        <v>5935036</v>
      </c>
      <c r="K26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10463354</v>
      </c>
    </row>
    <row r="2626" spans="1:11" x14ac:dyDescent="0.25">
      <c r="A2626" s="1" t="s">
        <v>9</v>
      </c>
      <c r="B2626" s="1" t="s">
        <v>37</v>
      </c>
      <c r="C2626" s="1" t="s">
        <v>41</v>
      </c>
      <c r="D2626" s="1" t="s">
        <v>42</v>
      </c>
      <c r="E2626" s="1" t="s">
        <v>13</v>
      </c>
      <c r="F2626">
        <v>2022</v>
      </c>
      <c r="G2626">
        <v>4</v>
      </c>
      <c r="H2626">
        <v>26318</v>
      </c>
      <c r="I2626">
        <v>173962</v>
      </c>
      <c r="J2626" s="4">
        <f>SUMIFS(I:I,D:D,External_Data[[#This Row],[Brand]],F:F,External_Data[[#This Row],[Year]])</f>
        <v>5935036</v>
      </c>
      <c r="K26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9688157</v>
      </c>
    </row>
    <row r="2627" spans="1:11" x14ac:dyDescent="0.25">
      <c r="A2627" s="1" t="s">
        <v>9</v>
      </c>
      <c r="B2627" s="1" t="s">
        <v>37</v>
      </c>
      <c r="C2627" s="1" t="s">
        <v>41</v>
      </c>
      <c r="D2627" s="1" t="s">
        <v>42</v>
      </c>
      <c r="E2627" s="1" t="s">
        <v>13</v>
      </c>
      <c r="F2627">
        <v>2022</v>
      </c>
      <c r="G2627">
        <v>5</v>
      </c>
      <c r="H2627">
        <v>72745</v>
      </c>
      <c r="I2627">
        <v>425463</v>
      </c>
      <c r="J2627" s="4">
        <f>SUMIFS(I:I,D:D,External_Data[[#This Row],[Brand]],F:F,External_Data[[#This Row],[Year]])</f>
        <v>5935036</v>
      </c>
      <c r="K26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9662767</v>
      </c>
    </row>
    <row r="2628" spans="1:11" x14ac:dyDescent="0.25">
      <c r="A2628" s="1" t="s">
        <v>9</v>
      </c>
      <c r="B2628" s="1" t="s">
        <v>37</v>
      </c>
      <c r="C2628" s="1" t="s">
        <v>41</v>
      </c>
      <c r="D2628" s="1" t="s">
        <v>42</v>
      </c>
      <c r="E2628" s="1" t="s">
        <v>13</v>
      </c>
      <c r="F2628">
        <v>2022</v>
      </c>
      <c r="G2628">
        <v>6</v>
      </c>
      <c r="H2628">
        <v>77177</v>
      </c>
      <c r="I2628">
        <v>561317</v>
      </c>
      <c r="J2628" s="4">
        <f>SUMIFS(I:I,D:D,External_Data[[#This Row],[Brand]],F:F,External_Data[[#This Row],[Year]])</f>
        <v>5935036</v>
      </c>
      <c r="K26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9034378</v>
      </c>
    </row>
    <row r="2629" spans="1:11" x14ac:dyDescent="0.25">
      <c r="A2629" s="1" t="s">
        <v>9</v>
      </c>
      <c r="B2629" s="1" t="s">
        <v>37</v>
      </c>
      <c r="C2629" s="1" t="s">
        <v>41</v>
      </c>
      <c r="D2629" s="1" t="s">
        <v>42</v>
      </c>
      <c r="E2629" s="1" t="s">
        <v>13</v>
      </c>
      <c r="F2629">
        <v>2022</v>
      </c>
      <c r="G2629">
        <v>7</v>
      </c>
      <c r="H2629">
        <v>74896</v>
      </c>
      <c r="I2629">
        <v>437969</v>
      </c>
      <c r="J2629" s="4">
        <f>SUMIFS(I:I,D:D,External_Data[[#This Row],[Brand]],F:F,External_Data[[#This Row],[Year]])</f>
        <v>5935036</v>
      </c>
      <c r="K26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8968046</v>
      </c>
    </row>
    <row r="2630" spans="1:11" x14ac:dyDescent="0.25">
      <c r="A2630" s="1" t="s">
        <v>9</v>
      </c>
      <c r="B2630" s="1" t="s">
        <v>37</v>
      </c>
      <c r="C2630" s="1" t="s">
        <v>41</v>
      </c>
      <c r="D2630" s="1" t="s">
        <v>42</v>
      </c>
      <c r="E2630" s="1" t="s">
        <v>13</v>
      </c>
      <c r="F2630">
        <v>2022</v>
      </c>
      <c r="G2630">
        <v>8</v>
      </c>
      <c r="H2630">
        <v>27082</v>
      </c>
      <c r="I2630">
        <v>179093</v>
      </c>
      <c r="J2630" s="4">
        <f>SUMIFS(I:I,D:D,External_Data[[#This Row],[Brand]],F:F,External_Data[[#This Row],[Year]])</f>
        <v>5935036</v>
      </c>
      <c r="K26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8232697</v>
      </c>
    </row>
    <row r="2631" spans="1:11" x14ac:dyDescent="0.25">
      <c r="A2631" s="1" t="s">
        <v>9</v>
      </c>
      <c r="B2631" s="1" t="s">
        <v>37</v>
      </c>
      <c r="C2631" s="1" t="s">
        <v>41</v>
      </c>
      <c r="D2631" s="1" t="s">
        <v>42</v>
      </c>
      <c r="E2631" s="1" t="s">
        <v>13</v>
      </c>
      <c r="F2631">
        <v>2022</v>
      </c>
      <c r="G2631">
        <v>9</v>
      </c>
      <c r="H2631">
        <v>70411</v>
      </c>
      <c r="I2631">
        <v>417717</v>
      </c>
      <c r="J2631" s="4">
        <f>SUMIFS(I:I,D:D,External_Data[[#This Row],[Brand]],F:F,External_Data[[#This Row],[Year]])</f>
        <v>5935036</v>
      </c>
      <c r="K26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7971619</v>
      </c>
    </row>
    <row r="2632" spans="1:11" x14ac:dyDescent="0.25">
      <c r="A2632" s="1" t="s">
        <v>9</v>
      </c>
      <c r="B2632" s="1" t="s">
        <v>37</v>
      </c>
      <c r="C2632" s="1" t="s">
        <v>41</v>
      </c>
      <c r="D2632" s="1" t="s">
        <v>42</v>
      </c>
      <c r="E2632" s="1" t="s">
        <v>13</v>
      </c>
      <c r="F2632">
        <v>2022</v>
      </c>
      <c r="G2632">
        <v>10</v>
      </c>
      <c r="H2632">
        <v>74319</v>
      </c>
      <c r="I2632">
        <v>469524</v>
      </c>
      <c r="J2632" s="4">
        <f>SUMIFS(I:I,D:D,External_Data[[#This Row],[Brand]],F:F,External_Data[[#This Row],[Year]])</f>
        <v>5935036</v>
      </c>
      <c r="K26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7315281</v>
      </c>
    </row>
    <row r="2633" spans="1:11" x14ac:dyDescent="0.25">
      <c r="A2633" s="1" t="s">
        <v>9</v>
      </c>
      <c r="B2633" s="1" t="s">
        <v>37</v>
      </c>
      <c r="C2633" s="1" t="s">
        <v>41</v>
      </c>
      <c r="D2633" s="1" t="s">
        <v>42</v>
      </c>
      <c r="E2633" s="1" t="s">
        <v>13</v>
      </c>
      <c r="F2633">
        <v>2022</v>
      </c>
      <c r="G2633">
        <v>11</v>
      </c>
      <c r="H2633">
        <v>82605</v>
      </c>
      <c r="I2633">
        <v>595170</v>
      </c>
      <c r="J2633" s="4">
        <f>SUMIFS(I:I,D:D,External_Data[[#This Row],[Brand]],F:F,External_Data[[#This Row],[Year]])</f>
        <v>5935036</v>
      </c>
      <c r="K26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6691242</v>
      </c>
    </row>
    <row r="2634" spans="1:11" x14ac:dyDescent="0.25">
      <c r="A2634" s="1" t="s">
        <v>9</v>
      </c>
      <c r="B2634" s="1" t="s">
        <v>37</v>
      </c>
      <c r="C2634" s="1" t="s">
        <v>41</v>
      </c>
      <c r="D2634" s="1" t="s">
        <v>42</v>
      </c>
      <c r="E2634" s="1" t="s">
        <v>13</v>
      </c>
      <c r="F2634">
        <v>2022</v>
      </c>
      <c r="G2634">
        <v>12</v>
      </c>
      <c r="H2634">
        <v>30273</v>
      </c>
      <c r="I2634">
        <v>202958</v>
      </c>
      <c r="J2634" s="4">
        <f>SUMIFS(I:I,D:D,External_Data[[#This Row],[Brand]],F:F,External_Data[[#This Row],[Year]])</f>
        <v>5935036</v>
      </c>
      <c r="K26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5935036</v>
      </c>
    </row>
    <row r="2635" spans="1:11" x14ac:dyDescent="0.25">
      <c r="A2635" s="1" t="s">
        <v>9</v>
      </c>
      <c r="B2635" s="1" t="s">
        <v>37</v>
      </c>
      <c r="C2635" s="1" t="s">
        <v>41</v>
      </c>
      <c r="D2635" s="1" t="s">
        <v>42</v>
      </c>
      <c r="E2635" s="1" t="s">
        <v>13</v>
      </c>
      <c r="F2635">
        <v>2023</v>
      </c>
      <c r="G2635">
        <v>1</v>
      </c>
      <c r="H2635">
        <v>92284</v>
      </c>
      <c r="I2635">
        <v>700750</v>
      </c>
      <c r="J2635" s="4">
        <f>SUMIFS(I:I,D:D,External_Data[[#This Row],[Brand]],F:F,External_Data[[#This Row],[Year]])</f>
        <v>2358392</v>
      </c>
      <c r="K26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2990535</v>
      </c>
    </row>
    <row r="2636" spans="1:11" x14ac:dyDescent="0.25">
      <c r="A2636" s="1" t="s">
        <v>9</v>
      </c>
      <c r="B2636" s="1" t="s">
        <v>37</v>
      </c>
      <c r="C2636" s="1" t="s">
        <v>41</v>
      </c>
      <c r="D2636" s="1" t="s">
        <v>42</v>
      </c>
      <c r="E2636" s="1" t="s">
        <v>13</v>
      </c>
      <c r="F2636">
        <v>2023</v>
      </c>
      <c r="G2636">
        <v>2</v>
      </c>
      <c r="H2636">
        <v>69022</v>
      </c>
      <c r="I2636">
        <v>442356</v>
      </c>
      <c r="J2636" s="4">
        <f>SUMIFS(I:I,D:D,External_Data[[#This Row],[Brand]],F:F,External_Data[[#This Row],[Year]])</f>
        <v>2358392</v>
      </c>
      <c r="K26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2966073</v>
      </c>
    </row>
    <row r="2637" spans="1:11" x14ac:dyDescent="0.25">
      <c r="A2637" s="1" t="s">
        <v>9</v>
      </c>
      <c r="B2637" s="1" t="s">
        <v>37</v>
      </c>
      <c r="C2637" s="1" t="s">
        <v>41</v>
      </c>
      <c r="D2637" s="1" t="s">
        <v>42</v>
      </c>
      <c r="E2637" s="1" t="s">
        <v>13</v>
      </c>
      <c r="F2637">
        <v>2023</v>
      </c>
      <c r="G2637">
        <v>3</v>
      </c>
      <c r="H2637">
        <v>95746</v>
      </c>
      <c r="I2637">
        <v>722430</v>
      </c>
      <c r="J2637" s="4">
        <f>SUMIFS(I:I,D:D,External_Data[[#This Row],[Brand]],F:F,External_Data[[#This Row],[Year]])</f>
        <v>2358392</v>
      </c>
      <c r="K26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2894218</v>
      </c>
    </row>
    <row r="2638" spans="1:11" x14ac:dyDescent="0.25">
      <c r="A2638" s="1" t="s">
        <v>9</v>
      </c>
      <c r="B2638" s="1" t="s">
        <v>37</v>
      </c>
      <c r="C2638" s="1" t="s">
        <v>41</v>
      </c>
      <c r="D2638" s="1" t="s">
        <v>42</v>
      </c>
      <c r="E2638" s="1" t="s">
        <v>14</v>
      </c>
      <c r="F2638">
        <v>2018</v>
      </c>
      <c r="G2638">
        <v>1</v>
      </c>
      <c r="H2638">
        <v>38695</v>
      </c>
      <c r="I2638">
        <v>23416</v>
      </c>
      <c r="J2638" s="4">
        <f>SUMIFS(I:I,D:D,External_Data[[#This Row],[Brand]],F:F,External_Data[[#This Row],[Year]])</f>
        <v>14529249</v>
      </c>
      <c r="K26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39" spans="1:11" x14ac:dyDescent="0.25">
      <c r="A2639" s="1" t="s">
        <v>9</v>
      </c>
      <c r="B2639" s="1" t="s">
        <v>37</v>
      </c>
      <c r="C2639" s="1" t="s">
        <v>41</v>
      </c>
      <c r="D2639" s="1" t="s">
        <v>42</v>
      </c>
      <c r="E2639" s="1" t="s">
        <v>14</v>
      </c>
      <c r="F2639">
        <v>2018</v>
      </c>
      <c r="G2639">
        <v>2</v>
      </c>
      <c r="H2639">
        <v>10158</v>
      </c>
      <c r="I2639">
        <v>542325</v>
      </c>
      <c r="J2639" s="4">
        <f>SUMIFS(I:I,D:D,External_Data[[#This Row],[Brand]],F:F,External_Data[[#This Row],[Year]])</f>
        <v>14529249</v>
      </c>
      <c r="K26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0" spans="1:11" x14ac:dyDescent="0.25">
      <c r="A2640" s="1" t="s">
        <v>9</v>
      </c>
      <c r="B2640" s="1" t="s">
        <v>37</v>
      </c>
      <c r="C2640" s="1" t="s">
        <v>41</v>
      </c>
      <c r="D2640" s="1" t="s">
        <v>42</v>
      </c>
      <c r="E2640" s="1" t="s">
        <v>14</v>
      </c>
      <c r="F2640">
        <v>2018</v>
      </c>
      <c r="G2640">
        <v>3</v>
      </c>
      <c r="H2640">
        <v>46705</v>
      </c>
      <c r="I2640">
        <v>278855</v>
      </c>
      <c r="J2640" s="4">
        <f>SUMIFS(I:I,D:D,External_Data[[#This Row],[Brand]],F:F,External_Data[[#This Row],[Year]])</f>
        <v>14529249</v>
      </c>
      <c r="K26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1" spans="1:11" x14ac:dyDescent="0.25">
      <c r="A2641" s="1" t="s">
        <v>9</v>
      </c>
      <c r="B2641" s="1" t="s">
        <v>37</v>
      </c>
      <c r="C2641" s="1" t="s">
        <v>41</v>
      </c>
      <c r="D2641" s="1" t="s">
        <v>42</v>
      </c>
      <c r="E2641" s="1" t="s">
        <v>14</v>
      </c>
      <c r="F2641">
        <v>2018</v>
      </c>
      <c r="G2641">
        <v>4</v>
      </c>
      <c r="H2641">
        <v>9188</v>
      </c>
      <c r="I2641">
        <v>49242</v>
      </c>
      <c r="J2641" s="4">
        <f>SUMIFS(I:I,D:D,External_Data[[#This Row],[Brand]],F:F,External_Data[[#This Row],[Year]])</f>
        <v>14529249</v>
      </c>
      <c r="K26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2" spans="1:11" x14ac:dyDescent="0.25">
      <c r="A2642" s="1" t="s">
        <v>9</v>
      </c>
      <c r="B2642" s="1" t="s">
        <v>37</v>
      </c>
      <c r="C2642" s="1" t="s">
        <v>41</v>
      </c>
      <c r="D2642" s="1" t="s">
        <v>42</v>
      </c>
      <c r="E2642" s="1" t="s">
        <v>14</v>
      </c>
      <c r="F2642">
        <v>2018</v>
      </c>
      <c r="G2642">
        <v>5</v>
      </c>
      <c r="H2642">
        <v>757</v>
      </c>
      <c r="I2642">
        <v>45475</v>
      </c>
      <c r="J2642" s="4">
        <f>SUMIFS(I:I,D:D,External_Data[[#This Row],[Brand]],F:F,External_Data[[#This Row],[Year]])</f>
        <v>14529249</v>
      </c>
      <c r="K26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3" spans="1:11" x14ac:dyDescent="0.25">
      <c r="A2643" s="1" t="s">
        <v>9</v>
      </c>
      <c r="B2643" s="1" t="s">
        <v>37</v>
      </c>
      <c r="C2643" s="1" t="s">
        <v>41</v>
      </c>
      <c r="D2643" s="1" t="s">
        <v>42</v>
      </c>
      <c r="E2643" s="1" t="s">
        <v>14</v>
      </c>
      <c r="F2643">
        <v>2018</v>
      </c>
      <c r="G2643">
        <v>6</v>
      </c>
      <c r="H2643">
        <v>51675</v>
      </c>
      <c r="I2643">
        <v>359955</v>
      </c>
      <c r="J2643" s="4">
        <f>SUMIFS(I:I,D:D,External_Data[[#This Row],[Brand]],F:F,External_Data[[#This Row],[Year]])</f>
        <v>14529249</v>
      </c>
      <c r="K26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4" spans="1:11" x14ac:dyDescent="0.25">
      <c r="A2644" s="1" t="s">
        <v>9</v>
      </c>
      <c r="B2644" s="1" t="s">
        <v>37</v>
      </c>
      <c r="C2644" s="1" t="s">
        <v>41</v>
      </c>
      <c r="D2644" s="1" t="s">
        <v>42</v>
      </c>
      <c r="E2644" s="1" t="s">
        <v>14</v>
      </c>
      <c r="F2644">
        <v>2018</v>
      </c>
      <c r="G2644">
        <v>7</v>
      </c>
      <c r="H2644">
        <v>5020</v>
      </c>
      <c r="I2644">
        <v>34850</v>
      </c>
      <c r="J2644" s="4">
        <f>SUMIFS(I:I,D:D,External_Data[[#This Row],[Brand]],F:F,External_Data[[#This Row],[Year]])</f>
        <v>14529249</v>
      </c>
      <c r="K26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5" spans="1:11" x14ac:dyDescent="0.25">
      <c r="A2645" s="1" t="s">
        <v>9</v>
      </c>
      <c r="B2645" s="1" t="s">
        <v>37</v>
      </c>
      <c r="C2645" s="1" t="s">
        <v>41</v>
      </c>
      <c r="D2645" s="1" t="s">
        <v>42</v>
      </c>
      <c r="E2645" s="1" t="s">
        <v>14</v>
      </c>
      <c r="F2645">
        <v>2018</v>
      </c>
      <c r="G2645">
        <v>8</v>
      </c>
      <c r="H2645">
        <v>9460</v>
      </c>
      <c r="I2645">
        <v>50790</v>
      </c>
      <c r="J2645" s="4">
        <f>SUMIFS(I:I,D:D,External_Data[[#This Row],[Brand]],F:F,External_Data[[#This Row],[Year]])</f>
        <v>14529249</v>
      </c>
      <c r="K26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6" spans="1:11" x14ac:dyDescent="0.25">
      <c r="A2646" s="1" t="s">
        <v>9</v>
      </c>
      <c r="B2646" s="1" t="s">
        <v>37</v>
      </c>
      <c r="C2646" s="1" t="s">
        <v>41</v>
      </c>
      <c r="D2646" s="1" t="s">
        <v>42</v>
      </c>
      <c r="E2646" s="1" t="s">
        <v>14</v>
      </c>
      <c r="F2646">
        <v>2018</v>
      </c>
      <c r="G2646">
        <v>9</v>
      </c>
      <c r="H2646">
        <v>12455</v>
      </c>
      <c r="I2646">
        <v>7683</v>
      </c>
      <c r="J2646" s="4">
        <f>SUMIFS(I:I,D:D,External_Data[[#This Row],[Brand]],F:F,External_Data[[#This Row],[Year]])</f>
        <v>14529249</v>
      </c>
      <c r="K26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7" spans="1:11" x14ac:dyDescent="0.25">
      <c r="A2647" s="1" t="s">
        <v>9</v>
      </c>
      <c r="B2647" s="1" t="s">
        <v>37</v>
      </c>
      <c r="C2647" s="1" t="s">
        <v>41</v>
      </c>
      <c r="D2647" s="1" t="s">
        <v>42</v>
      </c>
      <c r="E2647" s="1" t="s">
        <v>14</v>
      </c>
      <c r="F2647">
        <v>2018</v>
      </c>
      <c r="G2647">
        <v>10</v>
      </c>
      <c r="H2647">
        <v>6061</v>
      </c>
      <c r="I2647">
        <v>42317</v>
      </c>
      <c r="J2647" s="4">
        <f>SUMIFS(I:I,D:D,External_Data[[#This Row],[Brand]],F:F,External_Data[[#This Row],[Year]])</f>
        <v>14529249</v>
      </c>
      <c r="K26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8" spans="1:11" x14ac:dyDescent="0.25">
      <c r="A2648" s="1" t="s">
        <v>9</v>
      </c>
      <c r="B2648" s="1" t="s">
        <v>37</v>
      </c>
      <c r="C2648" s="1" t="s">
        <v>41</v>
      </c>
      <c r="D2648" s="1" t="s">
        <v>42</v>
      </c>
      <c r="E2648" s="1" t="s">
        <v>14</v>
      </c>
      <c r="F2648">
        <v>2018</v>
      </c>
      <c r="G2648">
        <v>11</v>
      </c>
      <c r="H2648">
        <v>57105</v>
      </c>
      <c r="I2648">
        <v>34049</v>
      </c>
      <c r="J2648" s="4">
        <f>SUMIFS(I:I,D:D,External_Data[[#This Row],[Brand]],F:F,External_Data[[#This Row],[Year]])</f>
        <v>14529249</v>
      </c>
      <c r="K26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49" spans="1:11" x14ac:dyDescent="0.25">
      <c r="A2649" s="1" t="s">
        <v>9</v>
      </c>
      <c r="B2649" s="1" t="s">
        <v>37</v>
      </c>
      <c r="C2649" s="1" t="s">
        <v>41</v>
      </c>
      <c r="D2649" s="1" t="s">
        <v>42</v>
      </c>
      <c r="E2649" s="1" t="s">
        <v>14</v>
      </c>
      <c r="F2649">
        <v>2018</v>
      </c>
      <c r="G2649">
        <v>12</v>
      </c>
      <c r="H2649">
        <v>11604</v>
      </c>
      <c r="I2649">
        <v>62160</v>
      </c>
      <c r="J2649" s="4">
        <f>SUMIFS(I:I,D:D,External_Data[[#This Row],[Brand]],F:F,External_Data[[#This Row],[Year]])</f>
        <v>14529249</v>
      </c>
      <c r="K26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650" spans="1:11" x14ac:dyDescent="0.25">
      <c r="A2650" s="1" t="s">
        <v>9</v>
      </c>
      <c r="B2650" s="1" t="s">
        <v>37</v>
      </c>
      <c r="C2650" s="1" t="s">
        <v>41</v>
      </c>
      <c r="D2650" s="1" t="s">
        <v>42</v>
      </c>
      <c r="E2650" s="1" t="s">
        <v>14</v>
      </c>
      <c r="F2650">
        <v>2019</v>
      </c>
      <c r="G2650">
        <v>1</v>
      </c>
      <c r="H2650">
        <v>6821</v>
      </c>
      <c r="I2650">
        <v>47556</v>
      </c>
      <c r="J2650" s="4">
        <f>SUMIFS(I:I,D:D,External_Data[[#This Row],[Brand]],F:F,External_Data[[#This Row],[Year]])</f>
        <v>4767874</v>
      </c>
      <c r="K26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4988062</v>
      </c>
    </row>
    <row r="2651" spans="1:11" x14ac:dyDescent="0.25">
      <c r="A2651" s="1" t="s">
        <v>9</v>
      </c>
      <c r="B2651" s="1" t="s">
        <v>37</v>
      </c>
      <c r="C2651" s="1" t="s">
        <v>41</v>
      </c>
      <c r="D2651" s="1" t="s">
        <v>42</v>
      </c>
      <c r="E2651" s="1" t="s">
        <v>14</v>
      </c>
      <c r="F2651">
        <v>2019</v>
      </c>
      <c r="G2651">
        <v>2</v>
      </c>
      <c r="H2651">
        <v>1114</v>
      </c>
      <c r="I2651">
        <v>6721</v>
      </c>
      <c r="J2651" s="4">
        <f>SUMIFS(I:I,D:D,External_Data[[#This Row],[Brand]],F:F,External_Data[[#This Row],[Year]])</f>
        <v>4767874</v>
      </c>
      <c r="K26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4977904</v>
      </c>
    </row>
    <row r="2652" spans="1:11" x14ac:dyDescent="0.25">
      <c r="A2652" s="1" t="s">
        <v>9</v>
      </c>
      <c r="B2652" s="1" t="s">
        <v>37</v>
      </c>
      <c r="C2652" s="1" t="s">
        <v>41</v>
      </c>
      <c r="D2652" s="1" t="s">
        <v>42</v>
      </c>
      <c r="E2652" s="1" t="s">
        <v>14</v>
      </c>
      <c r="F2652">
        <v>2019</v>
      </c>
      <c r="G2652">
        <v>3</v>
      </c>
      <c r="H2652">
        <v>6850</v>
      </c>
      <c r="I2652">
        <v>47600</v>
      </c>
      <c r="J2652" s="4">
        <f>SUMIFS(I:I,D:D,External_Data[[#This Row],[Brand]],F:F,External_Data[[#This Row],[Year]])</f>
        <v>4767874</v>
      </c>
      <c r="K26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4931199</v>
      </c>
    </row>
    <row r="2653" spans="1:11" x14ac:dyDescent="0.25">
      <c r="A2653" s="1" t="s">
        <v>9</v>
      </c>
      <c r="B2653" s="1" t="s">
        <v>37</v>
      </c>
      <c r="C2653" s="1" t="s">
        <v>41</v>
      </c>
      <c r="D2653" s="1" t="s">
        <v>42</v>
      </c>
      <c r="E2653" s="1" t="s">
        <v>14</v>
      </c>
      <c r="F2653">
        <v>2019</v>
      </c>
      <c r="G2653">
        <v>4</v>
      </c>
      <c r="H2653">
        <v>1581</v>
      </c>
      <c r="I2653">
        <v>9583</v>
      </c>
      <c r="J2653" s="4">
        <f>SUMIFS(I:I,D:D,External_Data[[#This Row],[Brand]],F:F,External_Data[[#This Row],[Year]])</f>
        <v>4767874</v>
      </c>
      <c r="K26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4922011</v>
      </c>
    </row>
    <row r="2654" spans="1:11" x14ac:dyDescent="0.25">
      <c r="A2654" s="1" t="s">
        <v>9</v>
      </c>
      <c r="B2654" s="1" t="s">
        <v>37</v>
      </c>
      <c r="C2654" s="1" t="s">
        <v>41</v>
      </c>
      <c r="D2654" s="1" t="s">
        <v>42</v>
      </c>
      <c r="E2654" s="1" t="s">
        <v>14</v>
      </c>
      <c r="F2654">
        <v>2019</v>
      </c>
      <c r="G2654">
        <v>5</v>
      </c>
      <c r="H2654">
        <v>6343</v>
      </c>
      <c r="I2654">
        <v>38148</v>
      </c>
      <c r="J2654" s="4">
        <f>SUMIFS(I:I,D:D,External_Data[[#This Row],[Brand]],F:F,External_Data[[#This Row],[Year]])</f>
        <v>4767874</v>
      </c>
      <c r="K26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4921254</v>
      </c>
    </row>
    <row r="2655" spans="1:11" x14ac:dyDescent="0.25">
      <c r="A2655" s="1" t="s">
        <v>9</v>
      </c>
      <c r="B2655" s="1" t="s">
        <v>37</v>
      </c>
      <c r="C2655" s="1" t="s">
        <v>41</v>
      </c>
      <c r="D2655" s="1" t="s">
        <v>42</v>
      </c>
      <c r="E2655" s="1" t="s">
        <v>14</v>
      </c>
      <c r="F2655">
        <v>2019</v>
      </c>
      <c r="G2655">
        <v>6</v>
      </c>
      <c r="H2655">
        <v>8340</v>
      </c>
      <c r="I2655">
        <v>49590</v>
      </c>
      <c r="J2655" s="4">
        <f>SUMIFS(I:I,D:D,External_Data[[#This Row],[Brand]],F:F,External_Data[[#This Row],[Year]])</f>
        <v>4767874</v>
      </c>
      <c r="K26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4869579</v>
      </c>
    </row>
    <row r="2656" spans="1:11" x14ac:dyDescent="0.25">
      <c r="A2656" s="1" t="s">
        <v>9</v>
      </c>
      <c r="B2656" s="1" t="s">
        <v>37</v>
      </c>
      <c r="C2656" s="1" t="s">
        <v>41</v>
      </c>
      <c r="D2656" s="1" t="s">
        <v>42</v>
      </c>
      <c r="E2656" s="1" t="s">
        <v>14</v>
      </c>
      <c r="F2656">
        <v>2019</v>
      </c>
      <c r="G2656">
        <v>7</v>
      </c>
      <c r="H2656">
        <v>15610</v>
      </c>
      <c r="I2656">
        <v>83270</v>
      </c>
      <c r="J2656" s="4">
        <f>SUMIFS(I:I,D:D,External_Data[[#This Row],[Brand]],F:F,External_Data[[#This Row],[Year]])</f>
        <v>4767874</v>
      </c>
      <c r="K26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4864559</v>
      </c>
    </row>
    <row r="2657" spans="1:11" x14ac:dyDescent="0.25">
      <c r="A2657" s="1" t="s">
        <v>9</v>
      </c>
      <c r="B2657" s="1" t="s">
        <v>37</v>
      </c>
      <c r="C2657" s="1" t="s">
        <v>41</v>
      </c>
      <c r="D2657" s="1" t="s">
        <v>42</v>
      </c>
      <c r="E2657" s="1" t="s">
        <v>14</v>
      </c>
      <c r="F2657">
        <v>2019</v>
      </c>
      <c r="G2657">
        <v>8</v>
      </c>
      <c r="H2657">
        <v>1952</v>
      </c>
      <c r="I2657">
        <v>11950</v>
      </c>
      <c r="J2657" s="4">
        <f>SUMIFS(I:I,D:D,External_Data[[#This Row],[Brand]],F:F,External_Data[[#This Row],[Year]])</f>
        <v>4767874</v>
      </c>
      <c r="K26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4855099</v>
      </c>
    </row>
    <row r="2658" spans="1:11" x14ac:dyDescent="0.25">
      <c r="A2658" s="1" t="s">
        <v>9</v>
      </c>
      <c r="B2658" s="1" t="s">
        <v>37</v>
      </c>
      <c r="C2658" s="1" t="s">
        <v>41</v>
      </c>
      <c r="D2658" s="1" t="s">
        <v>42</v>
      </c>
      <c r="E2658" s="1" t="s">
        <v>14</v>
      </c>
      <c r="F2658">
        <v>2019</v>
      </c>
      <c r="G2658">
        <v>9</v>
      </c>
      <c r="H2658">
        <v>8421</v>
      </c>
      <c r="I2658">
        <v>58637</v>
      </c>
      <c r="J2658" s="4">
        <f>SUMIFS(I:I,D:D,External_Data[[#This Row],[Brand]],F:F,External_Data[[#This Row],[Year]])</f>
        <v>4767874</v>
      </c>
      <c r="K26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4842644</v>
      </c>
    </row>
    <row r="2659" spans="1:11" x14ac:dyDescent="0.25">
      <c r="A2659" s="1" t="s">
        <v>9</v>
      </c>
      <c r="B2659" s="1" t="s">
        <v>37</v>
      </c>
      <c r="C2659" s="1" t="s">
        <v>41</v>
      </c>
      <c r="D2659" s="1" t="s">
        <v>42</v>
      </c>
      <c r="E2659" s="1" t="s">
        <v>14</v>
      </c>
      <c r="F2659">
        <v>2019</v>
      </c>
      <c r="G2659">
        <v>10</v>
      </c>
      <c r="H2659">
        <v>9904</v>
      </c>
      <c r="I2659">
        <v>59022</v>
      </c>
      <c r="J2659" s="4">
        <f>SUMIFS(I:I,D:D,External_Data[[#This Row],[Brand]],F:F,External_Data[[#This Row],[Year]])</f>
        <v>4767874</v>
      </c>
      <c r="K26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4836583</v>
      </c>
    </row>
    <row r="2660" spans="1:11" x14ac:dyDescent="0.25">
      <c r="A2660" s="1" t="s">
        <v>9</v>
      </c>
      <c r="B2660" s="1" t="s">
        <v>37</v>
      </c>
      <c r="C2660" s="1" t="s">
        <v>41</v>
      </c>
      <c r="D2660" s="1" t="s">
        <v>42</v>
      </c>
      <c r="E2660" s="1" t="s">
        <v>14</v>
      </c>
      <c r="F2660">
        <v>2019</v>
      </c>
      <c r="G2660">
        <v>11</v>
      </c>
      <c r="H2660">
        <v>16288</v>
      </c>
      <c r="I2660">
        <v>87654</v>
      </c>
      <c r="J2660" s="4">
        <f>SUMIFS(I:I,D:D,External_Data[[#This Row],[Brand]],F:F,External_Data[[#This Row],[Year]])</f>
        <v>4767874</v>
      </c>
      <c r="K26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4779478</v>
      </c>
    </row>
    <row r="2661" spans="1:11" x14ac:dyDescent="0.25">
      <c r="A2661" s="1" t="s">
        <v>9</v>
      </c>
      <c r="B2661" s="1" t="s">
        <v>37</v>
      </c>
      <c r="C2661" s="1" t="s">
        <v>41</v>
      </c>
      <c r="D2661" s="1" t="s">
        <v>42</v>
      </c>
      <c r="E2661" s="1" t="s">
        <v>14</v>
      </c>
      <c r="F2661">
        <v>2019</v>
      </c>
      <c r="G2661">
        <v>12</v>
      </c>
      <c r="H2661">
        <v>2010</v>
      </c>
      <c r="I2661">
        <v>11990</v>
      </c>
      <c r="J2661" s="4">
        <f>SUMIFS(I:I,D:D,External_Data[[#This Row],[Brand]],F:F,External_Data[[#This Row],[Year]])</f>
        <v>4767874</v>
      </c>
      <c r="K26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4767874</v>
      </c>
    </row>
    <row r="2662" spans="1:11" x14ac:dyDescent="0.25">
      <c r="A2662" s="1" t="s">
        <v>9</v>
      </c>
      <c r="B2662" s="1" t="s">
        <v>37</v>
      </c>
      <c r="C2662" s="1" t="s">
        <v>41</v>
      </c>
      <c r="D2662" s="1" t="s">
        <v>42</v>
      </c>
      <c r="E2662" s="1" t="s">
        <v>14</v>
      </c>
      <c r="F2662">
        <v>2020</v>
      </c>
      <c r="G2662">
        <v>1</v>
      </c>
      <c r="H2662">
        <v>18050</v>
      </c>
      <c r="I2662">
        <v>96280</v>
      </c>
      <c r="J2662" s="4">
        <f>SUMIFS(I:I,D:D,External_Data[[#This Row],[Brand]],F:F,External_Data[[#This Row],[Year]])</f>
        <v>17034266</v>
      </c>
      <c r="K26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17112679</v>
      </c>
    </row>
    <row r="2663" spans="1:11" x14ac:dyDescent="0.25">
      <c r="A2663" s="1" t="s">
        <v>9</v>
      </c>
      <c r="B2663" s="1" t="s">
        <v>37</v>
      </c>
      <c r="C2663" s="1" t="s">
        <v>41</v>
      </c>
      <c r="D2663" s="1" t="s">
        <v>42</v>
      </c>
      <c r="E2663" s="1" t="s">
        <v>14</v>
      </c>
      <c r="F2663">
        <v>2020</v>
      </c>
      <c r="G2663">
        <v>2</v>
      </c>
      <c r="H2663">
        <v>7071</v>
      </c>
      <c r="I2663">
        <v>49261</v>
      </c>
      <c r="J2663" s="4">
        <f>SUMIFS(I:I,D:D,External_Data[[#This Row],[Brand]],F:F,External_Data[[#This Row],[Year]])</f>
        <v>17034266</v>
      </c>
      <c r="K26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17111565</v>
      </c>
    </row>
    <row r="2664" spans="1:11" x14ac:dyDescent="0.25">
      <c r="A2664" s="1" t="s">
        <v>9</v>
      </c>
      <c r="B2664" s="1" t="s">
        <v>37</v>
      </c>
      <c r="C2664" s="1" t="s">
        <v>41</v>
      </c>
      <c r="D2664" s="1" t="s">
        <v>42</v>
      </c>
      <c r="E2664" s="1" t="s">
        <v>14</v>
      </c>
      <c r="F2664">
        <v>2020</v>
      </c>
      <c r="G2664">
        <v>3</v>
      </c>
      <c r="H2664">
        <v>16102</v>
      </c>
      <c r="I2664">
        <v>864845</v>
      </c>
      <c r="J2664" s="4">
        <f>SUMIFS(I:I,D:D,External_Data[[#This Row],[Brand]],F:F,External_Data[[#This Row],[Year]])</f>
        <v>17034266</v>
      </c>
      <c r="K26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17104715</v>
      </c>
    </row>
    <row r="2665" spans="1:11" x14ac:dyDescent="0.25">
      <c r="A2665" s="1" t="s">
        <v>9</v>
      </c>
      <c r="B2665" s="1" t="s">
        <v>37</v>
      </c>
      <c r="C2665" s="1" t="s">
        <v>41</v>
      </c>
      <c r="D2665" s="1" t="s">
        <v>42</v>
      </c>
      <c r="E2665" s="1" t="s">
        <v>14</v>
      </c>
      <c r="F2665">
        <v>2020</v>
      </c>
      <c r="G2665">
        <v>4</v>
      </c>
      <c r="H2665">
        <v>8410</v>
      </c>
      <c r="I2665">
        <v>50050</v>
      </c>
      <c r="J2665" s="4">
        <f>SUMIFS(I:I,D:D,External_Data[[#This Row],[Brand]],F:F,External_Data[[#This Row],[Year]])</f>
        <v>17034266</v>
      </c>
      <c r="K26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17103134</v>
      </c>
    </row>
    <row r="2666" spans="1:11" x14ac:dyDescent="0.25">
      <c r="A2666" s="1" t="s">
        <v>9</v>
      </c>
      <c r="B2666" s="1" t="s">
        <v>37</v>
      </c>
      <c r="C2666" s="1" t="s">
        <v>41</v>
      </c>
      <c r="D2666" s="1" t="s">
        <v>42</v>
      </c>
      <c r="E2666" s="1" t="s">
        <v>14</v>
      </c>
      <c r="F2666">
        <v>2020</v>
      </c>
      <c r="G2666">
        <v>5</v>
      </c>
      <c r="H2666">
        <v>108015</v>
      </c>
      <c r="I2666">
        <v>75241</v>
      </c>
      <c r="J2666" s="4">
        <f>SUMIFS(I:I,D:D,External_Data[[#This Row],[Brand]],F:F,External_Data[[#This Row],[Year]])</f>
        <v>17034266</v>
      </c>
      <c r="K26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17096791</v>
      </c>
    </row>
    <row r="2667" spans="1:11" x14ac:dyDescent="0.25">
      <c r="A2667" s="1" t="s">
        <v>9</v>
      </c>
      <c r="B2667" s="1" t="s">
        <v>37</v>
      </c>
      <c r="C2667" s="1" t="s">
        <v>41</v>
      </c>
      <c r="D2667" s="1" t="s">
        <v>42</v>
      </c>
      <c r="E2667" s="1" t="s">
        <v>14</v>
      </c>
      <c r="F2667">
        <v>2020</v>
      </c>
      <c r="G2667">
        <v>6</v>
      </c>
      <c r="H2667">
        <v>148125</v>
      </c>
      <c r="I2667">
        <v>793515</v>
      </c>
      <c r="J2667" s="4">
        <f>SUMIFS(I:I,D:D,External_Data[[#This Row],[Brand]],F:F,External_Data[[#This Row],[Year]])</f>
        <v>17034266</v>
      </c>
      <c r="K26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17088451</v>
      </c>
    </row>
    <row r="2668" spans="1:11" x14ac:dyDescent="0.25">
      <c r="A2668" s="1" t="s">
        <v>9</v>
      </c>
      <c r="B2668" s="1" t="s">
        <v>37</v>
      </c>
      <c r="C2668" s="1" t="s">
        <v>41</v>
      </c>
      <c r="D2668" s="1" t="s">
        <v>42</v>
      </c>
      <c r="E2668" s="1" t="s">
        <v>14</v>
      </c>
      <c r="F2668">
        <v>2020</v>
      </c>
      <c r="G2668">
        <v>7</v>
      </c>
      <c r="H2668">
        <v>2382</v>
      </c>
      <c r="I2668">
        <v>14498</v>
      </c>
      <c r="J2668" s="4">
        <f>SUMIFS(I:I,D:D,External_Data[[#This Row],[Brand]],F:F,External_Data[[#This Row],[Year]])</f>
        <v>17034266</v>
      </c>
      <c r="K26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17072841</v>
      </c>
    </row>
    <row r="2669" spans="1:11" x14ac:dyDescent="0.25">
      <c r="A2669" s="1" t="s">
        <v>9</v>
      </c>
      <c r="B2669" s="1" t="s">
        <v>37</v>
      </c>
      <c r="C2669" s="1" t="s">
        <v>41</v>
      </c>
      <c r="D2669" s="1" t="s">
        <v>42</v>
      </c>
      <c r="E2669" s="1" t="s">
        <v>14</v>
      </c>
      <c r="F2669">
        <v>2020</v>
      </c>
      <c r="G2669">
        <v>8</v>
      </c>
      <c r="H2669">
        <v>8201</v>
      </c>
      <c r="I2669">
        <v>489645</v>
      </c>
      <c r="J2669" s="4">
        <f>SUMIFS(I:I,D:D,External_Data[[#This Row],[Brand]],F:F,External_Data[[#This Row],[Year]])</f>
        <v>17034266</v>
      </c>
      <c r="K26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17070889</v>
      </c>
    </row>
    <row r="2670" spans="1:11" x14ac:dyDescent="0.25">
      <c r="A2670" s="1" t="s">
        <v>9</v>
      </c>
      <c r="B2670" s="1" t="s">
        <v>37</v>
      </c>
      <c r="C2670" s="1" t="s">
        <v>41</v>
      </c>
      <c r="D2670" s="1" t="s">
        <v>42</v>
      </c>
      <c r="E2670" s="1" t="s">
        <v>14</v>
      </c>
      <c r="F2670">
        <v>2020</v>
      </c>
      <c r="G2670">
        <v>9</v>
      </c>
      <c r="H2670">
        <v>9060</v>
      </c>
      <c r="I2670">
        <v>53890</v>
      </c>
      <c r="J2670" s="4">
        <f>SUMIFS(I:I,D:D,External_Data[[#This Row],[Brand]],F:F,External_Data[[#This Row],[Year]])</f>
        <v>17034266</v>
      </c>
      <c r="K26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17062468</v>
      </c>
    </row>
    <row r="2671" spans="1:11" x14ac:dyDescent="0.25">
      <c r="A2671" s="1" t="s">
        <v>9</v>
      </c>
      <c r="B2671" s="1" t="s">
        <v>37</v>
      </c>
      <c r="C2671" s="1" t="s">
        <v>41</v>
      </c>
      <c r="D2671" s="1" t="s">
        <v>42</v>
      </c>
      <c r="E2671" s="1" t="s">
        <v>14</v>
      </c>
      <c r="F2671">
        <v>2020</v>
      </c>
      <c r="G2671">
        <v>10</v>
      </c>
      <c r="H2671">
        <v>15190</v>
      </c>
      <c r="I2671">
        <v>80850</v>
      </c>
      <c r="J2671" s="4">
        <f>SUMIFS(I:I,D:D,External_Data[[#This Row],[Brand]],F:F,External_Data[[#This Row],[Year]])</f>
        <v>17034266</v>
      </c>
      <c r="K26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17052564</v>
      </c>
    </row>
    <row r="2672" spans="1:11" x14ac:dyDescent="0.25">
      <c r="A2672" s="1" t="s">
        <v>9</v>
      </c>
      <c r="B2672" s="1" t="s">
        <v>37</v>
      </c>
      <c r="C2672" s="1" t="s">
        <v>41</v>
      </c>
      <c r="D2672" s="1" t="s">
        <v>42</v>
      </c>
      <c r="E2672" s="1" t="s">
        <v>14</v>
      </c>
      <c r="F2672">
        <v>2020</v>
      </c>
      <c r="G2672">
        <v>11</v>
      </c>
      <c r="H2672">
        <v>2211</v>
      </c>
      <c r="I2672">
        <v>13323</v>
      </c>
      <c r="J2672" s="4">
        <f>SUMIFS(I:I,D:D,External_Data[[#This Row],[Brand]],F:F,External_Data[[#This Row],[Year]])</f>
        <v>17034266</v>
      </c>
      <c r="K26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17036276</v>
      </c>
    </row>
    <row r="2673" spans="1:11" x14ac:dyDescent="0.25">
      <c r="A2673" s="1" t="s">
        <v>9</v>
      </c>
      <c r="B2673" s="1" t="s">
        <v>37</v>
      </c>
      <c r="C2673" s="1" t="s">
        <v>41</v>
      </c>
      <c r="D2673" s="1" t="s">
        <v>42</v>
      </c>
      <c r="E2673" s="1" t="s">
        <v>14</v>
      </c>
      <c r="F2673">
        <v>2020</v>
      </c>
      <c r="G2673">
        <v>12</v>
      </c>
      <c r="H2673">
        <v>7771</v>
      </c>
      <c r="I2673">
        <v>54092</v>
      </c>
      <c r="J2673" s="4">
        <f>SUMIFS(I:I,D:D,External_Data[[#This Row],[Brand]],F:F,External_Data[[#This Row],[Year]])</f>
        <v>17034266</v>
      </c>
      <c r="K26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17034266</v>
      </c>
    </row>
    <row r="2674" spans="1:11" x14ac:dyDescent="0.25">
      <c r="A2674" s="1" t="s">
        <v>9</v>
      </c>
      <c r="B2674" s="1" t="s">
        <v>37</v>
      </c>
      <c r="C2674" s="1" t="s">
        <v>41</v>
      </c>
      <c r="D2674" s="1" t="s">
        <v>42</v>
      </c>
      <c r="E2674" s="1" t="s">
        <v>14</v>
      </c>
      <c r="F2674">
        <v>2021</v>
      </c>
      <c r="G2674">
        <v>1</v>
      </c>
      <c r="H2674">
        <v>2080</v>
      </c>
      <c r="I2674">
        <v>12340</v>
      </c>
      <c r="J2674" s="4">
        <f>SUMIFS(I:I,D:D,External_Data[[#This Row],[Brand]],F:F,External_Data[[#This Row],[Year]])</f>
        <v>49458396</v>
      </c>
      <c r="K26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49790934</v>
      </c>
    </row>
    <row r="2675" spans="1:11" x14ac:dyDescent="0.25">
      <c r="A2675" s="1" t="s">
        <v>9</v>
      </c>
      <c r="B2675" s="1" t="s">
        <v>37</v>
      </c>
      <c r="C2675" s="1" t="s">
        <v>41</v>
      </c>
      <c r="D2675" s="1" t="s">
        <v>42</v>
      </c>
      <c r="E2675" s="1" t="s">
        <v>14</v>
      </c>
      <c r="F2675">
        <v>2021</v>
      </c>
      <c r="G2675">
        <v>2</v>
      </c>
      <c r="H2675">
        <v>10110</v>
      </c>
      <c r="I2675">
        <v>60190</v>
      </c>
      <c r="J2675" s="4">
        <f>SUMIFS(I:I,D:D,External_Data[[#This Row],[Brand]],F:F,External_Data[[#This Row],[Year]])</f>
        <v>49458396</v>
      </c>
      <c r="K26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49783863</v>
      </c>
    </row>
    <row r="2676" spans="1:11" x14ac:dyDescent="0.25">
      <c r="A2676" s="1" t="s">
        <v>9</v>
      </c>
      <c r="B2676" s="1" t="s">
        <v>37</v>
      </c>
      <c r="C2676" s="1" t="s">
        <v>41</v>
      </c>
      <c r="D2676" s="1" t="s">
        <v>42</v>
      </c>
      <c r="E2676" s="1" t="s">
        <v>14</v>
      </c>
      <c r="F2676">
        <v>2021</v>
      </c>
      <c r="G2676">
        <v>3</v>
      </c>
      <c r="H2676">
        <v>2780</v>
      </c>
      <c r="I2676">
        <v>16570</v>
      </c>
      <c r="J2676" s="4">
        <f>SUMIFS(I:I,D:D,External_Data[[#This Row],[Brand]],F:F,External_Data[[#This Row],[Year]])</f>
        <v>49458396</v>
      </c>
      <c r="K26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49767761</v>
      </c>
    </row>
    <row r="2677" spans="1:11" x14ac:dyDescent="0.25">
      <c r="A2677" s="1" t="s">
        <v>9</v>
      </c>
      <c r="B2677" s="1" t="s">
        <v>37</v>
      </c>
      <c r="C2677" s="1" t="s">
        <v>41</v>
      </c>
      <c r="D2677" s="1" t="s">
        <v>42</v>
      </c>
      <c r="E2677" s="1" t="s">
        <v>14</v>
      </c>
      <c r="F2677">
        <v>2021</v>
      </c>
      <c r="G2677">
        <v>4</v>
      </c>
      <c r="H2677">
        <v>11290</v>
      </c>
      <c r="I2677">
        <v>78470</v>
      </c>
      <c r="J2677" s="4">
        <f>SUMIFS(I:I,D:D,External_Data[[#This Row],[Brand]],F:F,External_Data[[#This Row],[Year]])</f>
        <v>49458396</v>
      </c>
      <c r="K26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49759351</v>
      </c>
    </row>
    <row r="2678" spans="1:11" x14ac:dyDescent="0.25">
      <c r="A2678" s="1" t="s">
        <v>9</v>
      </c>
      <c r="B2678" s="1" t="s">
        <v>37</v>
      </c>
      <c r="C2678" s="1" t="s">
        <v>41</v>
      </c>
      <c r="D2678" s="1" t="s">
        <v>42</v>
      </c>
      <c r="E2678" s="1" t="s">
        <v>14</v>
      </c>
      <c r="F2678">
        <v>2021</v>
      </c>
      <c r="G2678">
        <v>5</v>
      </c>
      <c r="H2678">
        <v>17790</v>
      </c>
      <c r="I2678">
        <v>95030</v>
      </c>
      <c r="J2678" s="4">
        <f>SUMIFS(I:I,D:D,External_Data[[#This Row],[Brand]],F:F,External_Data[[#This Row],[Year]])</f>
        <v>49458396</v>
      </c>
      <c r="K26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49651336</v>
      </c>
    </row>
    <row r="2679" spans="1:11" x14ac:dyDescent="0.25">
      <c r="A2679" s="1" t="s">
        <v>9</v>
      </c>
      <c r="B2679" s="1" t="s">
        <v>37</v>
      </c>
      <c r="C2679" s="1" t="s">
        <v>41</v>
      </c>
      <c r="D2679" s="1" t="s">
        <v>42</v>
      </c>
      <c r="E2679" s="1" t="s">
        <v>14</v>
      </c>
      <c r="F2679">
        <v>2021</v>
      </c>
      <c r="G2679">
        <v>6</v>
      </c>
      <c r="H2679">
        <v>26888</v>
      </c>
      <c r="I2679">
        <v>166868</v>
      </c>
      <c r="J2679" s="4">
        <f>SUMIFS(I:I,D:D,External_Data[[#This Row],[Brand]],F:F,External_Data[[#This Row],[Year]])</f>
        <v>49458396</v>
      </c>
      <c r="K26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49503211</v>
      </c>
    </row>
    <row r="2680" spans="1:11" x14ac:dyDescent="0.25">
      <c r="A2680" s="1" t="s">
        <v>9</v>
      </c>
      <c r="B2680" s="1" t="s">
        <v>37</v>
      </c>
      <c r="C2680" s="1" t="s">
        <v>41</v>
      </c>
      <c r="D2680" s="1" t="s">
        <v>42</v>
      </c>
      <c r="E2680" s="1" t="s">
        <v>14</v>
      </c>
      <c r="F2680">
        <v>2021</v>
      </c>
      <c r="G2680">
        <v>7</v>
      </c>
      <c r="H2680">
        <v>104405</v>
      </c>
      <c r="I2680">
        <v>745821</v>
      </c>
      <c r="J2680" s="4">
        <f>SUMIFS(I:I,D:D,External_Data[[#This Row],[Brand]],F:F,External_Data[[#This Row],[Year]])</f>
        <v>49458396</v>
      </c>
      <c r="K26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49500829</v>
      </c>
    </row>
    <row r="2681" spans="1:11" x14ac:dyDescent="0.25">
      <c r="A2681" s="1" t="s">
        <v>9</v>
      </c>
      <c r="B2681" s="1" t="s">
        <v>37</v>
      </c>
      <c r="C2681" s="1" t="s">
        <v>41</v>
      </c>
      <c r="D2681" s="1" t="s">
        <v>42</v>
      </c>
      <c r="E2681" s="1" t="s">
        <v>14</v>
      </c>
      <c r="F2681">
        <v>2021</v>
      </c>
      <c r="G2681">
        <v>8</v>
      </c>
      <c r="H2681">
        <v>112366</v>
      </c>
      <c r="I2681">
        <v>803797</v>
      </c>
      <c r="J2681" s="4">
        <f>SUMIFS(I:I,D:D,External_Data[[#This Row],[Brand]],F:F,External_Data[[#This Row],[Year]])</f>
        <v>49458396</v>
      </c>
      <c r="K26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49492628</v>
      </c>
    </row>
    <row r="2682" spans="1:11" x14ac:dyDescent="0.25">
      <c r="A2682" s="1" t="s">
        <v>9</v>
      </c>
      <c r="B2682" s="1" t="s">
        <v>37</v>
      </c>
      <c r="C2682" s="1" t="s">
        <v>41</v>
      </c>
      <c r="D2682" s="1" t="s">
        <v>42</v>
      </c>
      <c r="E2682" s="1" t="s">
        <v>14</v>
      </c>
      <c r="F2682">
        <v>2021</v>
      </c>
      <c r="G2682">
        <v>9</v>
      </c>
      <c r="H2682">
        <v>18480</v>
      </c>
      <c r="I2682">
        <v>104110</v>
      </c>
      <c r="J2682" s="4">
        <f>SUMIFS(I:I,D:D,External_Data[[#This Row],[Brand]],F:F,External_Data[[#This Row],[Year]])</f>
        <v>49458396</v>
      </c>
      <c r="K26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49483568</v>
      </c>
    </row>
    <row r="2683" spans="1:11" x14ac:dyDescent="0.25">
      <c r="A2683" s="1" t="s">
        <v>9</v>
      </c>
      <c r="B2683" s="1" t="s">
        <v>37</v>
      </c>
      <c r="C2683" s="1" t="s">
        <v>41</v>
      </c>
      <c r="D2683" s="1" t="s">
        <v>42</v>
      </c>
      <c r="E2683" s="1" t="s">
        <v>14</v>
      </c>
      <c r="F2683">
        <v>2021</v>
      </c>
      <c r="G2683">
        <v>10</v>
      </c>
      <c r="H2683">
        <v>25088</v>
      </c>
      <c r="I2683">
        <v>159561</v>
      </c>
      <c r="J2683" s="4">
        <f>SUMIFS(I:I,D:D,External_Data[[#This Row],[Brand]],F:F,External_Data[[#This Row],[Year]])</f>
        <v>49458396</v>
      </c>
      <c r="K26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49468378</v>
      </c>
    </row>
    <row r="2684" spans="1:11" x14ac:dyDescent="0.25">
      <c r="A2684" s="1" t="s">
        <v>9</v>
      </c>
      <c r="B2684" s="1" t="s">
        <v>37</v>
      </c>
      <c r="C2684" s="1" t="s">
        <v>41</v>
      </c>
      <c r="D2684" s="1" t="s">
        <v>42</v>
      </c>
      <c r="E2684" s="1" t="s">
        <v>14</v>
      </c>
      <c r="F2684">
        <v>2021</v>
      </c>
      <c r="G2684">
        <v>11</v>
      </c>
      <c r="H2684">
        <v>9600</v>
      </c>
      <c r="I2684">
        <v>58490</v>
      </c>
      <c r="J2684" s="4">
        <f>SUMIFS(I:I,D:D,External_Data[[#This Row],[Brand]],F:F,External_Data[[#This Row],[Year]])</f>
        <v>49458396</v>
      </c>
      <c r="K26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49466167</v>
      </c>
    </row>
    <row r="2685" spans="1:11" x14ac:dyDescent="0.25">
      <c r="A2685" s="1" t="s">
        <v>9</v>
      </c>
      <c r="B2685" s="1" t="s">
        <v>37</v>
      </c>
      <c r="C2685" s="1" t="s">
        <v>41</v>
      </c>
      <c r="D2685" s="1" t="s">
        <v>42</v>
      </c>
      <c r="E2685" s="1" t="s">
        <v>14</v>
      </c>
      <c r="F2685">
        <v>2021</v>
      </c>
      <c r="G2685">
        <v>12</v>
      </c>
      <c r="H2685">
        <v>145844</v>
      </c>
      <c r="I2685">
        <v>894255</v>
      </c>
      <c r="J2685" s="4">
        <f>SUMIFS(I:I,D:D,External_Data[[#This Row],[Brand]],F:F,External_Data[[#This Row],[Year]])</f>
        <v>49458396</v>
      </c>
      <c r="K26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49458396</v>
      </c>
    </row>
    <row r="2686" spans="1:11" x14ac:dyDescent="0.25">
      <c r="A2686" s="1" t="s">
        <v>9</v>
      </c>
      <c r="B2686" s="1" t="s">
        <v>37</v>
      </c>
      <c r="C2686" s="1" t="s">
        <v>41</v>
      </c>
      <c r="D2686" s="1" t="s">
        <v>42</v>
      </c>
      <c r="E2686" s="1" t="s">
        <v>14</v>
      </c>
      <c r="F2686">
        <v>2022</v>
      </c>
      <c r="G2686">
        <v>1</v>
      </c>
      <c r="H2686">
        <v>10422</v>
      </c>
      <c r="I2686">
        <v>74208</v>
      </c>
      <c r="J2686" s="4">
        <f>SUMIFS(I:I,D:D,External_Data[[#This Row],[Brand]],F:F,External_Data[[#This Row],[Year]])</f>
        <v>5935036</v>
      </c>
      <c r="K26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6419677</v>
      </c>
    </row>
    <row r="2687" spans="1:11" x14ac:dyDescent="0.25">
      <c r="A2687" s="1" t="s">
        <v>9</v>
      </c>
      <c r="B2687" s="1" t="s">
        <v>37</v>
      </c>
      <c r="C2687" s="1" t="s">
        <v>41</v>
      </c>
      <c r="D2687" s="1" t="s">
        <v>42</v>
      </c>
      <c r="E2687" s="1" t="s">
        <v>14</v>
      </c>
      <c r="F2687">
        <v>2022</v>
      </c>
      <c r="G2687">
        <v>2</v>
      </c>
      <c r="H2687">
        <v>15630</v>
      </c>
      <c r="I2687">
        <v>88180</v>
      </c>
      <c r="J2687" s="4">
        <f>SUMIFS(I:I,D:D,External_Data[[#This Row],[Brand]],F:F,External_Data[[#This Row],[Year]])</f>
        <v>5935036</v>
      </c>
      <c r="K26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6409567</v>
      </c>
    </row>
    <row r="2688" spans="1:11" x14ac:dyDescent="0.25">
      <c r="A2688" s="1" t="s">
        <v>9</v>
      </c>
      <c r="B2688" s="1" t="s">
        <v>37</v>
      </c>
      <c r="C2688" s="1" t="s">
        <v>41</v>
      </c>
      <c r="D2688" s="1" t="s">
        <v>42</v>
      </c>
      <c r="E2688" s="1" t="s">
        <v>14</v>
      </c>
      <c r="F2688">
        <v>2022</v>
      </c>
      <c r="G2688">
        <v>3</v>
      </c>
      <c r="H2688">
        <v>12684</v>
      </c>
      <c r="I2688">
        <v>90677</v>
      </c>
      <c r="J2688" s="4">
        <f>SUMIFS(I:I,D:D,External_Data[[#This Row],[Brand]],F:F,External_Data[[#This Row],[Year]])</f>
        <v>5935036</v>
      </c>
      <c r="K26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6406787</v>
      </c>
    </row>
    <row r="2689" spans="1:11" x14ac:dyDescent="0.25">
      <c r="A2689" s="1" t="s">
        <v>9</v>
      </c>
      <c r="B2689" s="1" t="s">
        <v>37</v>
      </c>
      <c r="C2689" s="1" t="s">
        <v>41</v>
      </c>
      <c r="D2689" s="1" t="s">
        <v>42</v>
      </c>
      <c r="E2689" s="1" t="s">
        <v>14</v>
      </c>
      <c r="F2689">
        <v>2022</v>
      </c>
      <c r="G2689">
        <v>4</v>
      </c>
      <c r="H2689">
        <v>16862</v>
      </c>
      <c r="I2689">
        <v>95317</v>
      </c>
      <c r="J2689" s="4">
        <f>SUMIFS(I:I,D:D,External_Data[[#This Row],[Brand]],F:F,External_Data[[#This Row],[Year]])</f>
        <v>5935036</v>
      </c>
      <c r="K26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6395497</v>
      </c>
    </row>
    <row r="2690" spans="1:11" x14ac:dyDescent="0.25">
      <c r="A2690" s="1" t="s">
        <v>9</v>
      </c>
      <c r="B2690" s="1" t="s">
        <v>37</v>
      </c>
      <c r="C2690" s="1" t="s">
        <v>41</v>
      </c>
      <c r="D2690" s="1" t="s">
        <v>42</v>
      </c>
      <c r="E2690" s="1" t="s">
        <v>14</v>
      </c>
      <c r="F2690">
        <v>2022</v>
      </c>
      <c r="G2690">
        <v>5</v>
      </c>
      <c r="H2690">
        <v>4489</v>
      </c>
      <c r="I2690">
        <v>27941</v>
      </c>
      <c r="J2690" s="4">
        <f>SUMIFS(I:I,D:D,External_Data[[#This Row],[Brand]],F:F,External_Data[[#This Row],[Year]])</f>
        <v>5935036</v>
      </c>
      <c r="K26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6377707</v>
      </c>
    </row>
    <row r="2691" spans="1:11" x14ac:dyDescent="0.25">
      <c r="A2691" s="1" t="s">
        <v>9</v>
      </c>
      <c r="B2691" s="1" t="s">
        <v>37</v>
      </c>
      <c r="C2691" s="1" t="s">
        <v>41</v>
      </c>
      <c r="D2691" s="1" t="s">
        <v>42</v>
      </c>
      <c r="E2691" s="1" t="s">
        <v>14</v>
      </c>
      <c r="F2691">
        <v>2022</v>
      </c>
      <c r="G2691">
        <v>6</v>
      </c>
      <c r="H2691">
        <v>13530</v>
      </c>
      <c r="I2691">
        <v>82550</v>
      </c>
      <c r="J2691" s="4">
        <f>SUMIFS(I:I,D:D,External_Data[[#This Row],[Brand]],F:F,External_Data[[#This Row],[Year]])</f>
        <v>5935036</v>
      </c>
      <c r="K26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6350819</v>
      </c>
    </row>
    <row r="2692" spans="1:11" x14ac:dyDescent="0.25">
      <c r="A2692" s="1" t="s">
        <v>9</v>
      </c>
      <c r="B2692" s="1" t="s">
        <v>37</v>
      </c>
      <c r="C2692" s="1" t="s">
        <v>41</v>
      </c>
      <c r="D2692" s="1" t="s">
        <v>42</v>
      </c>
      <c r="E2692" s="1" t="s">
        <v>14</v>
      </c>
      <c r="F2692">
        <v>2022</v>
      </c>
      <c r="G2692">
        <v>7</v>
      </c>
      <c r="H2692">
        <v>14442</v>
      </c>
      <c r="I2692">
        <v>102825</v>
      </c>
      <c r="J2692" s="4">
        <f>SUMIFS(I:I,D:D,External_Data[[#This Row],[Brand]],F:F,External_Data[[#This Row],[Year]])</f>
        <v>5935036</v>
      </c>
      <c r="K26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6246414</v>
      </c>
    </row>
    <row r="2693" spans="1:11" x14ac:dyDescent="0.25">
      <c r="A2693" s="1" t="s">
        <v>9</v>
      </c>
      <c r="B2693" s="1" t="s">
        <v>37</v>
      </c>
      <c r="C2693" s="1" t="s">
        <v>41</v>
      </c>
      <c r="D2693" s="1" t="s">
        <v>42</v>
      </c>
      <c r="E2693" s="1" t="s">
        <v>14</v>
      </c>
      <c r="F2693">
        <v>2022</v>
      </c>
      <c r="G2693">
        <v>8</v>
      </c>
      <c r="H2693">
        <v>18363</v>
      </c>
      <c r="I2693">
        <v>104033</v>
      </c>
      <c r="J2693" s="4">
        <f>SUMIFS(I:I,D:D,External_Data[[#This Row],[Brand]],F:F,External_Data[[#This Row],[Year]])</f>
        <v>5935036</v>
      </c>
      <c r="K26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6134048</v>
      </c>
    </row>
    <row r="2694" spans="1:11" x14ac:dyDescent="0.25">
      <c r="A2694" s="1" t="s">
        <v>9</v>
      </c>
      <c r="B2694" s="1" t="s">
        <v>37</v>
      </c>
      <c r="C2694" s="1" t="s">
        <v>41</v>
      </c>
      <c r="D2694" s="1" t="s">
        <v>42</v>
      </c>
      <c r="E2694" s="1" t="s">
        <v>14</v>
      </c>
      <c r="F2694">
        <v>2022</v>
      </c>
      <c r="G2694">
        <v>9</v>
      </c>
      <c r="H2694">
        <v>4232</v>
      </c>
      <c r="I2694">
        <v>25552</v>
      </c>
      <c r="J2694" s="4">
        <f>SUMIFS(I:I,D:D,External_Data[[#This Row],[Brand]],F:F,External_Data[[#This Row],[Year]])</f>
        <v>5935036</v>
      </c>
      <c r="K26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6115568</v>
      </c>
    </row>
    <row r="2695" spans="1:11" x14ac:dyDescent="0.25">
      <c r="A2695" s="1" t="s">
        <v>9</v>
      </c>
      <c r="B2695" s="1" t="s">
        <v>37</v>
      </c>
      <c r="C2695" s="1" t="s">
        <v>41</v>
      </c>
      <c r="D2695" s="1" t="s">
        <v>42</v>
      </c>
      <c r="E2695" s="1" t="s">
        <v>14</v>
      </c>
      <c r="F2695">
        <v>2022</v>
      </c>
      <c r="G2695">
        <v>10</v>
      </c>
      <c r="H2695">
        <v>16474</v>
      </c>
      <c r="I2695">
        <v>117348</v>
      </c>
      <c r="J2695" s="4">
        <f>SUMIFS(I:I,D:D,External_Data[[#This Row],[Brand]],F:F,External_Data[[#This Row],[Year]])</f>
        <v>5935036</v>
      </c>
      <c r="K26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6090480</v>
      </c>
    </row>
    <row r="2696" spans="1:11" x14ac:dyDescent="0.25">
      <c r="A2696" s="1" t="s">
        <v>9</v>
      </c>
      <c r="B2696" s="1" t="s">
        <v>37</v>
      </c>
      <c r="C2696" s="1" t="s">
        <v>41</v>
      </c>
      <c r="D2696" s="1" t="s">
        <v>42</v>
      </c>
      <c r="E2696" s="1" t="s">
        <v>14</v>
      </c>
      <c r="F2696">
        <v>2022</v>
      </c>
      <c r="G2696">
        <v>11</v>
      </c>
      <c r="H2696">
        <v>15695</v>
      </c>
      <c r="I2696">
        <v>96498</v>
      </c>
      <c r="J2696" s="4">
        <f>SUMIFS(I:I,D:D,External_Data[[#This Row],[Brand]],F:F,External_Data[[#This Row],[Year]])</f>
        <v>5935036</v>
      </c>
      <c r="K26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6080880</v>
      </c>
    </row>
    <row r="2697" spans="1:11" x14ac:dyDescent="0.25">
      <c r="A2697" s="1" t="s">
        <v>9</v>
      </c>
      <c r="B2697" s="1" t="s">
        <v>37</v>
      </c>
      <c r="C2697" s="1" t="s">
        <v>41</v>
      </c>
      <c r="D2697" s="1" t="s">
        <v>42</v>
      </c>
      <c r="E2697" s="1" t="s">
        <v>14</v>
      </c>
      <c r="F2697">
        <v>2022</v>
      </c>
      <c r="G2697">
        <v>12</v>
      </c>
      <c r="H2697">
        <v>23743</v>
      </c>
      <c r="I2697">
        <v>138361</v>
      </c>
      <c r="J2697" s="4">
        <f>SUMIFS(I:I,D:D,External_Data[[#This Row],[Brand]],F:F,External_Data[[#This Row],[Year]])</f>
        <v>5935036</v>
      </c>
      <c r="K26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5935036</v>
      </c>
    </row>
    <row r="2698" spans="1:11" x14ac:dyDescent="0.25">
      <c r="A2698" s="1" t="s">
        <v>9</v>
      </c>
      <c r="B2698" s="1" t="s">
        <v>37</v>
      </c>
      <c r="C2698" s="1" t="s">
        <v>41</v>
      </c>
      <c r="D2698" s="1" t="s">
        <v>42</v>
      </c>
      <c r="E2698" s="1" t="s">
        <v>14</v>
      </c>
      <c r="F2698">
        <v>2023</v>
      </c>
      <c r="G2698">
        <v>1</v>
      </c>
      <c r="H2698">
        <v>22656</v>
      </c>
      <c r="I2698">
        <v>140152</v>
      </c>
      <c r="J2698" s="4">
        <f>SUMIFS(I:I,D:D,External_Data[[#This Row],[Brand]],F:F,External_Data[[#This Row],[Year]])</f>
        <v>2358392</v>
      </c>
      <c r="K26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2514536</v>
      </c>
    </row>
    <row r="2699" spans="1:11" x14ac:dyDescent="0.25">
      <c r="A2699" s="1" t="s">
        <v>9</v>
      </c>
      <c r="B2699" s="1" t="s">
        <v>37</v>
      </c>
      <c r="C2699" s="1" t="s">
        <v>41</v>
      </c>
      <c r="D2699" s="1" t="s">
        <v>42</v>
      </c>
      <c r="E2699" s="1" t="s">
        <v>14</v>
      </c>
      <c r="F2699">
        <v>2023</v>
      </c>
      <c r="G2699">
        <v>2</v>
      </c>
      <c r="H2699">
        <v>4692</v>
      </c>
      <c r="I2699">
        <v>30614</v>
      </c>
      <c r="J2699" s="4">
        <f>SUMIFS(I:I,D:D,External_Data[[#This Row],[Brand]],F:F,External_Data[[#This Row],[Year]])</f>
        <v>2358392</v>
      </c>
      <c r="K26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2498906</v>
      </c>
    </row>
    <row r="2700" spans="1:11" x14ac:dyDescent="0.25">
      <c r="A2700" s="1" t="s">
        <v>9</v>
      </c>
      <c r="B2700" s="1" t="s">
        <v>37</v>
      </c>
      <c r="C2700" s="1" t="s">
        <v>41</v>
      </c>
      <c r="D2700" s="1" t="s">
        <v>42</v>
      </c>
      <c r="E2700" s="1" t="s">
        <v>14</v>
      </c>
      <c r="F2700">
        <v>2023</v>
      </c>
      <c r="G2700">
        <v>3</v>
      </c>
      <c r="H2700">
        <v>19538</v>
      </c>
      <c r="I2700">
        <v>146662</v>
      </c>
      <c r="J2700" s="4">
        <f>SUMIFS(I:I,D:D,External_Data[[#This Row],[Brand]],F:F,External_Data[[#This Row],[Year]])</f>
        <v>2358392</v>
      </c>
      <c r="K27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2486222</v>
      </c>
    </row>
    <row r="2701" spans="1:11" x14ac:dyDescent="0.25">
      <c r="A2701" s="1" t="s">
        <v>9</v>
      </c>
      <c r="B2701" s="1" t="s">
        <v>37</v>
      </c>
      <c r="C2701" s="1" t="s">
        <v>41</v>
      </c>
      <c r="D2701" s="1" t="s">
        <v>42</v>
      </c>
      <c r="E2701" s="1" t="s">
        <v>15</v>
      </c>
      <c r="F2701">
        <v>2018</v>
      </c>
      <c r="G2701">
        <v>1</v>
      </c>
      <c r="H2701">
        <v>11375</v>
      </c>
      <c r="I2701">
        <v>6892</v>
      </c>
      <c r="J2701" s="4">
        <f>SUMIFS(I:I,D:D,External_Data[[#This Row],[Brand]],F:F,External_Data[[#This Row],[Year]])</f>
        <v>14529249</v>
      </c>
      <c r="K27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2" spans="1:11" x14ac:dyDescent="0.25">
      <c r="A2702" s="1" t="s">
        <v>9</v>
      </c>
      <c r="B2702" s="1" t="s">
        <v>37</v>
      </c>
      <c r="C2702" s="1" t="s">
        <v>41</v>
      </c>
      <c r="D2702" s="1" t="s">
        <v>42</v>
      </c>
      <c r="E2702" s="1" t="s">
        <v>15</v>
      </c>
      <c r="F2702">
        <v>2018</v>
      </c>
      <c r="G2702">
        <v>2</v>
      </c>
      <c r="H2702">
        <v>34375</v>
      </c>
      <c r="I2702">
        <v>18412</v>
      </c>
      <c r="J2702" s="4">
        <f>SUMIFS(I:I,D:D,External_Data[[#This Row],[Brand]],F:F,External_Data[[#This Row],[Year]])</f>
        <v>14529249</v>
      </c>
      <c r="K27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3" spans="1:11" x14ac:dyDescent="0.25">
      <c r="A2703" s="1" t="s">
        <v>9</v>
      </c>
      <c r="B2703" s="1" t="s">
        <v>37</v>
      </c>
      <c r="C2703" s="1" t="s">
        <v>41</v>
      </c>
      <c r="D2703" s="1" t="s">
        <v>42</v>
      </c>
      <c r="E2703" s="1" t="s">
        <v>15</v>
      </c>
      <c r="F2703">
        <v>2018</v>
      </c>
      <c r="G2703">
        <v>3</v>
      </c>
      <c r="H2703">
        <v>10715</v>
      </c>
      <c r="I2703">
        <v>6632</v>
      </c>
      <c r="J2703" s="4">
        <f>SUMIFS(I:I,D:D,External_Data[[#This Row],[Brand]],F:F,External_Data[[#This Row],[Year]])</f>
        <v>14529249</v>
      </c>
      <c r="K27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4" spans="1:11" x14ac:dyDescent="0.25">
      <c r="A2704" s="1" t="s">
        <v>9</v>
      </c>
      <c r="B2704" s="1" t="s">
        <v>37</v>
      </c>
      <c r="C2704" s="1" t="s">
        <v>41</v>
      </c>
      <c r="D2704" s="1" t="s">
        <v>42</v>
      </c>
      <c r="E2704" s="1" t="s">
        <v>15</v>
      </c>
      <c r="F2704">
        <v>2018</v>
      </c>
      <c r="G2704">
        <v>4</v>
      </c>
      <c r="H2704">
        <v>3797</v>
      </c>
      <c r="I2704">
        <v>20651</v>
      </c>
      <c r="J2704" s="4">
        <f>SUMIFS(I:I,D:D,External_Data[[#This Row],[Brand]],F:F,External_Data[[#This Row],[Year]])</f>
        <v>14529249</v>
      </c>
      <c r="K27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5" spans="1:11" x14ac:dyDescent="0.25">
      <c r="A2705" s="1" t="s">
        <v>9</v>
      </c>
      <c r="B2705" s="1" t="s">
        <v>37</v>
      </c>
      <c r="C2705" s="1" t="s">
        <v>41</v>
      </c>
      <c r="D2705" s="1" t="s">
        <v>42</v>
      </c>
      <c r="E2705" s="1" t="s">
        <v>15</v>
      </c>
      <c r="F2705">
        <v>2018</v>
      </c>
      <c r="G2705">
        <v>5</v>
      </c>
      <c r="H2705">
        <v>70685</v>
      </c>
      <c r="I2705">
        <v>491535</v>
      </c>
      <c r="J2705" s="4">
        <f>SUMIFS(I:I,D:D,External_Data[[#This Row],[Brand]],F:F,External_Data[[#This Row],[Year]])</f>
        <v>14529249</v>
      </c>
      <c r="K27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6" spans="1:11" x14ac:dyDescent="0.25">
      <c r="A2706" s="1" t="s">
        <v>9</v>
      </c>
      <c r="B2706" s="1" t="s">
        <v>37</v>
      </c>
      <c r="C2706" s="1" t="s">
        <v>41</v>
      </c>
      <c r="D2706" s="1" t="s">
        <v>42</v>
      </c>
      <c r="E2706" s="1" t="s">
        <v>15</v>
      </c>
      <c r="F2706">
        <v>2018</v>
      </c>
      <c r="G2706">
        <v>6</v>
      </c>
      <c r="H2706">
        <v>1469</v>
      </c>
      <c r="I2706">
        <v>9066</v>
      </c>
      <c r="J2706" s="4">
        <f>SUMIFS(I:I,D:D,External_Data[[#This Row],[Brand]],F:F,External_Data[[#This Row],[Year]])</f>
        <v>14529249</v>
      </c>
      <c r="K27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7" spans="1:11" x14ac:dyDescent="0.25">
      <c r="A2707" s="1" t="s">
        <v>9</v>
      </c>
      <c r="B2707" s="1" t="s">
        <v>37</v>
      </c>
      <c r="C2707" s="1" t="s">
        <v>41</v>
      </c>
      <c r="D2707" s="1" t="s">
        <v>42</v>
      </c>
      <c r="E2707" s="1" t="s">
        <v>15</v>
      </c>
      <c r="F2707">
        <v>2018</v>
      </c>
      <c r="G2707">
        <v>7</v>
      </c>
      <c r="H2707">
        <v>2582</v>
      </c>
      <c r="I2707">
        <v>15672</v>
      </c>
      <c r="J2707" s="4">
        <f>SUMIFS(I:I,D:D,External_Data[[#This Row],[Brand]],F:F,External_Data[[#This Row],[Year]])</f>
        <v>14529249</v>
      </c>
      <c r="K27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8" spans="1:11" x14ac:dyDescent="0.25">
      <c r="A2708" s="1" t="s">
        <v>9</v>
      </c>
      <c r="B2708" s="1" t="s">
        <v>37</v>
      </c>
      <c r="C2708" s="1" t="s">
        <v>41</v>
      </c>
      <c r="D2708" s="1" t="s">
        <v>42</v>
      </c>
      <c r="E2708" s="1" t="s">
        <v>15</v>
      </c>
      <c r="F2708">
        <v>2018</v>
      </c>
      <c r="G2708">
        <v>8</v>
      </c>
      <c r="H2708">
        <v>4189</v>
      </c>
      <c r="I2708">
        <v>293515</v>
      </c>
      <c r="J2708" s="4">
        <f>SUMIFS(I:I,D:D,External_Data[[#This Row],[Brand]],F:F,External_Data[[#This Row],[Year]])</f>
        <v>14529249</v>
      </c>
      <c r="K27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09" spans="1:11" x14ac:dyDescent="0.25">
      <c r="A2709" s="1" t="s">
        <v>9</v>
      </c>
      <c r="B2709" s="1" t="s">
        <v>37</v>
      </c>
      <c r="C2709" s="1" t="s">
        <v>41</v>
      </c>
      <c r="D2709" s="1" t="s">
        <v>42</v>
      </c>
      <c r="E2709" s="1" t="s">
        <v>15</v>
      </c>
      <c r="F2709">
        <v>2018</v>
      </c>
      <c r="G2709">
        <v>9</v>
      </c>
      <c r="H2709">
        <v>9617</v>
      </c>
      <c r="I2709">
        <v>664755</v>
      </c>
      <c r="J2709" s="4">
        <f>SUMIFS(I:I,D:D,External_Data[[#This Row],[Brand]],F:F,External_Data[[#This Row],[Year]])</f>
        <v>14529249</v>
      </c>
      <c r="K27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10" spans="1:11" x14ac:dyDescent="0.25">
      <c r="A2710" s="1" t="s">
        <v>9</v>
      </c>
      <c r="B2710" s="1" t="s">
        <v>37</v>
      </c>
      <c r="C2710" s="1" t="s">
        <v>41</v>
      </c>
      <c r="D2710" s="1" t="s">
        <v>42</v>
      </c>
      <c r="E2710" s="1" t="s">
        <v>15</v>
      </c>
      <c r="F2710">
        <v>2018</v>
      </c>
      <c r="G2710">
        <v>10</v>
      </c>
      <c r="H2710">
        <v>14845</v>
      </c>
      <c r="I2710">
        <v>103745</v>
      </c>
      <c r="J2710" s="4">
        <f>SUMIFS(I:I,D:D,External_Data[[#This Row],[Brand]],F:F,External_Data[[#This Row],[Year]])</f>
        <v>14529249</v>
      </c>
      <c r="K27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11" spans="1:11" x14ac:dyDescent="0.25">
      <c r="A2711" s="1" t="s">
        <v>9</v>
      </c>
      <c r="B2711" s="1" t="s">
        <v>37</v>
      </c>
      <c r="C2711" s="1" t="s">
        <v>41</v>
      </c>
      <c r="D2711" s="1" t="s">
        <v>42</v>
      </c>
      <c r="E2711" s="1" t="s">
        <v>15</v>
      </c>
      <c r="F2711">
        <v>2018</v>
      </c>
      <c r="G2711">
        <v>11</v>
      </c>
      <c r="H2711">
        <v>3254</v>
      </c>
      <c r="I2711">
        <v>19503</v>
      </c>
      <c r="J2711" s="4">
        <f>SUMIFS(I:I,D:D,External_Data[[#This Row],[Brand]],F:F,External_Data[[#This Row],[Year]])</f>
        <v>14529249</v>
      </c>
      <c r="K27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12" spans="1:11" x14ac:dyDescent="0.25">
      <c r="A2712" s="1" t="s">
        <v>9</v>
      </c>
      <c r="B2712" s="1" t="s">
        <v>37</v>
      </c>
      <c r="C2712" s="1" t="s">
        <v>41</v>
      </c>
      <c r="D2712" s="1" t="s">
        <v>42</v>
      </c>
      <c r="E2712" s="1" t="s">
        <v>15</v>
      </c>
      <c r="F2712">
        <v>2018</v>
      </c>
      <c r="G2712">
        <v>12</v>
      </c>
      <c r="H2712">
        <v>33615</v>
      </c>
      <c r="I2712">
        <v>18500</v>
      </c>
      <c r="J2712" s="4">
        <f>SUMIFS(I:I,D:D,External_Data[[#This Row],[Brand]],F:F,External_Data[[#This Row],[Year]])</f>
        <v>14529249</v>
      </c>
      <c r="K27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14529249</v>
      </c>
    </row>
    <row r="2713" spans="1:11" x14ac:dyDescent="0.25">
      <c r="A2713" s="1" t="s">
        <v>9</v>
      </c>
      <c r="B2713" s="1" t="s">
        <v>37</v>
      </c>
      <c r="C2713" s="1" t="s">
        <v>41</v>
      </c>
      <c r="D2713" s="1" t="s">
        <v>42</v>
      </c>
      <c r="E2713" s="1" t="s">
        <v>15</v>
      </c>
      <c r="F2713">
        <v>2019</v>
      </c>
      <c r="G2713">
        <v>1</v>
      </c>
      <c r="H2713">
        <v>3512</v>
      </c>
      <c r="I2713">
        <v>21268</v>
      </c>
      <c r="J2713" s="4">
        <f>SUMIFS(I:I,D:D,External_Data[[#This Row],[Brand]],F:F,External_Data[[#This Row],[Year]])</f>
        <v>4767874</v>
      </c>
      <c r="K27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4957017</v>
      </c>
    </row>
    <row r="2714" spans="1:11" x14ac:dyDescent="0.25">
      <c r="A2714" s="1" t="s">
        <v>9</v>
      </c>
      <c r="B2714" s="1" t="s">
        <v>37</v>
      </c>
      <c r="C2714" s="1" t="s">
        <v>41</v>
      </c>
      <c r="D2714" s="1" t="s">
        <v>42</v>
      </c>
      <c r="E2714" s="1" t="s">
        <v>15</v>
      </c>
      <c r="F2714">
        <v>2019</v>
      </c>
      <c r="G2714">
        <v>2</v>
      </c>
      <c r="H2714">
        <v>7958</v>
      </c>
      <c r="I2714">
        <v>55413</v>
      </c>
      <c r="J2714" s="4">
        <f>SUMIFS(I:I,D:D,External_Data[[#This Row],[Brand]],F:F,External_Data[[#This Row],[Year]])</f>
        <v>4767874</v>
      </c>
      <c r="K27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4922642</v>
      </c>
    </row>
    <row r="2715" spans="1:11" x14ac:dyDescent="0.25">
      <c r="A2715" s="1" t="s">
        <v>9</v>
      </c>
      <c r="B2715" s="1" t="s">
        <v>37</v>
      </c>
      <c r="C2715" s="1" t="s">
        <v>41</v>
      </c>
      <c r="D2715" s="1" t="s">
        <v>42</v>
      </c>
      <c r="E2715" s="1" t="s">
        <v>15</v>
      </c>
      <c r="F2715">
        <v>2019</v>
      </c>
      <c r="G2715">
        <v>3</v>
      </c>
      <c r="H2715">
        <v>3295</v>
      </c>
      <c r="I2715">
        <v>19854</v>
      </c>
      <c r="J2715" s="4">
        <f>SUMIFS(I:I,D:D,External_Data[[#This Row],[Brand]],F:F,External_Data[[#This Row],[Year]])</f>
        <v>4767874</v>
      </c>
      <c r="K27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4911927</v>
      </c>
    </row>
    <row r="2716" spans="1:11" x14ac:dyDescent="0.25">
      <c r="A2716" s="1" t="s">
        <v>9</v>
      </c>
      <c r="B2716" s="1" t="s">
        <v>37</v>
      </c>
      <c r="C2716" s="1" t="s">
        <v>41</v>
      </c>
      <c r="D2716" s="1" t="s">
        <v>42</v>
      </c>
      <c r="E2716" s="1" t="s">
        <v>15</v>
      </c>
      <c r="F2716">
        <v>2019</v>
      </c>
      <c r="G2716">
        <v>4</v>
      </c>
      <c r="H2716">
        <v>6730</v>
      </c>
      <c r="I2716">
        <v>46140</v>
      </c>
      <c r="J2716" s="4">
        <f>SUMIFS(I:I,D:D,External_Data[[#This Row],[Brand]],F:F,External_Data[[#This Row],[Year]])</f>
        <v>4767874</v>
      </c>
      <c r="K27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4908130</v>
      </c>
    </row>
    <row r="2717" spans="1:11" x14ac:dyDescent="0.25">
      <c r="A2717" s="1" t="s">
        <v>9</v>
      </c>
      <c r="B2717" s="1" t="s">
        <v>37</v>
      </c>
      <c r="C2717" s="1" t="s">
        <v>41</v>
      </c>
      <c r="D2717" s="1" t="s">
        <v>42</v>
      </c>
      <c r="E2717" s="1" t="s">
        <v>15</v>
      </c>
      <c r="F2717">
        <v>2019</v>
      </c>
      <c r="G2717">
        <v>5</v>
      </c>
      <c r="H2717">
        <v>1808</v>
      </c>
      <c r="I2717">
        <v>11443</v>
      </c>
      <c r="J2717" s="4">
        <f>SUMIFS(I:I,D:D,External_Data[[#This Row],[Brand]],F:F,External_Data[[#This Row],[Year]])</f>
        <v>4767874</v>
      </c>
      <c r="K27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4837445</v>
      </c>
    </row>
    <row r="2718" spans="1:11" x14ac:dyDescent="0.25">
      <c r="A2718" s="1" t="s">
        <v>9</v>
      </c>
      <c r="B2718" s="1" t="s">
        <v>37</v>
      </c>
      <c r="C2718" s="1" t="s">
        <v>41</v>
      </c>
      <c r="D2718" s="1" t="s">
        <v>42</v>
      </c>
      <c r="E2718" s="1" t="s">
        <v>15</v>
      </c>
      <c r="F2718">
        <v>2019</v>
      </c>
      <c r="G2718">
        <v>6</v>
      </c>
      <c r="H2718">
        <v>3399</v>
      </c>
      <c r="I2718">
        <v>21458</v>
      </c>
      <c r="J2718" s="4">
        <f>SUMIFS(I:I,D:D,External_Data[[#This Row],[Brand]],F:F,External_Data[[#This Row],[Year]])</f>
        <v>4767874</v>
      </c>
      <c r="K27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4835976</v>
      </c>
    </row>
    <row r="2719" spans="1:11" x14ac:dyDescent="0.25">
      <c r="A2719" s="1" t="s">
        <v>9</v>
      </c>
      <c r="B2719" s="1" t="s">
        <v>37</v>
      </c>
      <c r="C2719" s="1" t="s">
        <v>41</v>
      </c>
      <c r="D2719" s="1" t="s">
        <v>42</v>
      </c>
      <c r="E2719" s="1" t="s">
        <v>15</v>
      </c>
      <c r="F2719">
        <v>2019</v>
      </c>
      <c r="G2719">
        <v>7</v>
      </c>
      <c r="H2719">
        <v>5182</v>
      </c>
      <c r="I2719">
        <v>28873</v>
      </c>
      <c r="J2719" s="4">
        <f>SUMIFS(I:I,D:D,External_Data[[#This Row],[Brand]],F:F,External_Data[[#This Row],[Year]])</f>
        <v>4767874</v>
      </c>
      <c r="K27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4833394</v>
      </c>
    </row>
    <row r="2720" spans="1:11" x14ac:dyDescent="0.25">
      <c r="A2720" s="1" t="s">
        <v>9</v>
      </c>
      <c r="B2720" s="1" t="s">
        <v>37</v>
      </c>
      <c r="C2720" s="1" t="s">
        <v>41</v>
      </c>
      <c r="D2720" s="1" t="s">
        <v>42</v>
      </c>
      <c r="E2720" s="1" t="s">
        <v>15</v>
      </c>
      <c r="F2720">
        <v>2019</v>
      </c>
      <c r="G2720">
        <v>8</v>
      </c>
      <c r="H2720">
        <v>6376</v>
      </c>
      <c r="I2720">
        <v>43863</v>
      </c>
      <c r="J2720" s="4">
        <f>SUMIFS(I:I,D:D,External_Data[[#This Row],[Brand]],F:F,External_Data[[#This Row],[Year]])</f>
        <v>4767874</v>
      </c>
      <c r="K27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4829205</v>
      </c>
    </row>
    <row r="2721" spans="1:11" x14ac:dyDescent="0.25">
      <c r="A2721" s="1" t="s">
        <v>9</v>
      </c>
      <c r="B2721" s="1" t="s">
        <v>37</v>
      </c>
      <c r="C2721" s="1" t="s">
        <v>41</v>
      </c>
      <c r="D2721" s="1" t="s">
        <v>42</v>
      </c>
      <c r="E2721" s="1" t="s">
        <v>15</v>
      </c>
      <c r="F2721">
        <v>2019</v>
      </c>
      <c r="G2721">
        <v>9</v>
      </c>
      <c r="H2721">
        <v>1062</v>
      </c>
      <c r="I2721">
        <v>6625</v>
      </c>
      <c r="J2721" s="4">
        <f>SUMIFS(I:I,D:D,External_Data[[#This Row],[Brand]],F:F,External_Data[[#This Row],[Year]])</f>
        <v>4767874</v>
      </c>
      <c r="K27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4819588</v>
      </c>
    </row>
    <row r="2722" spans="1:11" x14ac:dyDescent="0.25">
      <c r="A2722" s="1" t="s">
        <v>9</v>
      </c>
      <c r="B2722" s="1" t="s">
        <v>37</v>
      </c>
      <c r="C2722" s="1" t="s">
        <v>41</v>
      </c>
      <c r="D2722" s="1" t="s">
        <v>42</v>
      </c>
      <c r="E2722" s="1" t="s">
        <v>15</v>
      </c>
      <c r="F2722">
        <v>2019</v>
      </c>
      <c r="G2722">
        <v>10</v>
      </c>
      <c r="H2722">
        <v>4897</v>
      </c>
      <c r="I2722">
        <v>29530</v>
      </c>
      <c r="J2722" s="4">
        <f>SUMIFS(I:I,D:D,External_Data[[#This Row],[Brand]],F:F,External_Data[[#This Row],[Year]])</f>
        <v>4767874</v>
      </c>
      <c r="K27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4804743</v>
      </c>
    </row>
    <row r="2723" spans="1:11" x14ac:dyDescent="0.25">
      <c r="A2723" s="1" t="s">
        <v>9</v>
      </c>
      <c r="B2723" s="1" t="s">
        <v>37</v>
      </c>
      <c r="C2723" s="1" t="s">
        <v>41</v>
      </c>
      <c r="D2723" s="1" t="s">
        <v>42</v>
      </c>
      <c r="E2723" s="1" t="s">
        <v>15</v>
      </c>
      <c r="F2723">
        <v>2019</v>
      </c>
      <c r="G2723">
        <v>11</v>
      </c>
      <c r="H2723">
        <v>4842</v>
      </c>
      <c r="I2723">
        <v>26054</v>
      </c>
      <c r="J2723" s="4">
        <f>SUMIFS(I:I,D:D,External_Data[[#This Row],[Brand]],F:F,External_Data[[#This Row],[Year]])</f>
        <v>4767874</v>
      </c>
      <c r="K27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4801489</v>
      </c>
    </row>
    <row r="2724" spans="1:11" x14ac:dyDescent="0.25">
      <c r="A2724" s="1" t="s">
        <v>9</v>
      </c>
      <c r="B2724" s="1" t="s">
        <v>37</v>
      </c>
      <c r="C2724" s="1" t="s">
        <v>41</v>
      </c>
      <c r="D2724" s="1" t="s">
        <v>42</v>
      </c>
      <c r="E2724" s="1" t="s">
        <v>15</v>
      </c>
      <c r="F2724">
        <v>2019</v>
      </c>
      <c r="G2724">
        <v>12</v>
      </c>
      <c r="H2724">
        <v>6701</v>
      </c>
      <c r="I2724">
        <v>45755</v>
      </c>
      <c r="J2724" s="4">
        <f>SUMIFS(I:I,D:D,External_Data[[#This Row],[Brand]],F:F,External_Data[[#This Row],[Year]])</f>
        <v>4767874</v>
      </c>
      <c r="K27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4767874</v>
      </c>
    </row>
    <row r="2725" spans="1:11" x14ac:dyDescent="0.25">
      <c r="A2725" s="1" t="s">
        <v>9</v>
      </c>
      <c r="B2725" s="1" t="s">
        <v>37</v>
      </c>
      <c r="C2725" s="1" t="s">
        <v>41</v>
      </c>
      <c r="D2725" s="1" t="s">
        <v>42</v>
      </c>
      <c r="E2725" s="1" t="s">
        <v>15</v>
      </c>
      <c r="F2725">
        <v>2020</v>
      </c>
      <c r="G2725">
        <v>1</v>
      </c>
      <c r="H2725">
        <v>5180</v>
      </c>
      <c r="I2725">
        <v>36020</v>
      </c>
      <c r="J2725" s="4">
        <f>SUMIFS(I:I,D:D,External_Data[[#This Row],[Brand]],F:F,External_Data[[#This Row],[Year]])</f>
        <v>17034266</v>
      </c>
      <c r="K27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17086516</v>
      </c>
    </row>
    <row r="2726" spans="1:11" x14ac:dyDescent="0.25">
      <c r="A2726" s="1" t="s">
        <v>9</v>
      </c>
      <c r="B2726" s="1" t="s">
        <v>37</v>
      </c>
      <c r="C2726" s="1" t="s">
        <v>41</v>
      </c>
      <c r="D2726" s="1" t="s">
        <v>42</v>
      </c>
      <c r="E2726" s="1" t="s">
        <v>15</v>
      </c>
      <c r="F2726">
        <v>2020</v>
      </c>
      <c r="G2726">
        <v>2</v>
      </c>
      <c r="H2726">
        <v>1256</v>
      </c>
      <c r="I2726">
        <v>82725</v>
      </c>
      <c r="J2726" s="4">
        <f>SUMIFS(I:I,D:D,External_Data[[#This Row],[Brand]],F:F,External_Data[[#This Row],[Year]])</f>
        <v>17034266</v>
      </c>
      <c r="K27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17078558</v>
      </c>
    </row>
    <row r="2727" spans="1:11" x14ac:dyDescent="0.25">
      <c r="A2727" s="1" t="s">
        <v>9</v>
      </c>
      <c r="B2727" s="1" t="s">
        <v>37</v>
      </c>
      <c r="C2727" s="1" t="s">
        <v>41</v>
      </c>
      <c r="D2727" s="1" t="s">
        <v>42</v>
      </c>
      <c r="E2727" s="1" t="s">
        <v>15</v>
      </c>
      <c r="F2727">
        <v>2020</v>
      </c>
      <c r="G2727">
        <v>3</v>
      </c>
      <c r="H2727">
        <v>4533</v>
      </c>
      <c r="I2727">
        <v>24643</v>
      </c>
      <c r="J2727" s="4">
        <f>SUMIFS(I:I,D:D,External_Data[[#This Row],[Brand]],F:F,External_Data[[#This Row],[Year]])</f>
        <v>17034266</v>
      </c>
      <c r="K27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17075263</v>
      </c>
    </row>
    <row r="2728" spans="1:11" x14ac:dyDescent="0.25">
      <c r="A2728" s="1" t="s">
        <v>9</v>
      </c>
      <c r="B2728" s="1" t="s">
        <v>37</v>
      </c>
      <c r="C2728" s="1" t="s">
        <v>41</v>
      </c>
      <c r="D2728" s="1" t="s">
        <v>42</v>
      </c>
      <c r="E2728" s="1" t="s">
        <v>15</v>
      </c>
      <c r="F2728">
        <v>2020</v>
      </c>
      <c r="G2728">
        <v>4</v>
      </c>
      <c r="H2728">
        <v>1410</v>
      </c>
      <c r="I2728">
        <v>8330</v>
      </c>
      <c r="J2728" s="4">
        <f>SUMIFS(I:I,D:D,External_Data[[#This Row],[Brand]],F:F,External_Data[[#This Row],[Year]])</f>
        <v>17034266</v>
      </c>
      <c r="K27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17068533</v>
      </c>
    </row>
    <row r="2729" spans="1:11" x14ac:dyDescent="0.25">
      <c r="A2729" s="1" t="s">
        <v>9</v>
      </c>
      <c r="B2729" s="1" t="s">
        <v>37</v>
      </c>
      <c r="C2729" s="1" t="s">
        <v>41</v>
      </c>
      <c r="D2729" s="1" t="s">
        <v>42</v>
      </c>
      <c r="E2729" s="1" t="s">
        <v>15</v>
      </c>
      <c r="F2729">
        <v>2020</v>
      </c>
      <c r="G2729">
        <v>5</v>
      </c>
      <c r="H2729">
        <v>2160</v>
      </c>
      <c r="I2729">
        <v>12820</v>
      </c>
      <c r="J2729" s="4">
        <f>SUMIFS(I:I,D:D,External_Data[[#This Row],[Brand]],F:F,External_Data[[#This Row],[Year]])</f>
        <v>17034266</v>
      </c>
      <c r="K27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17066725</v>
      </c>
    </row>
    <row r="2730" spans="1:11" x14ac:dyDescent="0.25">
      <c r="A2730" s="1" t="s">
        <v>9</v>
      </c>
      <c r="B2730" s="1" t="s">
        <v>37</v>
      </c>
      <c r="C2730" s="1" t="s">
        <v>41</v>
      </c>
      <c r="D2730" s="1" t="s">
        <v>42</v>
      </c>
      <c r="E2730" s="1" t="s">
        <v>15</v>
      </c>
      <c r="F2730">
        <v>2020</v>
      </c>
      <c r="G2730">
        <v>6</v>
      </c>
      <c r="H2730">
        <v>47615</v>
      </c>
      <c r="I2730">
        <v>253875</v>
      </c>
      <c r="J2730" s="4">
        <f>SUMIFS(I:I,D:D,External_Data[[#This Row],[Brand]],F:F,External_Data[[#This Row],[Year]])</f>
        <v>17034266</v>
      </c>
      <c r="K27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17063326</v>
      </c>
    </row>
    <row r="2731" spans="1:11" x14ac:dyDescent="0.25">
      <c r="A2731" s="1" t="s">
        <v>9</v>
      </c>
      <c r="B2731" s="1" t="s">
        <v>37</v>
      </c>
      <c r="C2731" s="1" t="s">
        <v>41</v>
      </c>
      <c r="D2731" s="1" t="s">
        <v>42</v>
      </c>
      <c r="E2731" s="1" t="s">
        <v>15</v>
      </c>
      <c r="F2731">
        <v>2020</v>
      </c>
      <c r="G2731">
        <v>7</v>
      </c>
      <c r="H2731">
        <v>5870</v>
      </c>
      <c r="I2731">
        <v>40100</v>
      </c>
      <c r="J2731" s="4">
        <f>SUMIFS(I:I,D:D,External_Data[[#This Row],[Brand]],F:F,External_Data[[#This Row],[Year]])</f>
        <v>17034266</v>
      </c>
      <c r="K27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17058144</v>
      </c>
    </row>
    <row r="2732" spans="1:11" x14ac:dyDescent="0.25">
      <c r="A2732" s="1" t="s">
        <v>9</v>
      </c>
      <c r="B2732" s="1" t="s">
        <v>37</v>
      </c>
      <c r="C2732" s="1" t="s">
        <v>41</v>
      </c>
      <c r="D2732" s="1" t="s">
        <v>42</v>
      </c>
      <c r="E2732" s="1" t="s">
        <v>15</v>
      </c>
      <c r="F2732">
        <v>2020</v>
      </c>
      <c r="G2732">
        <v>8</v>
      </c>
      <c r="H2732">
        <v>1143</v>
      </c>
      <c r="I2732">
        <v>7293</v>
      </c>
      <c r="J2732" s="4">
        <f>SUMIFS(I:I,D:D,External_Data[[#This Row],[Brand]],F:F,External_Data[[#This Row],[Year]])</f>
        <v>17034266</v>
      </c>
      <c r="K27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17051768</v>
      </c>
    </row>
    <row r="2733" spans="1:11" x14ac:dyDescent="0.25">
      <c r="A2733" s="1" t="s">
        <v>9</v>
      </c>
      <c r="B2733" s="1" t="s">
        <v>37</v>
      </c>
      <c r="C2733" s="1" t="s">
        <v>41</v>
      </c>
      <c r="D2733" s="1" t="s">
        <v>42</v>
      </c>
      <c r="E2733" s="1" t="s">
        <v>15</v>
      </c>
      <c r="F2733">
        <v>2020</v>
      </c>
      <c r="G2733">
        <v>9</v>
      </c>
      <c r="H2733">
        <v>27915</v>
      </c>
      <c r="I2733">
        <v>169315</v>
      </c>
      <c r="J2733" s="4">
        <f>SUMIFS(I:I,D:D,External_Data[[#This Row],[Brand]],F:F,External_Data[[#This Row],[Year]])</f>
        <v>17034266</v>
      </c>
      <c r="K27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17050706</v>
      </c>
    </row>
    <row r="2734" spans="1:11" x14ac:dyDescent="0.25">
      <c r="A2734" s="1" t="s">
        <v>9</v>
      </c>
      <c r="B2734" s="1" t="s">
        <v>37</v>
      </c>
      <c r="C2734" s="1" t="s">
        <v>41</v>
      </c>
      <c r="D2734" s="1" t="s">
        <v>42</v>
      </c>
      <c r="E2734" s="1" t="s">
        <v>15</v>
      </c>
      <c r="F2734">
        <v>2020</v>
      </c>
      <c r="G2734">
        <v>10</v>
      </c>
      <c r="H2734">
        <v>44145</v>
      </c>
      <c r="I2734">
        <v>31173</v>
      </c>
      <c r="J2734" s="4">
        <f>SUMIFS(I:I,D:D,External_Data[[#This Row],[Brand]],F:F,External_Data[[#This Row],[Year]])</f>
        <v>17034266</v>
      </c>
      <c r="K27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17045809</v>
      </c>
    </row>
    <row r="2735" spans="1:11" x14ac:dyDescent="0.25">
      <c r="A2735" s="1" t="s">
        <v>9</v>
      </c>
      <c r="B2735" s="1" t="s">
        <v>37</v>
      </c>
      <c r="C2735" s="1" t="s">
        <v>41</v>
      </c>
      <c r="D2735" s="1" t="s">
        <v>42</v>
      </c>
      <c r="E2735" s="1" t="s">
        <v>15</v>
      </c>
      <c r="F2735">
        <v>2020</v>
      </c>
      <c r="G2735">
        <v>11</v>
      </c>
      <c r="H2735">
        <v>3890</v>
      </c>
      <c r="I2735">
        <v>26670</v>
      </c>
      <c r="J2735" s="4">
        <f>SUMIFS(I:I,D:D,External_Data[[#This Row],[Brand]],F:F,External_Data[[#This Row],[Year]])</f>
        <v>17034266</v>
      </c>
      <c r="K27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17040967</v>
      </c>
    </row>
    <row r="2736" spans="1:11" x14ac:dyDescent="0.25">
      <c r="A2736" s="1" t="s">
        <v>9</v>
      </c>
      <c r="B2736" s="1" t="s">
        <v>37</v>
      </c>
      <c r="C2736" s="1" t="s">
        <v>41</v>
      </c>
      <c r="D2736" s="1" t="s">
        <v>42</v>
      </c>
      <c r="E2736" s="1" t="s">
        <v>15</v>
      </c>
      <c r="F2736">
        <v>2020</v>
      </c>
      <c r="G2736">
        <v>12</v>
      </c>
      <c r="H2736">
        <v>16775</v>
      </c>
      <c r="I2736">
        <v>11087</v>
      </c>
      <c r="J2736" s="4">
        <f>SUMIFS(I:I,D:D,External_Data[[#This Row],[Brand]],F:F,External_Data[[#This Row],[Year]])</f>
        <v>17034266</v>
      </c>
      <c r="K27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17034266</v>
      </c>
    </row>
    <row r="2737" spans="1:11" x14ac:dyDescent="0.25">
      <c r="A2737" s="1" t="s">
        <v>9</v>
      </c>
      <c r="B2737" s="1" t="s">
        <v>37</v>
      </c>
      <c r="C2737" s="1" t="s">
        <v>41</v>
      </c>
      <c r="D2737" s="1" t="s">
        <v>42</v>
      </c>
      <c r="E2737" s="1" t="s">
        <v>15</v>
      </c>
      <c r="F2737">
        <v>2021</v>
      </c>
      <c r="G2737">
        <v>1</v>
      </c>
      <c r="H2737">
        <v>44305</v>
      </c>
      <c r="I2737">
        <v>311892</v>
      </c>
      <c r="J2737" s="4">
        <f>SUMIFS(I:I,D:D,External_Data[[#This Row],[Brand]],F:F,External_Data[[#This Row],[Year]])</f>
        <v>49458396</v>
      </c>
      <c r="K27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49615108</v>
      </c>
    </row>
    <row r="2738" spans="1:11" x14ac:dyDescent="0.25">
      <c r="A2738" s="1" t="s">
        <v>9</v>
      </c>
      <c r="B2738" s="1" t="s">
        <v>37</v>
      </c>
      <c r="C2738" s="1" t="s">
        <v>41</v>
      </c>
      <c r="D2738" s="1" t="s">
        <v>42</v>
      </c>
      <c r="E2738" s="1" t="s">
        <v>15</v>
      </c>
      <c r="F2738">
        <v>2021</v>
      </c>
      <c r="G2738">
        <v>2</v>
      </c>
      <c r="H2738">
        <v>35266</v>
      </c>
      <c r="I2738">
        <v>218224</v>
      </c>
      <c r="J2738" s="4">
        <f>SUMIFS(I:I,D:D,External_Data[[#This Row],[Brand]],F:F,External_Data[[#This Row],[Year]])</f>
        <v>49458396</v>
      </c>
      <c r="K27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49613852</v>
      </c>
    </row>
    <row r="2739" spans="1:11" x14ac:dyDescent="0.25">
      <c r="A2739" s="1" t="s">
        <v>9</v>
      </c>
      <c r="B2739" s="1" t="s">
        <v>37</v>
      </c>
      <c r="C2739" s="1" t="s">
        <v>41</v>
      </c>
      <c r="D2739" s="1" t="s">
        <v>42</v>
      </c>
      <c r="E2739" s="1" t="s">
        <v>15</v>
      </c>
      <c r="F2739">
        <v>2021</v>
      </c>
      <c r="G2739">
        <v>3</v>
      </c>
      <c r="H2739">
        <v>4550</v>
      </c>
      <c r="I2739">
        <v>31020</v>
      </c>
      <c r="J2739" s="4">
        <f>SUMIFS(I:I,D:D,External_Data[[#This Row],[Brand]],F:F,External_Data[[#This Row],[Year]])</f>
        <v>49458396</v>
      </c>
      <c r="K27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49609319</v>
      </c>
    </row>
    <row r="2740" spans="1:11" x14ac:dyDescent="0.25">
      <c r="A2740" s="1" t="s">
        <v>9</v>
      </c>
      <c r="B2740" s="1" t="s">
        <v>37</v>
      </c>
      <c r="C2740" s="1" t="s">
        <v>41</v>
      </c>
      <c r="D2740" s="1" t="s">
        <v>42</v>
      </c>
      <c r="E2740" s="1" t="s">
        <v>15</v>
      </c>
      <c r="F2740">
        <v>2021</v>
      </c>
      <c r="G2740">
        <v>4</v>
      </c>
      <c r="H2740">
        <v>36883</v>
      </c>
      <c r="I2740">
        <v>199357</v>
      </c>
      <c r="J2740" s="4">
        <f>SUMIFS(I:I,D:D,External_Data[[#This Row],[Brand]],F:F,External_Data[[#This Row],[Year]])</f>
        <v>49458396</v>
      </c>
      <c r="K27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49607909</v>
      </c>
    </row>
    <row r="2741" spans="1:11" x14ac:dyDescent="0.25">
      <c r="A2741" s="1" t="s">
        <v>9</v>
      </c>
      <c r="B2741" s="1" t="s">
        <v>37</v>
      </c>
      <c r="C2741" s="1" t="s">
        <v>41</v>
      </c>
      <c r="D2741" s="1" t="s">
        <v>42</v>
      </c>
      <c r="E2741" s="1" t="s">
        <v>15</v>
      </c>
      <c r="F2741">
        <v>2021</v>
      </c>
      <c r="G2741">
        <v>5</v>
      </c>
      <c r="H2741">
        <v>35205</v>
      </c>
      <c r="I2741">
        <v>193592</v>
      </c>
      <c r="J2741" s="4">
        <f>SUMIFS(I:I,D:D,External_Data[[#This Row],[Brand]],F:F,External_Data[[#This Row],[Year]])</f>
        <v>49458396</v>
      </c>
      <c r="K27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49605749</v>
      </c>
    </row>
    <row r="2742" spans="1:11" x14ac:dyDescent="0.25">
      <c r="A2742" s="1" t="s">
        <v>9</v>
      </c>
      <c r="B2742" s="1" t="s">
        <v>37</v>
      </c>
      <c r="C2742" s="1" t="s">
        <v>41</v>
      </c>
      <c r="D2742" s="1" t="s">
        <v>42</v>
      </c>
      <c r="E2742" s="1" t="s">
        <v>15</v>
      </c>
      <c r="F2742">
        <v>2021</v>
      </c>
      <c r="G2742">
        <v>6</v>
      </c>
      <c r="H2742">
        <v>60983</v>
      </c>
      <c r="I2742">
        <v>424601</v>
      </c>
      <c r="J2742" s="4">
        <f>SUMIFS(I:I,D:D,External_Data[[#This Row],[Brand]],F:F,External_Data[[#This Row],[Year]])</f>
        <v>49458396</v>
      </c>
      <c r="K27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49558134</v>
      </c>
    </row>
    <row r="2743" spans="1:11" x14ac:dyDescent="0.25">
      <c r="A2743" s="1" t="s">
        <v>9</v>
      </c>
      <c r="B2743" s="1" t="s">
        <v>37</v>
      </c>
      <c r="C2743" s="1" t="s">
        <v>41</v>
      </c>
      <c r="D2743" s="1" t="s">
        <v>42</v>
      </c>
      <c r="E2743" s="1" t="s">
        <v>15</v>
      </c>
      <c r="F2743">
        <v>2021</v>
      </c>
      <c r="G2743">
        <v>7</v>
      </c>
      <c r="H2743">
        <v>13693</v>
      </c>
      <c r="I2743">
        <v>95882</v>
      </c>
      <c r="J2743" s="4">
        <f>SUMIFS(I:I,D:D,External_Data[[#This Row],[Brand]],F:F,External_Data[[#This Row],[Year]])</f>
        <v>49458396</v>
      </c>
      <c r="K27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49552264</v>
      </c>
    </row>
    <row r="2744" spans="1:11" x14ac:dyDescent="0.25">
      <c r="A2744" s="1" t="s">
        <v>9</v>
      </c>
      <c r="B2744" s="1" t="s">
        <v>37</v>
      </c>
      <c r="C2744" s="1" t="s">
        <v>41</v>
      </c>
      <c r="D2744" s="1" t="s">
        <v>42</v>
      </c>
      <c r="E2744" s="1" t="s">
        <v>15</v>
      </c>
      <c r="F2744">
        <v>2021</v>
      </c>
      <c r="G2744">
        <v>8</v>
      </c>
      <c r="H2744">
        <v>25705</v>
      </c>
      <c r="I2744">
        <v>161382</v>
      </c>
      <c r="J2744" s="4">
        <f>SUMIFS(I:I,D:D,External_Data[[#This Row],[Brand]],F:F,External_Data[[#This Row],[Year]])</f>
        <v>49458396</v>
      </c>
      <c r="K27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49551121</v>
      </c>
    </row>
    <row r="2745" spans="1:11" x14ac:dyDescent="0.25">
      <c r="A2745" s="1" t="s">
        <v>9</v>
      </c>
      <c r="B2745" s="1" t="s">
        <v>37</v>
      </c>
      <c r="C2745" s="1" t="s">
        <v>41</v>
      </c>
      <c r="D2745" s="1" t="s">
        <v>42</v>
      </c>
      <c r="E2745" s="1" t="s">
        <v>15</v>
      </c>
      <c r="F2745">
        <v>2021</v>
      </c>
      <c r="G2745">
        <v>9</v>
      </c>
      <c r="H2745">
        <v>29666</v>
      </c>
      <c r="I2745">
        <v>186936</v>
      </c>
      <c r="J2745" s="4">
        <f>SUMIFS(I:I,D:D,External_Data[[#This Row],[Brand]],F:F,External_Data[[#This Row],[Year]])</f>
        <v>49458396</v>
      </c>
      <c r="K27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49523206</v>
      </c>
    </row>
    <row r="2746" spans="1:11" x14ac:dyDescent="0.25">
      <c r="A2746" s="1" t="s">
        <v>9</v>
      </c>
      <c r="B2746" s="1" t="s">
        <v>37</v>
      </c>
      <c r="C2746" s="1" t="s">
        <v>41</v>
      </c>
      <c r="D2746" s="1" t="s">
        <v>42</v>
      </c>
      <c r="E2746" s="1" t="s">
        <v>15</v>
      </c>
      <c r="F2746">
        <v>2021</v>
      </c>
      <c r="G2746">
        <v>10</v>
      </c>
      <c r="H2746">
        <v>70205</v>
      </c>
      <c r="I2746">
        <v>49557</v>
      </c>
      <c r="J2746" s="4">
        <f>SUMIFS(I:I,D:D,External_Data[[#This Row],[Brand]],F:F,External_Data[[#This Row],[Year]])</f>
        <v>49458396</v>
      </c>
      <c r="K27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49479061</v>
      </c>
    </row>
    <row r="2747" spans="1:11" x14ac:dyDescent="0.25">
      <c r="A2747" s="1" t="s">
        <v>9</v>
      </c>
      <c r="B2747" s="1" t="s">
        <v>37</v>
      </c>
      <c r="C2747" s="1" t="s">
        <v>41</v>
      </c>
      <c r="D2747" s="1" t="s">
        <v>42</v>
      </c>
      <c r="E2747" s="1" t="s">
        <v>15</v>
      </c>
      <c r="F2747">
        <v>2021</v>
      </c>
      <c r="G2747">
        <v>11</v>
      </c>
      <c r="H2747">
        <v>14722</v>
      </c>
      <c r="I2747">
        <v>91391</v>
      </c>
      <c r="J2747" s="4">
        <f>SUMIFS(I:I,D:D,External_Data[[#This Row],[Brand]],F:F,External_Data[[#This Row],[Year]])</f>
        <v>49458396</v>
      </c>
      <c r="K27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49475171</v>
      </c>
    </row>
    <row r="2748" spans="1:11" x14ac:dyDescent="0.25">
      <c r="A2748" s="1" t="s">
        <v>9</v>
      </c>
      <c r="B2748" s="1" t="s">
        <v>37</v>
      </c>
      <c r="C2748" s="1" t="s">
        <v>41</v>
      </c>
      <c r="D2748" s="1" t="s">
        <v>42</v>
      </c>
      <c r="E2748" s="1" t="s">
        <v>15</v>
      </c>
      <c r="F2748">
        <v>2021</v>
      </c>
      <c r="G2748">
        <v>12</v>
      </c>
      <c r="H2748">
        <v>32605</v>
      </c>
      <c r="I2748">
        <v>20527</v>
      </c>
      <c r="J2748" s="4">
        <f>SUMIFS(I:I,D:D,External_Data[[#This Row],[Brand]],F:F,External_Data[[#This Row],[Year]])</f>
        <v>49458396</v>
      </c>
      <c r="K27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49458396</v>
      </c>
    </row>
    <row r="2749" spans="1:11" x14ac:dyDescent="0.25">
      <c r="A2749" s="1" t="s">
        <v>9</v>
      </c>
      <c r="B2749" s="1" t="s">
        <v>37</v>
      </c>
      <c r="C2749" s="1" t="s">
        <v>41</v>
      </c>
      <c r="D2749" s="1" t="s">
        <v>42</v>
      </c>
      <c r="E2749" s="1" t="s">
        <v>15</v>
      </c>
      <c r="F2749">
        <v>2022</v>
      </c>
      <c r="G2749">
        <v>1</v>
      </c>
      <c r="H2749">
        <v>1033</v>
      </c>
      <c r="I2749">
        <v>6681</v>
      </c>
      <c r="J2749" s="4">
        <f>SUMIFS(I:I,D:D,External_Data[[#This Row],[Brand]],F:F,External_Data[[#This Row],[Year]])</f>
        <v>5935036</v>
      </c>
      <c r="K27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6294519</v>
      </c>
    </row>
    <row r="2750" spans="1:11" x14ac:dyDescent="0.25">
      <c r="A2750" s="1" t="s">
        <v>9</v>
      </c>
      <c r="B2750" s="1" t="s">
        <v>37</v>
      </c>
      <c r="C2750" s="1" t="s">
        <v>41</v>
      </c>
      <c r="D2750" s="1" t="s">
        <v>42</v>
      </c>
      <c r="E2750" s="1" t="s">
        <v>15</v>
      </c>
      <c r="F2750">
        <v>2022</v>
      </c>
      <c r="G2750">
        <v>2</v>
      </c>
      <c r="H2750">
        <v>4475</v>
      </c>
      <c r="I2750">
        <v>28008</v>
      </c>
      <c r="J2750" s="4">
        <f>SUMIFS(I:I,D:D,External_Data[[#This Row],[Brand]],F:F,External_Data[[#This Row],[Year]])</f>
        <v>5935036</v>
      </c>
      <c r="K27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6259253</v>
      </c>
    </row>
    <row r="2751" spans="1:11" x14ac:dyDescent="0.25">
      <c r="A2751" s="1" t="s">
        <v>9</v>
      </c>
      <c r="B2751" s="1" t="s">
        <v>37</v>
      </c>
      <c r="C2751" s="1" t="s">
        <v>41</v>
      </c>
      <c r="D2751" s="1" t="s">
        <v>42</v>
      </c>
      <c r="E2751" s="1" t="s">
        <v>15</v>
      </c>
      <c r="F2751">
        <v>2022</v>
      </c>
      <c r="G2751">
        <v>3</v>
      </c>
      <c r="H2751">
        <v>1832</v>
      </c>
      <c r="I2751">
        <v>11443</v>
      </c>
      <c r="J2751" s="4">
        <f>SUMIFS(I:I,D:D,External_Data[[#This Row],[Brand]],F:F,External_Data[[#This Row],[Year]])</f>
        <v>5935036</v>
      </c>
      <c r="K27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6254703</v>
      </c>
    </row>
    <row r="2752" spans="1:11" x14ac:dyDescent="0.25">
      <c r="A2752" s="1" t="s">
        <v>9</v>
      </c>
      <c r="B2752" s="1" t="s">
        <v>37</v>
      </c>
      <c r="C2752" s="1" t="s">
        <v>41</v>
      </c>
      <c r="D2752" s="1" t="s">
        <v>42</v>
      </c>
      <c r="E2752" s="1" t="s">
        <v>15</v>
      </c>
      <c r="F2752">
        <v>2022</v>
      </c>
      <c r="G2752">
        <v>4</v>
      </c>
      <c r="H2752">
        <v>4491</v>
      </c>
      <c r="I2752">
        <v>28731</v>
      </c>
      <c r="J2752" s="4">
        <f>SUMIFS(I:I,D:D,External_Data[[#This Row],[Brand]],F:F,External_Data[[#This Row],[Year]])</f>
        <v>5935036</v>
      </c>
      <c r="K27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6217820</v>
      </c>
    </row>
    <row r="2753" spans="1:11" x14ac:dyDescent="0.25">
      <c r="A2753" s="1" t="s">
        <v>9</v>
      </c>
      <c r="B2753" s="1" t="s">
        <v>37</v>
      </c>
      <c r="C2753" s="1" t="s">
        <v>41</v>
      </c>
      <c r="D2753" s="1" t="s">
        <v>42</v>
      </c>
      <c r="E2753" s="1" t="s">
        <v>15</v>
      </c>
      <c r="F2753">
        <v>2022</v>
      </c>
      <c r="G2753">
        <v>5</v>
      </c>
      <c r="H2753">
        <v>10585</v>
      </c>
      <c r="I2753">
        <v>74456</v>
      </c>
      <c r="J2753" s="4">
        <f>SUMIFS(I:I,D:D,External_Data[[#This Row],[Brand]],F:F,External_Data[[#This Row],[Year]])</f>
        <v>5935036</v>
      </c>
      <c r="K27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6182615</v>
      </c>
    </row>
    <row r="2754" spans="1:11" x14ac:dyDescent="0.25">
      <c r="A2754" s="1" t="s">
        <v>9</v>
      </c>
      <c r="B2754" s="1" t="s">
        <v>37</v>
      </c>
      <c r="C2754" s="1" t="s">
        <v>41</v>
      </c>
      <c r="D2754" s="1" t="s">
        <v>42</v>
      </c>
      <c r="E2754" s="1" t="s">
        <v>15</v>
      </c>
      <c r="F2754">
        <v>2022</v>
      </c>
      <c r="G2754">
        <v>6</v>
      </c>
      <c r="H2754">
        <v>1959</v>
      </c>
      <c r="I2754">
        <v>12899</v>
      </c>
      <c r="J2754" s="4">
        <f>SUMIFS(I:I,D:D,External_Data[[#This Row],[Brand]],F:F,External_Data[[#This Row],[Year]])</f>
        <v>5935036</v>
      </c>
      <c r="K27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6121632</v>
      </c>
    </row>
    <row r="2755" spans="1:11" x14ac:dyDescent="0.25">
      <c r="A2755" s="1" t="s">
        <v>9</v>
      </c>
      <c r="B2755" s="1" t="s">
        <v>37</v>
      </c>
      <c r="C2755" s="1" t="s">
        <v>41</v>
      </c>
      <c r="D2755" s="1" t="s">
        <v>42</v>
      </c>
      <c r="E2755" s="1" t="s">
        <v>15</v>
      </c>
      <c r="F2755">
        <v>2022</v>
      </c>
      <c r="G2755">
        <v>7</v>
      </c>
      <c r="H2755">
        <v>4256</v>
      </c>
      <c r="I2755">
        <v>28173</v>
      </c>
      <c r="J2755" s="4">
        <f>SUMIFS(I:I,D:D,External_Data[[#This Row],[Brand]],F:F,External_Data[[#This Row],[Year]])</f>
        <v>5935036</v>
      </c>
      <c r="K27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6107939</v>
      </c>
    </row>
    <row r="2756" spans="1:11" x14ac:dyDescent="0.25">
      <c r="A2756" s="1" t="s">
        <v>9</v>
      </c>
      <c r="B2756" s="1" t="s">
        <v>37</v>
      </c>
      <c r="C2756" s="1" t="s">
        <v>41</v>
      </c>
      <c r="D2756" s="1" t="s">
        <v>42</v>
      </c>
      <c r="E2756" s="1" t="s">
        <v>15</v>
      </c>
      <c r="F2756">
        <v>2022</v>
      </c>
      <c r="G2756">
        <v>8</v>
      </c>
      <c r="H2756">
        <v>4625</v>
      </c>
      <c r="I2756">
        <v>29008</v>
      </c>
      <c r="J2756" s="4">
        <f>SUMIFS(I:I,D:D,External_Data[[#This Row],[Brand]],F:F,External_Data[[#This Row],[Year]])</f>
        <v>5935036</v>
      </c>
      <c r="K27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6082234</v>
      </c>
    </row>
    <row r="2757" spans="1:11" x14ac:dyDescent="0.25">
      <c r="A2757" s="1" t="s">
        <v>9</v>
      </c>
      <c r="B2757" s="1" t="s">
        <v>37</v>
      </c>
      <c r="C2757" s="1" t="s">
        <v>41</v>
      </c>
      <c r="D2757" s="1" t="s">
        <v>42</v>
      </c>
      <c r="E2757" s="1" t="s">
        <v>15</v>
      </c>
      <c r="F2757">
        <v>2022</v>
      </c>
      <c r="G2757">
        <v>9</v>
      </c>
      <c r="H2757">
        <v>8530</v>
      </c>
      <c r="I2757">
        <v>59920</v>
      </c>
      <c r="J2757" s="4">
        <f>SUMIFS(I:I,D:D,External_Data[[#This Row],[Brand]],F:F,External_Data[[#This Row],[Year]])</f>
        <v>5935036</v>
      </c>
      <c r="K27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6052568</v>
      </c>
    </row>
    <row r="2758" spans="1:11" x14ac:dyDescent="0.25">
      <c r="A2758" s="1" t="s">
        <v>9</v>
      </c>
      <c r="B2758" s="1" t="s">
        <v>37</v>
      </c>
      <c r="C2758" s="1" t="s">
        <v>41</v>
      </c>
      <c r="D2758" s="1" t="s">
        <v>42</v>
      </c>
      <c r="E2758" s="1" t="s">
        <v>15</v>
      </c>
      <c r="F2758">
        <v>2022</v>
      </c>
      <c r="G2758">
        <v>10</v>
      </c>
      <c r="H2758">
        <v>1943</v>
      </c>
      <c r="I2758">
        <v>12079</v>
      </c>
      <c r="J2758" s="4">
        <f>SUMIFS(I:I,D:D,External_Data[[#This Row],[Brand]],F:F,External_Data[[#This Row],[Year]])</f>
        <v>5935036</v>
      </c>
      <c r="K27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5982363</v>
      </c>
    </row>
    <row r="2759" spans="1:11" x14ac:dyDescent="0.25">
      <c r="A2759" s="1" t="s">
        <v>9</v>
      </c>
      <c r="B2759" s="1" t="s">
        <v>37</v>
      </c>
      <c r="C2759" s="1" t="s">
        <v>41</v>
      </c>
      <c r="D2759" s="1" t="s">
        <v>42</v>
      </c>
      <c r="E2759" s="1" t="s">
        <v>15</v>
      </c>
      <c r="F2759">
        <v>2022</v>
      </c>
      <c r="G2759">
        <v>11</v>
      </c>
      <c r="H2759">
        <v>5630</v>
      </c>
      <c r="I2759">
        <v>35633</v>
      </c>
      <c r="J2759" s="4">
        <f>SUMIFS(I:I,D:D,External_Data[[#This Row],[Brand]],F:F,External_Data[[#This Row],[Year]])</f>
        <v>5935036</v>
      </c>
      <c r="K27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5967641</v>
      </c>
    </row>
    <row r="2760" spans="1:11" x14ac:dyDescent="0.25">
      <c r="A2760" s="1" t="s">
        <v>9</v>
      </c>
      <c r="B2760" s="1" t="s">
        <v>37</v>
      </c>
      <c r="C2760" s="1" t="s">
        <v>41</v>
      </c>
      <c r="D2760" s="1" t="s">
        <v>42</v>
      </c>
      <c r="E2760" s="1" t="s">
        <v>15</v>
      </c>
      <c r="F2760">
        <v>2022</v>
      </c>
      <c r="G2760">
        <v>12</v>
      </c>
      <c r="H2760">
        <v>6510</v>
      </c>
      <c r="I2760">
        <v>42043</v>
      </c>
      <c r="J2760" s="4">
        <f>SUMIFS(I:I,D:D,External_Data[[#This Row],[Brand]],F:F,External_Data[[#This Row],[Year]])</f>
        <v>5935036</v>
      </c>
      <c r="K27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5935036</v>
      </c>
    </row>
    <row r="2761" spans="1:11" x14ac:dyDescent="0.25">
      <c r="A2761" s="1" t="s">
        <v>9</v>
      </c>
      <c r="B2761" s="1" t="s">
        <v>37</v>
      </c>
      <c r="C2761" s="1" t="s">
        <v>41</v>
      </c>
      <c r="D2761" s="1" t="s">
        <v>42</v>
      </c>
      <c r="E2761" s="1" t="s">
        <v>15</v>
      </c>
      <c r="F2761">
        <v>2023</v>
      </c>
      <c r="G2761">
        <v>1</v>
      </c>
      <c r="H2761">
        <v>7122</v>
      </c>
      <c r="I2761">
        <v>46018</v>
      </c>
      <c r="J2761" s="4">
        <f>SUMIFS(I:I,D:D,External_Data[[#This Row],[Brand]],F:F,External_Data[[#This Row],[Year]])</f>
        <v>2358392</v>
      </c>
      <c r="K27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2413228</v>
      </c>
    </row>
    <row r="2762" spans="1:11" x14ac:dyDescent="0.25">
      <c r="A2762" s="1" t="s">
        <v>9</v>
      </c>
      <c r="B2762" s="1" t="s">
        <v>37</v>
      </c>
      <c r="C2762" s="1" t="s">
        <v>41</v>
      </c>
      <c r="D2762" s="1" t="s">
        <v>42</v>
      </c>
      <c r="E2762" s="1" t="s">
        <v>15</v>
      </c>
      <c r="F2762">
        <v>2023</v>
      </c>
      <c r="G2762">
        <v>2</v>
      </c>
      <c r="H2762">
        <v>10522</v>
      </c>
      <c r="I2762">
        <v>78914</v>
      </c>
      <c r="J2762" s="4">
        <f>SUMIFS(I:I,D:D,External_Data[[#This Row],[Brand]],F:F,External_Data[[#This Row],[Year]])</f>
        <v>2358392</v>
      </c>
      <c r="K27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2408753</v>
      </c>
    </row>
    <row r="2763" spans="1:11" x14ac:dyDescent="0.25">
      <c r="A2763" s="1" t="s">
        <v>9</v>
      </c>
      <c r="B2763" s="1" t="s">
        <v>37</v>
      </c>
      <c r="C2763" s="1" t="s">
        <v>41</v>
      </c>
      <c r="D2763" s="1" t="s">
        <v>42</v>
      </c>
      <c r="E2763" s="1" t="s">
        <v>15</v>
      </c>
      <c r="F2763">
        <v>2023</v>
      </c>
      <c r="G2763">
        <v>3</v>
      </c>
      <c r="H2763">
        <v>7034</v>
      </c>
      <c r="I2763">
        <v>50496</v>
      </c>
      <c r="J2763" s="4">
        <f>SUMIFS(I:I,D:D,External_Data[[#This Row],[Brand]],F:F,External_Data[[#This Row],[Year]])</f>
        <v>2358392</v>
      </c>
      <c r="K27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2406921</v>
      </c>
    </row>
    <row r="2764" spans="1:11" x14ac:dyDescent="0.25">
      <c r="A2764" s="1" t="s">
        <v>9</v>
      </c>
      <c r="B2764" s="1" t="s">
        <v>37</v>
      </c>
      <c r="C2764" s="1" t="s">
        <v>43</v>
      </c>
      <c r="D2764" s="1" t="s">
        <v>44</v>
      </c>
      <c r="E2764" s="1" t="s">
        <v>13</v>
      </c>
      <c r="F2764">
        <v>2018</v>
      </c>
      <c r="G2764">
        <v>1</v>
      </c>
      <c r="H2764">
        <v>3381</v>
      </c>
      <c r="I2764">
        <v>23541</v>
      </c>
      <c r="J2764" s="4">
        <f>SUMIFS(I:I,D:D,External_Data[[#This Row],[Brand]],F:F,External_Data[[#This Row],[Year]])</f>
        <v>208432</v>
      </c>
      <c r="K27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65" spans="1:11" x14ac:dyDescent="0.25">
      <c r="A2765" s="1" t="s">
        <v>9</v>
      </c>
      <c r="B2765" s="1" t="s">
        <v>37</v>
      </c>
      <c r="C2765" s="1" t="s">
        <v>43</v>
      </c>
      <c r="D2765" s="1" t="s">
        <v>44</v>
      </c>
      <c r="E2765" s="1" t="s">
        <v>13</v>
      </c>
      <c r="F2765">
        <v>2018</v>
      </c>
      <c r="G2765">
        <v>2</v>
      </c>
      <c r="H2765">
        <v>1631</v>
      </c>
      <c r="I2765">
        <v>11305</v>
      </c>
      <c r="J2765" s="4">
        <f>SUMIFS(I:I,D:D,External_Data[[#This Row],[Brand]],F:F,External_Data[[#This Row],[Year]])</f>
        <v>208432</v>
      </c>
      <c r="K27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66" spans="1:11" x14ac:dyDescent="0.25">
      <c r="A2766" s="1" t="s">
        <v>9</v>
      </c>
      <c r="B2766" s="1" t="s">
        <v>37</v>
      </c>
      <c r="C2766" s="1" t="s">
        <v>43</v>
      </c>
      <c r="D2766" s="1" t="s">
        <v>44</v>
      </c>
      <c r="E2766" s="1" t="s">
        <v>13</v>
      </c>
      <c r="F2766">
        <v>2018</v>
      </c>
      <c r="G2766">
        <v>3</v>
      </c>
      <c r="H2766">
        <v>1351</v>
      </c>
      <c r="I2766">
        <v>9422</v>
      </c>
      <c r="J2766" s="4">
        <f>SUMIFS(I:I,D:D,External_Data[[#This Row],[Brand]],F:F,External_Data[[#This Row],[Year]])</f>
        <v>208432</v>
      </c>
      <c r="K27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67" spans="1:11" x14ac:dyDescent="0.25">
      <c r="A2767" s="1" t="s">
        <v>9</v>
      </c>
      <c r="B2767" s="1" t="s">
        <v>37</v>
      </c>
      <c r="C2767" s="1" t="s">
        <v>43</v>
      </c>
      <c r="D2767" s="1" t="s">
        <v>44</v>
      </c>
      <c r="E2767" s="1" t="s">
        <v>13</v>
      </c>
      <c r="F2767">
        <v>2018</v>
      </c>
      <c r="G2767">
        <v>4</v>
      </c>
      <c r="H2767">
        <v>1400</v>
      </c>
      <c r="I2767">
        <v>9737</v>
      </c>
      <c r="J2767" s="4">
        <f>SUMIFS(I:I,D:D,External_Data[[#This Row],[Brand]],F:F,External_Data[[#This Row],[Year]])</f>
        <v>208432</v>
      </c>
      <c r="K27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68" spans="1:11" x14ac:dyDescent="0.25">
      <c r="A2768" s="1" t="s">
        <v>9</v>
      </c>
      <c r="B2768" s="1" t="s">
        <v>37</v>
      </c>
      <c r="C2768" s="1" t="s">
        <v>43</v>
      </c>
      <c r="D2768" s="1" t="s">
        <v>44</v>
      </c>
      <c r="E2768" s="1" t="s">
        <v>13</v>
      </c>
      <c r="F2768">
        <v>2018</v>
      </c>
      <c r="G2768">
        <v>5</v>
      </c>
      <c r="H2768">
        <v>2030</v>
      </c>
      <c r="I2768">
        <v>14126</v>
      </c>
      <c r="J2768" s="4">
        <f>SUMIFS(I:I,D:D,External_Data[[#This Row],[Brand]],F:F,External_Data[[#This Row],[Year]])</f>
        <v>208432</v>
      </c>
      <c r="K27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69" spans="1:11" x14ac:dyDescent="0.25">
      <c r="A2769" s="1" t="s">
        <v>9</v>
      </c>
      <c r="B2769" s="1" t="s">
        <v>37</v>
      </c>
      <c r="C2769" s="1" t="s">
        <v>43</v>
      </c>
      <c r="D2769" s="1" t="s">
        <v>44</v>
      </c>
      <c r="E2769" s="1" t="s">
        <v>13</v>
      </c>
      <c r="F2769">
        <v>2018</v>
      </c>
      <c r="G2769">
        <v>6</v>
      </c>
      <c r="H2769">
        <v>1316</v>
      </c>
      <c r="I2769">
        <v>9170</v>
      </c>
      <c r="J2769" s="4">
        <f>SUMIFS(I:I,D:D,External_Data[[#This Row],[Brand]],F:F,External_Data[[#This Row],[Year]])</f>
        <v>208432</v>
      </c>
      <c r="K27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0" spans="1:11" x14ac:dyDescent="0.25">
      <c r="A2770" s="1" t="s">
        <v>9</v>
      </c>
      <c r="B2770" s="1" t="s">
        <v>37</v>
      </c>
      <c r="C2770" s="1" t="s">
        <v>43</v>
      </c>
      <c r="D2770" s="1" t="s">
        <v>44</v>
      </c>
      <c r="E2770" s="1" t="s">
        <v>13</v>
      </c>
      <c r="F2770">
        <v>2018</v>
      </c>
      <c r="G2770">
        <v>7</v>
      </c>
      <c r="H2770">
        <v>1456</v>
      </c>
      <c r="I2770">
        <v>10108</v>
      </c>
      <c r="J2770" s="4">
        <f>SUMIFS(I:I,D:D,External_Data[[#This Row],[Brand]],F:F,External_Data[[#This Row],[Year]])</f>
        <v>208432</v>
      </c>
      <c r="K27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1" spans="1:11" x14ac:dyDescent="0.25">
      <c r="A2771" s="1" t="s">
        <v>9</v>
      </c>
      <c r="B2771" s="1" t="s">
        <v>37</v>
      </c>
      <c r="C2771" s="1" t="s">
        <v>43</v>
      </c>
      <c r="D2771" s="1" t="s">
        <v>44</v>
      </c>
      <c r="E2771" s="1" t="s">
        <v>13</v>
      </c>
      <c r="F2771">
        <v>2018</v>
      </c>
      <c r="G2771">
        <v>8</v>
      </c>
      <c r="H2771">
        <v>1407</v>
      </c>
      <c r="I2771">
        <v>9772</v>
      </c>
      <c r="J2771" s="4">
        <f>SUMIFS(I:I,D:D,External_Data[[#This Row],[Brand]],F:F,External_Data[[#This Row],[Year]])</f>
        <v>208432</v>
      </c>
      <c r="K27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2" spans="1:11" x14ac:dyDescent="0.25">
      <c r="A2772" s="1" t="s">
        <v>9</v>
      </c>
      <c r="B2772" s="1" t="s">
        <v>37</v>
      </c>
      <c r="C2772" s="1" t="s">
        <v>43</v>
      </c>
      <c r="D2772" s="1" t="s">
        <v>44</v>
      </c>
      <c r="E2772" s="1" t="s">
        <v>13</v>
      </c>
      <c r="F2772">
        <v>2018</v>
      </c>
      <c r="G2772">
        <v>9</v>
      </c>
      <c r="H2772">
        <v>1169</v>
      </c>
      <c r="I2772">
        <v>8134</v>
      </c>
      <c r="J2772" s="4">
        <f>SUMIFS(I:I,D:D,External_Data[[#This Row],[Brand]],F:F,External_Data[[#This Row],[Year]])</f>
        <v>208432</v>
      </c>
      <c r="K27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3" spans="1:11" x14ac:dyDescent="0.25">
      <c r="A2773" s="1" t="s">
        <v>9</v>
      </c>
      <c r="B2773" s="1" t="s">
        <v>37</v>
      </c>
      <c r="C2773" s="1" t="s">
        <v>43</v>
      </c>
      <c r="D2773" s="1" t="s">
        <v>44</v>
      </c>
      <c r="E2773" s="1" t="s">
        <v>13</v>
      </c>
      <c r="F2773">
        <v>2018</v>
      </c>
      <c r="G2773">
        <v>10</v>
      </c>
      <c r="H2773">
        <v>1736</v>
      </c>
      <c r="I2773">
        <v>12061</v>
      </c>
      <c r="J2773" s="4">
        <f>SUMIFS(I:I,D:D,External_Data[[#This Row],[Brand]],F:F,External_Data[[#This Row],[Year]])</f>
        <v>208432</v>
      </c>
      <c r="K27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4" spans="1:11" x14ac:dyDescent="0.25">
      <c r="A2774" s="1" t="s">
        <v>9</v>
      </c>
      <c r="B2774" s="1" t="s">
        <v>37</v>
      </c>
      <c r="C2774" s="1" t="s">
        <v>43</v>
      </c>
      <c r="D2774" s="1" t="s">
        <v>44</v>
      </c>
      <c r="E2774" s="1" t="s">
        <v>13</v>
      </c>
      <c r="F2774">
        <v>2018</v>
      </c>
      <c r="G2774">
        <v>11</v>
      </c>
      <c r="H2774">
        <v>2170</v>
      </c>
      <c r="I2774">
        <v>15071</v>
      </c>
      <c r="J2774" s="4">
        <f>SUMIFS(I:I,D:D,External_Data[[#This Row],[Brand]],F:F,External_Data[[#This Row],[Year]])</f>
        <v>208432</v>
      </c>
      <c r="K27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5" spans="1:11" x14ac:dyDescent="0.25">
      <c r="A2775" s="1" t="s">
        <v>9</v>
      </c>
      <c r="B2775" s="1" t="s">
        <v>37</v>
      </c>
      <c r="C2775" s="1" t="s">
        <v>43</v>
      </c>
      <c r="D2775" s="1" t="s">
        <v>44</v>
      </c>
      <c r="E2775" s="1" t="s">
        <v>13</v>
      </c>
      <c r="F2775">
        <v>2018</v>
      </c>
      <c r="G2775">
        <v>12</v>
      </c>
      <c r="H2775">
        <v>1456</v>
      </c>
      <c r="I2775">
        <v>10073</v>
      </c>
      <c r="J2775" s="4">
        <f>SUMIFS(I:I,D:D,External_Data[[#This Row],[Brand]],F:F,External_Data[[#This Row],[Year]])</f>
        <v>208432</v>
      </c>
      <c r="K27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776" spans="1:11" x14ac:dyDescent="0.25">
      <c r="A2776" s="1" t="s">
        <v>9</v>
      </c>
      <c r="B2776" s="1" t="s">
        <v>37</v>
      </c>
      <c r="C2776" s="1" t="s">
        <v>43</v>
      </c>
      <c r="D2776" s="1" t="s">
        <v>44</v>
      </c>
      <c r="E2776" s="1" t="s">
        <v>13</v>
      </c>
      <c r="F2776">
        <v>2019</v>
      </c>
      <c r="G2776">
        <v>1</v>
      </c>
      <c r="H2776">
        <v>1260</v>
      </c>
      <c r="I2776">
        <v>8729</v>
      </c>
      <c r="J2776" s="4">
        <f>SUMIFS(I:I,D:D,External_Data[[#This Row],[Brand]],F:F,External_Data[[#This Row],[Year]])</f>
        <v>190155</v>
      </c>
      <c r="K27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207277</v>
      </c>
    </row>
    <row r="2777" spans="1:11" x14ac:dyDescent="0.25">
      <c r="A2777" s="1" t="s">
        <v>9</v>
      </c>
      <c r="B2777" s="1" t="s">
        <v>37</v>
      </c>
      <c r="C2777" s="1" t="s">
        <v>43</v>
      </c>
      <c r="D2777" s="1" t="s">
        <v>44</v>
      </c>
      <c r="E2777" s="1" t="s">
        <v>13</v>
      </c>
      <c r="F2777">
        <v>2019</v>
      </c>
      <c r="G2777">
        <v>2</v>
      </c>
      <c r="H2777">
        <v>1736</v>
      </c>
      <c r="I2777">
        <v>12061</v>
      </c>
      <c r="J2777" s="4">
        <f>SUMIFS(I:I,D:D,External_Data[[#This Row],[Brand]],F:F,External_Data[[#This Row],[Year]])</f>
        <v>190155</v>
      </c>
      <c r="K27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205646</v>
      </c>
    </row>
    <row r="2778" spans="1:11" x14ac:dyDescent="0.25">
      <c r="A2778" s="1" t="s">
        <v>9</v>
      </c>
      <c r="B2778" s="1" t="s">
        <v>37</v>
      </c>
      <c r="C2778" s="1" t="s">
        <v>43</v>
      </c>
      <c r="D2778" s="1" t="s">
        <v>44</v>
      </c>
      <c r="E2778" s="1" t="s">
        <v>13</v>
      </c>
      <c r="F2778">
        <v>2019</v>
      </c>
      <c r="G2778">
        <v>3</v>
      </c>
      <c r="H2778">
        <v>1316</v>
      </c>
      <c r="I2778">
        <v>9128</v>
      </c>
      <c r="J2778" s="4">
        <f>SUMIFS(I:I,D:D,External_Data[[#This Row],[Brand]],F:F,External_Data[[#This Row],[Year]])</f>
        <v>190155</v>
      </c>
      <c r="K27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204295</v>
      </c>
    </row>
    <row r="2779" spans="1:11" x14ac:dyDescent="0.25">
      <c r="A2779" s="1" t="s">
        <v>9</v>
      </c>
      <c r="B2779" s="1" t="s">
        <v>37</v>
      </c>
      <c r="C2779" s="1" t="s">
        <v>43</v>
      </c>
      <c r="D2779" s="1" t="s">
        <v>44</v>
      </c>
      <c r="E2779" s="1" t="s">
        <v>13</v>
      </c>
      <c r="F2779">
        <v>2019</v>
      </c>
      <c r="G2779">
        <v>4</v>
      </c>
      <c r="H2779">
        <v>1988</v>
      </c>
      <c r="I2779">
        <v>13825</v>
      </c>
      <c r="J2779" s="4">
        <f>SUMIFS(I:I,D:D,External_Data[[#This Row],[Brand]],F:F,External_Data[[#This Row],[Year]])</f>
        <v>190155</v>
      </c>
      <c r="K27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202895</v>
      </c>
    </row>
    <row r="2780" spans="1:11" x14ac:dyDescent="0.25">
      <c r="A2780" s="1" t="s">
        <v>9</v>
      </c>
      <c r="B2780" s="1" t="s">
        <v>37</v>
      </c>
      <c r="C2780" s="1" t="s">
        <v>43</v>
      </c>
      <c r="D2780" s="1" t="s">
        <v>44</v>
      </c>
      <c r="E2780" s="1" t="s">
        <v>13</v>
      </c>
      <c r="F2780">
        <v>2019</v>
      </c>
      <c r="G2780">
        <v>5</v>
      </c>
      <c r="H2780">
        <v>1456</v>
      </c>
      <c r="I2780">
        <v>10094</v>
      </c>
      <c r="J2780" s="4">
        <f>SUMIFS(I:I,D:D,External_Data[[#This Row],[Brand]],F:F,External_Data[[#This Row],[Year]])</f>
        <v>190155</v>
      </c>
      <c r="K27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200865</v>
      </c>
    </row>
    <row r="2781" spans="1:11" x14ac:dyDescent="0.25">
      <c r="A2781" s="1" t="s">
        <v>9</v>
      </c>
      <c r="B2781" s="1" t="s">
        <v>37</v>
      </c>
      <c r="C2781" s="1" t="s">
        <v>43</v>
      </c>
      <c r="D2781" s="1" t="s">
        <v>44</v>
      </c>
      <c r="E2781" s="1" t="s">
        <v>13</v>
      </c>
      <c r="F2781">
        <v>2019</v>
      </c>
      <c r="G2781">
        <v>6</v>
      </c>
      <c r="H2781">
        <v>1386</v>
      </c>
      <c r="I2781">
        <v>9611</v>
      </c>
      <c r="J2781" s="4">
        <f>SUMIFS(I:I,D:D,External_Data[[#This Row],[Brand]],F:F,External_Data[[#This Row],[Year]])</f>
        <v>190155</v>
      </c>
      <c r="K27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199549</v>
      </c>
    </row>
    <row r="2782" spans="1:11" x14ac:dyDescent="0.25">
      <c r="A2782" s="1" t="s">
        <v>9</v>
      </c>
      <c r="B2782" s="1" t="s">
        <v>37</v>
      </c>
      <c r="C2782" s="1" t="s">
        <v>43</v>
      </c>
      <c r="D2782" s="1" t="s">
        <v>44</v>
      </c>
      <c r="E2782" s="1" t="s">
        <v>13</v>
      </c>
      <c r="F2782">
        <v>2019</v>
      </c>
      <c r="G2782">
        <v>7</v>
      </c>
      <c r="H2782">
        <v>994</v>
      </c>
      <c r="I2782">
        <v>6895</v>
      </c>
      <c r="J2782" s="4">
        <f>SUMIFS(I:I,D:D,External_Data[[#This Row],[Brand]],F:F,External_Data[[#This Row],[Year]])</f>
        <v>190155</v>
      </c>
      <c r="K27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198093</v>
      </c>
    </row>
    <row r="2783" spans="1:11" x14ac:dyDescent="0.25">
      <c r="A2783" s="1" t="s">
        <v>9</v>
      </c>
      <c r="B2783" s="1" t="s">
        <v>37</v>
      </c>
      <c r="C2783" s="1" t="s">
        <v>43</v>
      </c>
      <c r="D2783" s="1" t="s">
        <v>44</v>
      </c>
      <c r="E2783" s="1" t="s">
        <v>13</v>
      </c>
      <c r="F2783">
        <v>2019</v>
      </c>
      <c r="G2783">
        <v>8</v>
      </c>
      <c r="H2783">
        <v>1764</v>
      </c>
      <c r="I2783">
        <v>12264</v>
      </c>
      <c r="J2783" s="4">
        <f>SUMIFS(I:I,D:D,External_Data[[#This Row],[Brand]],F:F,External_Data[[#This Row],[Year]])</f>
        <v>190155</v>
      </c>
      <c r="K27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196686</v>
      </c>
    </row>
    <row r="2784" spans="1:11" x14ac:dyDescent="0.25">
      <c r="A2784" s="1" t="s">
        <v>9</v>
      </c>
      <c r="B2784" s="1" t="s">
        <v>37</v>
      </c>
      <c r="C2784" s="1" t="s">
        <v>43</v>
      </c>
      <c r="D2784" s="1" t="s">
        <v>44</v>
      </c>
      <c r="E2784" s="1" t="s">
        <v>13</v>
      </c>
      <c r="F2784">
        <v>2019</v>
      </c>
      <c r="G2784">
        <v>9</v>
      </c>
      <c r="H2784">
        <v>1603</v>
      </c>
      <c r="I2784">
        <v>11158</v>
      </c>
      <c r="J2784" s="4">
        <f>SUMIFS(I:I,D:D,External_Data[[#This Row],[Brand]],F:F,External_Data[[#This Row],[Year]])</f>
        <v>190155</v>
      </c>
      <c r="K27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195517</v>
      </c>
    </row>
    <row r="2785" spans="1:11" x14ac:dyDescent="0.25">
      <c r="A2785" s="1" t="s">
        <v>9</v>
      </c>
      <c r="B2785" s="1" t="s">
        <v>37</v>
      </c>
      <c r="C2785" s="1" t="s">
        <v>43</v>
      </c>
      <c r="D2785" s="1" t="s">
        <v>44</v>
      </c>
      <c r="E2785" s="1" t="s">
        <v>13</v>
      </c>
      <c r="F2785">
        <v>2019</v>
      </c>
      <c r="G2785">
        <v>10</v>
      </c>
      <c r="H2785">
        <v>1211</v>
      </c>
      <c r="I2785">
        <v>8456</v>
      </c>
      <c r="J2785" s="4">
        <f>SUMIFS(I:I,D:D,External_Data[[#This Row],[Brand]],F:F,External_Data[[#This Row],[Year]])</f>
        <v>190155</v>
      </c>
      <c r="K27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193781</v>
      </c>
    </row>
    <row r="2786" spans="1:11" x14ac:dyDescent="0.25">
      <c r="A2786" s="1" t="s">
        <v>9</v>
      </c>
      <c r="B2786" s="1" t="s">
        <v>37</v>
      </c>
      <c r="C2786" s="1" t="s">
        <v>43</v>
      </c>
      <c r="D2786" s="1" t="s">
        <v>44</v>
      </c>
      <c r="E2786" s="1" t="s">
        <v>13</v>
      </c>
      <c r="F2786">
        <v>2019</v>
      </c>
      <c r="G2786">
        <v>11</v>
      </c>
      <c r="H2786">
        <v>1246</v>
      </c>
      <c r="I2786">
        <v>8687</v>
      </c>
      <c r="J2786" s="4">
        <f>SUMIFS(I:I,D:D,External_Data[[#This Row],[Brand]],F:F,External_Data[[#This Row],[Year]])</f>
        <v>190155</v>
      </c>
      <c r="K27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191611</v>
      </c>
    </row>
    <row r="2787" spans="1:11" x14ac:dyDescent="0.25">
      <c r="A2787" s="1" t="s">
        <v>9</v>
      </c>
      <c r="B2787" s="1" t="s">
        <v>37</v>
      </c>
      <c r="C2787" s="1" t="s">
        <v>43</v>
      </c>
      <c r="D2787" s="1" t="s">
        <v>44</v>
      </c>
      <c r="E2787" s="1" t="s">
        <v>13</v>
      </c>
      <c r="F2787">
        <v>2019</v>
      </c>
      <c r="G2787">
        <v>12</v>
      </c>
      <c r="H2787">
        <v>1141</v>
      </c>
      <c r="I2787">
        <v>7924</v>
      </c>
      <c r="J2787" s="4">
        <f>SUMIFS(I:I,D:D,External_Data[[#This Row],[Brand]],F:F,External_Data[[#This Row],[Year]])</f>
        <v>190155</v>
      </c>
      <c r="K27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190155</v>
      </c>
    </row>
    <row r="2788" spans="1:11" x14ac:dyDescent="0.25">
      <c r="A2788" s="1" t="s">
        <v>9</v>
      </c>
      <c r="B2788" s="1" t="s">
        <v>37</v>
      </c>
      <c r="C2788" s="1" t="s">
        <v>43</v>
      </c>
      <c r="D2788" s="1" t="s">
        <v>44</v>
      </c>
      <c r="E2788" s="1" t="s">
        <v>13</v>
      </c>
      <c r="F2788">
        <v>2020</v>
      </c>
      <c r="G2788">
        <v>1</v>
      </c>
      <c r="H2788">
        <v>1512</v>
      </c>
      <c r="I2788">
        <v>10535</v>
      </c>
      <c r="J2788" s="4">
        <f>SUMIFS(I:I,D:D,External_Data[[#This Row],[Brand]],F:F,External_Data[[#This Row],[Year]])</f>
        <v>170667</v>
      </c>
      <c r="K27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186508</v>
      </c>
    </row>
    <row r="2789" spans="1:11" x14ac:dyDescent="0.25">
      <c r="A2789" s="1" t="s">
        <v>9</v>
      </c>
      <c r="B2789" s="1" t="s">
        <v>37</v>
      </c>
      <c r="C2789" s="1" t="s">
        <v>43</v>
      </c>
      <c r="D2789" s="1" t="s">
        <v>44</v>
      </c>
      <c r="E2789" s="1" t="s">
        <v>13</v>
      </c>
      <c r="F2789">
        <v>2020</v>
      </c>
      <c r="G2789">
        <v>2</v>
      </c>
      <c r="H2789">
        <v>1330</v>
      </c>
      <c r="I2789">
        <v>9191</v>
      </c>
      <c r="J2789" s="4">
        <f>SUMIFS(I:I,D:D,External_Data[[#This Row],[Brand]],F:F,External_Data[[#This Row],[Year]])</f>
        <v>170667</v>
      </c>
      <c r="K27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184772</v>
      </c>
    </row>
    <row r="2790" spans="1:11" x14ac:dyDescent="0.25">
      <c r="A2790" s="1" t="s">
        <v>9</v>
      </c>
      <c r="B2790" s="1" t="s">
        <v>37</v>
      </c>
      <c r="C2790" s="1" t="s">
        <v>43</v>
      </c>
      <c r="D2790" s="1" t="s">
        <v>44</v>
      </c>
      <c r="E2790" s="1" t="s">
        <v>13</v>
      </c>
      <c r="F2790">
        <v>2020</v>
      </c>
      <c r="G2790">
        <v>3</v>
      </c>
      <c r="H2790">
        <v>1764</v>
      </c>
      <c r="I2790">
        <v>12264</v>
      </c>
      <c r="J2790" s="4">
        <f>SUMIFS(I:I,D:D,External_Data[[#This Row],[Brand]],F:F,External_Data[[#This Row],[Year]])</f>
        <v>170667</v>
      </c>
      <c r="K27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183456</v>
      </c>
    </row>
    <row r="2791" spans="1:11" x14ac:dyDescent="0.25">
      <c r="A2791" s="1" t="s">
        <v>9</v>
      </c>
      <c r="B2791" s="1" t="s">
        <v>37</v>
      </c>
      <c r="C2791" s="1" t="s">
        <v>43</v>
      </c>
      <c r="D2791" s="1" t="s">
        <v>44</v>
      </c>
      <c r="E2791" s="1" t="s">
        <v>13</v>
      </c>
      <c r="F2791">
        <v>2020</v>
      </c>
      <c r="G2791">
        <v>4</v>
      </c>
      <c r="H2791">
        <v>1015</v>
      </c>
      <c r="I2791">
        <v>7091</v>
      </c>
      <c r="J2791" s="4">
        <f>SUMIFS(I:I,D:D,External_Data[[#This Row],[Brand]],F:F,External_Data[[#This Row],[Year]])</f>
        <v>170667</v>
      </c>
      <c r="K27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181468</v>
      </c>
    </row>
    <row r="2792" spans="1:11" x14ac:dyDescent="0.25">
      <c r="A2792" s="1" t="s">
        <v>9</v>
      </c>
      <c r="B2792" s="1" t="s">
        <v>37</v>
      </c>
      <c r="C2792" s="1" t="s">
        <v>43</v>
      </c>
      <c r="D2792" s="1" t="s">
        <v>44</v>
      </c>
      <c r="E2792" s="1" t="s">
        <v>13</v>
      </c>
      <c r="F2792">
        <v>2020</v>
      </c>
      <c r="G2792">
        <v>5</v>
      </c>
      <c r="H2792">
        <v>1386</v>
      </c>
      <c r="I2792">
        <v>9653</v>
      </c>
      <c r="J2792" s="4">
        <f>SUMIFS(I:I,D:D,External_Data[[#This Row],[Brand]],F:F,External_Data[[#This Row],[Year]])</f>
        <v>170667</v>
      </c>
      <c r="K27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180012</v>
      </c>
    </row>
    <row r="2793" spans="1:11" x14ac:dyDescent="0.25">
      <c r="A2793" s="1" t="s">
        <v>9</v>
      </c>
      <c r="B2793" s="1" t="s">
        <v>37</v>
      </c>
      <c r="C2793" s="1" t="s">
        <v>43</v>
      </c>
      <c r="D2793" s="1" t="s">
        <v>44</v>
      </c>
      <c r="E2793" s="1" t="s">
        <v>13</v>
      </c>
      <c r="F2793">
        <v>2020</v>
      </c>
      <c r="G2793">
        <v>6</v>
      </c>
      <c r="H2793">
        <v>1302</v>
      </c>
      <c r="I2793">
        <v>9044</v>
      </c>
      <c r="J2793" s="4">
        <f>SUMIFS(I:I,D:D,External_Data[[#This Row],[Brand]],F:F,External_Data[[#This Row],[Year]])</f>
        <v>170667</v>
      </c>
      <c r="K27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178626</v>
      </c>
    </row>
    <row r="2794" spans="1:11" x14ac:dyDescent="0.25">
      <c r="A2794" s="1" t="s">
        <v>9</v>
      </c>
      <c r="B2794" s="1" t="s">
        <v>37</v>
      </c>
      <c r="C2794" s="1" t="s">
        <v>43</v>
      </c>
      <c r="D2794" s="1" t="s">
        <v>44</v>
      </c>
      <c r="E2794" s="1" t="s">
        <v>13</v>
      </c>
      <c r="F2794">
        <v>2020</v>
      </c>
      <c r="G2794">
        <v>7</v>
      </c>
      <c r="H2794">
        <v>1155</v>
      </c>
      <c r="I2794">
        <v>8029</v>
      </c>
      <c r="J2794" s="4">
        <f>SUMIFS(I:I,D:D,External_Data[[#This Row],[Brand]],F:F,External_Data[[#This Row],[Year]])</f>
        <v>170667</v>
      </c>
      <c r="K27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177632</v>
      </c>
    </row>
    <row r="2795" spans="1:11" x14ac:dyDescent="0.25">
      <c r="A2795" s="1" t="s">
        <v>9</v>
      </c>
      <c r="B2795" s="1" t="s">
        <v>37</v>
      </c>
      <c r="C2795" s="1" t="s">
        <v>43</v>
      </c>
      <c r="D2795" s="1" t="s">
        <v>44</v>
      </c>
      <c r="E2795" s="1" t="s">
        <v>13</v>
      </c>
      <c r="F2795">
        <v>2020</v>
      </c>
      <c r="G2795">
        <v>8</v>
      </c>
      <c r="H2795">
        <v>1407</v>
      </c>
      <c r="I2795">
        <v>9828</v>
      </c>
      <c r="J2795" s="4">
        <f>SUMIFS(I:I,D:D,External_Data[[#This Row],[Brand]],F:F,External_Data[[#This Row],[Year]])</f>
        <v>170667</v>
      </c>
      <c r="K27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175868</v>
      </c>
    </row>
    <row r="2796" spans="1:11" x14ac:dyDescent="0.25">
      <c r="A2796" s="1" t="s">
        <v>9</v>
      </c>
      <c r="B2796" s="1" t="s">
        <v>37</v>
      </c>
      <c r="C2796" s="1" t="s">
        <v>43</v>
      </c>
      <c r="D2796" s="1" t="s">
        <v>44</v>
      </c>
      <c r="E2796" s="1" t="s">
        <v>13</v>
      </c>
      <c r="F2796">
        <v>2020</v>
      </c>
      <c r="G2796">
        <v>9</v>
      </c>
      <c r="H2796">
        <v>1407</v>
      </c>
      <c r="I2796">
        <v>9828</v>
      </c>
      <c r="J2796" s="4">
        <f>SUMIFS(I:I,D:D,External_Data[[#This Row],[Brand]],F:F,External_Data[[#This Row],[Year]])</f>
        <v>170667</v>
      </c>
      <c r="K27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174265</v>
      </c>
    </row>
    <row r="2797" spans="1:11" x14ac:dyDescent="0.25">
      <c r="A2797" s="1" t="s">
        <v>9</v>
      </c>
      <c r="B2797" s="1" t="s">
        <v>37</v>
      </c>
      <c r="C2797" s="1" t="s">
        <v>43</v>
      </c>
      <c r="D2797" s="1" t="s">
        <v>44</v>
      </c>
      <c r="E2797" s="1" t="s">
        <v>13</v>
      </c>
      <c r="F2797">
        <v>2020</v>
      </c>
      <c r="G2797">
        <v>10</v>
      </c>
      <c r="H2797">
        <v>1302</v>
      </c>
      <c r="I2797">
        <v>9093</v>
      </c>
      <c r="J2797" s="4">
        <f>SUMIFS(I:I,D:D,External_Data[[#This Row],[Brand]],F:F,External_Data[[#This Row],[Year]])</f>
        <v>170667</v>
      </c>
      <c r="K27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173054</v>
      </c>
    </row>
    <row r="2798" spans="1:11" x14ac:dyDescent="0.25">
      <c r="A2798" s="1" t="s">
        <v>9</v>
      </c>
      <c r="B2798" s="1" t="s">
        <v>37</v>
      </c>
      <c r="C2798" s="1" t="s">
        <v>43</v>
      </c>
      <c r="D2798" s="1" t="s">
        <v>44</v>
      </c>
      <c r="E2798" s="1" t="s">
        <v>13</v>
      </c>
      <c r="F2798">
        <v>2020</v>
      </c>
      <c r="G2798">
        <v>11</v>
      </c>
      <c r="H2798">
        <v>1225</v>
      </c>
      <c r="I2798">
        <v>8547</v>
      </c>
      <c r="J2798" s="4">
        <f>SUMIFS(I:I,D:D,External_Data[[#This Row],[Brand]],F:F,External_Data[[#This Row],[Year]])</f>
        <v>170667</v>
      </c>
      <c r="K27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171808</v>
      </c>
    </row>
    <row r="2799" spans="1:11" x14ac:dyDescent="0.25">
      <c r="A2799" s="1" t="s">
        <v>9</v>
      </c>
      <c r="B2799" s="1" t="s">
        <v>37</v>
      </c>
      <c r="C2799" s="1" t="s">
        <v>43</v>
      </c>
      <c r="D2799" s="1" t="s">
        <v>44</v>
      </c>
      <c r="E2799" s="1" t="s">
        <v>13</v>
      </c>
      <c r="F2799">
        <v>2020</v>
      </c>
      <c r="G2799">
        <v>12</v>
      </c>
      <c r="H2799">
        <v>2044</v>
      </c>
      <c r="I2799">
        <v>14182</v>
      </c>
      <c r="J2799" s="4">
        <f>SUMIFS(I:I,D:D,External_Data[[#This Row],[Brand]],F:F,External_Data[[#This Row],[Year]])</f>
        <v>170667</v>
      </c>
      <c r="K27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170667</v>
      </c>
    </row>
    <row r="2800" spans="1:11" x14ac:dyDescent="0.25">
      <c r="A2800" s="1" t="s">
        <v>9</v>
      </c>
      <c r="B2800" s="1" t="s">
        <v>37</v>
      </c>
      <c r="C2800" s="1" t="s">
        <v>43</v>
      </c>
      <c r="D2800" s="1" t="s">
        <v>44</v>
      </c>
      <c r="E2800" s="1" t="s">
        <v>13</v>
      </c>
      <c r="F2800">
        <v>2021</v>
      </c>
      <c r="G2800">
        <v>1</v>
      </c>
      <c r="H2800">
        <v>1274</v>
      </c>
      <c r="I2800">
        <v>8813</v>
      </c>
      <c r="J2800" s="4">
        <f>SUMIFS(I:I,D:D,External_Data[[#This Row],[Brand]],F:F,External_Data[[#This Row],[Year]])</f>
        <v>177254</v>
      </c>
      <c r="K28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192591</v>
      </c>
    </row>
    <row r="2801" spans="1:11" x14ac:dyDescent="0.25">
      <c r="A2801" s="1" t="s">
        <v>9</v>
      </c>
      <c r="B2801" s="1" t="s">
        <v>37</v>
      </c>
      <c r="C2801" s="1" t="s">
        <v>43</v>
      </c>
      <c r="D2801" s="1" t="s">
        <v>44</v>
      </c>
      <c r="E2801" s="1" t="s">
        <v>13</v>
      </c>
      <c r="F2801">
        <v>2021</v>
      </c>
      <c r="G2801">
        <v>2</v>
      </c>
      <c r="H2801">
        <v>1701</v>
      </c>
      <c r="I2801">
        <v>11816</v>
      </c>
      <c r="J2801" s="4">
        <f>SUMIFS(I:I,D:D,External_Data[[#This Row],[Brand]],F:F,External_Data[[#This Row],[Year]])</f>
        <v>177254</v>
      </c>
      <c r="K28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191261</v>
      </c>
    </row>
    <row r="2802" spans="1:11" x14ac:dyDescent="0.25">
      <c r="A2802" s="1" t="s">
        <v>9</v>
      </c>
      <c r="B2802" s="1" t="s">
        <v>37</v>
      </c>
      <c r="C2802" s="1" t="s">
        <v>43</v>
      </c>
      <c r="D2802" s="1" t="s">
        <v>44</v>
      </c>
      <c r="E2802" s="1" t="s">
        <v>13</v>
      </c>
      <c r="F2802">
        <v>2021</v>
      </c>
      <c r="G2802">
        <v>3</v>
      </c>
      <c r="H2802">
        <v>1491</v>
      </c>
      <c r="I2802">
        <v>10325</v>
      </c>
      <c r="J2802" s="4">
        <f>SUMIFS(I:I,D:D,External_Data[[#This Row],[Brand]],F:F,External_Data[[#This Row],[Year]])</f>
        <v>177254</v>
      </c>
      <c r="K28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189497</v>
      </c>
    </row>
    <row r="2803" spans="1:11" x14ac:dyDescent="0.25">
      <c r="A2803" s="1" t="s">
        <v>9</v>
      </c>
      <c r="B2803" s="1" t="s">
        <v>37</v>
      </c>
      <c r="C2803" s="1" t="s">
        <v>43</v>
      </c>
      <c r="D2803" s="1" t="s">
        <v>44</v>
      </c>
      <c r="E2803" s="1" t="s">
        <v>13</v>
      </c>
      <c r="F2803">
        <v>2021</v>
      </c>
      <c r="G2803">
        <v>4</v>
      </c>
      <c r="H2803">
        <v>1939</v>
      </c>
      <c r="I2803">
        <v>13468</v>
      </c>
      <c r="J2803" s="4">
        <f>SUMIFS(I:I,D:D,External_Data[[#This Row],[Brand]],F:F,External_Data[[#This Row],[Year]])</f>
        <v>177254</v>
      </c>
      <c r="K28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188482</v>
      </c>
    </row>
    <row r="2804" spans="1:11" x14ac:dyDescent="0.25">
      <c r="A2804" s="1" t="s">
        <v>9</v>
      </c>
      <c r="B2804" s="1" t="s">
        <v>37</v>
      </c>
      <c r="C2804" s="1" t="s">
        <v>43</v>
      </c>
      <c r="D2804" s="1" t="s">
        <v>44</v>
      </c>
      <c r="E2804" s="1" t="s">
        <v>13</v>
      </c>
      <c r="F2804">
        <v>2021</v>
      </c>
      <c r="G2804">
        <v>5</v>
      </c>
      <c r="H2804">
        <v>1442</v>
      </c>
      <c r="I2804">
        <v>10073</v>
      </c>
      <c r="J2804" s="4">
        <f>SUMIFS(I:I,D:D,External_Data[[#This Row],[Brand]],F:F,External_Data[[#This Row],[Year]])</f>
        <v>177254</v>
      </c>
      <c r="K28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187096</v>
      </c>
    </row>
    <row r="2805" spans="1:11" x14ac:dyDescent="0.25">
      <c r="A2805" s="1" t="s">
        <v>9</v>
      </c>
      <c r="B2805" s="1" t="s">
        <v>37</v>
      </c>
      <c r="C2805" s="1" t="s">
        <v>43</v>
      </c>
      <c r="D2805" s="1" t="s">
        <v>44</v>
      </c>
      <c r="E2805" s="1" t="s">
        <v>13</v>
      </c>
      <c r="F2805">
        <v>2021</v>
      </c>
      <c r="G2805">
        <v>6</v>
      </c>
      <c r="H2805">
        <v>1512</v>
      </c>
      <c r="I2805">
        <v>10542</v>
      </c>
      <c r="J2805" s="4">
        <f>SUMIFS(I:I,D:D,External_Data[[#This Row],[Brand]],F:F,External_Data[[#This Row],[Year]])</f>
        <v>177254</v>
      </c>
      <c r="K28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185794</v>
      </c>
    </row>
    <row r="2806" spans="1:11" x14ac:dyDescent="0.25">
      <c r="A2806" s="1" t="s">
        <v>9</v>
      </c>
      <c r="B2806" s="1" t="s">
        <v>37</v>
      </c>
      <c r="C2806" s="1" t="s">
        <v>43</v>
      </c>
      <c r="D2806" s="1" t="s">
        <v>44</v>
      </c>
      <c r="E2806" s="1" t="s">
        <v>13</v>
      </c>
      <c r="F2806">
        <v>2021</v>
      </c>
      <c r="G2806">
        <v>7</v>
      </c>
      <c r="H2806">
        <v>1603</v>
      </c>
      <c r="I2806">
        <v>11158</v>
      </c>
      <c r="J2806" s="4">
        <f>SUMIFS(I:I,D:D,External_Data[[#This Row],[Brand]],F:F,External_Data[[#This Row],[Year]])</f>
        <v>177254</v>
      </c>
      <c r="K28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184639</v>
      </c>
    </row>
    <row r="2807" spans="1:11" x14ac:dyDescent="0.25">
      <c r="A2807" s="1" t="s">
        <v>9</v>
      </c>
      <c r="B2807" s="1" t="s">
        <v>37</v>
      </c>
      <c r="C2807" s="1" t="s">
        <v>43</v>
      </c>
      <c r="D2807" s="1" t="s">
        <v>44</v>
      </c>
      <c r="E2807" s="1" t="s">
        <v>13</v>
      </c>
      <c r="F2807">
        <v>2021</v>
      </c>
      <c r="G2807">
        <v>8</v>
      </c>
      <c r="H2807">
        <v>1246</v>
      </c>
      <c r="I2807">
        <v>8694</v>
      </c>
      <c r="J2807" s="4">
        <f>SUMIFS(I:I,D:D,External_Data[[#This Row],[Brand]],F:F,External_Data[[#This Row],[Year]])</f>
        <v>177254</v>
      </c>
      <c r="K28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183232</v>
      </c>
    </row>
    <row r="2808" spans="1:11" x14ac:dyDescent="0.25">
      <c r="A2808" s="1" t="s">
        <v>9</v>
      </c>
      <c r="B2808" s="1" t="s">
        <v>37</v>
      </c>
      <c r="C2808" s="1" t="s">
        <v>43</v>
      </c>
      <c r="D2808" s="1" t="s">
        <v>44</v>
      </c>
      <c r="E2808" s="1" t="s">
        <v>13</v>
      </c>
      <c r="F2808">
        <v>2021</v>
      </c>
      <c r="G2808">
        <v>9</v>
      </c>
      <c r="H2808">
        <v>2205</v>
      </c>
      <c r="I2808">
        <v>15351</v>
      </c>
      <c r="J2808" s="4">
        <f>SUMIFS(I:I,D:D,External_Data[[#This Row],[Brand]],F:F,External_Data[[#This Row],[Year]])</f>
        <v>177254</v>
      </c>
      <c r="K28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181825</v>
      </c>
    </row>
    <row r="2809" spans="1:11" x14ac:dyDescent="0.25">
      <c r="A2809" s="1" t="s">
        <v>9</v>
      </c>
      <c r="B2809" s="1" t="s">
        <v>37</v>
      </c>
      <c r="C2809" s="1" t="s">
        <v>43</v>
      </c>
      <c r="D2809" s="1" t="s">
        <v>44</v>
      </c>
      <c r="E2809" s="1" t="s">
        <v>13</v>
      </c>
      <c r="F2809">
        <v>2021</v>
      </c>
      <c r="G2809">
        <v>10</v>
      </c>
      <c r="H2809">
        <v>1799</v>
      </c>
      <c r="I2809">
        <v>12558</v>
      </c>
      <c r="J2809" s="4">
        <f>SUMIFS(I:I,D:D,External_Data[[#This Row],[Brand]],F:F,External_Data[[#This Row],[Year]])</f>
        <v>177254</v>
      </c>
      <c r="K28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180523</v>
      </c>
    </row>
    <row r="2810" spans="1:11" x14ac:dyDescent="0.25">
      <c r="A2810" s="1" t="s">
        <v>9</v>
      </c>
      <c r="B2810" s="1" t="s">
        <v>37</v>
      </c>
      <c r="C2810" s="1" t="s">
        <v>43</v>
      </c>
      <c r="D2810" s="1" t="s">
        <v>44</v>
      </c>
      <c r="E2810" s="1" t="s">
        <v>13</v>
      </c>
      <c r="F2810">
        <v>2021</v>
      </c>
      <c r="G2810">
        <v>11</v>
      </c>
      <c r="H2810">
        <v>1225</v>
      </c>
      <c r="I2810">
        <v>8498</v>
      </c>
      <c r="J2810" s="4">
        <f>SUMIFS(I:I,D:D,External_Data[[#This Row],[Brand]],F:F,External_Data[[#This Row],[Year]])</f>
        <v>177254</v>
      </c>
      <c r="K28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179298</v>
      </c>
    </row>
    <row r="2811" spans="1:11" x14ac:dyDescent="0.25">
      <c r="A2811" s="1" t="s">
        <v>9</v>
      </c>
      <c r="B2811" s="1" t="s">
        <v>37</v>
      </c>
      <c r="C2811" s="1" t="s">
        <v>43</v>
      </c>
      <c r="D2811" s="1" t="s">
        <v>44</v>
      </c>
      <c r="E2811" s="1" t="s">
        <v>13</v>
      </c>
      <c r="F2811">
        <v>2021</v>
      </c>
      <c r="G2811">
        <v>12</v>
      </c>
      <c r="H2811">
        <v>1652</v>
      </c>
      <c r="I2811">
        <v>11501</v>
      </c>
      <c r="J2811" s="4">
        <f>SUMIFS(I:I,D:D,External_Data[[#This Row],[Brand]],F:F,External_Data[[#This Row],[Year]])</f>
        <v>177254</v>
      </c>
      <c r="K28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177254</v>
      </c>
    </row>
    <row r="2812" spans="1:11" x14ac:dyDescent="0.25">
      <c r="A2812" s="1" t="s">
        <v>9</v>
      </c>
      <c r="B2812" s="1" t="s">
        <v>37</v>
      </c>
      <c r="C2812" s="1" t="s">
        <v>43</v>
      </c>
      <c r="D2812" s="1" t="s">
        <v>44</v>
      </c>
      <c r="E2812" s="1" t="s">
        <v>13</v>
      </c>
      <c r="F2812">
        <v>2022</v>
      </c>
      <c r="G2812">
        <v>1</v>
      </c>
      <c r="H2812">
        <v>1477</v>
      </c>
      <c r="I2812">
        <v>10269</v>
      </c>
      <c r="J2812" s="4">
        <f>SUMIFS(I:I,D:D,External_Data[[#This Row],[Brand]],F:F,External_Data[[#This Row],[Year]])</f>
        <v>165291</v>
      </c>
      <c r="K28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183106</v>
      </c>
    </row>
    <row r="2813" spans="1:11" x14ac:dyDescent="0.25">
      <c r="A2813" s="1" t="s">
        <v>9</v>
      </c>
      <c r="B2813" s="1" t="s">
        <v>37</v>
      </c>
      <c r="C2813" s="1" t="s">
        <v>43</v>
      </c>
      <c r="D2813" s="1" t="s">
        <v>44</v>
      </c>
      <c r="E2813" s="1" t="s">
        <v>13</v>
      </c>
      <c r="F2813">
        <v>2022</v>
      </c>
      <c r="G2813">
        <v>2</v>
      </c>
      <c r="H2813">
        <v>1281</v>
      </c>
      <c r="I2813">
        <v>8897</v>
      </c>
      <c r="J2813" s="4">
        <f>SUMIFS(I:I,D:D,External_Data[[#This Row],[Brand]],F:F,External_Data[[#This Row],[Year]])</f>
        <v>165291</v>
      </c>
      <c r="K28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181405</v>
      </c>
    </row>
    <row r="2814" spans="1:11" x14ac:dyDescent="0.25">
      <c r="A2814" s="1" t="s">
        <v>9</v>
      </c>
      <c r="B2814" s="1" t="s">
        <v>37</v>
      </c>
      <c r="C2814" s="1" t="s">
        <v>43</v>
      </c>
      <c r="D2814" s="1" t="s">
        <v>44</v>
      </c>
      <c r="E2814" s="1" t="s">
        <v>13</v>
      </c>
      <c r="F2814">
        <v>2022</v>
      </c>
      <c r="G2814">
        <v>3</v>
      </c>
      <c r="H2814">
        <v>1246</v>
      </c>
      <c r="I2814">
        <v>8666</v>
      </c>
      <c r="J2814" s="4">
        <f>SUMIFS(I:I,D:D,External_Data[[#This Row],[Brand]],F:F,External_Data[[#This Row],[Year]])</f>
        <v>165291</v>
      </c>
      <c r="K28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179914</v>
      </c>
    </row>
    <row r="2815" spans="1:11" x14ac:dyDescent="0.25">
      <c r="A2815" s="1" t="s">
        <v>9</v>
      </c>
      <c r="B2815" s="1" t="s">
        <v>37</v>
      </c>
      <c r="C2815" s="1" t="s">
        <v>43</v>
      </c>
      <c r="D2815" s="1" t="s">
        <v>44</v>
      </c>
      <c r="E2815" s="1" t="s">
        <v>13</v>
      </c>
      <c r="F2815">
        <v>2022</v>
      </c>
      <c r="G2815">
        <v>4</v>
      </c>
      <c r="H2815">
        <v>875</v>
      </c>
      <c r="I2815">
        <v>6097</v>
      </c>
      <c r="J2815" s="4">
        <f>SUMIFS(I:I,D:D,External_Data[[#This Row],[Brand]],F:F,External_Data[[#This Row],[Year]])</f>
        <v>165291</v>
      </c>
      <c r="K28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177975</v>
      </c>
    </row>
    <row r="2816" spans="1:11" x14ac:dyDescent="0.25">
      <c r="A2816" s="1" t="s">
        <v>9</v>
      </c>
      <c r="B2816" s="1" t="s">
        <v>37</v>
      </c>
      <c r="C2816" s="1" t="s">
        <v>43</v>
      </c>
      <c r="D2816" s="1" t="s">
        <v>44</v>
      </c>
      <c r="E2816" s="1" t="s">
        <v>13</v>
      </c>
      <c r="F2816">
        <v>2022</v>
      </c>
      <c r="G2816">
        <v>5</v>
      </c>
      <c r="H2816">
        <v>1204</v>
      </c>
      <c r="I2816">
        <v>8337</v>
      </c>
      <c r="J2816" s="4">
        <f>SUMIFS(I:I,D:D,External_Data[[#This Row],[Brand]],F:F,External_Data[[#This Row],[Year]])</f>
        <v>165291</v>
      </c>
      <c r="K28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176533</v>
      </c>
    </row>
    <row r="2817" spans="1:11" x14ac:dyDescent="0.25">
      <c r="A2817" s="1" t="s">
        <v>9</v>
      </c>
      <c r="B2817" s="1" t="s">
        <v>37</v>
      </c>
      <c r="C2817" s="1" t="s">
        <v>43</v>
      </c>
      <c r="D2817" s="1" t="s">
        <v>44</v>
      </c>
      <c r="E2817" s="1" t="s">
        <v>13</v>
      </c>
      <c r="F2817">
        <v>2022</v>
      </c>
      <c r="G2817">
        <v>6</v>
      </c>
      <c r="H2817">
        <v>2023</v>
      </c>
      <c r="I2817">
        <v>14007</v>
      </c>
      <c r="J2817" s="4">
        <f>SUMIFS(I:I,D:D,External_Data[[#This Row],[Brand]],F:F,External_Data[[#This Row],[Year]])</f>
        <v>165291</v>
      </c>
      <c r="K28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175021</v>
      </c>
    </row>
    <row r="2818" spans="1:11" x14ac:dyDescent="0.25">
      <c r="A2818" s="1" t="s">
        <v>9</v>
      </c>
      <c r="B2818" s="1" t="s">
        <v>37</v>
      </c>
      <c r="C2818" s="1" t="s">
        <v>43</v>
      </c>
      <c r="D2818" s="1" t="s">
        <v>44</v>
      </c>
      <c r="E2818" s="1" t="s">
        <v>13</v>
      </c>
      <c r="F2818">
        <v>2022</v>
      </c>
      <c r="G2818">
        <v>7</v>
      </c>
      <c r="H2818">
        <v>1673</v>
      </c>
      <c r="I2818">
        <v>11641</v>
      </c>
      <c r="J2818" s="4">
        <f>SUMIFS(I:I,D:D,External_Data[[#This Row],[Brand]],F:F,External_Data[[#This Row],[Year]])</f>
        <v>165291</v>
      </c>
      <c r="K28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173418</v>
      </c>
    </row>
    <row r="2819" spans="1:11" x14ac:dyDescent="0.25">
      <c r="A2819" s="1" t="s">
        <v>9</v>
      </c>
      <c r="B2819" s="1" t="s">
        <v>37</v>
      </c>
      <c r="C2819" s="1" t="s">
        <v>43</v>
      </c>
      <c r="D2819" s="1" t="s">
        <v>44</v>
      </c>
      <c r="E2819" s="1" t="s">
        <v>13</v>
      </c>
      <c r="F2819">
        <v>2022</v>
      </c>
      <c r="G2819">
        <v>8</v>
      </c>
      <c r="H2819">
        <v>1316</v>
      </c>
      <c r="I2819">
        <v>9135</v>
      </c>
      <c r="J2819" s="4">
        <f>SUMIFS(I:I,D:D,External_Data[[#This Row],[Brand]],F:F,External_Data[[#This Row],[Year]])</f>
        <v>165291</v>
      </c>
      <c r="K28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172172</v>
      </c>
    </row>
    <row r="2820" spans="1:11" x14ac:dyDescent="0.25">
      <c r="A2820" s="1" t="s">
        <v>9</v>
      </c>
      <c r="B2820" s="1" t="s">
        <v>37</v>
      </c>
      <c r="C2820" s="1" t="s">
        <v>43</v>
      </c>
      <c r="D2820" s="1" t="s">
        <v>44</v>
      </c>
      <c r="E2820" s="1" t="s">
        <v>13</v>
      </c>
      <c r="F2820">
        <v>2022</v>
      </c>
      <c r="G2820">
        <v>9</v>
      </c>
      <c r="H2820">
        <v>1631</v>
      </c>
      <c r="I2820">
        <v>11410</v>
      </c>
      <c r="J2820" s="4">
        <f>SUMIFS(I:I,D:D,External_Data[[#This Row],[Brand]],F:F,External_Data[[#This Row],[Year]])</f>
        <v>165291</v>
      </c>
      <c r="K28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169967</v>
      </c>
    </row>
    <row r="2821" spans="1:11" x14ac:dyDescent="0.25">
      <c r="A2821" s="1" t="s">
        <v>9</v>
      </c>
      <c r="B2821" s="1" t="s">
        <v>37</v>
      </c>
      <c r="C2821" s="1" t="s">
        <v>43</v>
      </c>
      <c r="D2821" s="1" t="s">
        <v>44</v>
      </c>
      <c r="E2821" s="1" t="s">
        <v>13</v>
      </c>
      <c r="F2821">
        <v>2022</v>
      </c>
      <c r="G2821">
        <v>10</v>
      </c>
      <c r="H2821">
        <v>973</v>
      </c>
      <c r="I2821">
        <v>7091</v>
      </c>
      <c r="J2821" s="4">
        <f>SUMIFS(I:I,D:D,External_Data[[#This Row],[Brand]],F:F,External_Data[[#This Row],[Year]])</f>
        <v>165291</v>
      </c>
      <c r="K28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168168</v>
      </c>
    </row>
    <row r="2822" spans="1:11" x14ac:dyDescent="0.25">
      <c r="A2822" s="1" t="s">
        <v>9</v>
      </c>
      <c r="B2822" s="1" t="s">
        <v>37</v>
      </c>
      <c r="C2822" s="1" t="s">
        <v>43</v>
      </c>
      <c r="D2822" s="1" t="s">
        <v>44</v>
      </c>
      <c r="E2822" s="1" t="s">
        <v>13</v>
      </c>
      <c r="F2822">
        <v>2022</v>
      </c>
      <c r="G2822">
        <v>11</v>
      </c>
      <c r="H2822">
        <v>1470</v>
      </c>
      <c r="I2822">
        <v>10710</v>
      </c>
      <c r="J2822" s="4">
        <f>SUMIFS(I:I,D:D,External_Data[[#This Row],[Brand]],F:F,External_Data[[#This Row],[Year]])</f>
        <v>165291</v>
      </c>
      <c r="K28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166943</v>
      </c>
    </row>
    <row r="2823" spans="1:11" x14ac:dyDescent="0.25">
      <c r="A2823" s="1" t="s">
        <v>9</v>
      </c>
      <c r="B2823" s="1" t="s">
        <v>37</v>
      </c>
      <c r="C2823" s="1" t="s">
        <v>43</v>
      </c>
      <c r="D2823" s="1" t="s">
        <v>44</v>
      </c>
      <c r="E2823" s="1" t="s">
        <v>13</v>
      </c>
      <c r="F2823">
        <v>2022</v>
      </c>
      <c r="G2823">
        <v>12</v>
      </c>
      <c r="H2823">
        <v>1491</v>
      </c>
      <c r="I2823">
        <v>10822</v>
      </c>
      <c r="J2823" s="4">
        <f>SUMIFS(I:I,D:D,External_Data[[#This Row],[Brand]],F:F,External_Data[[#This Row],[Year]])</f>
        <v>165291</v>
      </c>
      <c r="K28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165291</v>
      </c>
    </row>
    <row r="2824" spans="1:11" x14ac:dyDescent="0.25">
      <c r="A2824" s="1" t="s">
        <v>9</v>
      </c>
      <c r="B2824" s="1" t="s">
        <v>37</v>
      </c>
      <c r="C2824" s="1" t="s">
        <v>43</v>
      </c>
      <c r="D2824" s="1" t="s">
        <v>44</v>
      </c>
      <c r="E2824" s="1" t="s">
        <v>13</v>
      </c>
      <c r="F2824">
        <v>2023</v>
      </c>
      <c r="G2824">
        <v>1</v>
      </c>
      <c r="H2824">
        <v>1526</v>
      </c>
      <c r="I2824">
        <v>11088</v>
      </c>
      <c r="J2824" s="4">
        <f>SUMIFS(I:I,D:D,External_Data[[#This Row],[Brand]],F:F,External_Data[[#This Row],[Year]])</f>
        <v>42322</v>
      </c>
      <c r="K28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57505</v>
      </c>
    </row>
    <row r="2825" spans="1:11" x14ac:dyDescent="0.25">
      <c r="A2825" s="1" t="s">
        <v>9</v>
      </c>
      <c r="B2825" s="1" t="s">
        <v>37</v>
      </c>
      <c r="C2825" s="1" t="s">
        <v>43</v>
      </c>
      <c r="D2825" s="1" t="s">
        <v>44</v>
      </c>
      <c r="E2825" s="1" t="s">
        <v>13</v>
      </c>
      <c r="F2825">
        <v>2023</v>
      </c>
      <c r="G2825">
        <v>2</v>
      </c>
      <c r="H2825">
        <v>1442</v>
      </c>
      <c r="I2825">
        <v>10521</v>
      </c>
      <c r="J2825" s="4">
        <f>SUMIFS(I:I,D:D,External_Data[[#This Row],[Brand]],F:F,External_Data[[#This Row],[Year]])</f>
        <v>42322</v>
      </c>
      <c r="K28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56224</v>
      </c>
    </row>
    <row r="2826" spans="1:11" x14ac:dyDescent="0.25">
      <c r="A2826" s="1" t="s">
        <v>9</v>
      </c>
      <c r="B2826" s="1" t="s">
        <v>37</v>
      </c>
      <c r="C2826" s="1" t="s">
        <v>43</v>
      </c>
      <c r="D2826" s="1" t="s">
        <v>44</v>
      </c>
      <c r="E2826" s="1" t="s">
        <v>13</v>
      </c>
      <c r="F2826">
        <v>2023</v>
      </c>
      <c r="G2826">
        <v>3</v>
      </c>
      <c r="H2826">
        <v>1281</v>
      </c>
      <c r="I2826">
        <v>9345</v>
      </c>
      <c r="J2826" s="4">
        <f>SUMIFS(I:I,D:D,External_Data[[#This Row],[Brand]],F:F,External_Data[[#This Row],[Year]])</f>
        <v>42322</v>
      </c>
      <c r="K28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54978</v>
      </c>
    </row>
    <row r="2827" spans="1:11" x14ac:dyDescent="0.25">
      <c r="A2827" s="1" t="s">
        <v>9</v>
      </c>
      <c r="B2827" s="1" t="s">
        <v>37</v>
      </c>
      <c r="C2827" s="1" t="s">
        <v>43</v>
      </c>
      <c r="D2827" s="1" t="s">
        <v>44</v>
      </c>
      <c r="E2827" s="1" t="s">
        <v>14</v>
      </c>
      <c r="F2827">
        <v>2018</v>
      </c>
      <c r="G2827">
        <v>1</v>
      </c>
      <c r="H2827">
        <v>623</v>
      </c>
      <c r="I2827">
        <v>4375</v>
      </c>
      <c r="J2827" s="4">
        <f>SUMIFS(I:I,D:D,External_Data[[#This Row],[Brand]],F:F,External_Data[[#This Row],[Year]])</f>
        <v>208432</v>
      </c>
      <c r="K28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28" spans="1:11" x14ac:dyDescent="0.25">
      <c r="A2828" s="1" t="s">
        <v>9</v>
      </c>
      <c r="B2828" s="1" t="s">
        <v>37</v>
      </c>
      <c r="C2828" s="1" t="s">
        <v>43</v>
      </c>
      <c r="D2828" s="1" t="s">
        <v>44</v>
      </c>
      <c r="E2828" s="1" t="s">
        <v>14</v>
      </c>
      <c r="F2828">
        <v>2018</v>
      </c>
      <c r="G2828">
        <v>2</v>
      </c>
      <c r="H2828">
        <v>441</v>
      </c>
      <c r="I2828">
        <v>3087</v>
      </c>
      <c r="J2828" s="4">
        <f>SUMIFS(I:I,D:D,External_Data[[#This Row],[Brand]],F:F,External_Data[[#This Row],[Year]])</f>
        <v>208432</v>
      </c>
      <c r="K28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29" spans="1:11" x14ac:dyDescent="0.25">
      <c r="A2829" s="1" t="s">
        <v>9</v>
      </c>
      <c r="B2829" s="1" t="s">
        <v>37</v>
      </c>
      <c r="C2829" s="1" t="s">
        <v>43</v>
      </c>
      <c r="D2829" s="1" t="s">
        <v>44</v>
      </c>
      <c r="E2829" s="1" t="s">
        <v>14</v>
      </c>
      <c r="F2829">
        <v>2018</v>
      </c>
      <c r="G2829">
        <v>3</v>
      </c>
      <c r="H2829">
        <v>378</v>
      </c>
      <c r="I2829">
        <v>2667</v>
      </c>
      <c r="J2829" s="4">
        <f>SUMIFS(I:I,D:D,External_Data[[#This Row],[Brand]],F:F,External_Data[[#This Row],[Year]])</f>
        <v>208432</v>
      </c>
      <c r="K28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0" spans="1:11" x14ac:dyDescent="0.25">
      <c r="A2830" s="1" t="s">
        <v>9</v>
      </c>
      <c r="B2830" s="1" t="s">
        <v>37</v>
      </c>
      <c r="C2830" s="1" t="s">
        <v>43</v>
      </c>
      <c r="D2830" s="1" t="s">
        <v>44</v>
      </c>
      <c r="E2830" s="1" t="s">
        <v>14</v>
      </c>
      <c r="F2830">
        <v>2018</v>
      </c>
      <c r="G2830">
        <v>4</v>
      </c>
      <c r="H2830">
        <v>427</v>
      </c>
      <c r="I2830">
        <v>2982</v>
      </c>
      <c r="J2830" s="4">
        <f>SUMIFS(I:I,D:D,External_Data[[#This Row],[Brand]],F:F,External_Data[[#This Row],[Year]])</f>
        <v>208432</v>
      </c>
      <c r="K28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1" spans="1:11" x14ac:dyDescent="0.25">
      <c r="A2831" s="1" t="s">
        <v>9</v>
      </c>
      <c r="B2831" s="1" t="s">
        <v>37</v>
      </c>
      <c r="C2831" s="1" t="s">
        <v>43</v>
      </c>
      <c r="D2831" s="1" t="s">
        <v>44</v>
      </c>
      <c r="E2831" s="1" t="s">
        <v>14</v>
      </c>
      <c r="F2831">
        <v>2018</v>
      </c>
      <c r="G2831">
        <v>5</v>
      </c>
      <c r="H2831">
        <v>1435</v>
      </c>
      <c r="I2831">
        <v>9989</v>
      </c>
      <c r="J2831" s="4">
        <f>SUMIFS(I:I,D:D,External_Data[[#This Row],[Brand]],F:F,External_Data[[#This Row],[Year]])</f>
        <v>208432</v>
      </c>
      <c r="K28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2" spans="1:11" x14ac:dyDescent="0.25">
      <c r="A2832" s="1" t="s">
        <v>9</v>
      </c>
      <c r="B2832" s="1" t="s">
        <v>37</v>
      </c>
      <c r="C2832" s="1" t="s">
        <v>43</v>
      </c>
      <c r="D2832" s="1" t="s">
        <v>44</v>
      </c>
      <c r="E2832" s="1" t="s">
        <v>14</v>
      </c>
      <c r="F2832">
        <v>2018</v>
      </c>
      <c r="G2832">
        <v>6</v>
      </c>
      <c r="H2832">
        <v>707</v>
      </c>
      <c r="I2832">
        <v>4886</v>
      </c>
      <c r="J2832" s="4">
        <f>SUMIFS(I:I,D:D,External_Data[[#This Row],[Brand]],F:F,External_Data[[#This Row],[Year]])</f>
        <v>208432</v>
      </c>
      <c r="K28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3" spans="1:11" x14ac:dyDescent="0.25">
      <c r="A2833" s="1" t="s">
        <v>9</v>
      </c>
      <c r="B2833" s="1" t="s">
        <v>37</v>
      </c>
      <c r="C2833" s="1" t="s">
        <v>43</v>
      </c>
      <c r="D2833" s="1" t="s">
        <v>44</v>
      </c>
      <c r="E2833" s="1" t="s">
        <v>14</v>
      </c>
      <c r="F2833">
        <v>2018</v>
      </c>
      <c r="G2833">
        <v>7</v>
      </c>
      <c r="H2833">
        <v>462</v>
      </c>
      <c r="I2833">
        <v>3213</v>
      </c>
      <c r="J2833" s="4">
        <f>SUMIFS(I:I,D:D,External_Data[[#This Row],[Brand]],F:F,External_Data[[#This Row],[Year]])</f>
        <v>208432</v>
      </c>
      <c r="K28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4" spans="1:11" x14ac:dyDescent="0.25">
      <c r="A2834" s="1" t="s">
        <v>9</v>
      </c>
      <c r="B2834" s="1" t="s">
        <v>37</v>
      </c>
      <c r="C2834" s="1" t="s">
        <v>43</v>
      </c>
      <c r="D2834" s="1" t="s">
        <v>44</v>
      </c>
      <c r="E2834" s="1" t="s">
        <v>14</v>
      </c>
      <c r="F2834">
        <v>2018</v>
      </c>
      <c r="G2834">
        <v>8</v>
      </c>
      <c r="H2834">
        <v>322</v>
      </c>
      <c r="I2834">
        <v>2261</v>
      </c>
      <c r="J2834" s="4">
        <f>SUMIFS(I:I,D:D,External_Data[[#This Row],[Brand]],F:F,External_Data[[#This Row],[Year]])</f>
        <v>208432</v>
      </c>
      <c r="K28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5" spans="1:11" x14ac:dyDescent="0.25">
      <c r="A2835" s="1" t="s">
        <v>9</v>
      </c>
      <c r="B2835" s="1" t="s">
        <v>37</v>
      </c>
      <c r="C2835" s="1" t="s">
        <v>43</v>
      </c>
      <c r="D2835" s="1" t="s">
        <v>44</v>
      </c>
      <c r="E2835" s="1" t="s">
        <v>14</v>
      </c>
      <c r="F2835">
        <v>2018</v>
      </c>
      <c r="G2835">
        <v>9</v>
      </c>
      <c r="H2835">
        <v>833</v>
      </c>
      <c r="I2835">
        <v>5740</v>
      </c>
      <c r="J2835" s="4">
        <f>SUMIFS(I:I,D:D,External_Data[[#This Row],[Brand]],F:F,External_Data[[#This Row],[Year]])</f>
        <v>208432</v>
      </c>
      <c r="K28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6" spans="1:11" x14ac:dyDescent="0.25">
      <c r="A2836" s="1" t="s">
        <v>9</v>
      </c>
      <c r="B2836" s="1" t="s">
        <v>37</v>
      </c>
      <c r="C2836" s="1" t="s">
        <v>43</v>
      </c>
      <c r="D2836" s="1" t="s">
        <v>44</v>
      </c>
      <c r="E2836" s="1" t="s">
        <v>14</v>
      </c>
      <c r="F2836">
        <v>2018</v>
      </c>
      <c r="G2836">
        <v>10</v>
      </c>
      <c r="H2836">
        <v>413</v>
      </c>
      <c r="I2836">
        <v>2919</v>
      </c>
      <c r="J2836" s="4">
        <f>SUMIFS(I:I,D:D,External_Data[[#This Row],[Brand]],F:F,External_Data[[#This Row],[Year]])</f>
        <v>208432</v>
      </c>
      <c r="K28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7" spans="1:11" x14ac:dyDescent="0.25">
      <c r="A2837" s="1" t="s">
        <v>9</v>
      </c>
      <c r="B2837" s="1" t="s">
        <v>37</v>
      </c>
      <c r="C2837" s="1" t="s">
        <v>43</v>
      </c>
      <c r="D2837" s="1" t="s">
        <v>44</v>
      </c>
      <c r="E2837" s="1" t="s">
        <v>14</v>
      </c>
      <c r="F2837">
        <v>2018</v>
      </c>
      <c r="G2837">
        <v>11</v>
      </c>
      <c r="H2837">
        <v>567</v>
      </c>
      <c r="I2837">
        <v>3962</v>
      </c>
      <c r="J2837" s="4">
        <f>SUMIFS(I:I,D:D,External_Data[[#This Row],[Brand]],F:F,External_Data[[#This Row],[Year]])</f>
        <v>208432</v>
      </c>
      <c r="K28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8" spans="1:11" x14ac:dyDescent="0.25">
      <c r="A2838" s="1" t="s">
        <v>9</v>
      </c>
      <c r="B2838" s="1" t="s">
        <v>37</v>
      </c>
      <c r="C2838" s="1" t="s">
        <v>43</v>
      </c>
      <c r="D2838" s="1" t="s">
        <v>44</v>
      </c>
      <c r="E2838" s="1" t="s">
        <v>14</v>
      </c>
      <c r="F2838">
        <v>2018</v>
      </c>
      <c r="G2838">
        <v>12</v>
      </c>
      <c r="H2838">
        <v>266</v>
      </c>
      <c r="I2838">
        <v>1834</v>
      </c>
      <c r="J2838" s="4">
        <f>SUMIFS(I:I,D:D,External_Data[[#This Row],[Brand]],F:F,External_Data[[#This Row],[Year]])</f>
        <v>208432</v>
      </c>
      <c r="K28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39" spans="1:11" x14ac:dyDescent="0.25">
      <c r="A2839" s="1" t="s">
        <v>9</v>
      </c>
      <c r="B2839" s="1" t="s">
        <v>37</v>
      </c>
      <c r="C2839" s="1" t="s">
        <v>43</v>
      </c>
      <c r="D2839" s="1" t="s">
        <v>44</v>
      </c>
      <c r="E2839" s="1" t="s">
        <v>14</v>
      </c>
      <c r="F2839">
        <v>2019</v>
      </c>
      <c r="G2839">
        <v>1</v>
      </c>
      <c r="H2839">
        <v>623</v>
      </c>
      <c r="I2839">
        <v>4354</v>
      </c>
      <c r="J2839" s="4">
        <f>SUMIFS(I:I,D:D,External_Data[[#This Row],[Brand]],F:F,External_Data[[#This Row],[Year]])</f>
        <v>190155</v>
      </c>
      <c r="K28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196406</v>
      </c>
    </row>
    <row r="2840" spans="1:11" x14ac:dyDescent="0.25">
      <c r="A2840" s="1" t="s">
        <v>9</v>
      </c>
      <c r="B2840" s="1" t="s">
        <v>37</v>
      </c>
      <c r="C2840" s="1" t="s">
        <v>43</v>
      </c>
      <c r="D2840" s="1" t="s">
        <v>44</v>
      </c>
      <c r="E2840" s="1" t="s">
        <v>14</v>
      </c>
      <c r="F2840">
        <v>2019</v>
      </c>
      <c r="G2840">
        <v>2</v>
      </c>
      <c r="H2840">
        <v>301</v>
      </c>
      <c r="I2840">
        <v>2079</v>
      </c>
      <c r="J2840" s="4">
        <f>SUMIFS(I:I,D:D,External_Data[[#This Row],[Brand]],F:F,External_Data[[#This Row],[Year]])</f>
        <v>190155</v>
      </c>
      <c r="K28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195965</v>
      </c>
    </row>
    <row r="2841" spans="1:11" x14ac:dyDescent="0.25">
      <c r="A2841" s="1" t="s">
        <v>9</v>
      </c>
      <c r="B2841" s="1" t="s">
        <v>37</v>
      </c>
      <c r="C2841" s="1" t="s">
        <v>43</v>
      </c>
      <c r="D2841" s="1" t="s">
        <v>44</v>
      </c>
      <c r="E2841" s="1" t="s">
        <v>14</v>
      </c>
      <c r="F2841">
        <v>2019</v>
      </c>
      <c r="G2841">
        <v>3</v>
      </c>
      <c r="H2841">
        <v>392</v>
      </c>
      <c r="I2841">
        <v>2737</v>
      </c>
      <c r="J2841" s="4">
        <f>SUMIFS(I:I,D:D,External_Data[[#This Row],[Brand]],F:F,External_Data[[#This Row],[Year]])</f>
        <v>190155</v>
      </c>
      <c r="K28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195587</v>
      </c>
    </row>
    <row r="2842" spans="1:11" x14ac:dyDescent="0.25">
      <c r="A2842" s="1" t="s">
        <v>9</v>
      </c>
      <c r="B2842" s="1" t="s">
        <v>37</v>
      </c>
      <c r="C2842" s="1" t="s">
        <v>43</v>
      </c>
      <c r="D2842" s="1" t="s">
        <v>44</v>
      </c>
      <c r="E2842" s="1" t="s">
        <v>14</v>
      </c>
      <c r="F2842">
        <v>2019</v>
      </c>
      <c r="G2842">
        <v>4</v>
      </c>
      <c r="H2842">
        <v>609</v>
      </c>
      <c r="I2842">
        <v>4228</v>
      </c>
      <c r="J2842" s="4">
        <f>SUMIFS(I:I,D:D,External_Data[[#This Row],[Brand]],F:F,External_Data[[#This Row],[Year]])</f>
        <v>190155</v>
      </c>
      <c r="K28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195160</v>
      </c>
    </row>
    <row r="2843" spans="1:11" x14ac:dyDescent="0.25">
      <c r="A2843" s="1" t="s">
        <v>9</v>
      </c>
      <c r="B2843" s="1" t="s">
        <v>37</v>
      </c>
      <c r="C2843" s="1" t="s">
        <v>43</v>
      </c>
      <c r="D2843" s="1" t="s">
        <v>44</v>
      </c>
      <c r="E2843" s="1" t="s">
        <v>14</v>
      </c>
      <c r="F2843">
        <v>2019</v>
      </c>
      <c r="G2843">
        <v>5</v>
      </c>
      <c r="H2843">
        <v>301</v>
      </c>
      <c r="I2843">
        <v>2128</v>
      </c>
      <c r="J2843" s="4">
        <f>SUMIFS(I:I,D:D,External_Data[[#This Row],[Brand]],F:F,External_Data[[#This Row],[Year]])</f>
        <v>190155</v>
      </c>
      <c r="K28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193725</v>
      </c>
    </row>
    <row r="2844" spans="1:11" x14ac:dyDescent="0.25">
      <c r="A2844" s="1" t="s">
        <v>9</v>
      </c>
      <c r="B2844" s="1" t="s">
        <v>37</v>
      </c>
      <c r="C2844" s="1" t="s">
        <v>43</v>
      </c>
      <c r="D2844" s="1" t="s">
        <v>44</v>
      </c>
      <c r="E2844" s="1" t="s">
        <v>14</v>
      </c>
      <c r="F2844">
        <v>2019</v>
      </c>
      <c r="G2844">
        <v>6</v>
      </c>
      <c r="H2844">
        <v>553</v>
      </c>
      <c r="I2844">
        <v>3815</v>
      </c>
      <c r="J2844" s="4">
        <f>SUMIFS(I:I,D:D,External_Data[[#This Row],[Brand]],F:F,External_Data[[#This Row],[Year]])</f>
        <v>190155</v>
      </c>
      <c r="K28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193018</v>
      </c>
    </row>
    <row r="2845" spans="1:11" x14ac:dyDescent="0.25">
      <c r="A2845" s="1" t="s">
        <v>9</v>
      </c>
      <c r="B2845" s="1" t="s">
        <v>37</v>
      </c>
      <c r="C2845" s="1" t="s">
        <v>43</v>
      </c>
      <c r="D2845" s="1" t="s">
        <v>44</v>
      </c>
      <c r="E2845" s="1" t="s">
        <v>14</v>
      </c>
      <c r="F2845">
        <v>2019</v>
      </c>
      <c r="G2845">
        <v>7</v>
      </c>
      <c r="H2845">
        <v>532</v>
      </c>
      <c r="I2845">
        <v>3661</v>
      </c>
      <c r="J2845" s="4">
        <f>SUMIFS(I:I,D:D,External_Data[[#This Row],[Brand]],F:F,External_Data[[#This Row],[Year]])</f>
        <v>190155</v>
      </c>
      <c r="K28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192556</v>
      </c>
    </row>
    <row r="2846" spans="1:11" x14ac:dyDescent="0.25">
      <c r="A2846" s="1" t="s">
        <v>9</v>
      </c>
      <c r="B2846" s="1" t="s">
        <v>37</v>
      </c>
      <c r="C2846" s="1" t="s">
        <v>43</v>
      </c>
      <c r="D2846" s="1" t="s">
        <v>44</v>
      </c>
      <c r="E2846" s="1" t="s">
        <v>14</v>
      </c>
      <c r="F2846">
        <v>2019</v>
      </c>
      <c r="G2846">
        <v>8</v>
      </c>
      <c r="H2846">
        <v>357</v>
      </c>
      <c r="I2846">
        <v>2457</v>
      </c>
      <c r="J2846" s="4">
        <f>SUMIFS(I:I,D:D,External_Data[[#This Row],[Brand]],F:F,External_Data[[#This Row],[Year]])</f>
        <v>190155</v>
      </c>
      <c r="K28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192234</v>
      </c>
    </row>
    <row r="2847" spans="1:11" x14ac:dyDescent="0.25">
      <c r="A2847" s="1" t="s">
        <v>9</v>
      </c>
      <c r="B2847" s="1" t="s">
        <v>37</v>
      </c>
      <c r="C2847" s="1" t="s">
        <v>43</v>
      </c>
      <c r="D2847" s="1" t="s">
        <v>44</v>
      </c>
      <c r="E2847" s="1" t="s">
        <v>14</v>
      </c>
      <c r="F2847">
        <v>2019</v>
      </c>
      <c r="G2847">
        <v>9</v>
      </c>
      <c r="H2847">
        <v>462</v>
      </c>
      <c r="I2847">
        <v>3248</v>
      </c>
      <c r="J2847" s="4">
        <f>SUMIFS(I:I,D:D,External_Data[[#This Row],[Brand]],F:F,External_Data[[#This Row],[Year]])</f>
        <v>190155</v>
      </c>
      <c r="K28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191401</v>
      </c>
    </row>
    <row r="2848" spans="1:11" x14ac:dyDescent="0.25">
      <c r="A2848" s="1" t="s">
        <v>9</v>
      </c>
      <c r="B2848" s="1" t="s">
        <v>37</v>
      </c>
      <c r="C2848" s="1" t="s">
        <v>43</v>
      </c>
      <c r="D2848" s="1" t="s">
        <v>44</v>
      </c>
      <c r="E2848" s="1" t="s">
        <v>14</v>
      </c>
      <c r="F2848">
        <v>2019</v>
      </c>
      <c r="G2848">
        <v>10</v>
      </c>
      <c r="H2848">
        <v>441</v>
      </c>
      <c r="I2848">
        <v>3059</v>
      </c>
      <c r="J2848" s="4">
        <f>SUMIFS(I:I,D:D,External_Data[[#This Row],[Brand]],F:F,External_Data[[#This Row],[Year]])</f>
        <v>190155</v>
      </c>
      <c r="K28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190988</v>
      </c>
    </row>
    <row r="2849" spans="1:11" x14ac:dyDescent="0.25">
      <c r="A2849" s="1" t="s">
        <v>9</v>
      </c>
      <c r="B2849" s="1" t="s">
        <v>37</v>
      </c>
      <c r="C2849" s="1" t="s">
        <v>43</v>
      </c>
      <c r="D2849" s="1" t="s">
        <v>44</v>
      </c>
      <c r="E2849" s="1" t="s">
        <v>14</v>
      </c>
      <c r="F2849">
        <v>2019</v>
      </c>
      <c r="G2849">
        <v>11</v>
      </c>
      <c r="H2849">
        <v>350</v>
      </c>
      <c r="I2849">
        <v>2380</v>
      </c>
      <c r="J2849" s="4">
        <f>SUMIFS(I:I,D:D,External_Data[[#This Row],[Brand]],F:F,External_Data[[#This Row],[Year]])</f>
        <v>190155</v>
      </c>
      <c r="K28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190421</v>
      </c>
    </row>
    <row r="2850" spans="1:11" x14ac:dyDescent="0.25">
      <c r="A2850" s="1" t="s">
        <v>9</v>
      </c>
      <c r="B2850" s="1" t="s">
        <v>37</v>
      </c>
      <c r="C2850" s="1" t="s">
        <v>43</v>
      </c>
      <c r="D2850" s="1" t="s">
        <v>44</v>
      </c>
      <c r="E2850" s="1" t="s">
        <v>14</v>
      </c>
      <c r="F2850">
        <v>2019</v>
      </c>
      <c r="G2850">
        <v>12</v>
      </c>
      <c r="H2850">
        <v>441</v>
      </c>
      <c r="I2850">
        <v>3052</v>
      </c>
      <c r="J2850" s="4">
        <f>SUMIFS(I:I,D:D,External_Data[[#This Row],[Brand]],F:F,External_Data[[#This Row],[Year]])</f>
        <v>190155</v>
      </c>
      <c r="K28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190155</v>
      </c>
    </row>
    <row r="2851" spans="1:11" x14ac:dyDescent="0.25">
      <c r="A2851" s="1" t="s">
        <v>9</v>
      </c>
      <c r="B2851" s="1" t="s">
        <v>37</v>
      </c>
      <c r="C2851" s="1" t="s">
        <v>43</v>
      </c>
      <c r="D2851" s="1" t="s">
        <v>44</v>
      </c>
      <c r="E2851" s="1" t="s">
        <v>14</v>
      </c>
      <c r="F2851">
        <v>2020</v>
      </c>
      <c r="G2851">
        <v>1</v>
      </c>
      <c r="H2851">
        <v>441</v>
      </c>
      <c r="I2851">
        <v>3052</v>
      </c>
      <c r="J2851" s="4">
        <f>SUMIFS(I:I,D:D,External_Data[[#This Row],[Brand]],F:F,External_Data[[#This Row],[Year]])</f>
        <v>170667</v>
      </c>
      <c r="K28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175406</v>
      </c>
    </row>
    <row r="2852" spans="1:11" x14ac:dyDescent="0.25">
      <c r="A2852" s="1" t="s">
        <v>9</v>
      </c>
      <c r="B2852" s="1" t="s">
        <v>37</v>
      </c>
      <c r="C2852" s="1" t="s">
        <v>43</v>
      </c>
      <c r="D2852" s="1" t="s">
        <v>44</v>
      </c>
      <c r="E2852" s="1" t="s">
        <v>14</v>
      </c>
      <c r="F2852">
        <v>2020</v>
      </c>
      <c r="G2852">
        <v>2</v>
      </c>
      <c r="H2852">
        <v>245</v>
      </c>
      <c r="I2852">
        <v>1722</v>
      </c>
      <c r="J2852" s="4">
        <f>SUMIFS(I:I,D:D,External_Data[[#This Row],[Brand]],F:F,External_Data[[#This Row],[Year]])</f>
        <v>170667</v>
      </c>
      <c r="K28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175105</v>
      </c>
    </row>
    <row r="2853" spans="1:11" x14ac:dyDescent="0.25">
      <c r="A2853" s="1" t="s">
        <v>9</v>
      </c>
      <c r="B2853" s="1" t="s">
        <v>37</v>
      </c>
      <c r="C2853" s="1" t="s">
        <v>43</v>
      </c>
      <c r="D2853" s="1" t="s">
        <v>44</v>
      </c>
      <c r="E2853" s="1" t="s">
        <v>14</v>
      </c>
      <c r="F2853">
        <v>2020</v>
      </c>
      <c r="G2853">
        <v>3</v>
      </c>
      <c r="H2853">
        <v>315</v>
      </c>
      <c r="I2853">
        <v>2128</v>
      </c>
      <c r="J2853" s="4">
        <f>SUMIFS(I:I,D:D,External_Data[[#This Row],[Brand]],F:F,External_Data[[#This Row],[Year]])</f>
        <v>170667</v>
      </c>
      <c r="K28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174713</v>
      </c>
    </row>
    <row r="2854" spans="1:11" x14ac:dyDescent="0.25">
      <c r="A2854" s="1" t="s">
        <v>9</v>
      </c>
      <c r="B2854" s="1" t="s">
        <v>37</v>
      </c>
      <c r="C2854" s="1" t="s">
        <v>43</v>
      </c>
      <c r="D2854" s="1" t="s">
        <v>44</v>
      </c>
      <c r="E2854" s="1" t="s">
        <v>14</v>
      </c>
      <c r="F2854">
        <v>2020</v>
      </c>
      <c r="G2854">
        <v>4</v>
      </c>
      <c r="H2854">
        <v>252</v>
      </c>
      <c r="I2854">
        <v>1764</v>
      </c>
      <c r="J2854" s="4">
        <f>SUMIFS(I:I,D:D,External_Data[[#This Row],[Brand]],F:F,External_Data[[#This Row],[Year]])</f>
        <v>170667</v>
      </c>
      <c r="K28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174104</v>
      </c>
    </row>
    <row r="2855" spans="1:11" x14ac:dyDescent="0.25">
      <c r="A2855" s="1" t="s">
        <v>9</v>
      </c>
      <c r="B2855" s="1" t="s">
        <v>37</v>
      </c>
      <c r="C2855" s="1" t="s">
        <v>43</v>
      </c>
      <c r="D2855" s="1" t="s">
        <v>44</v>
      </c>
      <c r="E2855" s="1" t="s">
        <v>14</v>
      </c>
      <c r="F2855">
        <v>2020</v>
      </c>
      <c r="G2855">
        <v>5</v>
      </c>
      <c r="H2855">
        <v>252</v>
      </c>
      <c r="I2855">
        <v>1743</v>
      </c>
      <c r="J2855" s="4">
        <f>SUMIFS(I:I,D:D,External_Data[[#This Row],[Brand]],F:F,External_Data[[#This Row],[Year]])</f>
        <v>170667</v>
      </c>
      <c r="K28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173803</v>
      </c>
    </row>
    <row r="2856" spans="1:11" x14ac:dyDescent="0.25">
      <c r="A2856" s="1" t="s">
        <v>9</v>
      </c>
      <c r="B2856" s="1" t="s">
        <v>37</v>
      </c>
      <c r="C2856" s="1" t="s">
        <v>43</v>
      </c>
      <c r="D2856" s="1" t="s">
        <v>44</v>
      </c>
      <c r="E2856" s="1" t="s">
        <v>14</v>
      </c>
      <c r="F2856">
        <v>2020</v>
      </c>
      <c r="G2856">
        <v>6</v>
      </c>
      <c r="H2856">
        <v>427</v>
      </c>
      <c r="I2856">
        <v>3003</v>
      </c>
      <c r="J2856" s="4">
        <f>SUMIFS(I:I,D:D,External_Data[[#This Row],[Brand]],F:F,External_Data[[#This Row],[Year]])</f>
        <v>170667</v>
      </c>
      <c r="K28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173250</v>
      </c>
    </row>
    <row r="2857" spans="1:11" x14ac:dyDescent="0.25">
      <c r="A2857" s="1" t="s">
        <v>9</v>
      </c>
      <c r="B2857" s="1" t="s">
        <v>37</v>
      </c>
      <c r="C2857" s="1" t="s">
        <v>43</v>
      </c>
      <c r="D2857" s="1" t="s">
        <v>44</v>
      </c>
      <c r="E2857" s="1" t="s">
        <v>14</v>
      </c>
      <c r="F2857">
        <v>2020</v>
      </c>
      <c r="G2857">
        <v>7</v>
      </c>
      <c r="H2857">
        <v>210</v>
      </c>
      <c r="I2857">
        <v>1421</v>
      </c>
      <c r="J2857" s="4">
        <f>SUMIFS(I:I,D:D,External_Data[[#This Row],[Brand]],F:F,External_Data[[#This Row],[Year]])</f>
        <v>170667</v>
      </c>
      <c r="K28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172718</v>
      </c>
    </row>
    <row r="2858" spans="1:11" x14ac:dyDescent="0.25">
      <c r="A2858" s="1" t="s">
        <v>9</v>
      </c>
      <c r="B2858" s="1" t="s">
        <v>37</v>
      </c>
      <c r="C2858" s="1" t="s">
        <v>43</v>
      </c>
      <c r="D2858" s="1" t="s">
        <v>44</v>
      </c>
      <c r="E2858" s="1" t="s">
        <v>14</v>
      </c>
      <c r="F2858">
        <v>2020</v>
      </c>
      <c r="G2858">
        <v>8</v>
      </c>
      <c r="H2858">
        <v>357</v>
      </c>
      <c r="I2858">
        <v>2471</v>
      </c>
      <c r="J2858" s="4">
        <f>SUMIFS(I:I,D:D,External_Data[[#This Row],[Brand]],F:F,External_Data[[#This Row],[Year]])</f>
        <v>170667</v>
      </c>
      <c r="K28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172361</v>
      </c>
    </row>
    <row r="2859" spans="1:11" x14ac:dyDescent="0.25">
      <c r="A2859" s="1" t="s">
        <v>9</v>
      </c>
      <c r="B2859" s="1" t="s">
        <v>37</v>
      </c>
      <c r="C2859" s="1" t="s">
        <v>43</v>
      </c>
      <c r="D2859" s="1" t="s">
        <v>44</v>
      </c>
      <c r="E2859" s="1" t="s">
        <v>14</v>
      </c>
      <c r="F2859">
        <v>2020</v>
      </c>
      <c r="G2859">
        <v>9</v>
      </c>
      <c r="H2859">
        <v>406</v>
      </c>
      <c r="I2859">
        <v>2842</v>
      </c>
      <c r="J2859" s="4">
        <f>SUMIFS(I:I,D:D,External_Data[[#This Row],[Brand]],F:F,External_Data[[#This Row],[Year]])</f>
        <v>170667</v>
      </c>
      <c r="K28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171899</v>
      </c>
    </row>
    <row r="2860" spans="1:11" x14ac:dyDescent="0.25">
      <c r="A2860" s="1" t="s">
        <v>9</v>
      </c>
      <c r="B2860" s="1" t="s">
        <v>37</v>
      </c>
      <c r="C2860" s="1" t="s">
        <v>43</v>
      </c>
      <c r="D2860" s="1" t="s">
        <v>44</v>
      </c>
      <c r="E2860" s="1" t="s">
        <v>14</v>
      </c>
      <c r="F2860">
        <v>2020</v>
      </c>
      <c r="G2860">
        <v>10</v>
      </c>
      <c r="H2860">
        <v>448</v>
      </c>
      <c r="I2860">
        <v>3143</v>
      </c>
      <c r="J2860" s="4">
        <f>SUMIFS(I:I,D:D,External_Data[[#This Row],[Brand]],F:F,External_Data[[#This Row],[Year]])</f>
        <v>170667</v>
      </c>
      <c r="K28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171458</v>
      </c>
    </row>
    <row r="2861" spans="1:11" x14ac:dyDescent="0.25">
      <c r="A2861" s="1" t="s">
        <v>9</v>
      </c>
      <c r="B2861" s="1" t="s">
        <v>37</v>
      </c>
      <c r="C2861" s="1" t="s">
        <v>43</v>
      </c>
      <c r="D2861" s="1" t="s">
        <v>44</v>
      </c>
      <c r="E2861" s="1" t="s">
        <v>14</v>
      </c>
      <c r="F2861">
        <v>2020</v>
      </c>
      <c r="G2861">
        <v>11</v>
      </c>
      <c r="H2861">
        <v>357</v>
      </c>
      <c r="I2861">
        <v>2485</v>
      </c>
      <c r="J2861" s="4">
        <f>SUMIFS(I:I,D:D,External_Data[[#This Row],[Brand]],F:F,External_Data[[#This Row],[Year]])</f>
        <v>170667</v>
      </c>
      <c r="K28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171108</v>
      </c>
    </row>
    <row r="2862" spans="1:11" x14ac:dyDescent="0.25">
      <c r="A2862" s="1" t="s">
        <v>9</v>
      </c>
      <c r="B2862" s="1" t="s">
        <v>37</v>
      </c>
      <c r="C2862" s="1" t="s">
        <v>43</v>
      </c>
      <c r="D2862" s="1" t="s">
        <v>44</v>
      </c>
      <c r="E2862" s="1" t="s">
        <v>14</v>
      </c>
      <c r="F2862">
        <v>2020</v>
      </c>
      <c r="G2862">
        <v>12</v>
      </c>
      <c r="H2862">
        <v>126</v>
      </c>
      <c r="I2862">
        <v>854</v>
      </c>
      <c r="J2862" s="4">
        <f>SUMIFS(I:I,D:D,External_Data[[#This Row],[Brand]],F:F,External_Data[[#This Row],[Year]])</f>
        <v>170667</v>
      </c>
      <c r="K28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170667</v>
      </c>
    </row>
    <row r="2863" spans="1:11" x14ac:dyDescent="0.25">
      <c r="A2863" s="1" t="s">
        <v>9</v>
      </c>
      <c r="B2863" s="1" t="s">
        <v>37</v>
      </c>
      <c r="C2863" s="1" t="s">
        <v>43</v>
      </c>
      <c r="D2863" s="1" t="s">
        <v>44</v>
      </c>
      <c r="E2863" s="1" t="s">
        <v>14</v>
      </c>
      <c r="F2863">
        <v>2021</v>
      </c>
      <c r="G2863">
        <v>1</v>
      </c>
      <c r="H2863">
        <v>483</v>
      </c>
      <c r="I2863">
        <v>3409</v>
      </c>
      <c r="J2863" s="4">
        <f>SUMIFS(I:I,D:D,External_Data[[#This Row],[Brand]],F:F,External_Data[[#This Row],[Year]])</f>
        <v>177254</v>
      </c>
      <c r="K28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180649</v>
      </c>
    </row>
    <row r="2864" spans="1:11" x14ac:dyDescent="0.25">
      <c r="A2864" s="1" t="s">
        <v>9</v>
      </c>
      <c r="B2864" s="1" t="s">
        <v>37</v>
      </c>
      <c r="C2864" s="1" t="s">
        <v>43</v>
      </c>
      <c r="D2864" s="1" t="s">
        <v>44</v>
      </c>
      <c r="E2864" s="1" t="s">
        <v>14</v>
      </c>
      <c r="F2864">
        <v>2021</v>
      </c>
      <c r="G2864">
        <v>2</v>
      </c>
      <c r="H2864">
        <v>70</v>
      </c>
      <c r="I2864">
        <v>448</v>
      </c>
      <c r="J2864" s="4">
        <f>SUMIFS(I:I,D:D,External_Data[[#This Row],[Brand]],F:F,External_Data[[#This Row],[Year]])</f>
        <v>177254</v>
      </c>
      <c r="K28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180404</v>
      </c>
    </row>
    <row r="2865" spans="1:11" x14ac:dyDescent="0.25">
      <c r="A2865" s="1" t="s">
        <v>9</v>
      </c>
      <c r="B2865" s="1" t="s">
        <v>37</v>
      </c>
      <c r="C2865" s="1" t="s">
        <v>43</v>
      </c>
      <c r="D2865" s="1" t="s">
        <v>44</v>
      </c>
      <c r="E2865" s="1" t="s">
        <v>14</v>
      </c>
      <c r="F2865">
        <v>2021</v>
      </c>
      <c r="G2865">
        <v>3</v>
      </c>
      <c r="H2865">
        <v>175</v>
      </c>
      <c r="I2865">
        <v>1239</v>
      </c>
      <c r="J2865" s="4">
        <f>SUMIFS(I:I,D:D,External_Data[[#This Row],[Brand]],F:F,External_Data[[#This Row],[Year]])</f>
        <v>177254</v>
      </c>
      <c r="K28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180089</v>
      </c>
    </row>
    <row r="2866" spans="1:11" x14ac:dyDescent="0.25">
      <c r="A2866" s="1" t="s">
        <v>9</v>
      </c>
      <c r="B2866" s="1" t="s">
        <v>37</v>
      </c>
      <c r="C2866" s="1" t="s">
        <v>43</v>
      </c>
      <c r="D2866" s="1" t="s">
        <v>44</v>
      </c>
      <c r="E2866" s="1" t="s">
        <v>14</v>
      </c>
      <c r="F2866">
        <v>2021</v>
      </c>
      <c r="G2866">
        <v>4</v>
      </c>
      <c r="H2866">
        <v>462</v>
      </c>
      <c r="I2866">
        <v>3199</v>
      </c>
      <c r="J2866" s="4">
        <f>SUMIFS(I:I,D:D,External_Data[[#This Row],[Brand]],F:F,External_Data[[#This Row],[Year]])</f>
        <v>177254</v>
      </c>
      <c r="K28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179837</v>
      </c>
    </row>
    <row r="2867" spans="1:11" x14ac:dyDescent="0.25">
      <c r="A2867" s="1" t="s">
        <v>9</v>
      </c>
      <c r="B2867" s="1" t="s">
        <v>37</v>
      </c>
      <c r="C2867" s="1" t="s">
        <v>43</v>
      </c>
      <c r="D2867" s="1" t="s">
        <v>44</v>
      </c>
      <c r="E2867" s="1" t="s">
        <v>14</v>
      </c>
      <c r="F2867">
        <v>2021</v>
      </c>
      <c r="G2867">
        <v>5</v>
      </c>
      <c r="H2867">
        <v>217</v>
      </c>
      <c r="I2867">
        <v>1561</v>
      </c>
      <c r="J2867" s="4">
        <f>SUMIFS(I:I,D:D,External_Data[[#This Row],[Brand]],F:F,External_Data[[#This Row],[Year]])</f>
        <v>177254</v>
      </c>
      <c r="K28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179585</v>
      </c>
    </row>
    <row r="2868" spans="1:11" x14ac:dyDescent="0.25">
      <c r="A2868" s="1" t="s">
        <v>9</v>
      </c>
      <c r="B2868" s="1" t="s">
        <v>37</v>
      </c>
      <c r="C2868" s="1" t="s">
        <v>43</v>
      </c>
      <c r="D2868" s="1" t="s">
        <v>44</v>
      </c>
      <c r="E2868" s="1" t="s">
        <v>14</v>
      </c>
      <c r="F2868">
        <v>2021</v>
      </c>
      <c r="G2868">
        <v>6</v>
      </c>
      <c r="H2868">
        <v>105</v>
      </c>
      <c r="I2868">
        <v>693</v>
      </c>
      <c r="J2868" s="4">
        <f>SUMIFS(I:I,D:D,External_Data[[#This Row],[Brand]],F:F,External_Data[[#This Row],[Year]])</f>
        <v>177254</v>
      </c>
      <c r="K28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179158</v>
      </c>
    </row>
    <row r="2869" spans="1:11" x14ac:dyDescent="0.25">
      <c r="A2869" s="1" t="s">
        <v>9</v>
      </c>
      <c r="B2869" s="1" t="s">
        <v>37</v>
      </c>
      <c r="C2869" s="1" t="s">
        <v>43</v>
      </c>
      <c r="D2869" s="1" t="s">
        <v>44</v>
      </c>
      <c r="E2869" s="1" t="s">
        <v>14</v>
      </c>
      <c r="F2869">
        <v>2021</v>
      </c>
      <c r="G2869">
        <v>7</v>
      </c>
      <c r="H2869">
        <v>581</v>
      </c>
      <c r="I2869">
        <v>4053</v>
      </c>
      <c r="J2869" s="4">
        <f>SUMIFS(I:I,D:D,External_Data[[#This Row],[Brand]],F:F,External_Data[[#This Row],[Year]])</f>
        <v>177254</v>
      </c>
      <c r="K28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178948</v>
      </c>
    </row>
    <row r="2870" spans="1:11" x14ac:dyDescent="0.25">
      <c r="A2870" s="1" t="s">
        <v>9</v>
      </c>
      <c r="B2870" s="1" t="s">
        <v>37</v>
      </c>
      <c r="C2870" s="1" t="s">
        <v>43</v>
      </c>
      <c r="D2870" s="1" t="s">
        <v>44</v>
      </c>
      <c r="E2870" s="1" t="s">
        <v>14</v>
      </c>
      <c r="F2870">
        <v>2021</v>
      </c>
      <c r="G2870">
        <v>8</v>
      </c>
      <c r="H2870">
        <v>147</v>
      </c>
      <c r="I2870">
        <v>1029</v>
      </c>
      <c r="J2870" s="4">
        <f>SUMIFS(I:I,D:D,External_Data[[#This Row],[Brand]],F:F,External_Data[[#This Row],[Year]])</f>
        <v>177254</v>
      </c>
      <c r="K28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178591</v>
      </c>
    </row>
    <row r="2871" spans="1:11" x14ac:dyDescent="0.25">
      <c r="A2871" s="1" t="s">
        <v>9</v>
      </c>
      <c r="B2871" s="1" t="s">
        <v>37</v>
      </c>
      <c r="C2871" s="1" t="s">
        <v>43</v>
      </c>
      <c r="D2871" s="1" t="s">
        <v>44</v>
      </c>
      <c r="E2871" s="1" t="s">
        <v>14</v>
      </c>
      <c r="F2871">
        <v>2021</v>
      </c>
      <c r="G2871">
        <v>9</v>
      </c>
      <c r="H2871">
        <v>140</v>
      </c>
      <c r="I2871">
        <v>973</v>
      </c>
      <c r="J2871" s="4">
        <f>SUMIFS(I:I,D:D,External_Data[[#This Row],[Brand]],F:F,External_Data[[#This Row],[Year]])</f>
        <v>177254</v>
      </c>
      <c r="K28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178185</v>
      </c>
    </row>
    <row r="2872" spans="1:11" x14ac:dyDescent="0.25">
      <c r="A2872" s="1" t="s">
        <v>9</v>
      </c>
      <c r="B2872" s="1" t="s">
        <v>37</v>
      </c>
      <c r="C2872" s="1" t="s">
        <v>43</v>
      </c>
      <c r="D2872" s="1" t="s">
        <v>44</v>
      </c>
      <c r="E2872" s="1" t="s">
        <v>14</v>
      </c>
      <c r="F2872">
        <v>2021</v>
      </c>
      <c r="G2872">
        <v>10</v>
      </c>
      <c r="H2872">
        <v>210</v>
      </c>
      <c r="I2872">
        <v>1477</v>
      </c>
      <c r="J2872" s="4">
        <f>SUMIFS(I:I,D:D,External_Data[[#This Row],[Brand]],F:F,External_Data[[#This Row],[Year]])</f>
        <v>177254</v>
      </c>
      <c r="K28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177737</v>
      </c>
    </row>
    <row r="2873" spans="1:11" x14ac:dyDescent="0.25">
      <c r="A2873" s="1" t="s">
        <v>9</v>
      </c>
      <c r="B2873" s="1" t="s">
        <v>37</v>
      </c>
      <c r="C2873" s="1" t="s">
        <v>43</v>
      </c>
      <c r="D2873" s="1" t="s">
        <v>44</v>
      </c>
      <c r="E2873" s="1" t="s">
        <v>14</v>
      </c>
      <c r="F2873">
        <v>2021</v>
      </c>
      <c r="G2873">
        <v>11</v>
      </c>
      <c r="H2873">
        <v>175</v>
      </c>
      <c r="I2873">
        <v>1190</v>
      </c>
      <c r="J2873" s="4">
        <f>SUMIFS(I:I,D:D,External_Data[[#This Row],[Brand]],F:F,External_Data[[#This Row],[Year]])</f>
        <v>177254</v>
      </c>
      <c r="K28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177380</v>
      </c>
    </row>
    <row r="2874" spans="1:11" x14ac:dyDescent="0.25">
      <c r="A2874" s="1" t="s">
        <v>9</v>
      </c>
      <c r="B2874" s="1" t="s">
        <v>37</v>
      </c>
      <c r="C2874" s="1" t="s">
        <v>43</v>
      </c>
      <c r="D2874" s="1" t="s">
        <v>44</v>
      </c>
      <c r="E2874" s="1" t="s">
        <v>14</v>
      </c>
      <c r="F2874">
        <v>2021</v>
      </c>
      <c r="G2874">
        <v>12</v>
      </c>
      <c r="H2874">
        <v>210</v>
      </c>
      <c r="I2874">
        <v>1477</v>
      </c>
      <c r="J2874" s="4">
        <f>SUMIFS(I:I,D:D,External_Data[[#This Row],[Brand]],F:F,External_Data[[#This Row],[Year]])</f>
        <v>177254</v>
      </c>
      <c r="K28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177254</v>
      </c>
    </row>
    <row r="2875" spans="1:11" x14ac:dyDescent="0.25">
      <c r="A2875" s="1" t="s">
        <v>9</v>
      </c>
      <c r="B2875" s="1" t="s">
        <v>37</v>
      </c>
      <c r="C2875" s="1" t="s">
        <v>43</v>
      </c>
      <c r="D2875" s="1" t="s">
        <v>44</v>
      </c>
      <c r="E2875" s="1" t="s">
        <v>14</v>
      </c>
      <c r="F2875">
        <v>2022</v>
      </c>
      <c r="G2875">
        <v>1</v>
      </c>
      <c r="H2875">
        <v>182</v>
      </c>
      <c r="I2875">
        <v>1316</v>
      </c>
      <c r="J2875" s="4">
        <f>SUMIFS(I:I,D:D,External_Data[[#This Row],[Brand]],F:F,External_Data[[#This Row],[Year]])</f>
        <v>165291</v>
      </c>
      <c r="K28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167783</v>
      </c>
    </row>
    <row r="2876" spans="1:11" x14ac:dyDescent="0.25">
      <c r="A2876" s="1" t="s">
        <v>9</v>
      </c>
      <c r="B2876" s="1" t="s">
        <v>37</v>
      </c>
      <c r="C2876" s="1" t="s">
        <v>43</v>
      </c>
      <c r="D2876" s="1" t="s">
        <v>44</v>
      </c>
      <c r="E2876" s="1" t="s">
        <v>14</v>
      </c>
      <c r="F2876">
        <v>2022</v>
      </c>
      <c r="G2876">
        <v>2</v>
      </c>
      <c r="H2876">
        <v>315</v>
      </c>
      <c r="I2876">
        <v>2198</v>
      </c>
      <c r="J2876" s="4">
        <f>SUMIFS(I:I,D:D,External_Data[[#This Row],[Brand]],F:F,External_Data[[#This Row],[Year]])</f>
        <v>165291</v>
      </c>
      <c r="K28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167713</v>
      </c>
    </row>
    <row r="2877" spans="1:11" x14ac:dyDescent="0.25">
      <c r="A2877" s="1" t="s">
        <v>9</v>
      </c>
      <c r="B2877" s="1" t="s">
        <v>37</v>
      </c>
      <c r="C2877" s="1" t="s">
        <v>43</v>
      </c>
      <c r="D2877" s="1" t="s">
        <v>44</v>
      </c>
      <c r="E2877" s="1" t="s">
        <v>14</v>
      </c>
      <c r="F2877">
        <v>2022</v>
      </c>
      <c r="G2877">
        <v>3</v>
      </c>
      <c r="H2877">
        <v>462</v>
      </c>
      <c r="I2877">
        <v>3178</v>
      </c>
      <c r="J2877" s="4">
        <f>SUMIFS(I:I,D:D,External_Data[[#This Row],[Brand]],F:F,External_Data[[#This Row],[Year]])</f>
        <v>165291</v>
      </c>
      <c r="K28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167538</v>
      </c>
    </row>
    <row r="2878" spans="1:11" x14ac:dyDescent="0.25">
      <c r="A2878" s="1" t="s">
        <v>9</v>
      </c>
      <c r="B2878" s="1" t="s">
        <v>37</v>
      </c>
      <c r="C2878" s="1" t="s">
        <v>43</v>
      </c>
      <c r="D2878" s="1" t="s">
        <v>44</v>
      </c>
      <c r="E2878" s="1" t="s">
        <v>14</v>
      </c>
      <c r="F2878">
        <v>2022</v>
      </c>
      <c r="G2878">
        <v>4</v>
      </c>
      <c r="H2878">
        <v>196</v>
      </c>
      <c r="I2878">
        <v>1351</v>
      </c>
      <c r="J2878" s="4">
        <f>SUMIFS(I:I,D:D,External_Data[[#This Row],[Brand]],F:F,External_Data[[#This Row],[Year]])</f>
        <v>165291</v>
      </c>
      <c r="K28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167076</v>
      </c>
    </row>
    <row r="2879" spans="1:11" x14ac:dyDescent="0.25">
      <c r="A2879" s="1" t="s">
        <v>9</v>
      </c>
      <c r="B2879" s="1" t="s">
        <v>37</v>
      </c>
      <c r="C2879" s="1" t="s">
        <v>43</v>
      </c>
      <c r="D2879" s="1" t="s">
        <v>44</v>
      </c>
      <c r="E2879" s="1" t="s">
        <v>14</v>
      </c>
      <c r="F2879">
        <v>2022</v>
      </c>
      <c r="G2879">
        <v>5</v>
      </c>
      <c r="H2879">
        <v>175</v>
      </c>
      <c r="I2879">
        <v>1239</v>
      </c>
      <c r="J2879" s="4">
        <f>SUMIFS(I:I,D:D,External_Data[[#This Row],[Brand]],F:F,External_Data[[#This Row],[Year]])</f>
        <v>165291</v>
      </c>
      <c r="K28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166859</v>
      </c>
    </row>
    <row r="2880" spans="1:11" x14ac:dyDescent="0.25">
      <c r="A2880" s="1" t="s">
        <v>9</v>
      </c>
      <c r="B2880" s="1" t="s">
        <v>37</v>
      </c>
      <c r="C2880" s="1" t="s">
        <v>43</v>
      </c>
      <c r="D2880" s="1" t="s">
        <v>44</v>
      </c>
      <c r="E2880" s="1" t="s">
        <v>14</v>
      </c>
      <c r="F2880">
        <v>2022</v>
      </c>
      <c r="G2880">
        <v>6</v>
      </c>
      <c r="H2880">
        <v>322</v>
      </c>
      <c r="I2880">
        <v>2240</v>
      </c>
      <c r="J2880" s="4">
        <f>SUMIFS(I:I,D:D,External_Data[[#This Row],[Brand]],F:F,External_Data[[#This Row],[Year]])</f>
        <v>165291</v>
      </c>
      <c r="K28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166754</v>
      </c>
    </row>
    <row r="2881" spans="1:11" x14ac:dyDescent="0.25">
      <c r="A2881" s="1" t="s">
        <v>9</v>
      </c>
      <c r="B2881" s="1" t="s">
        <v>37</v>
      </c>
      <c r="C2881" s="1" t="s">
        <v>43</v>
      </c>
      <c r="D2881" s="1" t="s">
        <v>44</v>
      </c>
      <c r="E2881" s="1" t="s">
        <v>14</v>
      </c>
      <c r="F2881">
        <v>2022</v>
      </c>
      <c r="G2881">
        <v>7</v>
      </c>
      <c r="H2881">
        <v>644</v>
      </c>
      <c r="I2881">
        <v>4480</v>
      </c>
      <c r="J2881" s="4">
        <f>SUMIFS(I:I,D:D,External_Data[[#This Row],[Brand]],F:F,External_Data[[#This Row],[Year]])</f>
        <v>165291</v>
      </c>
      <c r="K28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166173</v>
      </c>
    </row>
    <row r="2882" spans="1:11" x14ac:dyDescent="0.25">
      <c r="A2882" s="1" t="s">
        <v>9</v>
      </c>
      <c r="B2882" s="1" t="s">
        <v>37</v>
      </c>
      <c r="C2882" s="1" t="s">
        <v>43</v>
      </c>
      <c r="D2882" s="1" t="s">
        <v>44</v>
      </c>
      <c r="E2882" s="1" t="s">
        <v>14</v>
      </c>
      <c r="F2882">
        <v>2022</v>
      </c>
      <c r="G2882">
        <v>8</v>
      </c>
      <c r="H2882">
        <v>707</v>
      </c>
      <c r="I2882">
        <v>4872</v>
      </c>
      <c r="J2882" s="4">
        <f>SUMIFS(I:I,D:D,External_Data[[#This Row],[Brand]],F:F,External_Data[[#This Row],[Year]])</f>
        <v>165291</v>
      </c>
      <c r="K28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166026</v>
      </c>
    </row>
    <row r="2883" spans="1:11" x14ac:dyDescent="0.25">
      <c r="A2883" s="1" t="s">
        <v>9</v>
      </c>
      <c r="B2883" s="1" t="s">
        <v>37</v>
      </c>
      <c r="C2883" s="1" t="s">
        <v>43</v>
      </c>
      <c r="D2883" s="1" t="s">
        <v>44</v>
      </c>
      <c r="E2883" s="1" t="s">
        <v>14</v>
      </c>
      <c r="F2883">
        <v>2022</v>
      </c>
      <c r="G2883">
        <v>9</v>
      </c>
      <c r="H2883">
        <v>609</v>
      </c>
      <c r="I2883">
        <v>4242</v>
      </c>
      <c r="J2883" s="4">
        <f>SUMIFS(I:I,D:D,External_Data[[#This Row],[Brand]],F:F,External_Data[[#This Row],[Year]])</f>
        <v>165291</v>
      </c>
      <c r="K28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165886</v>
      </c>
    </row>
    <row r="2884" spans="1:11" x14ac:dyDescent="0.25">
      <c r="A2884" s="1" t="s">
        <v>9</v>
      </c>
      <c r="B2884" s="1" t="s">
        <v>37</v>
      </c>
      <c r="C2884" s="1" t="s">
        <v>43</v>
      </c>
      <c r="D2884" s="1" t="s">
        <v>44</v>
      </c>
      <c r="E2884" s="1" t="s">
        <v>14</v>
      </c>
      <c r="F2884">
        <v>2022</v>
      </c>
      <c r="G2884">
        <v>10</v>
      </c>
      <c r="H2884">
        <v>287</v>
      </c>
      <c r="I2884">
        <v>2100</v>
      </c>
      <c r="J2884" s="4">
        <f>SUMIFS(I:I,D:D,External_Data[[#This Row],[Brand]],F:F,External_Data[[#This Row],[Year]])</f>
        <v>165291</v>
      </c>
      <c r="K28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165676</v>
      </c>
    </row>
    <row r="2885" spans="1:11" x14ac:dyDescent="0.25">
      <c r="A2885" s="1" t="s">
        <v>9</v>
      </c>
      <c r="B2885" s="1" t="s">
        <v>37</v>
      </c>
      <c r="C2885" s="1" t="s">
        <v>43</v>
      </c>
      <c r="D2885" s="1" t="s">
        <v>44</v>
      </c>
      <c r="E2885" s="1" t="s">
        <v>14</v>
      </c>
      <c r="F2885">
        <v>2022</v>
      </c>
      <c r="G2885">
        <v>11</v>
      </c>
      <c r="H2885">
        <v>182</v>
      </c>
      <c r="I2885">
        <v>1337</v>
      </c>
      <c r="J2885" s="4">
        <f>SUMIFS(I:I,D:D,External_Data[[#This Row],[Brand]],F:F,External_Data[[#This Row],[Year]])</f>
        <v>165291</v>
      </c>
      <c r="K28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165501</v>
      </c>
    </row>
    <row r="2886" spans="1:11" x14ac:dyDescent="0.25">
      <c r="A2886" s="1" t="s">
        <v>9</v>
      </c>
      <c r="B2886" s="1" t="s">
        <v>37</v>
      </c>
      <c r="C2886" s="1" t="s">
        <v>43</v>
      </c>
      <c r="D2886" s="1" t="s">
        <v>44</v>
      </c>
      <c r="E2886" s="1" t="s">
        <v>14</v>
      </c>
      <c r="F2886">
        <v>2022</v>
      </c>
      <c r="G2886">
        <v>12</v>
      </c>
      <c r="H2886">
        <v>217</v>
      </c>
      <c r="I2886">
        <v>1603</v>
      </c>
      <c r="J2886" s="4">
        <f>SUMIFS(I:I,D:D,External_Data[[#This Row],[Brand]],F:F,External_Data[[#This Row],[Year]])</f>
        <v>165291</v>
      </c>
      <c r="K28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165291</v>
      </c>
    </row>
    <row r="2887" spans="1:11" x14ac:dyDescent="0.25">
      <c r="A2887" s="1" t="s">
        <v>9</v>
      </c>
      <c r="B2887" s="1" t="s">
        <v>37</v>
      </c>
      <c r="C2887" s="1" t="s">
        <v>43</v>
      </c>
      <c r="D2887" s="1" t="s">
        <v>44</v>
      </c>
      <c r="E2887" s="1" t="s">
        <v>14</v>
      </c>
      <c r="F2887">
        <v>2023</v>
      </c>
      <c r="G2887">
        <v>1</v>
      </c>
      <c r="H2887">
        <v>315</v>
      </c>
      <c r="I2887">
        <v>2261</v>
      </c>
      <c r="J2887" s="4">
        <f>SUMIFS(I:I,D:D,External_Data[[#This Row],[Brand]],F:F,External_Data[[#This Row],[Year]])</f>
        <v>42322</v>
      </c>
      <c r="K28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46438</v>
      </c>
    </row>
    <row r="2888" spans="1:11" x14ac:dyDescent="0.25">
      <c r="A2888" s="1" t="s">
        <v>9</v>
      </c>
      <c r="B2888" s="1" t="s">
        <v>37</v>
      </c>
      <c r="C2888" s="1" t="s">
        <v>43</v>
      </c>
      <c r="D2888" s="1" t="s">
        <v>44</v>
      </c>
      <c r="E2888" s="1" t="s">
        <v>14</v>
      </c>
      <c r="F2888">
        <v>2023</v>
      </c>
      <c r="G2888">
        <v>2</v>
      </c>
      <c r="H2888">
        <v>427</v>
      </c>
      <c r="I2888">
        <v>3122</v>
      </c>
      <c r="J2888" s="4">
        <f>SUMIFS(I:I,D:D,External_Data[[#This Row],[Brand]],F:F,External_Data[[#This Row],[Year]])</f>
        <v>42322</v>
      </c>
      <c r="K28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46123</v>
      </c>
    </row>
    <row r="2889" spans="1:11" x14ac:dyDescent="0.25">
      <c r="A2889" s="1" t="s">
        <v>9</v>
      </c>
      <c r="B2889" s="1" t="s">
        <v>37</v>
      </c>
      <c r="C2889" s="1" t="s">
        <v>43</v>
      </c>
      <c r="D2889" s="1" t="s">
        <v>44</v>
      </c>
      <c r="E2889" s="1" t="s">
        <v>14</v>
      </c>
      <c r="F2889">
        <v>2023</v>
      </c>
      <c r="G2889">
        <v>3</v>
      </c>
      <c r="H2889">
        <v>287</v>
      </c>
      <c r="I2889">
        <v>2135</v>
      </c>
      <c r="J2889" s="4">
        <f>SUMIFS(I:I,D:D,External_Data[[#This Row],[Brand]],F:F,External_Data[[#This Row],[Year]])</f>
        <v>42322</v>
      </c>
      <c r="K28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45661</v>
      </c>
    </row>
    <row r="2890" spans="1:11" x14ac:dyDescent="0.25">
      <c r="A2890" s="1" t="s">
        <v>9</v>
      </c>
      <c r="B2890" s="1" t="s">
        <v>37</v>
      </c>
      <c r="C2890" s="1" t="s">
        <v>43</v>
      </c>
      <c r="D2890" s="1" t="s">
        <v>44</v>
      </c>
      <c r="E2890" s="1" t="s">
        <v>15</v>
      </c>
      <c r="F2890">
        <v>2018</v>
      </c>
      <c r="G2890">
        <v>1</v>
      </c>
      <c r="H2890">
        <v>105</v>
      </c>
      <c r="I2890">
        <v>728</v>
      </c>
      <c r="J2890" s="4">
        <f>SUMIFS(I:I,D:D,External_Data[[#This Row],[Brand]],F:F,External_Data[[#This Row],[Year]])</f>
        <v>208432</v>
      </c>
      <c r="K28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1" spans="1:11" x14ac:dyDescent="0.25">
      <c r="A2891" s="1" t="s">
        <v>9</v>
      </c>
      <c r="B2891" s="1" t="s">
        <v>37</v>
      </c>
      <c r="C2891" s="1" t="s">
        <v>43</v>
      </c>
      <c r="D2891" s="1" t="s">
        <v>44</v>
      </c>
      <c r="E2891" s="1" t="s">
        <v>15</v>
      </c>
      <c r="F2891">
        <v>2018</v>
      </c>
      <c r="G2891">
        <v>2</v>
      </c>
      <c r="H2891">
        <v>245</v>
      </c>
      <c r="I2891">
        <v>1701</v>
      </c>
      <c r="J2891" s="4">
        <f>SUMIFS(I:I,D:D,External_Data[[#This Row],[Brand]],F:F,External_Data[[#This Row],[Year]])</f>
        <v>208432</v>
      </c>
      <c r="K28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2" spans="1:11" x14ac:dyDescent="0.25">
      <c r="A2892" s="1" t="s">
        <v>9</v>
      </c>
      <c r="B2892" s="1" t="s">
        <v>37</v>
      </c>
      <c r="C2892" s="1" t="s">
        <v>43</v>
      </c>
      <c r="D2892" s="1" t="s">
        <v>44</v>
      </c>
      <c r="E2892" s="1" t="s">
        <v>15</v>
      </c>
      <c r="F2892">
        <v>2018</v>
      </c>
      <c r="G2892">
        <v>3</v>
      </c>
      <c r="H2892">
        <v>161</v>
      </c>
      <c r="I2892">
        <v>1134</v>
      </c>
      <c r="J2892" s="4">
        <f>SUMIFS(I:I,D:D,External_Data[[#This Row],[Brand]],F:F,External_Data[[#This Row],[Year]])</f>
        <v>208432</v>
      </c>
      <c r="K28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3" spans="1:11" x14ac:dyDescent="0.25">
      <c r="A2893" s="1" t="s">
        <v>9</v>
      </c>
      <c r="B2893" s="1" t="s">
        <v>37</v>
      </c>
      <c r="C2893" s="1" t="s">
        <v>43</v>
      </c>
      <c r="D2893" s="1" t="s">
        <v>44</v>
      </c>
      <c r="E2893" s="1" t="s">
        <v>15</v>
      </c>
      <c r="F2893">
        <v>2018</v>
      </c>
      <c r="G2893">
        <v>4</v>
      </c>
      <c r="H2893">
        <v>280</v>
      </c>
      <c r="I2893">
        <v>1967</v>
      </c>
      <c r="J2893" s="4">
        <f>SUMIFS(I:I,D:D,External_Data[[#This Row],[Brand]],F:F,External_Data[[#This Row],[Year]])</f>
        <v>208432</v>
      </c>
      <c r="K28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4" spans="1:11" x14ac:dyDescent="0.25">
      <c r="A2894" s="1" t="s">
        <v>9</v>
      </c>
      <c r="B2894" s="1" t="s">
        <v>37</v>
      </c>
      <c r="C2894" s="1" t="s">
        <v>43</v>
      </c>
      <c r="D2894" s="1" t="s">
        <v>44</v>
      </c>
      <c r="E2894" s="1" t="s">
        <v>15</v>
      </c>
      <c r="F2894">
        <v>2018</v>
      </c>
      <c r="G2894">
        <v>5</v>
      </c>
      <c r="H2894">
        <v>231</v>
      </c>
      <c r="I2894">
        <v>1568</v>
      </c>
      <c r="J2894" s="4">
        <f>SUMIFS(I:I,D:D,External_Data[[#This Row],[Brand]],F:F,External_Data[[#This Row],[Year]])</f>
        <v>208432</v>
      </c>
      <c r="K28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5" spans="1:11" x14ac:dyDescent="0.25">
      <c r="A2895" s="1" t="s">
        <v>9</v>
      </c>
      <c r="B2895" s="1" t="s">
        <v>37</v>
      </c>
      <c r="C2895" s="1" t="s">
        <v>43</v>
      </c>
      <c r="D2895" s="1" t="s">
        <v>44</v>
      </c>
      <c r="E2895" s="1" t="s">
        <v>15</v>
      </c>
      <c r="F2895">
        <v>2018</v>
      </c>
      <c r="G2895">
        <v>6</v>
      </c>
      <c r="H2895">
        <v>245</v>
      </c>
      <c r="I2895">
        <v>1708</v>
      </c>
      <c r="J2895" s="4">
        <f>SUMIFS(I:I,D:D,External_Data[[#This Row],[Brand]],F:F,External_Data[[#This Row],[Year]])</f>
        <v>208432</v>
      </c>
      <c r="K28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6" spans="1:11" x14ac:dyDescent="0.25">
      <c r="A2896" s="1" t="s">
        <v>9</v>
      </c>
      <c r="B2896" s="1" t="s">
        <v>37</v>
      </c>
      <c r="C2896" s="1" t="s">
        <v>43</v>
      </c>
      <c r="D2896" s="1" t="s">
        <v>44</v>
      </c>
      <c r="E2896" s="1" t="s">
        <v>15</v>
      </c>
      <c r="F2896">
        <v>2018</v>
      </c>
      <c r="G2896">
        <v>7</v>
      </c>
      <c r="H2896">
        <v>336</v>
      </c>
      <c r="I2896">
        <v>2366</v>
      </c>
      <c r="J2896" s="4">
        <f>SUMIFS(I:I,D:D,External_Data[[#This Row],[Brand]],F:F,External_Data[[#This Row],[Year]])</f>
        <v>208432</v>
      </c>
      <c r="K28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7" spans="1:11" x14ac:dyDescent="0.25">
      <c r="A2897" s="1" t="s">
        <v>9</v>
      </c>
      <c r="B2897" s="1" t="s">
        <v>37</v>
      </c>
      <c r="C2897" s="1" t="s">
        <v>43</v>
      </c>
      <c r="D2897" s="1" t="s">
        <v>44</v>
      </c>
      <c r="E2897" s="1" t="s">
        <v>15</v>
      </c>
      <c r="F2897">
        <v>2018</v>
      </c>
      <c r="G2897">
        <v>9</v>
      </c>
      <c r="H2897">
        <v>336</v>
      </c>
      <c r="I2897">
        <v>2310</v>
      </c>
      <c r="J2897" s="4">
        <f>SUMIFS(I:I,D:D,External_Data[[#This Row],[Brand]],F:F,External_Data[[#This Row],[Year]])</f>
        <v>208432</v>
      </c>
      <c r="K28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8" spans="1:11" x14ac:dyDescent="0.25">
      <c r="A2898" s="1" t="s">
        <v>9</v>
      </c>
      <c r="B2898" s="1" t="s">
        <v>37</v>
      </c>
      <c r="C2898" s="1" t="s">
        <v>43</v>
      </c>
      <c r="D2898" s="1" t="s">
        <v>44</v>
      </c>
      <c r="E2898" s="1" t="s">
        <v>15</v>
      </c>
      <c r="F2898">
        <v>2018</v>
      </c>
      <c r="G2898">
        <v>10</v>
      </c>
      <c r="H2898">
        <v>210</v>
      </c>
      <c r="I2898">
        <v>1407</v>
      </c>
      <c r="J2898" s="4">
        <f>SUMIFS(I:I,D:D,External_Data[[#This Row],[Brand]],F:F,External_Data[[#This Row],[Year]])</f>
        <v>208432</v>
      </c>
      <c r="K28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899" spans="1:11" x14ac:dyDescent="0.25">
      <c r="A2899" s="1" t="s">
        <v>9</v>
      </c>
      <c r="B2899" s="1" t="s">
        <v>37</v>
      </c>
      <c r="C2899" s="1" t="s">
        <v>43</v>
      </c>
      <c r="D2899" s="1" t="s">
        <v>44</v>
      </c>
      <c r="E2899" s="1" t="s">
        <v>15</v>
      </c>
      <c r="F2899">
        <v>2018</v>
      </c>
      <c r="G2899">
        <v>11</v>
      </c>
      <c r="H2899">
        <v>280</v>
      </c>
      <c r="I2899">
        <v>1904</v>
      </c>
      <c r="J2899" s="4">
        <f>SUMIFS(I:I,D:D,External_Data[[#This Row],[Brand]],F:F,External_Data[[#This Row],[Year]])</f>
        <v>208432</v>
      </c>
      <c r="K28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900" spans="1:11" x14ac:dyDescent="0.25">
      <c r="A2900" s="1" t="s">
        <v>9</v>
      </c>
      <c r="B2900" s="1" t="s">
        <v>37</v>
      </c>
      <c r="C2900" s="1" t="s">
        <v>43</v>
      </c>
      <c r="D2900" s="1" t="s">
        <v>44</v>
      </c>
      <c r="E2900" s="1" t="s">
        <v>15</v>
      </c>
      <c r="F2900">
        <v>2018</v>
      </c>
      <c r="G2900">
        <v>12</v>
      </c>
      <c r="H2900">
        <v>175</v>
      </c>
      <c r="I2900">
        <v>1204</v>
      </c>
      <c r="J2900" s="4">
        <f>SUMIFS(I:I,D:D,External_Data[[#This Row],[Brand]],F:F,External_Data[[#This Row],[Year]])</f>
        <v>208432</v>
      </c>
      <c r="K29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208432</v>
      </c>
    </row>
    <row r="2901" spans="1:11" x14ac:dyDescent="0.25">
      <c r="A2901" s="1" t="s">
        <v>9</v>
      </c>
      <c r="B2901" s="1" t="s">
        <v>37</v>
      </c>
      <c r="C2901" s="1" t="s">
        <v>43</v>
      </c>
      <c r="D2901" s="1" t="s">
        <v>44</v>
      </c>
      <c r="E2901" s="1" t="s">
        <v>15</v>
      </c>
      <c r="F2901">
        <v>2019</v>
      </c>
      <c r="G2901">
        <v>1</v>
      </c>
      <c r="H2901">
        <v>392</v>
      </c>
      <c r="I2901">
        <v>2702</v>
      </c>
      <c r="J2901" s="4">
        <f>SUMIFS(I:I,D:D,External_Data[[#This Row],[Brand]],F:F,External_Data[[#This Row],[Year]])</f>
        <v>190155</v>
      </c>
      <c r="K29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192654</v>
      </c>
    </row>
    <row r="2902" spans="1:11" x14ac:dyDescent="0.25">
      <c r="A2902" s="1" t="s">
        <v>9</v>
      </c>
      <c r="B2902" s="1" t="s">
        <v>37</v>
      </c>
      <c r="C2902" s="1" t="s">
        <v>43</v>
      </c>
      <c r="D2902" s="1" t="s">
        <v>44</v>
      </c>
      <c r="E2902" s="1" t="s">
        <v>15</v>
      </c>
      <c r="F2902">
        <v>2019</v>
      </c>
      <c r="G2902">
        <v>2</v>
      </c>
      <c r="H2902">
        <v>315</v>
      </c>
      <c r="I2902">
        <v>2170</v>
      </c>
      <c r="J2902" s="4">
        <f>SUMIFS(I:I,D:D,External_Data[[#This Row],[Brand]],F:F,External_Data[[#This Row],[Year]])</f>
        <v>190155</v>
      </c>
      <c r="K29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192409</v>
      </c>
    </row>
    <row r="2903" spans="1:11" x14ac:dyDescent="0.25">
      <c r="A2903" s="1" t="s">
        <v>9</v>
      </c>
      <c r="B2903" s="1" t="s">
        <v>37</v>
      </c>
      <c r="C2903" s="1" t="s">
        <v>43</v>
      </c>
      <c r="D2903" s="1" t="s">
        <v>44</v>
      </c>
      <c r="E2903" s="1" t="s">
        <v>15</v>
      </c>
      <c r="F2903">
        <v>2019</v>
      </c>
      <c r="G2903">
        <v>3</v>
      </c>
      <c r="H2903">
        <v>875</v>
      </c>
      <c r="I2903">
        <v>6062</v>
      </c>
      <c r="J2903" s="4">
        <f>SUMIFS(I:I,D:D,External_Data[[#This Row],[Brand]],F:F,External_Data[[#This Row],[Year]])</f>
        <v>190155</v>
      </c>
      <c r="K29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192248</v>
      </c>
    </row>
    <row r="2904" spans="1:11" x14ac:dyDescent="0.25">
      <c r="A2904" s="1" t="s">
        <v>9</v>
      </c>
      <c r="B2904" s="1" t="s">
        <v>37</v>
      </c>
      <c r="C2904" s="1" t="s">
        <v>43</v>
      </c>
      <c r="D2904" s="1" t="s">
        <v>44</v>
      </c>
      <c r="E2904" s="1" t="s">
        <v>15</v>
      </c>
      <c r="F2904">
        <v>2019</v>
      </c>
      <c r="G2904">
        <v>4</v>
      </c>
      <c r="H2904">
        <v>140</v>
      </c>
      <c r="I2904">
        <v>924</v>
      </c>
      <c r="J2904" s="4">
        <f>SUMIFS(I:I,D:D,External_Data[[#This Row],[Brand]],F:F,External_Data[[#This Row],[Year]])</f>
        <v>190155</v>
      </c>
      <c r="K29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191968</v>
      </c>
    </row>
    <row r="2905" spans="1:11" x14ac:dyDescent="0.25">
      <c r="A2905" s="1" t="s">
        <v>9</v>
      </c>
      <c r="B2905" s="1" t="s">
        <v>37</v>
      </c>
      <c r="C2905" s="1" t="s">
        <v>43</v>
      </c>
      <c r="D2905" s="1" t="s">
        <v>44</v>
      </c>
      <c r="E2905" s="1" t="s">
        <v>15</v>
      </c>
      <c r="F2905">
        <v>2019</v>
      </c>
      <c r="G2905">
        <v>5</v>
      </c>
      <c r="H2905">
        <v>441</v>
      </c>
      <c r="I2905">
        <v>3059</v>
      </c>
      <c r="J2905" s="4">
        <f>SUMIFS(I:I,D:D,External_Data[[#This Row],[Brand]],F:F,External_Data[[#This Row],[Year]])</f>
        <v>190155</v>
      </c>
      <c r="K29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191737</v>
      </c>
    </row>
    <row r="2906" spans="1:11" x14ac:dyDescent="0.25">
      <c r="A2906" s="1" t="s">
        <v>9</v>
      </c>
      <c r="B2906" s="1" t="s">
        <v>37</v>
      </c>
      <c r="C2906" s="1" t="s">
        <v>43</v>
      </c>
      <c r="D2906" s="1" t="s">
        <v>44</v>
      </c>
      <c r="E2906" s="1" t="s">
        <v>15</v>
      </c>
      <c r="F2906">
        <v>2019</v>
      </c>
      <c r="G2906">
        <v>6</v>
      </c>
      <c r="H2906">
        <v>406</v>
      </c>
      <c r="I2906">
        <v>2842</v>
      </c>
      <c r="J2906" s="4">
        <f>SUMIFS(I:I,D:D,External_Data[[#This Row],[Brand]],F:F,External_Data[[#This Row],[Year]])</f>
        <v>190155</v>
      </c>
      <c r="K29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191492</v>
      </c>
    </row>
    <row r="2907" spans="1:11" x14ac:dyDescent="0.25">
      <c r="A2907" s="1" t="s">
        <v>9</v>
      </c>
      <c r="B2907" s="1" t="s">
        <v>37</v>
      </c>
      <c r="C2907" s="1" t="s">
        <v>43</v>
      </c>
      <c r="D2907" s="1" t="s">
        <v>44</v>
      </c>
      <c r="E2907" s="1" t="s">
        <v>15</v>
      </c>
      <c r="F2907">
        <v>2019</v>
      </c>
      <c r="G2907">
        <v>7</v>
      </c>
      <c r="H2907">
        <v>357</v>
      </c>
      <c r="I2907">
        <v>2520</v>
      </c>
      <c r="J2907" s="4">
        <f>SUMIFS(I:I,D:D,External_Data[[#This Row],[Brand]],F:F,External_Data[[#This Row],[Year]])</f>
        <v>190155</v>
      </c>
      <c r="K29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191156</v>
      </c>
    </row>
    <row r="2908" spans="1:11" x14ac:dyDescent="0.25">
      <c r="A2908" s="1" t="s">
        <v>9</v>
      </c>
      <c r="B2908" s="1" t="s">
        <v>37</v>
      </c>
      <c r="C2908" s="1" t="s">
        <v>43</v>
      </c>
      <c r="D2908" s="1" t="s">
        <v>44</v>
      </c>
      <c r="E2908" s="1" t="s">
        <v>15</v>
      </c>
      <c r="F2908">
        <v>2019</v>
      </c>
      <c r="G2908">
        <v>8</v>
      </c>
      <c r="H2908">
        <v>350</v>
      </c>
      <c r="I2908">
        <v>2436</v>
      </c>
      <c r="J2908" s="4">
        <f>SUMIFS(I:I,D:D,External_Data[[#This Row],[Brand]],F:F,External_Data[[#This Row],[Year]])</f>
        <v>190155</v>
      </c>
      <c r="K29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191156</v>
      </c>
    </row>
    <row r="2909" spans="1:11" x14ac:dyDescent="0.25">
      <c r="A2909" s="1" t="s">
        <v>9</v>
      </c>
      <c r="B2909" s="1" t="s">
        <v>37</v>
      </c>
      <c r="C2909" s="1" t="s">
        <v>43</v>
      </c>
      <c r="D2909" s="1" t="s">
        <v>44</v>
      </c>
      <c r="E2909" s="1" t="s">
        <v>15</v>
      </c>
      <c r="F2909">
        <v>2019</v>
      </c>
      <c r="G2909">
        <v>9</v>
      </c>
      <c r="H2909">
        <v>413</v>
      </c>
      <c r="I2909">
        <v>2919</v>
      </c>
      <c r="J2909" s="4">
        <f>SUMIFS(I:I,D:D,External_Data[[#This Row],[Brand]],F:F,External_Data[[#This Row],[Year]])</f>
        <v>190155</v>
      </c>
      <c r="K29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190820</v>
      </c>
    </row>
    <row r="2910" spans="1:11" x14ac:dyDescent="0.25">
      <c r="A2910" s="1" t="s">
        <v>9</v>
      </c>
      <c r="B2910" s="1" t="s">
        <v>37</v>
      </c>
      <c r="C2910" s="1" t="s">
        <v>43</v>
      </c>
      <c r="D2910" s="1" t="s">
        <v>44</v>
      </c>
      <c r="E2910" s="1" t="s">
        <v>15</v>
      </c>
      <c r="F2910">
        <v>2019</v>
      </c>
      <c r="G2910">
        <v>10</v>
      </c>
      <c r="H2910">
        <v>644</v>
      </c>
      <c r="I2910">
        <v>4529</v>
      </c>
      <c r="J2910" s="4">
        <f>SUMIFS(I:I,D:D,External_Data[[#This Row],[Brand]],F:F,External_Data[[#This Row],[Year]])</f>
        <v>190155</v>
      </c>
      <c r="K29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190610</v>
      </c>
    </row>
    <row r="2911" spans="1:11" x14ac:dyDescent="0.25">
      <c r="A2911" s="1" t="s">
        <v>9</v>
      </c>
      <c r="B2911" s="1" t="s">
        <v>37</v>
      </c>
      <c r="C2911" s="1" t="s">
        <v>43</v>
      </c>
      <c r="D2911" s="1" t="s">
        <v>44</v>
      </c>
      <c r="E2911" s="1" t="s">
        <v>15</v>
      </c>
      <c r="F2911">
        <v>2019</v>
      </c>
      <c r="G2911">
        <v>11</v>
      </c>
      <c r="H2911">
        <v>175</v>
      </c>
      <c r="I2911">
        <v>1239</v>
      </c>
      <c r="J2911" s="4">
        <f>SUMIFS(I:I,D:D,External_Data[[#This Row],[Brand]],F:F,External_Data[[#This Row],[Year]])</f>
        <v>190155</v>
      </c>
      <c r="K29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190330</v>
      </c>
    </row>
    <row r="2912" spans="1:11" x14ac:dyDescent="0.25">
      <c r="A2912" s="1" t="s">
        <v>9</v>
      </c>
      <c r="B2912" s="1" t="s">
        <v>37</v>
      </c>
      <c r="C2912" s="1" t="s">
        <v>43</v>
      </c>
      <c r="D2912" s="1" t="s">
        <v>44</v>
      </c>
      <c r="E2912" s="1" t="s">
        <v>15</v>
      </c>
      <c r="F2912">
        <v>2019</v>
      </c>
      <c r="G2912">
        <v>12</v>
      </c>
      <c r="H2912">
        <v>392</v>
      </c>
      <c r="I2912">
        <v>2723</v>
      </c>
      <c r="J2912" s="4">
        <f>SUMIFS(I:I,D:D,External_Data[[#This Row],[Brand]],F:F,External_Data[[#This Row],[Year]])</f>
        <v>190155</v>
      </c>
      <c r="K29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190155</v>
      </c>
    </row>
    <row r="2913" spans="1:11" x14ac:dyDescent="0.25">
      <c r="A2913" s="1" t="s">
        <v>9</v>
      </c>
      <c r="B2913" s="1" t="s">
        <v>37</v>
      </c>
      <c r="C2913" s="1" t="s">
        <v>43</v>
      </c>
      <c r="D2913" s="1" t="s">
        <v>44</v>
      </c>
      <c r="E2913" s="1" t="s">
        <v>15</v>
      </c>
      <c r="F2913">
        <v>2020</v>
      </c>
      <c r="G2913">
        <v>1</v>
      </c>
      <c r="H2913">
        <v>462</v>
      </c>
      <c r="I2913">
        <v>3248</v>
      </c>
      <c r="J2913" s="4">
        <f>SUMIFS(I:I,D:D,External_Data[[#This Row],[Brand]],F:F,External_Data[[#This Row],[Year]])</f>
        <v>170667</v>
      </c>
      <c r="K29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175175</v>
      </c>
    </row>
    <row r="2914" spans="1:11" x14ac:dyDescent="0.25">
      <c r="A2914" s="1" t="s">
        <v>9</v>
      </c>
      <c r="B2914" s="1" t="s">
        <v>37</v>
      </c>
      <c r="C2914" s="1" t="s">
        <v>43</v>
      </c>
      <c r="D2914" s="1" t="s">
        <v>44</v>
      </c>
      <c r="E2914" s="1" t="s">
        <v>15</v>
      </c>
      <c r="F2914">
        <v>2020</v>
      </c>
      <c r="G2914">
        <v>2</v>
      </c>
      <c r="H2914">
        <v>357</v>
      </c>
      <c r="I2914">
        <v>2457</v>
      </c>
      <c r="J2914" s="4">
        <f>SUMIFS(I:I,D:D,External_Data[[#This Row],[Brand]],F:F,External_Data[[#This Row],[Year]])</f>
        <v>170667</v>
      </c>
      <c r="K29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174860</v>
      </c>
    </row>
    <row r="2915" spans="1:11" x14ac:dyDescent="0.25">
      <c r="A2915" s="1" t="s">
        <v>9</v>
      </c>
      <c r="B2915" s="1" t="s">
        <v>37</v>
      </c>
      <c r="C2915" s="1" t="s">
        <v>43</v>
      </c>
      <c r="D2915" s="1" t="s">
        <v>44</v>
      </c>
      <c r="E2915" s="1" t="s">
        <v>15</v>
      </c>
      <c r="F2915">
        <v>2020</v>
      </c>
      <c r="G2915">
        <v>3</v>
      </c>
      <c r="H2915">
        <v>511</v>
      </c>
      <c r="I2915">
        <v>3514</v>
      </c>
      <c r="J2915" s="4">
        <f>SUMIFS(I:I,D:D,External_Data[[#This Row],[Brand]],F:F,External_Data[[#This Row],[Year]])</f>
        <v>170667</v>
      </c>
      <c r="K29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173985</v>
      </c>
    </row>
    <row r="2916" spans="1:11" x14ac:dyDescent="0.25">
      <c r="A2916" s="1" t="s">
        <v>9</v>
      </c>
      <c r="B2916" s="1" t="s">
        <v>37</v>
      </c>
      <c r="C2916" s="1" t="s">
        <v>43</v>
      </c>
      <c r="D2916" s="1" t="s">
        <v>44</v>
      </c>
      <c r="E2916" s="1" t="s">
        <v>15</v>
      </c>
      <c r="F2916">
        <v>2020</v>
      </c>
      <c r="G2916">
        <v>4</v>
      </c>
      <c r="H2916">
        <v>245</v>
      </c>
      <c r="I2916">
        <v>1673</v>
      </c>
      <c r="J2916" s="4">
        <f>SUMIFS(I:I,D:D,External_Data[[#This Row],[Brand]],F:F,External_Data[[#This Row],[Year]])</f>
        <v>170667</v>
      </c>
      <c r="K29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173845</v>
      </c>
    </row>
    <row r="2917" spans="1:11" x14ac:dyDescent="0.25">
      <c r="A2917" s="1" t="s">
        <v>9</v>
      </c>
      <c r="B2917" s="1" t="s">
        <v>37</v>
      </c>
      <c r="C2917" s="1" t="s">
        <v>43</v>
      </c>
      <c r="D2917" s="1" t="s">
        <v>44</v>
      </c>
      <c r="E2917" s="1" t="s">
        <v>15</v>
      </c>
      <c r="F2917">
        <v>2020</v>
      </c>
      <c r="G2917">
        <v>5</v>
      </c>
      <c r="H2917">
        <v>371</v>
      </c>
      <c r="I2917">
        <v>2527</v>
      </c>
      <c r="J2917" s="4">
        <f>SUMIFS(I:I,D:D,External_Data[[#This Row],[Brand]],F:F,External_Data[[#This Row],[Year]])</f>
        <v>170667</v>
      </c>
      <c r="K29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173404</v>
      </c>
    </row>
    <row r="2918" spans="1:11" x14ac:dyDescent="0.25">
      <c r="A2918" s="1" t="s">
        <v>9</v>
      </c>
      <c r="B2918" s="1" t="s">
        <v>37</v>
      </c>
      <c r="C2918" s="1" t="s">
        <v>43</v>
      </c>
      <c r="D2918" s="1" t="s">
        <v>44</v>
      </c>
      <c r="E2918" s="1" t="s">
        <v>15</v>
      </c>
      <c r="F2918">
        <v>2020</v>
      </c>
      <c r="G2918">
        <v>6</v>
      </c>
      <c r="H2918">
        <v>245</v>
      </c>
      <c r="I2918">
        <v>1687</v>
      </c>
      <c r="J2918" s="4">
        <f>SUMIFS(I:I,D:D,External_Data[[#This Row],[Brand]],F:F,External_Data[[#This Row],[Year]])</f>
        <v>170667</v>
      </c>
      <c r="K29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172998</v>
      </c>
    </row>
    <row r="2919" spans="1:11" x14ac:dyDescent="0.25">
      <c r="A2919" s="1" t="s">
        <v>9</v>
      </c>
      <c r="B2919" s="1" t="s">
        <v>37</v>
      </c>
      <c r="C2919" s="1" t="s">
        <v>43</v>
      </c>
      <c r="D2919" s="1" t="s">
        <v>44</v>
      </c>
      <c r="E2919" s="1" t="s">
        <v>15</v>
      </c>
      <c r="F2919">
        <v>2020</v>
      </c>
      <c r="G2919">
        <v>7</v>
      </c>
      <c r="H2919">
        <v>280</v>
      </c>
      <c r="I2919">
        <v>1967</v>
      </c>
      <c r="J2919" s="4">
        <f>SUMIFS(I:I,D:D,External_Data[[#This Row],[Brand]],F:F,External_Data[[#This Row],[Year]])</f>
        <v>170667</v>
      </c>
      <c r="K29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172641</v>
      </c>
    </row>
    <row r="2920" spans="1:11" x14ac:dyDescent="0.25">
      <c r="A2920" s="1" t="s">
        <v>9</v>
      </c>
      <c r="B2920" s="1" t="s">
        <v>37</v>
      </c>
      <c r="C2920" s="1" t="s">
        <v>43</v>
      </c>
      <c r="D2920" s="1" t="s">
        <v>44</v>
      </c>
      <c r="E2920" s="1" t="s">
        <v>15</v>
      </c>
      <c r="F2920">
        <v>2020</v>
      </c>
      <c r="G2920">
        <v>9</v>
      </c>
      <c r="H2920">
        <v>371</v>
      </c>
      <c r="I2920">
        <v>2576</v>
      </c>
      <c r="J2920" s="4">
        <f>SUMIFS(I:I,D:D,External_Data[[#This Row],[Brand]],F:F,External_Data[[#This Row],[Year]])</f>
        <v>170667</v>
      </c>
      <c r="K29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171878</v>
      </c>
    </row>
    <row r="2921" spans="1:11" x14ac:dyDescent="0.25">
      <c r="A2921" s="1" t="s">
        <v>9</v>
      </c>
      <c r="B2921" s="1" t="s">
        <v>37</v>
      </c>
      <c r="C2921" s="1" t="s">
        <v>43</v>
      </c>
      <c r="D2921" s="1" t="s">
        <v>44</v>
      </c>
      <c r="E2921" s="1" t="s">
        <v>15</v>
      </c>
      <c r="F2921">
        <v>2020</v>
      </c>
      <c r="G2921">
        <v>10</v>
      </c>
      <c r="H2921">
        <v>441</v>
      </c>
      <c r="I2921">
        <v>3038</v>
      </c>
      <c r="J2921" s="4">
        <f>SUMIFS(I:I,D:D,External_Data[[#This Row],[Brand]],F:F,External_Data[[#This Row],[Year]])</f>
        <v>170667</v>
      </c>
      <c r="K29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171234</v>
      </c>
    </row>
    <row r="2922" spans="1:11" x14ac:dyDescent="0.25">
      <c r="A2922" s="1" t="s">
        <v>9</v>
      </c>
      <c r="B2922" s="1" t="s">
        <v>37</v>
      </c>
      <c r="C2922" s="1" t="s">
        <v>43</v>
      </c>
      <c r="D2922" s="1" t="s">
        <v>44</v>
      </c>
      <c r="E2922" s="1" t="s">
        <v>15</v>
      </c>
      <c r="F2922">
        <v>2020</v>
      </c>
      <c r="G2922">
        <v>11</v>
      </c>
      <c r="H2922">
        <v>175</v>
      </c>
      <c r="I2922">
        <v>1176</v>
      </c>
      <c r="J2922" s="4">
        <f>SUMIFS(I:I,D:D,External_Data[[#This Row],[Brand]],F:F,External_Data[[#This Row],[Year]])</f>
        <v>170667</v>
      </c>
      <c r="K29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171059</v>
      </c>
    </row>
    <row r="2923" spans="1:11" x14ac:dyDescent="0.25">
      <c r="A2923" s="1" t="s">
        <v>9</v>
      </c>
      <c r="B2923" s="1" t="s">
        <v>37</v>
      </c>
      <c r="C2923" s="1" t="s">
        <v>43</v>
      </c>
      <c r="D2923" s="1" t="s">
        <v>44</v>
      </c>
      <c r="E2923" s="1" t="s">
        <v>15</v>
      </c>
      <c r="F2923">
        <v>2020</v>
      </c>
      <c r="G2923">
        <v>12</v>
      </c>
      <c r="H2923">
        <v>413</v>
      </c>
      <c r="I2923">
        <v>2891</v>
      </c>
      <c r="J2923" s="4">
        <f>SUMIFS(I:I,D:D,External_Data[[#This Row],[Brand]],F:F,External_Data[[#This Row],[Year]])</f>
        <v>170667</v>
      </c>
      <c r="K29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170667</v>
      </c>
    </row>
    <row r="2924" spans="1:11" x14ac:dyDescent="0.25">
      <c r="A2924" s="1" t="s">
        <v>9</v>
      </c>
      <c r="B2924" s="1" t="s">
        <v>37</v>
      </c>
      <c r="C2924" s="1" t="s">
        <v>43</v>
      </c>
      <c r="D2924" s="1" t="s">
        <v>44</v>
      </c>
      <c r="E2924" s="1" t="s">
        <v>15</v>
      </c>
      <c r="F2924">
        <v>2021</v>
      </c>
      <c r="G2924">
        <v>1</v>
      </c>
      <c r="H2924">
        <v>91</v>
      </c>
      <c r="I2924">
        <v>602</v>
      </c>
      <c r="J2924" s="4">
        <f>SUMIFS(I:I,D:D,External_Data[[#This Row],[Brand]],F:F,External_Data[[#This Row],[Year]])</f>
        <v>177254</v>
      </c>
      <c r="K29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180663</v>
      </c>
    </row>
    <row r="2925" spans="1:11" x14ac:dyDescent="0.25">
      <c r="A2925" s="1" t="s">
        <v>9</v>
      </c>
      <c r="B2925" s="1" t="s">
        <v>37</v>
      </c>
      <c r="C2925" s="1" t="s">
        <v>43</v>
      </c>
      <c r="D2925" s="1" t="s">
        <v>44</v>
      </c>
      <c r="E2925" s="1" t="s">
        <v>15</v>
      </c>
      <c r="F2925">
        <v>2021</v>
      </c>
      <c r="G2925">
        <v>2</v>
      </c>
      <c r="H2925">
        <v>392</v>
      </c>
      <c r="I2925">
        <v>2758</v>
      </c>
      <c r="J2925" s="4">
        <f>SUMIFS(I:I,D:D,External_Data[[#This Row],[Brand]],F:F,External_Data[[#This Row],[Year]])</f>
        <v>177254</v>
      </c>
      <c r="K29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180306</v>
      </c>
    </row>
    <row r="2926" spans="1:11" x14ac:dyDescent="0.25">
      <c r="A2926" s="1" t="s">
        <v>9</v>
      </c>
      <c r="B2926" s="1" t="s">
        <v>37</v>
      </c>
      <c r="C2926" s="1" t="s">
        <v>43</v>
      </c>
      <c r="D2926" s="1" t="s">
        <v>44</v>
      </c>
      <c r="E2926" s="1" t="s">
        <v>15</v>
      </c>
      <c r="F2926">
        <v>2021</v>
      </c>
      <c r="G2926">
        <v>3</v>
      </c>
      <c r="H2926">
        <v>231</v>
      </c>
      <c r="I2926">
        <v>1603</v>
      </c>
      <c r="J2926" s="4">
        <f>SUMIFS(I:I,D:D,External_Data[[#This Row],[Brand]],F:F,External_Data[[#This Row],[Year]])</f>
        <v>177254</v>
      </c>
      <c r="K29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179795</v>
      </c>
    </row>
    <row r="2927" spans="1:11" x14ac:dyDescent="0.25">
      <c r="A2927" s="1" t="s">
        <v>9</v>
      </c>
      <c r="B2927" s="1" t="s">
        <v>37</v>
      </c>
      <c r="C2927" s="1" t="s">
        <v>43</v>
      </c>
      <c r="D2927" s="1" t="s">
        <v>44</v>
      </c>
      <c r="E2927" s="1" t="s">
        <v>15</v>
      </c>
      <c r="F2927">
        <v>2021</v>
      </c>
      <c r="G2927">
        <v>4</v>
      </c>
      <c r="H2927">
        <v>350</v>
      </c>
      <c r="I2927">
        <v>2415</v>
      </c>
      <c r="J2927" s="4">
        <f>SUMIFS(I:I,D:D,External_Data[[#This Row],[Brand]],F:F,External_Data[[#This Row],[Year]])</f>
        <v>177254</v>
      </c>
      <c r="K29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179550</v>
      </c>
    </row>
    <row r="2928" spans="1:11" x14ac:dyDescent="0.25">
      <c r="A2928" s="1" t="s">
        <v>9</v>
      </c>
      <c r="B2928" s="1" t="s">
        <v>37</v>
      </c>
      <c r="C2928" s="1" t="s">
        <v>43</v>
      </c>
      <c r="D2928" s="1" t="s">
        <v>44</v>
      </c>
      <c r="E2928" s="1" t="s">
        <v>15</v>
      </c>
      <c r="F2928">
        <v>2021</v>
      </c>
      <c r="G2928">
        <v>5</v>
      </c>
      <c r="H2928">
        <v>161</v>
      </c>
      <c r="I2928">
        <v>1085</v>
      </c>
      <c r="J2928" s="4">
        <f>SUMIFS(I:I,D:D,External_Data[[#This Row],[Brand]],F:F,External_Data[[#This Row],[Year]])</f>
        <v>177254</v>
      </c>
      <c r="K29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179179</v>
      </c>
    </row>
    <row r="2929" spans="1:11" x14ac:dyDescent="0.25">
      <c r="A2929" s="1" t="s">
        <v>9</v>
      </c>
      <c r="B2929" s="1" t="s">
        <v>37</v>
      </c>
      <c r="C2929" s="1" t="s">
        <v>43</v>
      </c>
      <c r="D2929" s="1" t="s">
        <v>44</v>
      </c>
      <c r="E2929" s="1" t="s">
        <v>15</v>
      </c>
      <c r="F2929">
        <v>2021</v>
      </c>
      <c r="G2929">
        <v>6</v>
      </c>
      <c r="H2929">
        <v>644</v>
      </c>
      <c r="I2929">
        <v>4515</v>
      </c>
      <c r="J2929" s="4">
        <f>SUMIFS(I:I,D:D,External_Data[[#This Row],[Brand]],F:F,External_Data[[#This Row],[Year]])</f>
        <v>177254</v>
      </c>
      <c r="K29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178934</v>
      </c>
    </row>
    <row r="2930" spans="1:11" x14ac:dyDescent="0.25">
      <c r="A2930" s="1" t="s">
        <v>9</v>
      </c>
      <c r="B2930" s="1" t="s">
        <v>37</v>
      </c>
      <c r="C2930" s="1" t="s">
        <v>43</v>
      </c>
      <c r="D2930" s="1" t="s">
        <v>44</v>
      </c>
      <c r="E2930" s="1" t="s">
        <v>15</v>
      </c>
      <c r="F2930">
        <v>2021</v>
      </c>
      <c r="G2930">
        <v>7</v>
      </c>
      <c r="H2930">
        <v>350</v>
      </c>
      <c r="I2930">
        <v>2366</v>
      </c>
      <c r="J2930" s="4">
        <f>SUMIFS(I:I,D:D,External_Data[[#This Row],[Brand]],F:F,External_Data[[#This Row],[Year]])</f>
        <v>177254</v>
      </c>
      <c r="K29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178654</v>
      </c>
    </row>
    <row r="2931" spans="1:11" x14ac:dyDescent="0.25">
      <c r="A2931" s="1" t="s">
        <v>9</v>
      </c>
      <c r="B2931" s="1" t="s">
        <v>37</v>
      </c>
      <c r="C2931" s="1" t="s">
        <v>43</v>
      </c>
      <c r="D2931" s="1" t="s">
        <v>44</v>
      </c>
      <c r="E2931" s="1" t="s">
        <v>15</v>
      </c>
      <c r="F2931">
        <v>2021</v>
      </c>
      <c r="G2931">
        <v>8</v>
      </c>
      <c r="H2931">
        <v>252</v>
      </c>
      <c r="I2931">
        <v>1736</v>
      </c>
      <c r="J2931" s="4">
        <f>SUMIFS(I:I,D:D,External_Data[[#This Row],[Brand]],F:F,External_Data[[#This Row],[Year]])</f>
        <v>177254</v>
      </c>
      <c r="K29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178654</v>
      </c>
    </row>
    <row r="2932" spans="1:11" x14ac:dyDescent="0.25">
      <c r="A2932" s="1" t="s">
        <v>9</v>
      </c>
      <c r="B2932" s="1" t="s">
        <v>37</v>
      </c>
      <c r="C2932" s="1" t="s">
        <v>43</v>
      </c>
      <c r="D2932" s="1" t="s">
        <v>44</v>
      </c>
      <c r="E2932" s="1" t="s">
        <v>15</v>
      </c>
      <c r="F2932">
        <v>2021</v>
      </c>
      <c r="G2932">
        <v>9</v>
      </c>
      <c r="H2932">
        <v>280</v>
      </c>
      <c r="I2932">
        <v>1939</v>
      </c>
      <c r="J2932" s="4">
        <f>SUMIFS(I:I,D:D,External_Data[[#This Row],[Brand]],F:F,External_Data[[#This Row],[Year]])</f>
        <v>177254</v>
      </c>
      <c r="K29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178283</v>
      </c>
    </row>
    <row r="2933" spans="1:11" x14ac:dyDescent="0.25">
      <c r="A2933" s="1" t="s">
        <v>9</v>
      </c>
      <c r="B2933" s="1" t="s">
        <v>37</v>
      </c>
      <c r="C2933" s="1" t="s">
        <v>43</v>
      </c>
      <c r="D2933" s="1" t="s">
        <v>44</v>
      </c>
      <c r="E2933" s="1" t="s">
        <v>15</v>
      </c>
      <c r="F2933">
        <v>2021</v>
      </c>
      <c r="G2933">
        <v>10</v>
      </c>
      <c r="H2933">
        <v>140</v>
      </c>
      <c r="I2933">
        <v>959</v>
      </c>
      <c r="J2933" s="4">
        <f>SUMIFS(I:I,D:D,External_Data[[#This Row],[Brand]],F:F,External_Data[[#This Row],[Year]])</f>
        <v>177254</v>
      </c>
      <c r="K29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177842</v>
      </c>
    </row>
    <row r="2934" spans="1:11" x14ac:dyDescent="0.25">
      <c r="A2934" s="1" t="s">
        <v>9</v>
      </c>
      <c r="B2934" s="1" t="s">
        <v>37</v>
      </c>
      <c r="C2934" s="1" t="s">
        <v>43</v>
      </c>
      <c r="D2934" s="1" t="s">
        <v>44</v>
      </c>
      <c r="E2934" s="1" t="s">
        <v>15</v>
      </c>
      <c r="F2934">
        <v>2021</v>
      </c>
      <c r="G2934">
        <v>11</v>
      </c>
      <c r="H2934">
        <v>182</v>
      </c>
      <c r="I2934">
        <v>1260</v>
      </c>
      <c r="J2934" s="4">
        <f>SUMIFS(I:I,D:D,External_Data[[#This Row],[Brand]],F:F,External_Data[[#This Row],[Year]])</f>
        <v>177254</v>
      </c>
      <c r="K29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177667</v>
      </c>
    </row>
    <row r="2935" spans="1:11" x14ac:dyDescent="0.25">
      <c r="A2935" s="1" t="s">
        <v>9</v>
      </c>
      <c r="B2935" s="1" t="s">
        <v>37</v>
      </c>
      <c r="C2935" s="1" t="s">
        <v>43</v>
      </c>
      <c r="D2935" s="1" t="s">
        <v>44</v>
      </c>
      <c r="E2935" s="1" t="s">
        <v>15</v>
      </c>
      <c r="F2935">
        <v>2021</v>
      </c>
      <c r="G2935">
        <v>12</v>
      </c>
      <c r="H2935">
        <v>357</v>
      </c>
      <c r="I2935">
        <v>2471</v>
      </c>
      <c r="J2935" s="4">
        <f>SUMIFS(I:I,D:D,External_Data[[#This Row],[Brand]],F:F,External_Data[[#This Row],[Year]])</f>
        <v>177254</v>
      </c>
      <c r="K29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177254</v>
      </c>
    </row>
    <row r="2936" spans="1:11" x14ac:dyDescent="0.25">
      <c r="A2936" s="1" t="s">
        <v>9</v>
      </c>
      <c r="B2936" s="1" t="s">
        <v>37</v>
      </c>
      <c r="C2936" s="1" t="s">
        <v>43</v>
      </c>
      <c r="D2936" s="1" t="s">
        <v>44</v>
      </c>
      <c r="E2936" s="1" t="s">
        <v>15</v>
      </c>
      <c r="F2936">
        <v>2022</v>
      </c>
      <c r="G2936">
        <v>1</v>
      </c>
      <c r="H2936">
        <v>175</v>
      </c>
      <c r="I2936">
        <v>1239</v>
      </c>
      <c r="J2936" s="4">
        <f>SUMIFS(I:I,D:D,External_Data[[#This Row],[Brand]],F:F,External_Data[[#This Row],[Year]])</f>
        <v>165291</v>
      </c>
      <c r="K29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168630</v>
      </c>
    </row>
    <row r="2937" spans="1:11" x14ac:dyDescent="0.25">
      <c r="A2937" s="1" t="s">
        <v>9</v>
      </c>
      <c r="B2937" s="1" t="s">
        <v>37</v>
      </c>
      <c r="C2937" s="1" t="s">
        <v>43</v>
      </c>
      <c r="D2937" s="1" t="s">
        <v>44</v>
      </c>
      <c r="E2937" s="1" t="s">
        <v>15</v>
      </c>
      <c r="F2937">
        <v>2022</v>
      </c>
      <c r="G2937">
        <v>2</v>
      </c>
      <c r="H2937">
        <v>245</v>
      </c>
      <c r="I2937">
        <v>1722</v>
      </c>
      <c r="J2937" s="4">
        <f>SUMIFS(I:I,D:D,External_Data[[#This Row],[Brand]],F:F,External_Data[[#This Row],[Year]])</f>
        <v>165291</v>
      </c>
      <c r="K29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168238</v>
      </c>
    </row>
    <row r="2938" spans="1:11" x14ac:dyDescent="0.25">
      <c r="A2938" s="1" t="s">
        <v>9</v>
      </c>
      <c r="B2938" s="1" t="s">
        <v>37</v>
      </c>
      <c r="C2938" s="1" t="s">
        <v>43</v>
      </c>
      <c r="D2938" s="1" t="s">
        <v>44</v>
      </c>
      <c r="E2938" s="1" t="s">
        <v>15</v>
      </c>
      <c r="F2938">
        <v>2022</v>
      </c>
      <c r="G2938">
        <v>3</v>
      </c>
      <c r="H2938">
        <v>126</v>
      </c>
      <c r="I2938">
        <v>868</v>
      </c>
      <c r="J2938" s="4">
        <f>SUMIFS(I:I,D:D,External_Data[[#This Row],[Brand]],F:F,External_Data[[#This Row],[Year]])</f>
        <v>165291</v>
      </c>
      <c r="K29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168007</v>
      </c>
    </row>
    <row r="2939" spans="1:11" x14ac:dyDescent="0.25">
      <c r="A2939" s="1" t="s">
        <v>9</v>
      </c>
      <c r="B2939" s="1" t="s">
        <v>37</v>
      </c>
      <c r="C2939" s="1" t="s">
        <v>43</v>
      </c>
      <c r="D2939" s="1" t="s">
        <v>44</v>
      </c>
      <c r="E2939" s="1" t="s">
        <v>15</v>
      </c>
      <c r="F2939">
        <v>2022</v>
      </c>
      <c r="G2939">
        <v>4</v>
      </c>
      <c r="H2939">
        <v>70</v>
      </c>
      <c r="I2939">
        <v>518</v>
      </c>
      <c r="J2939" s="4">
        <f>SUMIFS(I:I,D:D,External_Data[[#This Row],[Brand]],F:F,External_Data[[#This Row],[Year]])</f>
        <v>165291</v>
      </c>
      <c r="K29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167657</v>
      </c>
    </row>
    <row r="2940" spans="1:11" x14ac:dyDescent="0.25">
      <c r="A2940" s="1" t="s">
        <v>9</v>
      </c>
      <c r="B2940" s="1" t="s">
        <v>37</v>
      </c>
      <c r="C2940" s="1" t="s">
        <v>43</v>
      </c>
      <c r="D2940" s="1" t="s">
        <v>44</v>
      </c>
      <c r="E2940" s="1" t="s">
        <v>15</v>
      </c>
      <c r="F2940">
        <v>2022</v>
      </c>
      <c r="G2940">
        <v>5</v>
      </c>
      <c r="H2940">
        <v>644</v>
      </c>
      <c r="I2940">
        <v>4529</v>
      </c>
      <c r="J2940" s="4">
        <f>SUMIFS(I:I,D:D,External_Data[[#This Row],[Brand]],F:F,External_Data[[#This Row],[Year]])</f>
        <v>165291</v>
      </c>
      <c r="K29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167496</v>
      </c>
    </row>
    <row r="2941" spans="1:11" x14ac:dyDescent="0.25">
      <c r="A2941" s="1" t="s">
        <v>9</v>
      </c>
      <c r="B2941" s="1" t="s">
        <v>37</v>
      </c>
      <c r="C2941" s="1" t="s">
        <v>43</v>
      </c>
      <c r="D2941" s="1" t="s">
        <v>44</v>
      </c>
      <c r="E2941" s="1" t="s">
        <v>15</v>
      </c>
      <c r="F2941">
        <v>2022</v>
      </c>
      <c r="G2941">
        <v>6</v>
      </c>
      <c r="H2941">
        <v>357</v>
      </c>
      <c r="I2941">
        <v>2485</v>
      </c>
      <c r="J2941" s="4">
        <f>SUMIFS(I:I,D:D,External_Data[[#This Row],[Brand]],F:F,External_Data[[#This Row],[Year]])</f>
        <v>165291</v>
      </c>
      <c r="K29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166852</v>
      </c>
    </row>
    <row r="2942" spans="1:11" x14ac:dyDescent="0.25">
      <c r="A2942" s="1" t="s">
        <v>9</v>
      </c>
      <c r="B2942" s="1" t="s">
        <v>37</v>
      </c>
      <c r="C2942" s="1" t="s">
        <v>43</v>
      </c>
      <c r="D2942" s="1" t="s">
        <v>44</v>
      </c>
      <c r="E2942" s="1" t="s">
        <v>15</v>
      </c>
      <c r="F2942">
        <v>2022</v>
      </c>
      <c r="G2942">
        <v>7</v>
      </c>
      <c r="H2942">
        <v>287</v>
      </c>
      <c r="I2942">
        <v>1974</v>
      </c>
      <c r="J2942" s="4">
        <f>SUMIFS(I:I,D:D,External_Data[[#This Row],[Brand]],F:F,External_Data[[#This Row],[Year]])</f>
        <v>165291</v>
      </c>
      <c r="K29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166502</v>
      </c>
    </row>
    <row r="2943" spans="1:11" x14ac:dyDescent="0.25">
      <c r="A2943" s="1" t="s">
        <v>9</v>
      </c>
      <c r="B2943" s="1" t="s">
        <v>37</v>
      </c>
      <c r="C2943" s="1" t="s">
        <v>43</v>
      </c>
      <c r="D2943" s="1" t="s">
        <v>44</v>
      </c>
      <c r="E2943" s="1" t="s">
        <v>15</v>
      </c>
      <c r="F2943">
        <v>2022</v>
      </c>
      <c r="G2943">
        <v>8</v>
      </c>
      <c r="H2943">
        <v>196</v>
      </c>
      <c r="I2943">
        <v>1365</v>
      </c>
      <c r="J2943" s="4">
        <f>SUMIFS(I:I,D:D,External_Data[[#This Row],[Brand]],F:F,External_Data[[#This Row],[Year]])</f>
        <v>165291</v>
      </c>
      <c r="K29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166250</v>
      </c>
    </row>
    <row r="2944" spans="1:11" x14ac:dyDescent="0.25">
      <c r="A2944" s="1" t="s">
        <v>9</v>
      </c>
      <c r="B2944" s="1" t="s">
        <v>37</v>
      </c>
      <c r="C2944" s="1" t="s">
        <v>43</v>
      </c>
      <c r="D2944" s="1" t="s">
        <v>44</v>
      </c>
      <c r="E2944" s="1" t="s">
        <v>15</v>
      </c>
      <c r="F2944">
        <v>2022</v>
      </c>
      <c r="G2944">
        <v>9</v>
      </c>
      <c r="H2944">
        <v>161</v>
      </c>
      <c r="I2944">
        <v>1155</v>
      </c>
      <c r="J2944" s="4">
        <f>SUMIFS(I:I,D:D,External_Data[[#This Row],[Brand]],F:F,External_Data[[#This Row],[Year]])</f>
        <v>165291</v>
      </c>
      <c r="K29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165970</v>
      </c>
    </row>
    <row r="2945" spans="1:11" x14ac:dyDescent="0.25">
      <c r="A2945" s="1" t="s">
        <v>9</v>
      </c>
      <c r="B2945" s="1" t="s">
        <v>37</v>
      </c>
      <c r="C2945" s="1" t="s">
        <v>43</v>
      </c>
      <c r="D2945" s="1" t="s">
        <v>44</v>
      </c>
      <c r="E2945" s="1" t="s">
        <v>15</v>
      </c>
      <c r="F2945">
        <v>2022</v>
      </c>
      <c r="G2945">
        <v>10</v>
      </c>
      <c r="H2945">
        <v>49</v>
      </c>
      <c r="I2945">
        <v>315</v>
      </c>
      <c r="J2945" s="4">
        <f>SUMIFS(I:I,D:D,External_Data[[#This Row],[Brand]],F:F,External_Data[[#This Row],[Year]])</f>
        <v>165291</v>
      </c>
      <c r="K29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165830</v>
      </c>
    </row>
    <row r="2946" spans="1:11" x14ac:dyDescent="0.25">
      <c r="A2946" s="1" t="s">
        <v>9</v>
      </c>
      <c r="B2946" s="1" t="s">
        <v>37</v>
      </c>
      <c r="C2946" s="1" t="s">
        <v>43</v>
      </c>
      <c r="D2946" s="1" t="s">
        <v>44</v>
      </c>
      <c r="E2946" s="1" t="s">
        <v>15</v>
      </c>
      <c r="F2946">
        <v>2022</v>
      </c>
      <c r="G2946">
        <v>11</v>
      </c>
      <c r="H2946">
        <v>56</v>
      </c>
      <c r="I2946">
        <v>427</v>
      </c>
      <c r="J2946" s="4">
        <f>SUMIFS(I:I,D:D,External_Data[[#This Row],[Brand]],F:F,External_Data[[#This Row],[Year]])</f>
        <v>165291</v>
      </c>
      <c r="K29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165648</v>
      </c>
    </row>
    <row r="2947" spans="1:11" x14ac:dyDescent="0.25">
      <c r="A2947" s="1" t="s">
        <v>9</v>
      </c>
      <c r="B2947" s="1" t="s">
        <v>37</v>
      </c>
      <c r="C2947" s="1" t="s">
        <v>43</v>
      </c>
      <c r="D2947" s="1" t="s">
        <v>44</v>
      </c>
      <c r="E2947" s="1" t="s">
        <v>15</v>
      </c>
      <c r="F2947">
        <v>2022</v>
      </c>
      <c r="G2947">
        <v>12</v>
      </c>
      <c r="H2947">
        <v>196</v>
      </c>
      <c r="I2947">
        <v>1456</v>
      </c>
      <c r="J2947" s="4">
        <f>SUMIFS(I:I,D:D,External_Data[[#This Row],[Brand]],F:F,External_Data[[#This Row],[Year]])</f>
        <v>165291</v>
      </c>
      <c r="K29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165291</v>
      </c>
    </row>
    <row r="2948" spans="1:11" x14ac:dyDescent="0.25">
      <c r="A2948" s="1" t="s">
        <v>9</v>
      </c>
      <c r="B2948" s="1" t="s">
        <v>37</v>
      </c>
      <c r="C2948" s="1" t="s">
        <v>43</v>
      </c>
      <c r="D2948" s="1" t="s">
        <v>44</v>
      </c>
      <c r="E2948" s="1" t="s">
        <v>15</v>
      </c>
      <c r="F2948">
        <v>2023</v>
      </c>
      <c r="G2948">
        <v>1</v>
      </c>
      <c r="H2948">
        <v>371</v>
      </c>
      <c r="I2948">
        <v>2737</v>
      </c>
      <c r="J2948" s="4">
        <f>SUMIFS(I:I,D:D,External_Data[[#This Row],[Brand]],F:F,External_Data[[#This Row],[Year]])</f>
        <v>42322</v>
      </c>
      <c r="K29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44709</v>
      </c>
    </row>
    <row r="2949" spans="1:11" x14ac:dyDescent="0.25">
      <c r="A2949" s="1" t="s">
        <v>9</v>
      </c>
      <c r="B2949" s="1" t="s">
        <v>37</v>
      </c>
      <c r="C2949" s="1" t="s">
        <v>43</v>
      </c>
      <c r="D2949" s="1" t="s">
        <v>44</v>
      </c>
      <c r="E2949" s="1" t="s">
        <v>15</v>
      </c>
      <c r="F2949">
        <v>2023</v>
      </c>
      <c r="G2949">
        <v>2</v>
      </c>
      <c r="H2949">
        <v>126</v>
      </c>
      <c r="I2949">
        <v>903</v>
      </c>
      <c r="J2949" s="4">
        <f>SUMIFS(I:I,D:D,External_Data[[#This Row],[Brand]],F:F,External_Data[[#This Row],[Year]])</f>
        <v>42322</v>
      </c>
      <c r="K29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44464</v>
      </c>
    </row>
    <row r="2950" spans="1:11" x14ac:dyDescent="0.25">
      <c r="A2950" s="1" t="s">
        <v>9</v>
      </c>
      <c r="B2950" s="1" t="s">
        <v>37</v>
      </c>
      <c r="C2950" s="1" t="s">
        <v>43</v>
      </c>
      <c r="D2950" s="1" t="s">
        <v>44</v>
      </c>
      <c r="E2950" s="1" t="s">
        <v>15</v>
      </c>
      <c r="F2950">
        <v>2023</v>
      </c>
      <c r="G2950">
        <v>3</v>
      </c>
      <c r="H2950">
        <v>21</v>
      </c>
      <c r="I2950">
        <v>210</v>
      </c>
      <c r="J2950" s="4">
        <f>SUMIFS(I:I,D:D,External_Data[[#This Row],[Brand]],F:F,External_Data[[#This Row],[Year]])</f>
        <v>42322</v>
      </c>
      <c r="K29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44338</v>
      </c>
    </row>
    <row r="2951" spans="1:11" x14ac:dyDescent="0.25">
      <c r="A2951" s="1" t="s">
        <v>9</v>
      </c>
      <c r="B2951" s="1" t="s">
        <v>37</v>
      </c>
      <c r="C2951" s="1" t="s">
        <v>45</v>
      </c>
      <c r="D2951" s="1" t="s">
        <v>46</v>
      </c>
      <c r="E2951" s="1" t="s">
        <v>13</v>
      </c>
      <c r="F2951">
        <v>2018</v>
      </c>
      <c r="G2951">
        <v>3</v>
      </c>
      <c r="H2951">
        <v>70</v>
      </c>
      <c r="I2951">
        <v>399</v>
      </c>
      <c r="J2951" s="4">
        <f>SUMIFS(I:I,D:D,External_Data[[#This Row],[Brand]],F:F,External_Data[[#This Row],[Year]])</f>
        <v>108409</v>
      </c>
      <c r="K29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2" spans="1:11" x14ac:dyDescent="0.25">
      <c r="A2952" s="1" t="s">
        <v>9</v>
      </c>
      <c r="B2952" s="1" t="s">
        <v>37</v>
      </c>
      <c r="C2952" s="1" t="s">
        <v>45</v>
      </c>
      <c r="D2952" s="1" t="s">
        <v>46</v>
      </c>
      <c r="E2952" s="1" t="s">
        <v>13</v>
      </c>
      <c r="F2952">
        <v>2018</v>
      </c>
      <c r="G2952">
        <v>4</v>
      </c>
      <c r="H2952">
        <v>126</v>
      </c>
      <c r="I2952">
        <v>679</v>
      </c>
      <c r="J2952" s="4">
        <f>SUMIFS(I:I,D:D,External_Data[[#This Row],[Brand]],F:F,External_Data[[#This Row],[Year]])</f>
        <v>108409</v>
      </c>
      <c r="K29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3" spans="1:11" x14ac:dyDescent="0.25">
      <c r="A2953" s="1" t="s">
        <v>9</v>
      </c>
      <c r="B2953" s="1" t="s">
        <v>37</v>
      </c>
      <c r="C2953" s="1" t="s">
        <v>45</v>
      </c>
      <c r="D2953" s="1" t="s">
        <v>46</v>
      </c>
      <c r="E2953" s="1" t="s">
        <v>13</v>
      </c>
      <c r="F2953">
        <v>2018</v>
      </c>
      <c r="G2953">
        <v>5</v>
      </c>
      <c r="H2953">
        <v>203</v>
      </c>
      <c r="I2953">
        <v>1106</v>
      </c>
      <c r="J2953" s="4">
        <f>SUMIFS(I:I,D:D,External_Data[[#This Row],[Brand]],F:F,External_Data[[#This Row],[Year]])</f>
        <v>108409</v>
      </c>
      <c r="K29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4" spans="1:11" x14ac:dyDescent="0.25">
      <c r="A2954" s="1" t="s">
        <v>9</v>
      </c>
      <c r="B2954" s="1" t="s">
        <v>37</v>
      </c>
      <c r="C2954" s="1" t="s">
        <v>45</v>
      </c>
      <c r="D2954" s="1" t="s">
        <v>46</v>
      </c>
      <c r="E2954" s="1" t="s">
        <v>13</v>
      </c>
      <c r="F2954">
        <v>2018</v>
      </c>
      <c r="G2954">
        <v>6</v>
      </c>
      <c r="H2954">
        <v>665</v>
      </c>
      <c r="I2954">
        <v>3647</v>
      </c>
      <c r="J2954" s="4">
        <f>SUMIFS(I:I,D:D,External_Data[[#This Row],[Brand]],F:F,External_Data[[#This Row],[Year]])</f>
        <v>108409</v>
      </c>
      <c r="K29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5" spans="1:11" x14ac:dyDescent="0.25">
      <c r="A2955" s="1" t="s">
        <v>9</v>
      </c>
      <c r="B2955" s="1" t="s">
        <v>37</v>
      </c>
      <c r="C2955" s="1" t="s">
        <v>45</v>
      </c>
      <c r="D2955" s="1" t="s">
        <v>46</v>
      </c>
      <c r="E2955" s="1" t="s">
        <v>13</v>
      </c>
      <c r="F2955">
        <v>2018</v>
      </c>
      <c r="G2955">
        <v>7</v>
      </c>
      <c r="H2955">
        <v>1155</v>
      </c>
      <c r="I2955">
        <v>6335</v>
      </c>
      <c r="J2955" s="4">
        <f>SUMIFS(I:I,D:D,External_Data[[#This Row],[Brand]],F:F,External_Data[[#This Row],[Year]])</f>
        <v>108409</v>
      </c>
      <c r="K29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6" spans="1:11" x14ac:dyDescent="0.25">
      <c r="A2956" s="1" t="s">
        <v>9</v>
      </c>
      <c r="B2956" s="1" t="s">
        <v>37</v>
      </c>
      <c r="C2956" s="1" t="s">
        <v>45</v>
      </c>
      <c r="D2956" s="1" t="s">
        <v>46</v>
      </c>
      <c r="E2956" s="1" t="s">
        <v>13</v>
      </c>
      <c r="F2956">
        <v>2018</v>
      </c>
      <c r="G2956">
        <v>8</v>
      </c>
      <c r="H2956">
        <v>1302</v>
      </c>
      <c r="I2956">
        <v>7133</v>
      </c>
      <c r="J2956" s="4">
        <f>SUMIFS(I:I,D:D,External_Data[[#This Row],[Brand]],F:F,External_Data[[#This Row],[Year]])</f>
        <v>108409</v>
      </c>
      <c r="K29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7" spans="1:11" x14ac:dyDescent="0.25">
      <c r="A2957" s="1" t="s">
        <v>9</v>
      </c>
      <c r="B2957" s="1" t="s">
        <v>37</v>
      </c>
      <c r="C2957" s="1" t="s">
        <v>45</v>
      </c>
      <c r="D2957" s="1" t="s">
        <v>46</v>
      </c>
      <c r="E2957" s="1" t="s">
        <v>13</v>
      </c>
      <c r="F2957">
        <v>2018</v>
      </c>
      <c r="G2957">
        <v>9</v>
      </c>
      <c r="H2957">
        <v>2170</v>
      </c>
      <c r="I2957">
        <v>11914</v>
      </c>
      <c r="J2957" s="4">
        <f>SUMIFS(I:I,D:D,External_Data[[#This Row],[Brand]],F:F,External_Data[[#This Row],[Year]])</f>
        <v>108409</v>
      </c>
      <c r="K29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8" spans="1:11" x14ac:dyDescent="0.25">
      <c r="A2958" s="1" t="s">
        <v>9</v>
      </c>
      <c r="B2958" s="1" t="s">
        <v>37</v>
      </c>
      <c r="C2958" s="1" t="s">
        <v>45</v>
      </c>
      <c r="D2958" s="1" t="s">
        <v>46</v>
      </c>
      <c r="E2958" s="1" t="s">
        <v>13</v>
      </c>
      <c r="F2958">
        <v>2018</v>
      </c>
      <c r="G2958">
        <v>10</v>
      </c>
      <c r="H2958">
        <v>2324</v>
      </c>
      <c r="I2958">
        <v>12747</v>
      </c>
      <c r="J2958" s="4">
        <f>SUMIFS(I:I,D:D,External_Data[[#This Row],[Brand]],F:F,External_Data[[#This Row],[Year]])</f>
        <v>108409</v>
      </c>
      <c r="K29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59" spans="1:11" x14ac:dyDescent="0.25">
      <c r="A2959" s="1" t="s">
        <v>9</v>
      </c>
      <c r="B2959" s="1" t="s">
        <v>37</v>
      </c>
      <c r="C2959" s="1" t="s">
        <v>45</v>
      </c>
      <c r="D2959" s="1" t="s">
        <v>46</v>
      </c>
      <c r="E2959" s="1" t="s">
        <v>13</v>
      </c>
      <c r="F2959">
        <v>2018</v>
      </c>
      <c r="G2959">
        <v>11</v>
      </c>
      <c r="H2959">
        <v>2604</v>
      </c>
      <c r="I2959">
        <v>14308</v>
      </c>
      <c r="J2959" s="4">
        <f>SUMIFS(I:I,D:D,External_Data[[#This Row],[Brand]],F:F,External_Data[[#This Row],[Year]])</f>
        <v>108409</v>
      </c>
      <c r="K29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60" spans="1:11" x14ac:dyDescent="0.25">
      <c r="A2960" s="1" t="s">
        <v>9</v>
      </c>
      <c r="B2960" s="1" t="s">
        <v>37</v>
      </c>
      <c r="C2960" s="1" t="s">
        <v>45</v>
      </c>
      <c r="D2960" s="1" t="s">
        <v>46</v>
      </c>
      <c r="E2960" s="1" t="s">
        <v>13</v>
      </c>
      <c r="F2960">
        <v>2018</v>
      </c>
      <c r="G2960">
        <v>12</v>
      </c>
      <c r="H2960">
        <v>2443</v>
      </c>
      <c r="I2960">
        <v>13426</v>
      </c>
      <c r="J2960" s="4">
        <f>SUMIFS(I:I,D:D,External_Data[[#This Row],[Brand]],F:F,External_Data[[#This Row],[Year]])</f>
        <v>108409</v>
      </c>
      <c r="K29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2961" spans="1:11" x14ac:dyDescent="0.25">
      <c r="A2961" s="1" t="s">
        <v>9</v>
      </c>
      <c r="B2961" s="1" t="s">
        <v>37</v>
      </c>
      <c r="C2961" s="1" t="s">
        <v>45</v>
      </c>
      <c r="D2961" s="1" t="s">
        <v>46</v>
      </c>
      <c r="E2961" s="1" t="s">
        <v>13</v>
      </c>
      <c r="F2961">
        <v>2019</v>
      </c>
      <c r="G2961">
        <v>1</v>
      </c>
      <c r="H2961">
        <v>2597</v>
      </c>
      <c r="I2961">
        <v>15568</v>
      </c>
      <c r="J2961" s="4">
        <f>SUMIFS(I:I,D:D,External_Data[[#This Row],[Brand]],F:F,External_Data[[#This Row],[Year]])</f>
        <v>270949</v>
      </c>
      <c r="K29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284011</v>
      </c>
    </row>
    <row r="2962" spans="1:11" x14ac:dyDescent="0.25">
      <c r="A2962" s="1" t="s">
        <v>9</v>
      </c>
      <c r="B2962" s="1" t="s">
        <v>37</v>
      </c>
      <c r="C2962" s="1" t="s">
        <v>45</v>
      </c>
      <c r="D2962" s="1" t="s">
        <v>46</v>
      </c>
      <c r="E2962" s="1" t="s">
        <v>13</v>
      </c>
      <c r="F2962">
        <v>2019</v>
      </c>
      <c r="G2962">
        <v>2</v>
      </c>
      <c r="H2962">
        <v>2268</v>
      </c>
      <c r="I2962">
        <v>13573</v>
      </c>
      <c r="J2962" s="4">
        <f>SUMIFS(I:I,D:D,External_Data[[#This Row],[Brand]],F:F,External_Data[[#This Row],[Year]])</f>
        <v>270949</v>
      </c>
      <c r="K29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284011</v>
      </c>
    </row>
    <row r="2963" spans="1:11" x14ac:dyDescent="0.25">
      <c r="A2963" s="1" t="s">
        <v>9</v>
      </c>
      <c r="B2963" s="1" t="s">
        <v>37</v>
      </c>
      <c r="C2963" s="1" t="s">
        <v>45</v>
      </c>
      <c r="D2963" s="1" t="s">
        <v>46</v>
      </c>
      <c r="E2963" s="1" t="s">
        <v>13</v>
      </c>
      <c r="F2963">
        <v>2019</v>
      </c>
      <c r="G2963">
        <v>3</v>
      </c>
      <c r="H2963">
        <v>2324</v>
      </c>
      <c r="I2963">
        <v>13930</v>
      </c>
      <c r="J2963" s="4">
        <f>SUMIFS(I:I,D:D,External_Data[[#This Row],[Brand]],F:F,External_Data[[#This Row],[Year]])</f>
        <v>270949</v>
      </c>
      <c r="K29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283941</v>
      </c>
    </row>
    <row r="2964" spans="1:11" x14ac:dyDescent="0.25">
      <c r="A2964" s="1" t="s">
        <v>9</v>
      </c>
      <c r="B2964" s="1" t="s">
        <v>37</v>
      </c>
      <c r="C2964" s="1" t="s">
        <v>45</v>
      </c>
      <c r="D2964" s="1" t="s">
        <v>46</v>
      </c>
      <c r="E2964" s="1" t="s">
        <v>13</v>
      </c>
      <c r="F2964">
        <v>2019</v>
      </c>
      <c r="G2964">
        <v>4</v>
      </c>
      <c r="H2964">
        <v>2863</v>
      </c>
      <c r="I2964">
        <v>17171</v>
      </c>
      <c r="J2964" s="4">
        <f>SUMIFS(I:I,D:D,External_Data[[#This Row],[Brand]],F:F,External_Data[[#This Row],[Year]])</f>
        <v>270949</v>
      </c>
      <c r="K29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283815</v>
      </c>
    </row>
    <row r="2965" spans="1:11" x14ac:dyDescent="0.25">
      <c r="A2965" s="1" t="s">
        <v>9</v>
      </c>
      <c r="B2965" s="1" t="s">
        <v>37</v>
      </c>
      <c r="C2965" s="1" t="s">
        <v>45</v>
      </c>
      <c r="D2965" s="1" t="s">
        <v>46</v>
      </c>
      <c r="E2965" s="1" t="s">
        <v>13</v>
      </c>
      <c r="F2965">
        <v>2019</v>
      </c>
      <c r="G2965">
        <v>5</v>
      </c>
      <c r="H2965">
        <v>2499</v>
      </c>
      <c r="I2965">
        <v>14973</v>
      </c>
      <c r="J2965" s="4">
        <f>SUMIFS(I:I,D:D,External_Data[[#This Row],[Brand]],F:F,External_Data[[#This Row],[Year]])</f>
        <v>270949</v>
      </c>
      <c r="K29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283612</v>
      </c>
    </row>
    <row r="2966" spans="1:11" x14ac:dyDescent="0.25">
      <c r="A2966" s="1" t="s">
        <v>9</v>
      </c>
      <c r="B2966" s="1" t="s">
        <v>37</v>
      </c>
      <c r="C2966" s="1" t="s">
        <v>45</v>
      </c>
      <c r="D2966" s="1" t="s">
        <v>46</v>
      </c>
      <c r="E2966" s="1" t="s">
        <v>13</v>
      </c>
      <c r="F2966">
        <v>2019</v>
      </c>
      <c r="G2966">
        <v>6</v>
      </c>
      <c r="H2966">
        <v>3486</v>
      </c>
      <c r="I2966">
        <v>20888</v>
      </c>
      <c r="J2966" s="4">
        <f>SUMIFS(I:I,D:D,External_Data[[#This Row],[Brand]],F:F,External_Data[[#This Row],[Year]])</f>
        <v>270949</v>
      </c>
      <c r="K29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282947</v>
      </c>
    </row>
    <row r="2967" spans="1:11" x14ac:dyDescent="0.25">
      <c r="A2967" s="1" t="s">
        <v>9</v>
      </c>
      <c r="B2967" s="1" t="s">
        <v>37</v>
      </c>
      <c r="C2967" s="1" t="s">
        <v>45</v>
      </c>
      <c r="D2967" s="1" t="s">
        <v>46</v>
      </c>
      <c r="E2967" s="1" t="s">
        <v>13</v>
      </c>
      <c r="F2967">
        <v>2019</v>
      </c>
      <c r="G2967">
        <v>7</v>
      </c>
      <c r="H2967">
        <v>2408</v>
      </c>
      <c r="I2967">
        <v>14406</v>
      </c>
      <c r="J2967" s="4">
        <f>SUMIFS(I:I,D:D,External_Data[[#This Row],[Brand]],F:F,External_Data[[#This Row],[Year]])</f>
        <v>270949</v>
      </c>
      <c r="K29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281792</v>
      </c>
    </row>
    <row r="2968" spans="1:11" x14ac:dyDescent="0.25">
      <c r="A2968" s="1" t="s">
        <v>9</v>
      </c>
      <c r="B2968" s="1" t="s">
        <v>37</v>
      </c>
      <c r="C2968" s="1" t="s">
        <v>45</v>
      </c>
      <c r="D2968" s="1" t="s">
        <v>46</v>
      </c>
      <c r="E2968" s="1" t="s">
        <v>13</v>
      </c>
      <c r="F2968">
        <v>2019</v>
      </c>
      <c r="G2968">
        <v>8</v>
      </c>
      <c r="H2968">
        <v>2429</v>
      </c>
      <c r="I2968">
        <v>14560</v>
      </c>
      <c r="J2968" s="4">
        <f>SUMIFS(I:I,D:D,External_Data[[#This Row],[Brand]],F:F,External_Data[[#This Row],[Year]])</f>
        <v>270949</v>
      </c>
      <c r="K29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280490</v>
      </c>
    </row>
    <row r="2969" spans="1:11" x14ac:dyDescent="0.25">
      <c r="A2969" s="1" t="s">
        <v>9</v>
      </c>
      <c r="B2969" s="1" t="s">
        <v>37</v>
      </c>
      <c r="C2969" s="1" t="s">
        <v>45</v>
      </c>
      <c r="D2969" s="1" t="s">
        <v>46</v>
      </c>
      <c r="E2969" s="1" t="s">
        <v>13</v>
      </c>
      <c r="F2969">
        <v>2019</v>
      </c>
      <c r="G2969">
        <v>9</v>
      </c>
      <c r="H2969">
        <v>2660</v>
      </c>
      <c r="I2969">
        <v>15939</v>
      </c>
      <c r="J2969" s="4">
        <f>SUMIFS(I:I,D:D,External_Data[[#This Row],[Brand]],F:F,External_Data[[#This Row],[Year]])</f>
        <v>270949</v>
      </c>
      <c r="K29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278320</v>
      </c>
    </row>
    <row r="2970" spans="1:11" x14ac:dyDescent="0.25">
      <c r="A2970" s="1" t="s">
        <v>9</v>
      </c>
      <c r="B2970" s="1" t="s">
        <v>37</v>
      </c>
      <c r="C2970" s="1" t="s">
        <v>45</v>
      </c>
      <c r="D2970" s="1" t="s">
        <v>46</v>
      </c>
      <c r="E2970" s="1" t="s">
        <v>13</v>
      </c>
      <c r="F2970">
        <v>2019</v>
      </c>
      <c r="G2970">
        <v>10</v>
      </c>
      <c r="H2970">
        <v>3010</v>
      </c>
      <c r="I2970">
        <v>18011</v>
      </c>
      <c r="J2970" s="4">
        <f>SUMIFS(I:I,D:D,External_Data[[#This Row],[Brand]],F:F,External_Data[[#This Row],[Year]])</f>
        <v>270949</v>
      </c>
      <c r="K29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275996</v>
      </c>
    </row>
    <row r="2971" spans="1:11" x14ac:dyDescent="0.25">
      <c r="A2971" s="1" t="s">
        <v>9</v>
      </c>
      <c r="B2971" s="1" t="s">
        <v>37</v>
      </c>
      <c r="C2971" s="1" t="s">
        <v>45</v>
      </c>
      <c r="D2971" s="1" t="s">
        <v>46</v>
      </c>
      <c r="E2971" s="1" t="s">
        <v>13</v>
      </c>
      <c r="F2971">
        <v>2019</v>
      </c>
      <c r="G2971">
        <v>11</v>
      </c>
      <c r="H2971">
        <v>2653</v>
      </c>
      <c r="I2971">
        <v>15883</v>
      </c>
      <c r="J2971" s="4">
        <f>SUMIFS(I:I,D:D,External_Data[[#This Row],[Brand]],F:F,External_Data[[#This Row],[Year]])</f>
        <v>270949</v>
      </c>
      <c r="K29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273392</v>
      </c>
    </row>
    <row r="2972" spans="1:11" x14ac:dyDescent="0.25">
      <c r="A2972" s="1" t="s">
        <v>9</v>
      </c>
      <c r="B2972" s="1" t="s">
        <v>37</v>
      </c>
      <c r="C2972" s="1" t="s">
        <v>45</v>
      </c>
      <c r="D2972" s="1" t="s">
        <v>46</v>
      </c>
      <c r="E2972" s="1" t="s">
        <v>13</v>
      </c>
      <c r="F2972">
        <v>2019</v>
      </c>
      <c r="G2972">
        <v>12</v>
      </c>
      <c r="H2972">
        <v>2513</v>
      </c>
      <c r="I2972">
        <v>15050</v>
      </c>
      <c r="J2972" s="4">
        <f>SUMIFS(I:I,D:D,External_Data[[#This Row],[Brand]],F:F,External_Data[[#This Row],[Year]])</f>
        <v>270949</v>
      </c>
      <c r="K29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270949</v>
      </c>
    </row>
    <row r="2973" spans="1:11" x14ac:dyDescent="0.25">
      <c r="A2973" s="1" t="s">
        <v>9</v>
      </c>
      <c r="B2973" s="1" t="s">
        <v>37</v>
      </c>
      <c r="C2973" s="1" t="s">
        <v>45</v>
      </c>
      <c r="D2973" s="1" t="s">
        <v>46</v>
      </c>
      <c r="E2973" s="1" t="s">
        <v>13</v>
      </c>
      <c r="F2973">
        <v>2020</v>
      </c>
      <c r="G2973">
        <v>1</v>
      </c>
      <c r="H2973">
        <v>3332</v>
      </c>
      <c r="I2973">
        <v>19957</v>
      </c>
      <c r="J2973" s="4">
        <f>SUMIFS(I:I,D:D,External_Data[[#This Row],[Brand]],F:F,External_Data[[#This Row],[Year]])</f>
        <v>340417</v>
      </c>
      <c r="K29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369530</v>
      </c>
    </row>
    <row r="2974" spans="1:11" x14ac:dyDescent="0.25">
      <c r="A2974" s="1" t="s">
        <v>9</v>
      </c>
      <c r="B2974" s="1" t="s">
        <v>37</v>
      </c>
      <c r="C2974" s="1" t="s">
        <v>45</v>
      </c>
      <c r="D2974" s="1" t="s">
        <v>46</v>
      </c>
      <c r="E2974" s="1" t="s">
        <v>13</v>
      </c>
      <c r="F2974">
        <v>2020</v>
      </c>
      <c r="G2974">
        <v>2</v>
      </c>
      <c r="H2974">
        <v>2639</v>
      </c>
      <c r="I2974">
        <v>15792</v>
      </c>
      <c r="J2974" s="4">
        <f>SUMIFS(I:I,D:D,External_Data[[#This Row],[Brand]],F:F,External_Data[[#This Row],[Year]])</f>
        <v>340417</v>
      </c>
      <c r="K29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367262</v>
      </c>
    </row>
    <row r="2975" spans="1:11" x14ac:dyDescent="0.25">
      <c r="A2975" s="1" t="s">
        <v>9</v>
      </c>
      <c r="B2975" s="1" t="s">
        <v>37</v>
      </c>
      <c r="C2975" s="1" t="s">
        <v>45</v>
      </c>
      <c r="D2975" s="1" t="s">
        <v>46</v>
      </c>
      <c r="E2975" s="1" t="s">
        <v>13</v>
      </c>
      <c r="F2975">
        <v>2020</v>
      </c>
      <c r="G2975">
        <v>3</v>
      </c>
      <c r="H2975">
        <v>3731</v>
      </c>
      <c r="I2975">
        <v>22351</v>
      </c>
      <c r="J2975" s="4">
        <f>SUMIFS(I:I,D:D,External_Data[[#This Row],[Brand]],F:F,External_Data[[#This Row],[Year]])</f>
        <v>340417</v>
      </c>
      <c r="K29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364938</v>
      </c>
    </row>
    <row r="2976" spans="1:11" x14ac:dyDescent="0.25">
      <c r="A2976" s="1" t="s">
        <v>9</v>
      </c>
      <c r="B2976" s="1" t="s">
        <v>37</v>
      </c>
      <c r="C2976" s="1" t="s">
        <v>45</v>
      </c>
      <c r="D2976" s="1" t="s">
        <v>46</v>
      </c>
      <c r="E2976" s="1" t="s">
        <v>13</v>
      </c>
      <c r="F2976">
        <v>2020</v>
      </c>
      <c r="G2976">
        <v>4</v>
      </c>
      <c r="H2976">
        <v>3262</v>
      </c>
      <c r="I2976">
        <v>19537</v>
      </c>
      <c r="J2976" s="4">
        <f>SUMIFS(I:I,D:D,External_Data[[#This Row],[Brand]],F:F,External_Data[[#This Row],[Year]])</f>
        <v>340417</v>
      </c>
      <c r="K29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362075</v>
      </c>
    </row>
    <row r="2977" spans="1:11" x14ac:dyDescent="0.25">
      <c r="A2977" s="1" t="s">
        <v>9</v>
      </c>
      <c r="B2977" s="1" t="s">
        <v>37</v>
      </c>
      <c r="C2977" s="1" t="s">
        <v>45</v>
      </c>
      <c r="D2977" s="1" t="s">
        <v>46</v>
      </c>
      <c r="E2977" s="1" t="s">
        <v>13</v>
      </c>
      <c r="F2977">
        <v>2020</v>
      </c>
      <c r="G2977">
        <v>5</v>
      </c>
      <c r="H2977">
        <v>2660</v>
      </c>
      <c r="I2977">
        <v>15953</v>
      </c>
      <c r="J2977" s="4">
        <f>SUMIFS(I:I,D:D,External_Data[[#This Row],[Brand]],F:F,External_Data[[#This Row],[Year]])</f>
        <v>340417</v>
      </c>
      <c r="K29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359576</v>
      </c>
    </row>
    <row r="2978" spans="1:11" x14ac:dyDescent="0.25">
      <c r="A2978" s="1" t="s">
        <v>9</v>
      </c>
      <c r="B2978" s="1" t="s">
        <v>37</v>
      </c>
      <c r="C2978" s="1" t="s">
        <v>45</v>
      </c>
      <c r="D2978" s="1" t="s">
        <v>46</v>
      </c>
      <c r="E2978" s="1" t="s">
        <v>13</v>
      </c>
      <c r="F2978">
        <v>2020</v>
      </c>
      <c r="G2978">
        <v>6</v>
      </c>
      <c r="H2978">
        <v>3297</v>
      </c>
      <c r="I2978">
        <v>19726</v>
      </c>
      <c r="J2978" s="4">
        <f>SUMIFS(I:I,D:D,External_Data[[#This Row],[Brand]],F:F,External_Data[[#This Row],[Year]])</f>
        <v>340417</v>
      </c>
      <c r="K29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356090</v>
      </c>
    </row>
    <row r="2979" spans="1:11" x14ac:dyDescent="0.25">
      <c r="A2979" s="1" t="s">
        <v>9</v>
      </c>
      <c r="B2979" s="1" t="s">
        <v>37</v>
      </c>
      <c r="C2979" s="1" t="s">
        <v>45</v>
      </c>
      <c r="D2979" s="1" t="s">
        <v>46</v>
      </c>
      <c r="E2979" s="1" t="s">
        <v>13</v>
      </c>
      <c r="F2979">
        <v>2020</v>
      </c>
      <c r="G2979">
        <v>7</v>
      </c>
      <c r="H2979">
        <v>3731</v>
      </c>
      <c r="I2979">
        <v>22372</v>
      </c>
      <c r="J2979" s="4">
        <f>SUMIFS(I:I,D:D,External_Data[[#This Row],[Brand]],F:F,External_Data[[#This Row],[Year]])</f>
        <v>340417</v>
      </c>
      <c r="K29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353682</v>
      </c>
    </row>
    <row r="2980" spans="1:11" x14ac:dyDescent="0.25">
      <c r="A2980" s="1" t="s">
        <v>9</v>
      </c>
      <c r="B2980" s="1" t="s">
        <v>37</v>
      </c>
      <c r="C2980" s="1" t="s">
        <v>45</v>
      </c>
      <c r="D2980" s="1" t="s">
        <v>46</v>
      </c>
      <c r="E2980" s="1" t="s">
        <v>13</v>
      </c>
      <c r="F2980">
        <v>2020</v>
      </c>
      <c r="G2980">
        <v>8</v>
      </c>
      <c r="H2980">
        <v>2884</v>
      </c>
      <c r="I2980">
        <v>17290</v>
      </c>
      <c r="J2980" s="4">
        <f>SUMIFS(I:I,D:D,External_Data[[#This Row],[Brand]],F:F,External_Data[[#This Row],[Year]])</f>
        <v>340417</v>
      </c>
      <c r="K29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351253</v>
      </c>
    </row>
    <row r="2981" spans="1:11" x14ac:dyDescent="0.25">
      <c r="A2981" s="1" t="s">
        <v>9</v>
      </c>
      <c r="B2981" s="1" t="s">
        <v>37</v>
      </c>
      <c r="C2981" s="1" t="s">
        <v>45</v>
      </c>
      <c r="D2981" s="1" t="s">
        <v>46</v>
      </c>
      <c r="E2981" s="1" t="s">
        <v>13</v>
      </c>
      <c r="F2981">
        <v>2020</v>
      </c>
      <c r="G2981">
        <v>9</v>
      </c>
      <c r="H2981">
        <v>2723</v>
      </c>
      <c r="I2981">
        <v>16331</v>
      </c>
      <c r="J2981" s="4">
        <f>SUMIFS(I:I,D:D,External_Data[[#This Row],[Brand]],F:F,External_Data[[#This Row],[Year]])</f>
        <v>340417</v>
      </c>
      <c r="K29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348593</v>
      </c>
    </row>
    <row r="2982" spans="1:11" x14ac:dyDescent="0.25">
      <c r="A2982" s="1" t="s">
        <v>9</v>
      </c>
      <c r="B2982" s="1" t="s">
        <v>37</v>
      </c>
      <c r="C2982" s="1" t="s">
        <v>45</v>
      </c>
      <c r="D2982" s="1" t="s">
        <v>46</v>
      </c>
      <c r="E2982" s="1" t="s">
        <v>13</v>
      </c>
      <c r="F2982">
        <v>2020</v>
      </c>
      <c r="G2982">
        <v>10</v>
      </c>
      <c r="H2982">
        <v>3969</v>
      </c>
      <c r="I2982">
        <v>23751</v>
      </c>
      <c r="J2982" s="4">
        <f>SUMIFS(I:I,D:D,External_Data[[#This Row],[Brand]],F:F,External_Data[[#This Row],[Year]])</f>
        <v>340417</v>
      </c>
      <c r="K29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345583</v>
      </c>
    </row>
    <row r="2983" spans="1:11" x14ac:dyDescent="0.25">
      <c r="A2983" s="1" t="s">
        <v>9</v>
      </c>
      <c r="B2983" s="1" t="s">
        <v>37</v>
      </c>
      <c r="C2983" s="1" t="s">
        <v>45</v>
      </c>
      <c r="D2983" s="1" t="s">
        <v>46</v>
      </c>
      <c r="E2983" s="1" t="s">
        <v>13</v>
      </c>
      <c r="F2983">
        <v>2020</v>
      </c>
      <c r="G2983">
        <v>11</v>
      </c>
      <c r="H2983">
        <v>2310</v>
      </c>
      <c r="I2983">
        <v>13832</v>
      </c>
      <c r="J2983" s="4">
        <f>SUMIFS(I:I,D:D,External_Data[[#This Row],[Brand]],F:F,External_Data[[#This Row],[Year]])</f>
        <v>340417</v>
      </c>
      <c r="K29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342930</v>
      </c>
    </row>
    <row r="2984" spans="1:11" x14ac:dyDescent="0.25">
      <c r="A2984" s="1" t="s">
        <v>9</v>
      </c>
      <c r="B2984" s="1" t="s">
        <v>37</v>
      </c>
      <c r="C2984" s="1" t="s">
        <v>45</v>
      </c>
      <c r="D2984" s="1" t="s">
        <v>46</v>
      </c>
      <c r="E2984" s="1" t="s">
        <v>13</v>
      </c>
      <c r="F2984">
        <v>2020</v>
      </c>
      <c r="G2984">
        <v>12</v>
      </c>
      <c r="H2984">
        <v>3108</v>
      </c>
      <c r="I2984">
        <v>18620</v>
      </c>
      <c r="J2984" s="4">
        <f>SUMIFS(I:I,D:D,External_Data[[#This Row],[Brand]],F:F,External_Data[[#This Row],[Year]])</f>
        <v>340417</v>
      </c>
      <c r="K29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340417</v>
      </c>
    </row>
    <row r="2985" spans="1:11" x14ac:dyDescent="0.25">
      <c r="A2985" s="1" t="s">
        <v>9</v>
      </c>
      <c r="B2985" s="1" t="s">
        <v>37</v>
      </c>
      <c r="C2985" s="1" t="s">
        <v>45</v>
      </c>
      <c r="D2985" s="1" t="s">
        <v>46</v>
      </c>
      <c r="E2985" s="1" t="s">
        <v>13</v>
      </c>
      <c r="F2985">
        <v>2021</v>
      </c>
      <c r="G2985">
        <v>1</v>
      </c>
      <c r="H2985">
        <v>2968</v>
      </c>
      <c r="I2985">
        <v>17759</v>
      </c>
      <c r="J2985" s="4">
        <f>SUMIFS(I:I,D:D,External_Data[[#This Row],[Brand]],F:F,External_Data[[#This Row],[Year]])</f>
        <v>324674</v>
      </c>
      <c r="K29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358988</v>
      </c>
    </row>
    <row r="2986" spans="1:11" x14ac:dyDescent="0.25">
      <c r="A2986" s="1" t="s">
        <v>9</v>
      </c>
      <c r="B2986" s="1" t="s">
        <v>37</v>
      </c>
      <c r="C2986" s="1" t="s">
        <v>45</v>
      </c>
      <c r="D2986" s="1" t="s">
        <v>46</v>
      </c>
      <c r="E2986" s="1" t="s">
        <v>13</v>
      </c>
      <c r="F2986">
        <v>2021</v>
      </c>
      <c r="G2986">
        <v>2</v>
      </c>
      <c r="H2986">
        <v>2625</v>
      </c>
      <c r="I2986">
        <v>15715</v>
      </c>
      <c r="J2986" s="4">
        <f>SUMIFS(I:I,D:D,External_Data[[#This Row],[Brand]],F:F,External_Data[[#This Row],[Year]])</f>
        <v>324674</v>
      </c>
      <c r="K29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356349</v>
      </c>
    </row>
    <row r="2987" spans="1:11" x14ac:dyDescent="0.25">
      <c r="A2987" s="1" t="s">
        <v>9</v>
      </c>
      <c r="B2987" s="1" t="s">
        <v>37</v>
      </c>
      <c r="C2987" s="1" t="s">
        <v>45</v>
      </c>
      <c r="D2987" s="1" t="s">
        <v>46</v>
      </c>
      <c r="E2987" s="1" t="s">
        <v>13</v>
      </c>
      <c r="F2987">
        <v>2021</v>
      </c>
      <c r="G2987">
        <v>3</v>
      </c>
      <c r="H2987">
        <v>2926</v>
      </c>
      <c r="I2987">
        <v>17521</v>
      </c>
      <c r="J2987" s="4">
        <f>SUMIFS(I:I,D:D,External_Data[[#This Row],[Brand]],F:F,External_Data[[#This Row],[Year]])</f>
        <v>324674</v>
      </c>
      <c r="K29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352618</v>
      </c>
    </row>
    <row r="2988" spans="1:11" x14ac:dyDescent="0.25">
      <c r="A2988" s="1" t="s">
        <v>9</v>
      </c>
      <c r="B2988" s="1" t="s">
        <v>37</v>
      </c>
      <c r="C2988" s="1" t="s">
        <v>45</v>
      </c>
      <c r="D2988" s="1" t="s">
        <v>46</v>
      </c>
      <c r="E2988" s="1" t="s">
        <v>13</v>
      </c>
      <c r="F2988">
        <v>2021</v>
      </c>
      <c r="G2988">
        <v>4</v>
      </c>
      <c r="H2988">
        <v>3087</v>
      </c>
      <c r="I2988">
        <v>18473</v>
      </c>
      <c r="J2988" s="4">
        <f>SUMIFS(I:I,D:D,External_Data[[#This Row],[Brand]],F:F,External_Data[[#This Row],[Year]])</f>
        <v>324674</v>
      </c>
      <c r="K29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349356</v>
      </c>
    </row>
    <row r="2989" spans="1:11" x14ac:dyDescent="0.25">
      <c r="A2989" s="1" t="s">
        <v>9</v>
      </c>
      <c r="B2989" s="1" t="s">
        <v>37</v>
      </c>
      <c r="C2989" s="1" t="s">
        <v>45</v>
      </c>
      <c r="D2989" s="1" t="s">
        <v>46</v>
      </c>
      <c r="E2989" s="1" t="s">
        <v>13</v>
      </c>
      <c r="F2989">
        <v>2021</v>
      </c>
      <c r="G2989">
        <v>5</v>
      </c>
      <c r="H2989">
        <v>2527</v>
      </c>
      <c r="I2989">
        <v>15127</v>
      </c>
      <c r="J2989" s="4">
        <f>SUMIFS(I:I,D:D,External_Data[[#This Row],[Brand]],F:F,External_Data[[#This Row],[Year]])</f>
        <v>324674</v>
      </c>
      <c r="K29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346696</v>
      </c>
    </row>
    <row r="2990" spans="1:11" x14ac:dyDescent="0.25">
      <c r="A2990" s="1" t="s">
        <v>9</v>
      </c>
      <c r="B2990" s="1" t="s">
        <v>37</v>
      </c>
      <c r="C2990" s="1" t="s">
        <v>45</v>
      </c>
      <c r="D2990" s="1" t="s">
        <v>46</v>
      </c>
      <c r="E2990" s="1" t="s">
        <v>13</v>
      </c>
      <c r="F2990">
        <v>2021</v>
      </c>
      <c r="G2990">
        <v>6</v>
      </c>
      <c r="H2990">
        <v>2863</v>
      </c>
      <c r="I2990">
        <v>17157</v>
      </c>
      <c r="J2990" s="4">
        <f>SUMIFS(I:I,D:D,External_Data[[#This Row],[Brand]],F:F,External_Data[[#This Row],[Year]])</f>
        <v>324674</v>
      </c>
      <c r="K29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343399</v>
      </c>
    </row>
    <row r="2991" spans="1:11" x14ac:dyDescent="0.25">
      <c r="A2991" s="1" t="s">
        <v>9</v>
      </c>
      <c r="B2991" s="1" t="s">
        <v>37</v>
      </c>
      <c r="C2991" s="1" t="s">
        <v>45</v>
      </c>
      <c r="D2991" s="1" t="s">
        <v>46</v>
      </c>
      <c r="E2991" s="1" t="s">
        <v>13</v>
      </c>
      <c r="F2991">
        <v>2021</v>
      </c>
      <c r="G2991">
        <v>7</v>
      </c>
      <c r="H2991">
        <v>2751</v>
      </c>
      <c r="I2991">
        <v>16492</v>
      </c>
      <c r="J2991" s="4">
        <f>SUMIFS(I:I,D:D,External_Data[[#This Row],[Brand]],F:F,External_Data[[#This Row],[Year]])</f>
        <v>324674</v>
      </c>
      <c r="K29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339668</v>
      </c>
    </row>
    <row r="2992" spans="1:11" x14ac:dyDescent="0.25">
      <c r="A2992" s="1" t="s">
        <v>9</v>
      </c>
      <c r="B2992" s="1" t="s">
        <v>37</v>
      </c>
      <c r="C2992" s="1" t="s">
        <v>45</v>
      </c>
      <c r="D2992" s="1" t="s">
        <v>46</v>
      </c>
      <c r="E2992" s="1" t="s">
        <v>13</v>
      </c>
      <c r="F2992">
        <v>2021</v>
      </c>
      <c r="G2992">
        <v>8</v>
      </c>
      <c r="H2992">
        <v>2618</v>
      </c>
      <c r="I2992">
        <v>15687</v>
      </c>
      <c r="J2992" s="4">
        <f>SUMIFS(I:I,D:D,External_Data[[#This Row],[Brand]],F:F,External_Data[[#This Row],[Year]])</f>
        <v>324674</v>
      </c>
      <c r="K29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336784</v>
      </c>
    </row>
    <row r="2993" spans="1:11" x14ac:dyDescent="0.25">
      <c r="A2993" s="1" t="s">
        <v>9</v>
      </c>
      <c r="B2993" s="1" t="s">
        <v>37</v>
      </c>
      <c r="C2993" s="1" t="s">
        <v>45</v>
      </c>
      <c r="D2993" s="1" t="s">
        <v>46</v>
      </c>
      <c r="E2993" s="1" t="s">
        <v>13</v>
      </c>
      <c r="F2993">
        <v>2021</v>
      </c>
      <c r="G2993">
        <v>9</v>
      </c>
      <c r="H2993">
        <v>2996</v>
      </c>
      <c r="I2993">
        <v>17927</v>
      </c>
      <c r="J2993" s="4">
        <f>SUMIFS(I:I,D:D,External_Data[[#This Row],[Brand]],F:F,External_Data[[#This Row],[Year]])</f>
        <v>324674</v>
      </c>
      <c r="K29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334061</v>
      </c>
    </row>
    <row r="2994" spans="1:11" x14ac:dyDescent="0.25">
      <c r="A2994" s="1" t="s">
        <v>9</v>
      </c>
      <c r="B2994" s="1" t="s">
        <v>37</v>
      </c>
      <c r="C2994" s="1" t="s">
        <v>45</v>
      </c>
      <c r="D2994" s="1" t="s">
        <v>46</v>
      </c>
      <c r="E2994" s="1" t="s">
        <v>13</v>
      </c>
      <c r="F2994">
        <v>2021</v>
      </c>
      <c r="G2994">
        <v>10</v>
      </c>
      <c r="H2994">
        <v>2716</v>
      </c>
      <c r="I2994">
        <v>16282</v>
      </c>
      <c r="J2994" s="4">
        <f>SUMIFS(I:I,D:D,External_Data[[#This Row],[Brand]],F:F,External_Data[[#This Row],[Year]])</f>
        <v>324674</v>
      </c>
      <c r="K29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330092</v>
      </c>
    </row>
    <row r="2995" spans="1:11" x14ac:dyDescent="0.25">
      <c r="A2995" s="1" t="s">
        <v>9</v>
      </c>
      <c r="B2995" s="1" t="s">
        <v>37</v>
      </c>
      <c r="C2995" s="1" t="s">
        <v>45</v>
      </c>
      <c r="D2995" s="1" t="s">
        <v>46</v>
      </c>
      <c r="E2995" s="1" t="s">
        <v>13</v>
      </c>
      <c r="F2995">
        <v>2021</v>
      </c>
      <c r="G2995">
        <v>11</v>
      </c>
      <c r="H2995">
        <v>2793</v>
      </c>
      <c r="I2995">
        <v>16751</v>
      </c>
      <c r="J2995" s="4">
        <f>SUMIFS(I:I,D:D,External_Data[[#This Row],[Brand]],F:F,External_Data[[#This Row],[Year]])</f>
        <v>324674</v>
      </c>
      <c r="K29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327782</v>
      </c>
    </row>
    <row r="2996" spans="1:11" x14ac:dyDescent="0.25">
      <c r="A2996" s="1" t="s">
        <v>9</v>
      </c>
      <c r="B2996" s="1" t="s">
        <v>37</v>
      </c>
      <c r="C2996" s="1" t="s">
        <v>45</v>
      </c>
      <c r="D2996" s="1" t="s">
        <v>46</v>
      </c>
      <c r="E2996" s="1" t="s">
        <v>13</v>
      </c>
      <c r="F2996">
        <v>2021</v>
      </c>
      <c r="G2996">
        <v>12</v>
      </c>
      <c r="H2996">
        <v>3640</v>
      </c>
      <c r="I2996">
        <v>22358</v>
      </c>
      <c r="J2996" s="4">
        <f>SUMIFS(I:I,D:D,External_Data[[#This Row],[Brand]],F:F,External_Data[[#This Row],[Year]])</f>
        <v>324674</v>
      </c>
      <c r="K29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324674</v>
      </c>
    </row>
    <row r="2997" spans="1:11" x14ac:dyDescent="0.25">
      <c r="A2997" s="1" t="s">
        <v>9</v>
      </c>
      <c r="B2997" s="1" t="s">
        <v>37</v>
      </c>
      <c r="C2997" s="1" t="s">
        <v>45</v>
      </c>
      <c r="D2997" s="1" t="s">
        <v>46</v>
      </c>
      <c r="E2997" s="1" t="s">
        <v>13</v>
      </c>
      <c r="F2997">
        <v>2022</v>
      </c>
      <c r="G2997">
        <v>1</v>
      </c>
      <c r="H2997">
        <v>2709</v>
      </c>
      <c r="I2997">
        <v>17535</v>
      </c>
      <c r="J2997" s="4">
        <f>SUMIFS(I:I,D:D,External_Data[[#This Row],[Brand]],F:F,External_Data[[#This Row],[Year]])</f>
        <v>369866</v>
      </c>
      <c r="K29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401408</v>
      </c>
    </row>
    <row r="2998" spans="1:11" x14ac:dyDescent="0.25">
      <c r="A2998" s="1" t="s">
        <v>9</v>
      </c>
      <c r="B2998" s="1" t="s">
        <v>37</v>
      </c>
      <c r="C2998" s="1" t="s">
        <v>45</v>
      </c>
      <c r="D2998" s="1" t="s">
        <v>46</v>
      </c>
      <c r="E2998" s="1" t="s">
        <v>13</v>
      </c>
      <c r="F2998">
        <v>2022</v>
      </c>
      <c r="G2998">
        <v>2</v>
      </c>
      <c r="H2998">
        <v>2793</v>
      </c>
      <c r="I2998">
        <v>18109</v>
      </c>
      <c r="J2998" s="4">
        <f>SUMIFS(I:I,D:D,External_Data[[#This Row],[Brand]],F:F,External_Data[[#This Row],[Year]])</f>
        <v>369866</v>
      </c>
      <c r="K29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398783</v>
      </c>
    </row>
    <row r="2999" spans="1:11" x14ac:dyDescent="0.25">
      <c r="A2999" s="1" t="s">
        <v>9</v>
      </c>
      <c r="B2999" s="1" t="s">
        <v>37</v>
      </c>
      <c r="C2999" s="1" t="s">
        <v>45</v>
      </c>
      <c r="D2999" s="1" t="s">
        <v>46</v>
      </c>
      <c r="E2999" s="1" t="s">
        <v>13</v>
      </c>
      <c r="F2999">
        <v>2022</v>
      </c>
      <c r="G2999">
        <v>3</v>
      </c>
      <c r="H2999">
        <v>2856</v>
      </c>
      <c r="I2999">
        <v>18508</v>
      </c>
      <c r="J2999" s="4">
        <f>SUMIFS(I:I,D:D,External_Data[[#This Row],[Brand]],F:F,External_Data[[#This Row],[Year]])</f>
        <v>369866</v>
      </c>
      <c r="K29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395857</v>
      </c>
    </row>
    <row r="3000" spans="1:11" x14ac:dyDescent="0.25">
      <c r="A3000" s="1" t="s">
        <v>9</v>
      </c>
      <c r="B3000" s="1" t="s">
        <v>37</v>
      </c>
      <c r="C3000" s="1" t="s">
        <v>45</v>
      </c>
      <c r="D3000" s="1" t="s">
        <v>46</v>
      </c>
      <c r="E3000" s="1" t="s">
        <v>13</v>
      </c>
      <c r="F3000">
        <v>2022</v>
      </c>
      <c r="G3000">
        <v>4</v>
      </c>
      <c r="H3000">
        <v>2877</v>
      </c>
      <c r="I3000">
        <v>18648</v>
      </c>
      <c r="J3000" s="4">
        <f>SUMIFS(I:I,D:D,External_Data[[#This Row],[Brand]],F:F,External_Data[[#This Row],[Year]])</f>
        <v>369866</v>
      </c>
      <c r="K30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392770</v>
      </c>
    </row>
    <row r="3001" spans="1:11" x14ac:dyDescent="0.25">
      <c r="A3001" s="1" t="s">
        <v>9</v>
      </c>
      <c r="B3001" s="1" t="s">
        <v>37</v>
      </c>
      <c r="C3001" s="1" t="s">
        <v>45</v>
      </c>
      <c r="D3001" s="1" t="s">
        <v>46</v>
      </c>
      <c r="E3001" s="1" t="s">
        <v>13</v>
      </c>
      <c r="F3001">
        <v>2022</v>
      </c>
      <c r="G3001">
        <v>5</v>
      </c>
      <c r="H3001">
        <v>3108</v>
      </c>
      <c r="I3001">
        <v>20125</v>
      </c>
      <c r="J3001" s="4">
        <f>SUMIFS(I:I,D:D,External_Data[[#This Row],[Brand]],F:F,External_Data[[#This Row],[Year]])</f>
        <v>369866</v>
      </c>
      <c r="K30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390243</v>
      </c>
    </row>
    <row r="3002" spans="1:11" x14ac:dyDescent="0.25">
      <c r="A3002" s="1" t="s">
        <v>9</v>
      </c>
      <c r="B3002" s="1" t="s">
        <v>37</v>
      </c>
      <c r="C3002" s="1" t="s">
        <v>45</v>
      </c>
      <c r="D3002" s="1" t="s">
        <v>46</v>
      </c>
      <c r="E3002" s="1" t="s">
        <v>13</v>
      </c>
      <c r="F3002">
        <v>2022</v>
      </c>
      <c r="G3002">
        <v>6</v>
      </c>
      <c r="H3002">
        <v>3290</v>
      </c>
      <c r="I3002">
        <v>21336</v>
      </c>
      <c r="J3002" s="4">
        <f>SUMIFS(I:I,D:D,External_Data[[#This Row],[Brand]],F:F,External_Data[[#This Row],[Year]])</f>
        <v>369866</v>
      </c>
      <c r="K30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387380</v>
      </c>
    </row>
    <row r="3003" spans="1:11" x14ac:dyDescent="0.25">
      <c r="A3003" s="1" t="s">
        <v>9</v>
      </c>
      <c r="B3003" s="1" t="s">
        <v>37</v>
      </c>
      <c r="C3003" s="1" t="s">
        <v>45</v>
      </c>
      <c r="D3003" s="1" t="s">
        <v>46</v>
      </c>
      <c r="E3003" s="1" t="s">
        <v>13</v>
      </c>
      <c r="F3003">
        <v>2022</v>
      </c>
      <c r="G3003">
        <v>7</v>
      </c>
      <c r="H3003">
        <v>2772</v>
      </c>
      <c r="I3003">
        <v>17983</v>
      </c>
      <c r="J3003" s="4">
        <f>SUMIFS(I:I,D:D,External_Data[[#This Row],[Brand]],F:F,External_Data[[#This Row],[Year]])</f>
        <v>369866</v>
      </c>
      <c r="K30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384629</v>
      </c>
    </row>
    <row r="3004" spans="1:11" x14ac:dyDescent="0.25">
      <c r="A3004" s="1" t="s">
        <v>9</v>
      </c>
      <c r="B3004" s="1" t="s">
        <v>37</v>
      </c>
      <c r="C3004" s="1" t="s">
        <v>45</v>
      </c>
      <c r="D3004" s="1" t="s">
        <v>46</v>
      </c>
      <c r="E3004" s="1" t="s">
        <v>13</v>
      </c>
      <c r="F3004">
        <v>2022</v>
      </c>
      <c r="G3004">
        <v>8</v>
      </c>
      <c r="H3004">
        <v>2905</v>
      </c>
      <c r="I3004">
        <v>18809</v>
      </c>
      <c r="J3004" s="4">
        <f>SUMIFS(I:I,D:D,External_Data[[#This Row],[Brand]],F:F,External_Data[[#This Row],[Year]])</f>
        <v>369866</v>
      </c>
      <c r="K30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382011</v>
      </c>
    </row>
    <row r="3005" spans="1:11" x14ac:dyDescent="0.25">
      <c r="A3005" s="1" t="s">
        <v>9</v>
      </c>
      <c r="B3005" s="1" t="s">
        <v>37</v>
      </c>
      <c r="C3005" s="1" t="s">
        <v>45</v>
      </c>
      <c r="D3005" s="1" t="s">
        <v>46</v>
      </c>
      <c r="E3005" s="1" t="s">
        <v>13</v>
      </c>
      <c r="F3005">
        <v>2022</v>
      </c>
      <c r="G3005">
        <v>9</v>
      </c>
      <c r="H3005">
        <v>3206</v>
      </c>
      <c r="I3005">
        <v>20783</v>
      </c>
      <c r="J3005" s="4">
        <f>SUMIFS(I:I,D:D,External_Data[[#This Row],[Brand]],F:F,External_Data[[#This Row],[Year]])</f>
        <v>369866</v>
      </c>
      <c r="K30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379015</v>
      </c>
    </row>
    <row r="3006" spans="1:11" x14ac:dyDescent="0.25">
      <c r="A3006" s="1" t="s">
        <v>9</v>
      </c>
      <c r="B3006" s="1" t="s">
        <v>37</v>
      </c>
      <c r="C3006" s="1" t="s">
        <v>45</v>
      </c>
      <c r="D3006" s="1" t="s">
        <v>46</v>
      </c>
      <c r="E3006" s="1" t="s">
        <v>13</v>
      </c>
      <c r="F3006">
        <v>2022</v>
      </c>
      <c r="G3006">
        <v>10</v>
      </c>
      <c r="H3006">
        <v>3444</v>
      </c>
      <c r="I3006">
        <v>22295</v>
      </c>
      <c r="J3006" s="4">
        <f>SUMIFS(I:I,D:D,External_Data[[#This Row],[Brand]],F:F,External_Data[[#This Row],[Year]])</f>
        <v>369866</v>
      </c>
      <c r="K30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376299</v>
      </c>
    </row>
    <row r="3007" spans="1:11" x14ac:dyDescent="0.25">
      <c r="A3007" s="1" t="s">
        <v>9</v>
      </c>
      <c r="B3007" s="1" t="s">
        <v>37</v>
      </c>
      <c r="C3007" s="1" t="s">
        <v>45</v>
      </c>
      <c r="D3007" s="1" t="s">
        <v>46</v>
      </c>
      <c r="E3007" s="1" t="s">
        <v>13</v>
      </c>
      <c r="F3007">
        <v>2022</v>
      </c>
      <c r="G3007">
        <v>11</v>
      </c>
      <c r="H3007">
        <v>3262</v>
      </c>
      <c r="I3007">
        <v>21147</v>
      </c>
      <c r="J3007" s="4">
        <f>SUMIFS(I:I,D:D,External_Data[[#This Row],[Brand]],F:F,External_Data[[#This Row],[Year]])</f>
        <v>369866</v>
      </c>
      <c r="K30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373506</v>
      </c>
    </row>
    <row r="3008" spans="1:11" x14ac:dyDescent="0.25">
      <c r="A3008" s="1" t="s">
        <v>9</v>
      </c>
      <c r="B3008" s="1" t="s">
        <v>37</v>
      </c>
      <c r="C3008" s="1" t="s">
        <v>45</v>
      </c>
      <c r="D3008" s="1" t="s">
        <v>46</v>
      </c>
      <c r="E3008" s="1" t="s">
        <v>13</v>
      </c>
      <c r="F3008">
        <v>2022</v>
      </c>
      <c r="G3008">
        <v>12</v>
      </c>
      <c r="H3008">
        <v>3682</v>
      </c>
      <c r="I3008">
        <v>23884</v>
      </c>
      <c r="J3008" s="4">
        <f>SUMIFS(I:I,D:D,External_Data[[#This Row],[Brand]],F:F,External_Data[[#This Row],[Year]])</f>
        <v>369866</v>
      </c>
      <c r="K30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369866</v>
      </c>
    </row>
    <row r="3009" spans="1:11" x14ac:dyDescent="0.25">
      <c r="A3009" s="1" t="s">
        <v>9</v>
      </c>
      <c r="B3009" s="1" t="s">
        <v>37</v>
      </c>
      <c r="C3009" s="1" t="s">
        <v>45</v>
      </c>
      <c r="D3009" s="1" t="s">
        <v>46</v>
      </c>
      <c r="E3009" s="1" t="s">
        <v>13</v>
      </c>
      <c r="F3009">
        <v>2023</v>
      </c>
      <c r="G3009">
        <v>1</v>
      </c>
      <c r="H3009">
        <v>2674</v>
      </c>
      <c r="I3009">
        <v>17318</v>
      </c>
      <c r="J3009" s="4">
        <f>SUMIFS(I:I,D:D,External_Data[[#This Row],[Brand]],F:F,External_Data[[#This Row],[Year]])</f>
        <v>100688</v>
      </c>
      <c r="K30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134883</v>
      </c>
    </row>
    <row r="3010" spans="1:11" x14ac:dyDescent="0.25">
      <c r="A3010" s="1" t="s">
        <v>9</v>
      </c>
      <c r="B3010" s="1" t="s">
        <v>37</v>
      </c>
      <c r="C3010" s="1" t="s">
        <v>45</v>
      </c>
      <c r="D3010" s="1" t="s">
        <v>46</v>
      </c>
      <c r="E3010" s="1" t="s">
        <v>13</v>
      </c>
      <c r="F3010">
        <v>2023</v>
      </c>
      <c r="G3010">
        <v>2</v>
      </c>
      <c r="H3010">
        <v>3325</v>
      </c>
      <c r="I3010">
        <v>21567</v>
      </c>
      <c r="J3010" s="4">
        <f>SUMIFS(I:I,D:D,External_Data[[#This Row],[Brand]],F:F,External_Data[[#This Row],[Year]])</f>
        <v>100688</v>
      </c>
      <c r="K30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132090</v>
      </c>
    </row>
    <row r="3011" spans="1:11" x14ac:dyDescent="0.25">
      <c r="A3011" s="1" t="s">
        <v>9</v>
      </c>
      <c r="B3011" s="1" t="s">
        <v>37</v>
      </c>
      <c r="C3011" s="1" t="s">
        <v>45</v>
      </c>
      <c r="D3011" s="1" t="s">
        <v>46</v>
      </c>
      <c r="E3011" s="1" t="s">
        <v>13</v>
      </c>
      <c r="F3011">
        <v>2023</v>
      </c>
      <c r="G3011">
        <v>3</v>
      </c>
      <c r="H3011">
        <v>4137</v>
      </c>
      <c r="I3011">
        <v>26789</v>
      </c>
      <c r="J3011" s="4">
        <f>SUMIFS(I:I,D:D,External_Data[[#This Row],[Brand]],F:F,External_Data[[#This Row],[Year]])</f>
        <v>100688</v>
      </c>
      <c r="K30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129234</v>
      </c>
    </row>
    <row r="3012" spans="1:11" x14ac:dyDescent="0.25">
      <c r="A3012" s="1" t="s">
        <v>9</v>
      </c>
      <c r="B3012" s="1" t="s">
        <v>37</v>
      </c>
      <c r="C3012" s="1" t="s">
        <v>45</v>
      </c>
      <c r="D3012" s="1" t="s">
        <v>46</v>
      </c>
      <c r="E3012" s="1" t="s">
        <v>14</v>
      </c>
      <c r="F3012">
        <v>2018</v>
      </c>
      <c r="G3012">
        <v>2</v>
      </c>
      <c r="H3012">
        <v>35</v>
      </c>
      <c r="I3012">
        <v>196</v>
      </c>
      <c r="J3012" s="4">
        <f>SUMIFS(I:I,D:D,External_Data[[#This Row],[Brand]],F:F,External_Data[[#This Row],[Year]])</f>
        <v>108409</v>
      </c>
      <c r="K30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3" spans="1:11" x14ac:dyDescent="0.25">
      <c r="A3013" s="1" t="s">
        <v>9</v>
      </c>
      <c r="B3013" s="1" t="s">
        <v>37</v>
      </c>
      <c r="C3013" s="1" t="s">
        <v>45</v>
      </c>
      <c r="D3013" s="1" t="s">
        <v>46</v>
      </c>
      <c r="E3013" s="1" t="s">
        <v>14</v>
      </c>
      <c r="F3013">
        <v>2018</v>
      </c>
      <c r="G3013">
        <v>3</v>
      </c>
      <c r="H3013">
        <v>357</v>
      </c>
      <c r="I3013">
        <v>1974</v>
      </c>
      <c r="J3013" s="4">
        <f>SUMIFS(I:I,D:D,External_Data[[#This Row],[Brand]],F:F,External_Data[[#This Row],[Year]])</f>
        <v>108409</v>
      </c>
      <c r="K30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4" spans="1:11" x14ac:dyDescent="0.25">
      <c r="A3014" s="1" t="s">
        <v>9</v>
      </c>
      <c r="B3014" s="1" t="s">
        <v>37</v>
      </c>
      <c r="C3014" s="1" t="s">
        <v>45</v>
      </c>
      <c r="D3014" s="1" t="s">
        <v>46</v>
      </c>
      <c r="E3014" s="1" t="s">
        <v>14</v>
      </c>
      <c r="F3014">
        <v>2018</v>
      </c>
      <c r="G3014">
        <v>4</v>
      </c>
      <c r="H3014">
        <v>168</v>
      </c>
      <c r="I3014">
        <v>924</v>
      </c>
      <c r="J3014" s="4">
        <f>SUMIFS(I:I,D:D,External_Data[[#This Row],[Brand]],F:F,External_Data[[#This Row],[Year]])</f>
        <v>108409</v>
      </c>
      <c r="K30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5" spans="1:11" x14ac:dyDescent="0.25">
      <c r="A3015" s="1" t="s">
        <v>9</v>
      </c>
      <c r="B3015" s="1" t="s">
        <v>37</v>
      </c>
      <c r="C3015" s="1" t="s">
        <v>45</v>
      </c>
      <c r="D3015" s="1" t="s">
        <v>46</v>
      </c>
      <c r="E3015" s="1" t="s">
        <v>14</v>
      </c>
      <c r="F3015">
        <v>2018</v>
      </c>
      <c r="G3015">
        <v>5</v>
      </c>
      <c r="H3015">
        <v>189</v>
      </c>
      <c r="I3015">
        <v>1029</v>
      </c>
      <c r="J3015" s="4">
        <f>SUMIFS(I:I,D:D,External_Data[[#This Row],[Brand]],F:F,External_Data[[#This Row],[Year]])</f>
        <v>108409</v>
      </c>
      <c r="K30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6" spans="1:11" x14ac:dyDescent="0.25">
      <c r="A3016" s="1" t="s">
        <v>9</v>
      </c>
      <c r="B3016" s="1" t="s">
        <v>37</v>
      </c>
      <c r="C3016" s="1" t="s">
        <v>45</v>
      </c>
      <c r="D3016" s="1" t="s">
        <v>46</v>
      </c>
      <c r="E3016" s="1" t="s">
        <v>14</v>
      </c>
      <c r="F3016">
        <v>2018</v>
      </c>
      <c r="G3016">
        <v>6</v>
      </c>
      <c r="H3016">
        <v>455</v>
      </c>
      <c r="I3016">
        <v>2492</v>
      </c>
      <c r="J3016" s="4">
        <f>SUMIFS(I:I,D:D,External_Data[[#This Row],[Brand]],F:F,External_Data[[#This Row],[Year]])</f>
        <v>108409</v>
      </c>
      <c r="K30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7" spans="1:11" x14ac:dyDescent="0.25">
      <c r="A3017" s="1" t="s">
        <v>9</v>
      </c>
      <c r="B3017" s="1" t="s">
        <v>37</v>
      </c>
      <c r="C3017" s="1" t="s">
        <v>45</v>
      </c>
      <c r="D3017" s="1" t="s">
        <v>46</v>
      </c>
      <c r="E3017" s="1" t="s">
        <v>14</v>
      </c>
      <c r="F3017">
        <v>2018</v>
      </c>
      <c r="G3017">
        <v>7</v>
      </c>
      <c r="H3017">
        <v>322</v>
      </c>
      <c r="I3017">
        <v>1771</v>
      </c>
      <c r="J3017" s="4">
        <f>SUMIFS(I:I,D:D,External_Data[[#This Row],[Brand]],F:F,External_Data[[#This Row],[Year]])</f>
        <v>108409</v>
      </c>
      <c r="K30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8" spans="1:11" x14ac:dyDescent="0.25">
      <c r="A3018" s="1" t="s">
        <v>9</v>
      </c>
      <c r="B3018" s="1" t="s">
        <v>37</v>
      </c>
      <c r="C3018" s="1" t="s">
        <v>45</v>
      </c>
      <c r="D3018" s="1" t="s">
        <v>46</v>
      </c>
      <c r="E3018" s="1" t="s">
        <v>14</v>
      </c>
      <c r="F3018">
        <v>2018</v>
      </c>
      <c r="G3018">
        <v>8</v>
      </c>
      <c r="H3018">
        <v>595</v>
      </c>
      <c r="I3018">
        <v>3248</v>
      </c>
      <c r="J3018" s="4">
        <f>SUMIFS(I:I,D:D,External_Data[[#This Row],[Brand]],F:F,External_Data[[#This Row],[Year]])</f>
        <v>108409</v>
      </c>
      <c r="K30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19" spans="1:11" x14ac:dyDescent="0.25">
      <c r="A3019" s="1" t="s">
        <v>9</v>
      </c>
      <c r="B3019" s="1" t="s">
        <v>37</v>
      </c>
      <c r="C3019" s="1" t="s">
        <v>45</v>
      </c>
      <c r="D3019" s="1" t="s">
        <v>46</v>
      </c>
      <c r="E3019" s="1" t="s">
        <v>14</v>
      </c>
      <c r="F3019">
        <v>2018</v>
      </c>
      <c r="G3019">
        <v>9</v>
      </c>
      <c r="H3019">
        <v>742</v>
      </c>
      <c r="I3019">
        <v>4060</v>
      </c>
      <c r="J3019" s="4">
        <f>SUMIFS(I:I,D:D,External_Data[[#This Row],[Brand]],F:F,External_Data[[#This Row],[Year]])</f>
        <v>108409</v>
      </c>
      <c r="K30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20" spans="1:11" x14ac:dyDescent="0.25">
      <c r="A3020" s="1" t="s">
        <v>9</v>
      </c>
      <c r="B3020" s="1" t="s">
        <v>37</v>
      </c>
      <c r="C3020" s="1" t="s">
        <v>45</v>
      </c>
      <c r="D3020" s="1" t="s">
        <v>46</v>
      </c>
      <c r="E3020" s="1" t="s">
        <v>14</v>
      </c>
      <c r="F3020">
        <v>2018</v>
      </c>
      <c r="G3020">
        <v>10</v>
      </c>
      <c r="H3020">
        <v>854</v>
      </c>
      <c r="I3020">
        <v>4711</v>
      </c>
      <c r="J3020" s="4">
        <f>SUMIFS(I:I,D:D,External_Data[[#This Row],[Brand]],F:F,External_Data[[#This Row],[Year]])</f>
        <v>108409</v>
      </c>
      <c r="K30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21" spans="1:11" x14ac:dyDescent="0.25">
      <c r="A3021" s="1" t="s">
        <v>9</v>
      </c>
      <c r="B3021" s="1" t="s">
        <v>37</v>
      </c>
      <c r="C3021" s="1" t="s">
        <v>45</v>
      </c>
      <c r="D3021" s="1" t="s">
        <v>46</v>
      </c>
      <c r="E3021" s="1" t="s">
        <v>14</v>
      </c>
      <c r="F3021">
        <v>2018</v>
      </c>
      <c r="G3021">
        <v>11</v>
      </c>
      <c r="H3021">
        <v>700</v>
      </c>
      <c r="I3021">
        <v>3850</v>
      </c>
      <c r="J3021" s="4">
        <f>SUMIFS(I:I,D:D,External_Data[[#This Row],[Brand]],F:F,External_Data[[#This Row],[Year]])</f>
        <v>108409</v>
      </c>
      <c r="K30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22" spans="1:11" x14ac:dyDescent="0.25">
      <c r="A3022" s="1" t="s">
        <v>9</v>
      </c>
      <c r="B3022" s="1" t="s">
        <v>37</v>
      </c>
      <c r="C3022" s="1" t="s">
        <v>45</v>
      </c>
      <c r="D3022" s="1" t="s">
        <v>46</v>
      </c>
      <c r="E3022" s="1" t="s">
        <v>14</v>
      </c>
      <c r="F3022">
        <v>2018</v>
      </c>
      <c r="G3022">
        <v>12</v>
      </c>
      <c r="H3022">
        <v>651</v>
      </c>
      <c r="I3022">
        <v>3584</v>
      </c>
      <c r="J3022" s="4">
        <f>SUMIFS(I:I,D:D,External_Data[[#This Row],[Brand]],F:F,External_Data[[#This Row],[Year]])</f>
        <v>108409</v>
      </c>
      <c r="K30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23" spans="1:11" x14ac:dyDescent="0.25">
      <c r="A3023" s="1" t="s">
        <v>9</v>
      </c>
      <c r="B3023" s="1" t="s">
        <v>37</v>
      </c>
      <c r="C3023" s="1" t="s">
        <v>45</v>
      </c>
      <c r="D3023" s="1" t="s">
        <v>46</v>
      </c>
      <c r="E3023" s="1" t="s">
        <v>14</v>
      </c>
      <c r="F3023">
        <v>2019</v>
      </c>
      <c r="G3023">
        <v>1</v>
      </c>
      <c r="H3023">
        <v>791</v>
      </c>
      <c r="I3023">
        <v>4739</v>
      </c>
      <c r="J3023" s="4">
        <f>SUMIFS(I:I,D:D,External_Data[[#This Row],[Brand]],F:F,External_Data[[#This Row],[Year]])</f>
        <v>270949</v>
      </c>
      <c r="K30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276017</v>
      </c>
    </row>
    <row r="3024" spans="1:11" x14ac:dyDescent="0.25">
      <c r="A3024" s="1" t="s">
        <v>9</v>
      </c>
      <c r="B3024" s="1" t="s">
        <v>37</v>
      </c>
      <c r="C3024" s="1" t="s">
        <v>45</v>
      </c>
      <c r="D3024" s="1" t="s">
        <v>46</v>
      </c>
      <c r="E3024" s="1" t="s">
        <v>14</v>
      </c>
      <c r="F3024">
        <v>2019</v>
      </c>
      <c r="G3024">
        <v>2</v>
      </c>
      <c r="H3024">
        <v>826</v>
      </c>
      <c r="I3024">
        <v>4963</v>
      </c>
      <c r="J3024" s="4">
        <f>SUMIFS(I:I,D:D,External_Data[[#This Row],[Brand]],F:F,External_Data[[#This Row],[Year]])</f>
        <v>270949</v>
      </c>
      <c r="K30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275982</v>
      </c>
    </row>
    <row r="3025" spans="1:11" x14ac:dyDescent="0.25">
      <c r="A3025" s="1" t="s">
        <v>9</v>
      </c>
      <c r="B3025" s="1" t="s">
        <v>37</v>
      </c>
      <c r="C3025" s="1" t="s">
        <v>45</v>
      </c>
      <c r="D3025" s="1" t="s">
        <v>46</v>
      </c>
      <c r="E3025" s="1" t="s">
        <v>14</v>
      </c>
      <c r="F3025">
        <v>2019</v>
      </c>
      <c r="G3025">
        <v>3</v>
      </c>
      <c r="H3025">
        <v>595</v>
      </c>
      <c r="I3025">
        <v>3570</v>
      </c>
      <c r="J3025" s="4">
        <f>SUMIFS(I:I,D:D,External_Data[[#This Row],[Brand]],F:F,External_Data[[#This Row],[Year]])</f>
        <v>270949</v>
      </c>
      <c r="K30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275625</v>
      </c>
    </row>
    <row r="3026" spans="1:11" x14ac:dyDescent="0.25">
      <c r="A3026" s="1" t="s">
        <v>9</v>
      </c>
      <c r="B3026" s="1" t="s">
        <v>37</v>
      </c>
      <c r="C3026" s="1" t="s">
        <v>45</v>
      </c>
      <c r="D3026" s="1" t="s">
        <v>46</v>
      </c>
      <c r="E3026" s="1" t="s">
        <v>14</v>
      </c>
      <c r="F3026">
        <v>2019</v>
      </c>
      <c r="G3026">
        <v>4</v>
      </c>
      <c r="H3026">
        <v>609</v>
      </c>
      <c r="I3026">
        <v>3668</v>
      </c>
      <c r="J3026" s="4">
        <f>SUMIFS(I:I,D:D,External_Data[[#This Row],[Brand]],F:F,External_Data[[#This Row],[Year]])</f>
        <v>270949</v>
      </c>
      <c r="K30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275457</v>
      </c>
    </row>
    <row r="3027" spans="1:11" x14ac:dyDescent="0.25">
      <c r="A3027" s="1" t="s">
        <v>9</v>
      </c>
      <c r="B3027" s="1" t="s">
        <v>37</v>
      </c>
      <c r="C3027" s="1" t="s">
        <v>45</v>
      </c>
      <c r="D3027" s="1" t="s">
        <v>46</v>
      </c>
      <c r="E3027" s="1" t="s">
        <v>14</v>
      </c>
      <c r="F3027">
        <v>2019</v>
      </c>
      <c r="G3027">
        <v>5</v>
      </c>
      <c r="H3027">
        <v>476</v>
      </c>
      <c r="I3027">
        <v>2863</v>
      </c>
      <c r="J3027" s="4">
        <f>SUMIFS(I:I,D:D,External_Data[[#This Row],[Brand]],F:F,External_Data[[#This Row],[Year]])</f>
        <v>270949</v>
      </c>
      <c r="K30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275268</v>
      </c>
    </row>
    <row r="3028" spans="1:11" x14ac:dyDescent="0.25">
      <c r="A3028" s="1" t="s">
        <v>9</v>
      </c>
      <c r="B3028" s="1" t="s">
        <v>37</v>
      </c>
      <c r="C3028" s="1" t="s">
        <v>45</v>
      </c>
      <c r="D3028" s="1" t="s">
        <v>46</v>
      </c>
      <c r="E3028" s="1" t="s">
        <v>14</v>
      </c>
      <c r="F3028">
        <v>2019</v>
      </c>
      <c r="G3028">
        <v>6</v>
      </c>
      <c r="H3028">
        <v>525</v>
      </c>
      <c r="I3028">
        <v>3143</v>
      </c>
      <c r="J3028" s="4">
        <f>SUMIFS(I:I,D:D,External_Data[[#This Row],[Brand]],F:F,External_Data[[#This Row],[Year]])</f>
        <v>270949</v>
      </c>
      <c r="K30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274813</v>
      </c>
    </row>
    <row r="3029" spans="1:11" x14ac:dyDescent="0.25">
      <c r="A3029" s="1" t="s">
        <v>9</v>
      </c>
      <c r="B3029" s="1" t="s">
        <v>37</v>
      </c>
      <c r="C3029" s="1" t="s">
        <v>45</v>
      </c>
      <c r="D3029" s="1" t="s">
        <v>46</v>
      </c>
      <c r="E3029" s="1" t="s">
        <v>14</v>
      </c>
      <c r="F3029">
        <v>2019</v>
      </c>
      <c r="G3029">
        <v>7</v>
      </c>
      <c r="H3029">
        <v>770</v>
      </c>
      <c r="I3029">
        <v>4634</v>
      </c>
      <c r="J3029" s="4">
        <f>SUMIFS(I:I,D:D,External_Data[[#This Row],[Brand]],F:F,External_Data[[#This Row],[Year]])</f>
        <v>270949</v>
      </c>
      <c r="K30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274491</v>
      </c>
    </row>
    <row r="3030" spans="1:11" x14ac:dyDescent="0.25">
      <c r="A3030" s="1" t="s">
        <v>9</v>
      </c>
      <c r="B3030" s="1" t="s">
        <v>37</v>
      </c>
      <c r="C3030" s="1" t="s">
        <v>45</v>
      </c>
      <c r="D3030" s="1" t="s">
        <v>46</v>
      </c>
      <c r="E3030" s="1" t="s">
        <v>14</v>
      </c>
      <c r="F3030">
        <v>2019</v>
      </c>
      <c r="G3030">
        <v>8</v>
      </c>
      <c r="H3030">
        <v>560</v>
      </c>
      <c r="I3030">
        <v>3374</v>
      </c>
      <c r="J3030" s="4">
        <f>SUMIFS(I:I,D:D,External_Data[[#This Row],[Brand]],F:F,External_Data[[#This Row],[Year]])</f>
        <v>270949</v>
      </c>
      <c r="K30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273896</v>
      </c>
    </row>
    <row r="3031" spans="1:11" x14ac:dyDescent="0.25">
      <c r="A3031" s="1" t="s">
        <v>9</v>
      </c>
      <c r="B3031" s="1" t="s">
        <v>37</v>
      </c>
      <c r="C3031" s="1" t="s">
        <v>45</v>
      </c>
      <c r="D3031" s="1" t="s">
        <v>46</v>
      </c>
      <c r="E3031" s="1" t="s">
        <v>14</v>
      </c>
      <c r="F3031">
        <v>2019</v>
      </c>
      <c r="G3031">
        <v>9</v>
      </c>
      <c r="H3031">
        <v>819</v>
      </c>
      <c r="I3031">
        <v>4907</v>
      </c>
      <c r="J3031" s="4">
        <f>SUMIFS(I:I,D:D,External_Data[[#This Row],[Brand]],F:F,External_Data[[#This Row],[Year]])</f>
        <v>270949</v>
      </c>
      <c r="K30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273154</v>
      </c>
    </row>
    <row r="3032" spans="1:11" x14ac:dyDescent="0.25">
      <c r="A3032" s="1" t="s">
        <v>9</v>
      </c>
      <c r="B3032" s="1" t="s">
        <v>37</v>
      </c>
      <c r="C3032" s="1" t="s">
        <v>45</v>
      </c>
      <c r="D3032" s="1" t="s">
        <v>46</v>
      </c>
      <c r="E3032" s="1" t="s">
        <v>14</v>
      </c>
      <c r="F3032">
        <v>2019</v>
      </c>
      <c r="G3032">
        <v>10</v>
      </c>
      <c r="H3032">
        <v>1050</v>
      </c>
      <c r="I3032">
        <v>6307</v>
      </c>
      <c r="J3032" s="4">
        <f>SUMIFS(I:I,D:D,External_Data[[#This Row],[Brand]],F:F,External_Data[[#This Row],[Year]])</f>
        <v>270949</v>
      </c>
      <c r="K30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272300</v>
      </c>
    </row>
    <row r="3033" spans="1:11" x14ac:dyDescent="0.25">
      <c r="A3033" s="1" t="s">
        <v>9</v>
      </c>
      <c r="B3033" s="1" t="s">
        <v>37</v>
      </c>
      <c r="C3033" s="1" t="s">
        <v>45</v>
      </c>
      <c r="D3033" s="1" t="s">
        <v>46</v>
      </c>
      <c r="E3033" s="1" t="s">
        <v>14</v>
      </c>
      <c r="F3033">
        <v>2019</v>
      </c>
      <c r="G3033">
        <v>11</v>
      </c>
      <c r="H3033">
        <v>1155</v>
      </c>
      <c r="I3033">
        <v>6909</v>
      </c>
      <c r="J3033" s="4">
        <f>SUMIFS(I:I,D:D,External_Data[[#This Row],[Brand]],F:F,External_Data[[#This Row],[Year]])</f>
        <v>270949</v>
      </c>
      <c r="K30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271600</v>
      </c>
    </row>
    <row r="3034" spans="1:11" x14ac:dyDescent="0.25">
      <c r="A3034" s="1" t="s">
        <v>9</v>
      </c>
      <c r="B3034" s="1" t="s">
        <v>37</v>
      </c>
      <c r="C3034" s="1" t="s">
        <v>45</v>
      </c>
      <c r="D3034" s="1" t="s">
        <v>46</v>
      </c>
      <c r="E3034" s="1" t="s">
        <v>14</v>
      </c>
      <c r="F3034">
        <v>2019</v>
      </c>
      <c r="G3034">
        <v>12</v>
      </c>
      <c r="H3034">
        <v>861</v>
      </c>
      <c r="I3034">
        <v>5145</v>
      </c>
      <c r="J3034" s="4">
        <f>SUMIFS(I:I,D:D,External_Data[[#This Row],[Brand]],F:F,External_Data[[#This Row],[Year]])</f>
        <v>270949</v>
      </c>
      <c r="K30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270949</v>
      </c>
    </row>
    <row r="3035" spans="1:11" x14ac:dyDescent="0.25">
      <c r="A3035" s="1" t="s">
        <v>9</v>
      </c>
      <c r="B3035" s="1" t="s">
        <v>37</v>
      </c>
      <c r="C3035" s="1" t="s">
        <v>45</v>
      </c>
      <c r="D3035" s="1" t="s">
        <v>46</v>
      </c>
      <c r="E3035" s="1" t="s">
        <v>14</v>
      </c>
      <c r="F3035">
        <v>2020</v>
      </c>
      <c r="G3035">
        <v>1</v>
      </c>
      <c r="H3035">
        <v>1323</v>
      </c>
      <c r="I3035">
        <v>7903</v>
      </c>
      <c r="J3035" s="4">
        <f>SUMIFS(I:I,D:D,External_Data[[#This Row],[Brand]],F:F,External_Data[[#This Row],[Year]])</f>
        <v>340417</v>
      </c>
      <c r="K30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348663</v>
      </c>
    </row>
    <row r="3036" spans="1:11" x14ac:dyDescent="0.25">
      <c r="A3036" s="1" t="s">
        <v>9</v>
      </c>
      <c r="B3036" s="1" t="s">
        <v>37</v>
      </c>
      <c r="C3036" s="1" t="s">
        <v>45</v>
      </c>
      <c r="D3036" s="1" t="s">
        <v>46</v>
      </c>
      <c r="E3036" s="1" t="s">
        <v>14</v>
      </c>
      <c r="F3036">
        <v>2020</v>
      </c>
      <c r="G3036">
        <v>2</v>
      </c>
      <c r="H3036">
        <v>1302</v>
      </c>
      <c r="I3036">
        <v>7819</v>
      </c>
      <c r="J3036" s="4">
        <f>SUMIFS(I:I,D:D,External_Data[[#This Row],[Brand]],F:F,External_Data[[#This Row],[Year]])</f>
        <v>340417</v>
      </c>
      <c r="K30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347837</v>
      </c>
    </row>
    <row r="3037" spans="1:11" x14ac:dyDescent="0.25">
      <c r="A3037" s="1" t="s">
        <v>9</v>
      </c>
      <c r="B3037" s="1" t="s">
        <v>37</v>
      </c>
      <c r="C3037" s="1" t="s">
        <v>45</v>
      </c>
      <c r="D3037" s="1" t="s">
        <v>46</v>
      </c>
      <c r="E3037" s="1" t="s">
        <v>14</v>
      </c>
      <c r="F3037">
        <v>2020</v>
      </c>
      <c r="G3037">
        <v>3</v>
      </c>
      <c r="H3037">
        <v>1302</v>
      </c>
      <c r="I3037">
        <v>7812</v>
      </c>
      <c r="J3037" s="4">
        <f>SUMIFS(I:I,D:D,External_Data[[#This Row],[Brand]],F:F,External_Data[[#This Row],[Year]])</f>
        <v>340417</v>
      </c>
      <c r="K30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347242</v>
      </c>
    </row>
    <row r="3038" spans="1:11" x14ac:dyDescent="0.25">
      <c r="A3038" s="1" t="s">
        <v>9</v>
      </c>
      <c r="B3038" s="1" t="s">
        <v>37</v>
      </c>
      <c r="C3038" s="1" t="s">
        <v>45</v>
      </c>
      <c r="D3038" s="1" t="s">
        <v>46</v>
      </c>
      <c r="E3038" s="1" t="s">
        <v>14</v>
      </c>
      <c r="F3038">
        <v>2020</v>
      </c>
      <c r="G3038">
        <v>4</v>
      </c>
      <c r="H3038">
        <v>1120</v>
      </c>
      <c r="I3038">
        <v>6713</v>
      </c>
      <c r="J3038" s="4">
        <f>SUMIFS(I:I,D:D,External_Data[[#This Row],[Brand]],F:F,External_Data[[#This Row],[Year]])</f>
        <v>340417</v>
      </c>
      <c r="K30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346633</v>
      </c>
    </row>
    <row r="3039" spans="1:11" x14ac:dyDescent="0.25">
      <c r="A3039" s="1" t="s">
        <v>9</v>
      </c>
      <c r="B3039" s="1" t="s">
        <v>37</v>
      </c>
      <c r="C3039" s="1" t="s">
        <v>45</v>
      </c>
      <c r="D3039" s="1" t="s">
        <v>46</v>
      </c>
      <c r="E3039" s="1" t="s">
        <v>14</v>
      </c>
      <c r="F3039">
        <v>2020</v>
      </c>
      <c r="G3039">
        <v>5</v>
      </c>
      <c r="H3039">
        <v>1071</v>
      </c>
      <c r="I3039">
        <v>6412</v>
      </c>
      <c r="J3039" s="4">
        <f>SUMIFS(I:I,D:D,External_Data[[#This Row],[Brand]],F:F,External_Data[[#This Row],[Year]])</f>
        <v>340417</v>
      </c>
      <c r="K30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346157</v>
      </c>
    </row>
    <row r="3040" spans="1:11" x14ac:dyDescent="0.25">
      <c r="A3040" s="1" t="s">
        <v>9</v>
      </c>
      <c r="B3040" s="1" t="s">
        <v>37</v>
      </c>
      <c r="C3040" s="1" t="s">
        <v>45</v>
      </c>
      <c r="D3040" s="1" t="s">
        <v>46</v>
      </c>
      <c r="E3040" s="1" t="s">
        <v>14</v>
      </c>
      <c r="F3040">
        <v>2020</v>
      </c>
      <c r="G3040">
        <v>6</v>
      </c>
      <c r="H3040">
        <v>1225</v>
      </c>
      <c r="I3040">
        <v>7322</v>
      </c>
      <c r="J3040" s="4">
        <f>SUMIFS(I:I,D:D,External_Data[[#This Row],[Brand]],F:F,External_Data[[#This Row],[Year]])</f>
        <v>340417</v>
      </c>
      <c r="K30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345632</v>
      </c>
    </row>
    <row r="3041" spans="1:11" x14ac:dyDescent="0.25">
      <c r="A3041" s="1" t="s">
        <v>9</v>
      </c>
      <c r="B3041" s="1" t="s">
        <v>37</v>
      </c>
      <c r="C3041" s="1" t="s">
        <v>45</v>
      </c>
      <c r="D3041" s="1" t="s">
        <v>46</v>
      </c>
      <c r="E3041" s="1" t="s">
        <v>14</v>
      </c>
      <c r="F3041">
        <v>2020</v>
      </c>
      <c r="G3041">
        <v>7</v>
      </c>
      <c r="H3041">
        <v>1470</v>
      </c>
      <c r="I3041">
        <v>8813</v>
      </c>
      <c r="J3041" s="4">
        <f>SUMIFS(I:I,D:D,External_Data[[#This Row],[Brand]],F:F,External_Data[[#This Row],[Year]])</f>
        <v>340417</v>
      </c>
      <c r="K30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344862</v>
      </c>
    </row>
    <row r="3042" spans="1:11" x14ac:dyDescent="0.25">
      <c r="A3042" s="1" t="s">
        <v>9</v>
      </c>
      <c r="B3042" s="1" t="s">
        <v>37</v>
      </c>
      <c r="C3042" s="1" t="s">
        <v>45</v>
      </c>
      <c r="D3042" s="1" t="s">
        <v>46</v>
      </c>
      <c r="E3042" s="1" t="s">
        <v>14</v>
      </c>
      <c r="F3042">
        <v>2020</v>
      </c>
      <c r="G3042">
        <v>8</v>
      </c>
      <c r="H3042">
        <v>896</v>
      </c>
      <c r="I3042">
        <v>5376</v>
      </c>
      <c r="J3042" s="4">
        <f>SUMIFS(I:I,D:D,External_Data[[#This Row],[Brand]],F:F,External_Data[[#This Row],[Year]])</f>
        <v>340417</v>
      </c>
      <c r="K30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344302</v>
      </c>
    </row>
    <row r="3043" spans="1:11" x14ac:dyDescent="0.25">
      <c r="A3043" s="1" t="s">
        <v>9</v>
      </c>
      <c r="B3043" s="1" t="s">
        <v>37</v>
      </c>
      <c r="C3043" s="1" t="s">
        <v>45</v>
      </c>
      <c r="D3043" s="1" t="s">
        <v>46</v>
      </c>
      <c r="E3043" s="1" t="s">
        <v>14</v>
      </c>
      <c r="F3043">
        <v>2020</v>
      </c>
      <c r="G3043">
        <v>9</v>
      </c>
      <c r="H3043">
        <v>1568</v>
      </c>
      <c r="I3043">
        <v>9415</v>
      </c>
      <c r="J3043" s="4">
        <f>SUMIFS(I:I,D:D,External_Data[[#This Row],[Brand]],F:F,External_Data[[#This Row],[Year]])</f>
        <v>340417</v>
      </c>
      <c r="K30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343483</v>
      </c>
    </row>
    <row r="3044" spans="1:11" x14ac:dyDescent="0.25">
      <c r="A3044" s="1" t="s">
        <v>9</v>
      </c>
      <c r="B3044" s="1" t="s">
        <v>37</v>
      </c>
      <c r="C3044" s="1" t="s">
        <v>45</v>
      </c>
      <c r="D3044" s="1" t="s">
        <v>46</v>
      </c>
      <c r="E3044" s="1" t="s">
        <v>14</v>
      </c>
      <c r="F3044">
        <v>2020</v>
      </c>
      <c r="G3044">
        <v>10</v>
      </c>
      <c r="H3044">
        <v>1204</v>
      </c>
      <c r="I3044">
        <v>7217</v>
      </c>
      <c r="J3044" s="4">
        <f>SUMIFS(I:I,D:D,External_Data[[#This Row],[Brand]],F:F,External_Data[[#This Row],[Year]])</f>
        <v>340417</v>
      </c>
      <c r="K30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342433</v>
      </c>
    </row>
    <row r="3045" spans="1:11" x14ac:dyDescent="0.25">
      <c r="A3045" s="1" t="s">
        <v>9</v>
      </c>
      <c r="B3045" s="1" t="s">
        <v>37</v>
      </c>
      <c r="C3045" s="1" t="s">
        <v>45</v>
      </c>
      <c r="D3045" s="1" t="s">
        <v>46</v>
      </c>
      <c r="E3045" s="1" t="s">
        <v>14</v>
      </c>
      <c r="F3045">
        <v>2020</v>
      </c>
      <c r="G3045">
        <v>11</v>
      </c>
      <c r="H3045">
        <v>1260</v>
      </c>
      <c r="I3045">
        <v>7546</v>
      </c>
      <c r="J3045" s="4">
        <f>SUMIFS(I:I,D:D,External_Data[[#This Row],[Brand]],F:F,External_Data[[#This Row],[Year]])</f>
        <v>340417</v>
      </c>
      <c r="K30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341278</v>
      </c>
    </row>
    <row r="3046" spans="1:11" x14ac:dyDescent="0.25">
      <c r="A3046" s="1" t="s">
        <v>9</v>
      </c>
      <c r="B3046" s="1" t="s">
        <v>37</v>
      </c>
      <c r="C3046" s="1" t="s">
        <v>45</v>
      </c>
      <c r="D3046" s="1" t="s">
        <v>46</v>
      </c>
      <c r="E3046" s="1" t="s">
        <v>14</v>
      </c>
      <c r="F3046">
        <v>2020</v>
      </c>
      <c r="G3046">
        <v>12</v>
      </c>
      <c r="H3046">
        <v>1673</v>
      </c>
      <c r="I3046">
        <v>10010</v>
      </c>
      <c r="J3046" s="4">
        <f>SUMIFS(I:I,D:D,External_Data[[#This Row],[Brand]],F:F,External_Data[[#This Row],[Year]])</f>
        <v>340417</v>
      </c>
      <c r="K30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340417</v>
      </c>
    </row>
    <row r="3047" spans="1:11" x14ac:dyDescent="0.25">
      <c r="A3047" s="1" t="s">
        <v>9</v>
      </c>
      <c r="B3047" s="1" t="s">
        <v>37</v>
      </c>
      <c r="C3047" s="1" t="s">
        <v>45</v>
      </c>
      <c r="D3047" s="1" t="s">
        <v>46</v>
      </c>
      <c r="E3047" s="1" t="s">
        <v>14</v>
      </c>
      <c r="F3047">
        <v>2021</v>
      </c>
      <c r="G3047">
        <v>1</v>
      </c>
      <c r="H3047">
        <v>1092</v>
      </c>
      <c r="I3047">
        <v>6559</v>
      </c>
      <c r="J3047" s="4">
        <f>SUMIFS(I:I,D:D,External_Data[[#This Row],[Brand]],F:F,External_Data[[#This Row],[Year]])</f>
        <v>324674</v>
      </c>
      <c r="K30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338765</v>
      </c>
    </row>
    <row r="3048" spans="1:11" x14ac:dyDescent="0.25">
      <c r="A3048" s="1" t="s">
        <v>9</v>
      </c>
      <c r="B3048" s="1" t="s">
        <v>37</v>
      </c>
      <c r="C3048" s="1" t="s">
        <v>45</v>
      </c>
      <c r="D3048" s="1" t="s">
        <v>46</v>
      </c>
      <c r="E3048" s="1" t="s">
        <v>14</v>
      </c>
      <c r="F3048">
        <v>2021</v>
      </c>
      <c r="G3048">
        <v>2</v>
      </c>
      <c r="H3048">
        <v>1246</v>
      </c>
      <c r="I3048">
        <v>7455</v>
      </c>
      <c r="J3048" s="4">
        <f>SUMIFS(I:I,D:D,External_Data[[#This Row],[Brand]],F:F,External_Data[[#This Row],[Year]])</f>
        <v>324674</v>
      </c>
      <c r="K30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337463</v>
      </c>
    </row>
    <row r="3049" spans="1:11" x14ac:dyDescent="0.25">
      <c r="A3049" s="1" t="s">
        <v>9</v>
      </c>
      <c r="B3049" s="1" t="s">
        <v>37</v>
      </c>
      <c r="C3049" s="1" t="s">
        <v>45</v>
      </c>
      <c r="D3049" s="1" t="s">
        <v>46</v>
      </c>
      <c r="E3049" s="1" t="s">
        <v>14</v>
      </c>
      <c r="F3049">
        <v>2021</v>
      </c>
      <c r="G3049">
        <v>3</v>
      </c>
      <c r="H3049">
        <v>1512</v>
      </c>
      <c r="I3049">
        <v>9051</v>
      </c>
      <c r="J3049" s="4">
        <f>SUMIFS(I:I,D:D,External_Data[[#This Row],[Brand]],F:F,External_Data[[#This Row],[Year]])</f>
        <v>324674</v>
      </c>
      <c r="K30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336161</v>
      </c>
    </row>
    <row r="3050" spans="1:11" x14ac:dyDescent="0.25">
      <c r="A3050" s="1" t="s">
        <v>9</v>
      </c>
      <c r="B3050" s="1" t="s">
        <v>37</v>
      </c>
      <c r="C3050" s="1" t="s">
        <v>45</v>
      </c>
      <c r="D3050" s="1" t="s">
        <v>46</v>
      </c>
      <c r="E3050" s="1" t="s">
        <v>14</v>
      </c>
      <c r="F3050">
        <v>2021</v>
      </c>
      <c r="G3050">
        <v>4</v>
      </c>
      <c r="H3050">
        <v>1001</v>
      </c>
      <c r="I3050">
        <v>5978</v>
      </c>
      <c r="J3050" s="4">
        <f>SUMIFS(I:I,D:D,External_Data[[#This Row],[Brand]],F:F,External_Data[[#This Row],[Year]])</f>
        <v>324674</v>
      </c>
      <c r="K30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335041</v>
      </c>
    </row>
    <row r="3051" spans="1:11" x14ac:dyDescent="0.25">
      <c r="A3051" s="1" t="s">
        <v>9</v>
      </c>
      <c r="B3051" s="1" t="s">
        <v>37</v>
      </c>
      <c r="C3051" s="1" t="s">
        <v>45</v>
      </c>
      <c r="D3051" s="1" t="s">
        <v>46</v>
      </c>
      <c r="E3051" s="1" t="s">
        <v>14</v>
      </c>
      <c r="F3051">
        <v>2021</v>
      </c>
      <c r="G3051">
        <v>5</v>
      </c>
      <c r="H3051">
        <v>1197</v>
      </c>
      <c r="I3051">
        <v>7182</v>
      </c>
      <c r="J3051" s="4">
        <f>SUMIFS(I:I,D:D,External_Data[[#This Row],[Brand]],F:F,External_Data[[#This Row],[Year]])</f>
        <v>324674</v>
      </c>
      <c r="K30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333970</v>
      </c>
    </row>
    <row r="3052" spans="1:11" x14ac:dyDescent="0.25">
      <c r="A3052" s="1" t="s">
        <v>9</v>
      </c>
      <c r="B3052" s="1" t="s">
        <v>37</v>
      </c>
      <c r="C3052" s="1" t="s">
        <v>45</v>
      </c>
      <c r="D3052" s="1" t="s">
        <v>46</v>
      </c>
      <c r="E3052" s="1" t="s">
        <v>14</v>
      </c>
      <c r="F3052">
        <v>2021</v>
      </c>
      <c r="G3052">
        <v>6</v>
      </c>
      <c r="H3052">
        <v>1442</v>
      </c>
      <c r="I3052">
        <v>8638</v>
      </c>
      <c r="J3052" s="4">
        <f>SUMIFS(I:I,D:D,External_Data[[#This Row],[Brand]],F:F,External_Data[[#This Row],[Year]])</f>
        <v>324674</v>
      </c>
      <c r="K30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332745</v>
      </c>
    </row>
    <row r="3053" spans="1:11" x14ac:dyDescent="0.25">
      <c r="A3053" s="1" t="s">
        <v>9</v>
      </c>
      <c r="B3053" s="1" t="s">
        <v>37</v>
      </c>
      <c r="C3053" s="1" t="s">
        <v>45</v>
      </c>
      <c r="D3053" s="1" t="s">
        <v>46</v>
      </c>
      <c r="E3053" s="1" t="s">
        <v>14</v>
      </c>
      <c r="F3053">
        <v>2021</v>
      </c>
      <c r="G3053">
        <v>7</v>
      </c>
      <c r="H3053">
        <v>896</v>
      </c>
      <c r="I3053">
        <v>5383</v>
      </c>
      <c r="J3053" s="4">
        <f>SUMIFS(I:I,D:D,External_Data[[#This Row],[Brand]],F:F,External_Data[[#This Row],[Year]])</f>
        <v>324674</v>
      </c>
      <c r="K30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331275</v>
      </c>
    </row>
    <row r="3054" spans="1:11" x14ac:dyDescent="0.25">
      <c r="A3054" s="1" t="s">
        <v>9</v>
      </c>
      <c r="B3054" s="1" t="s">
        <v>37</v>
      </c>
      <c r="C3054" s="1" t="s">
        <v>45</v>
      </c>
      <c r="D3054" s="1" t="s">
        <v>46</v>
      </c>
      <c r="E3054" s="1" t="s">
        <v>14</v>
      </c>
      <c r="F3054">
        <v>2021</v>
      </c>
      <c r="G3054">
        <v>8</v>
      </c>
      <c r="H3054">
        <v>1183</v>
      </c>
      <c r="I3054">
        <v>7098</v>
      </c>
      <c r="J3054" s="4">
        <f>SUMIFS(I:I,D:D,External_Data[[#This Row],[Brand]],F:F,External_Data[[#This Row],[Year]])</f>
        <v>324674</v>
      </c>
      <c r="K30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330379</v>
      </c>
    </row>
    <row r="3055" spans="1:11" x14ac:dyDescent="0.25">
      <c r="A3055" s="1" t="s">
        <v>9</v>
      </c>
      <c r="B3055" s="1" t="s">
        <v>37</v>
      </c>
      <c r="C3055" s="1" t="s">
        <v>45</v>
      </c>
      <c r="D3055" s="1" t="s">
        <v>46</v>
      </c>
      <c r="E3055" s="1" t="s">
        <v>14</v>
      </c>
      <c r="F3055">
        <v>2021</v>
      </c>
      <c r="G3055">
        <v>9</v>
      </c>
      <c r="H3055">
        <v>1141</v>
      </c>
      <c r="I3055">
        <v>6825</v>
      </c>
      <c r="J3055" s="4">
        <f>SUMIFS(I:I,D:D,External_Data[[#This Row],[Brand]],F:F,External_Data[[#This Row],[Year]])</f>
        <v>324674</v>
      </c>
      <c r="K30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328811</v>
      </c>
    </row>
    <row r="3056" spans="1:11" x14ac:dyDescent="0.25">
      <c r="A3056" s="1" t="s">
        <v>9</v>
      </c>
      <c r="B3056" s="1" t="s">
        <v>37</v>
      </c>
      <c r="C3056" s="1" t="s">
        <v>45</v>
      </c>
      <c r="D3056" s="1" t="s">
        <v>46</v>
      </c>
      <c r="E3056" s="1" t="s">
        <v>14</v>
      </c>
      <c r="F3056">
        <v>2021</v>
      </c>
      <c r="G3056">
        <v>10</v>
      </c>
      <c r="H3056">
        <v>1351</v>
      </c>
      <c r="I3056">
        <v>8113</v>
      </c>
      <c r="J3056" s="4">
        <f>SUMIFS(I:I,D:D,External_Data[[#This Row],[Brand]],F:F,External_Data[[#This Row],[Year]])</f>
        <v>324674</v>
      </c>
      <c r="K30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327607</v>
      </c>
    </row>
    <row r="3057" spans="1:11" x14ac:dyDescent="0.25">
      <c r="A3057" s="1" t="s">
        <v>9</v>
      </c>
      <c r="B3057" s="1" t="s">
        <v>37</v>
      </c>
      <c r="C3057" s="1" t="s">
        <v>45</v>
      </c>
      <c r="D3057" s="1" t="s">
        <v>46</v>
      </c>
      <c r="E3057" s="1" t="s">
        <v>14</v>
      </c>
      <c r="F3057">
        <v>2021</v>
      </c>
      <c r="G3057">
        <v>11</v>
      </c>
      <c r="H3057">
        <v>1260</v>
      </c>
      <c r="I3057">
        <v>7560</v>
      </c>
      <c r="J3057" s="4">
        <f>SUMIFS(I:I,D:D,External_Data[[#This Row],[Brand]],F:F,External_Data[[#This Row],[Year]])</f>
        <v>324674</v>
      </c>
      <c r="K30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326347</v>
      </c>
    </row>
    <row r="3058" spans="1:11" x14ac:dyDescent="0.25">
      <c r="A3058" s="1" t="s">
        <v>9</v>
      </c>
      <c r="B3058" s="1" t="s">
        <v>37</v>
      </c>
      <c r="C3058" s="1" t="s">
        <v>45</v>
      </c>
      <c r="D3058" s="1" t="s">
        <v>46</v>
      </c>
      <c r="E3058" s="1" t="s">
        <v>14</v>
      </c>
      <c r="F3058">
        <v>2021</v>
      </c>
      <c r="G3058">
        <v>12</v>
      </c>
      <c r="H3058">
        <v>1729</v>
      </c>
      <c r="I3058">
        <v>10640</v>
      </c>
      <c r="J3058" s="4">
        <f>SUMIFS(I:I,D:D,External_Data[[#This Row],[Brand]],F:F,External_Data[[#This Row],[Year]])</f>
        <v>324674</v>
      </c>
      <c r="K30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324674</v>
      </c>
    </row>
    <row r="3059" spans="1:11" x14ac:dyDescent="0.25">
      <c r="A3059" s="1" t="s">
        <v>9</v>
      </c>
      <c r="B3059" s="1" t="s">
        <v>37</v>
      </c>
      <c r="C3059" s="1" t="s">
        <v>45</v>
      </c>
      <c r="D3059" s="1" t="s">
        <v>46</v>
      </c>
      <c r="E3059" s="1" t="s">
        <v>14</v>
      </c>
      <c r="F3059">
        <v>2022</v>
      </c>
      <c r="G3059">
        <v>1</v>
      </c>
      <c r="H3059">
        <v>1036</v>
      </c>
      <c r="I3059">
        <v>6720</v>
      </c>
      <c r="J3059" s="4">
        <f>SUMIFS(I:I,D:D,External_Data[[#This Row],[Brand]],F:F,External_Data[[#This Row],[Year]])</f>
        <v>369866</v>
      </c>
      <c r="K30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383824</v>
      </c>
    </row>
    <row r="3060" spans="1:11" x14ac:dyDescent="0.25">
      <c r="A3060" s="1" t="s">
        <v>9</v>
      </c>
      <c r="B3060" s="1" t="s">
        <v>37</v>
      </c>
      <c r="C3060" s="1" t="s">
        <v>45</v>
      </c>
      <c r="D3060" s="1" t="s">
        <v>46</v>
      </c>
      <c r="E3060" s="1" t="s">
        <v>14</v>
      </c>
      <c r="F3060">
        <v>2022</v>
      </c>
      <c r="G3060">
        <v>2</v>
      </c>
      <c r="H3060">
        <v>1141</v>
      </c>
      <c r="I3060">
        <v>7406</v>
      </c>
      <c r="J3060" s="4">
        <f>SUMIFS(I:I,D:D,External_Data[[#This Row],[Brand]],F:F,External_Data[[#This Row],[Year]])</f>
        <v>369866</v>
      </c>
      <c r="K30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382578</v>
      </c>
    </row>
    <row r="3061" spans="1:11" x14ac:dyDescent="0.25">
      <c r="A3061" s="1" t="s">
        <v>9</v>
      </c>
      <c r="B3061" s="1" t="s">
        <v>37</v>
      </c>
      <c r="C3061" s="1" t="s">
        <v>45</v>
      </c>
      <c r="D3061" s="1" t="s">
        <v>46</v>
      </c>
      <c r="E3061" s="1" t="s">
        <v>14</v>
      </c>
      <c r="F3061">
        <v>2022</v>
      </c>
      <c r="G3061">
        <v>3</v>
      </c>
      <c r="H3061">
        <v>1085</v>
      </c>
      <c r="I3061">
        <v>7028</v>
      </c>
      <c r="J3061" s="4">
        <f>SUMIFS(I:I,D:D,External_Data[[#This Row],[Brand]],F:F,External_Data[[#This Row],[Year]])</f>
        <v>369866</v>
      </c>
      <c r="K30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381066</v>
      </c>
    </row>
    <row r="3062" spans="1:11" x14ac:dyDescent="0.25">
      <c r="A3062" s="1" t="s">
        <v>9</v>
      </c>
      <c r="B3062" s="1" t="s">
        <v>37</v>
      </c>
      <c r="C3062" s="1" t="s">
        <v>45</v>
      </c>
      <c r="D3062" s="1" t="s">
        <v>46</v>
      </c>
      <c r="E3062" s="1" t="s">
        <v>14</v>
      </c>
      <c r="F3062">
        <v>2022</v>
      </c>
      <c r="G3062">
        <v>4</v>
      </c>
      <c r="H3062">
        <v>1043</v>
      </c>
      <c r="I3062">
        <v>6776</v>
      </c>
      <c r="J3062" s="4">
        <f>SUMIFS(I:I,D:D,External_Data[[#This Row],[Brand]],F:F,External_Data[[#This Row],[Year]])</f>
        <v>369866</v>
      </c>
      <c r="K30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380065</v>
      </c>
    </row>
    <row r="3063" spans="1:11" x14ac:dyDescent="0.25">
      <c r="A3063" s="1" t="s">
        <v>9</v>
      </c>
      <c r="B3063" s="1" t="s">
        <v>37</v>
      </c>
      <c r="C3063" s="1" t="s">
        <v>45</v>
      </c>
      <c r="D3063" s="1" t="s">
        <v>46</v>
      </c>
      <c r="E3063" s="1" t="s">
        <v>14</v>
      </c>
      <c r="F3063">
        <v>2022</v>
      </c>
      <c r="G3063">
        <v>5</v>
      </c>
      <c r="H3063">
        <v>1582</v>
      </c>
      <c r="I3063">
        <v>10269</v>
      </c>
      <c r="J3063" s="4">
        <f>SUMIFS(I:I,D:D,External_Data[[#This Row],[Brand]],F:F,External_Data[[#This Row],[Year]])</f>
        <v>369866</v>
      </c>
      <c r="K30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378868</v>
      </c>
    </row>
    <row r="3064" spans="1:11" x14ac:dyDescent="0.25">
      <c r="A3064" s="1" t="s">
        <v>9</v>
      </c>
      <c r="B3064" s="1" t="s">
        <v>37</v>
      </c>
      <c r="C3064" s="1" t="s">
        <v>45</v>
      </c>
      <c r="D3064" s="1" t="s">
        <v>46</v>
      </c>
      <c r="E3064" s="1" t="s">
        <v>14</v>
      </c>
      <c r="F3064">
        <v>2022</v>
      </c>
      <c r="G3064">
        <v>6</v>
      </c>
      <c r="H3064">
        <v>1715</v>
      </c>
      <c r="I3064">
        <v>11095</v>
      </c>
      <c r="J3064" s="4">
        <f>SUMIFS(I:I,D:D,External_Data[[#This Row],[Brand]],F:F,External_Data[[#This Row],[Year]])</f>
        <v>369866</v>
      </c>
      <c r="K30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377426</v>
      </c>
    </row>
    <row r="3065" spans="1:11" x14ac:dyDescent="0.25">
      <c r="A3065" s="1" t="s">
        <v>9</v>
      </c>
      <c r="B3065" s="1" t="s">
        <v>37</v>
      </c>
      <c r="C3065" s="1" t="s">
        <v>45</v>
      </c>
      <c r="D3065" s="1" t="s">
        <v>46</v>
      </c>
      <c r="E3065" s="1" t="s">
        <v>14</v>
      </c>
      <c r="F3065">
        <v>2022</v>
      </c>
      <c r="G3065">
        <v>7</v>
      </c>
      <c r="H3065">
        <v>1253</v>
      </c>
      <c r="I3065">
        <v>8134</v>
      </c>
      <c r="J3065" s="4">
        <f>SUMIFS(I:I,D:D,External_Data[[#This Row],[Brand]],F:F,External_Data[[#This Row],[Year]])</f>
        <v>369866</v>
      </c>
      <c r="K30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376530</v>
      </c>
    </row>
    <row r="3066" spans="1:11" x14ac:dyDescent="0.25">
      <c r="A3066" s="1" t="s">
        <v>9</v>
      </c>
      <c r="B3066" s="1" t="s">
        <v>37</v>
      </c>
      <c r="C3066" s="1" t="s">
        <v>45</v>
      </c>
      <c r="D3066" s="1" t="s">
        <v>46</v>
      </c>
      <c r="E3066" s="1" t="s">
        <v>14</v>
      </c>
      <c r="F3066">
        <v>2022</v>
      </c>
      <c r="G3066">
        <v>8</v>
      </c>
      <c r="H3066">
        <v>1484</v>
      </c>
      <c r="I3066">
        <v>9618</v>
      </c>
      <c r="J3066" s="4">
        <f>SUMIFS(I:I,D:D,External_Data[[#This Row],[Brand]],F:F,External_Data[[#This Row],[Year]])</f>
        <v>369866</v>
      </c>
      <c r="K30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375347</v>
      </c>
    </row>
    <row r="3067" spans="1:11" x14ac:dyDescent="0.25">
      <c r="A3067" s="1" t="s">
        <v>9</v>
      </c>
      <c r="B3067" s="1" t="s">
        <v>37</v>
      </c>
      <c r="C3067" s="1" t="s">
        <v>45</v>
      </c>
      <c r="D3067" s="1" t="s">
        <v>46</v>
      </c>
      <c r="E3067" s="1" t="s">
        <v>14</v>
      </c>
      <c r="F3067">
        <v>2022</v>
      </c>
      <c r="G3067">
        <v>9</v>
      </c>
      <c r="H3067">
        <v>1183</v>
      </c>
      <c r="I3067">
        <v>7665</v>
      </c>
      <c r="J3067" s="4">
        <f>SUMIFS(I:I,D:D,External_Data[[#This Row],[Brand]],F:F,External_Data[[#This Row],[Year]])</f>
        <v>369866</v>
      </c>
      <c r="K30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374206</v>
      </c>
    </row>
    <row r="3068" spans="1:11" x14ac:dyDescent="0.25">
      <c r="A3068" s="1" t="s">
        <v>9</v>
      </c>
      <c r="B3068" s="1" t="s">
        <v>37</v>
      </c>
      <c r="C3068" s="1" t="s">
        <v>45</v>
      </c>
      <c r="D3068" s="1" t="s">
        <v>46</v>
      </c>
      <c r="E3068" s="1" t="s">
        <v>14</v>
      </c>
      <c r="F3068">
        <v>2022</v>
      </c>
      <c r="G3068">
        <v>10</v>
      </c>
      <c r="H3068">
        <v>1323</v>
      </c>
      <c r="I3068">
        <v>8568</v>
      </c>
      <c r="J3068" s="4">
        <f>SUMIFS(I:I,D:D,External_Data[[#This Row],[Brand]],F:F,External_Data[[#This Row],[Year]])</f>
        <v>369866</v>
      </c>
      <c r="K30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372855</v>
      </c>
    </row>
    <row r="3069" spans="1:11" x14ac:dyDescent="0.25">
      <c r="A3069" s="1" t="s">
        <v>9</v>
      </c>
      <c r="B3069" s="1" t="s">
        <v>37</v>
      </c>
      <c r="C3069" s="1" t="s">
        <v>45</v>
      </c>
      <c r="D3069" s="1" t="s">
        <v>46</v>
      </c>
      <c r="E3069" s="1" t="s">
        <v>14</v>
      </c>
      <c r="F3069">
        <v>2022</v>
      </c>
      <c r="G3069">
        <v>11</v>
      </c>
      <c r="H3069">
        <v>1155</v>
      </c>
      <c r="I3069">
        <v>7490</v>
      </c>
      <c r="J3069" s="4">
        <f>SUMIFS(I:I,D:D,External_Data[[#This Row],[Brand]],F:F,External_Data[[#This Row],[Year]])</f>
        <v>369866</v>
      </c>
      <c r="K30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371595</v>
      </c>
    </row>
    <row r="3070" spans="1:11" x14ac:dyDescent="0.25">
      <c r="A3070" s="1" t="s">
        <v>9</v>
      </c>
      <c r="B3070" s="1" t="s">
        <v>37</v>
      </c>
      <c r="C3070" s="1" t="s">
        <v>45</v>
      </c>
      <c r="D3070" s="1" t="s">
        <v>46</v>
      </c>
      <c r="E3070" s="1" t="s">
        <v>14</v>
      </c>
      <c r="F3070">
        <v>2022</v>
      </c>
      <c r="G3070">
        <v>12</v>
      </c>
      <c r="H3070">
        <v>1351</v>
      </c>
      <c r="I3070">
        <v>8771</v>
      </c>
      <c r="J3070" s="4">
        <f>SUMIFS(I:I,D:D,External_Data[[#This Row],[Brand]],F:F,External_Data[[#This Row],[Year]])</f>
        <v>369866</v>
      </c>
      <c r="K30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369866</v>
      </c>
    </row>
    <row r="3071" spans="1:11" x14ac:dyDescent="0.25">
      <c r="A3071" s="1" t="s">
        <v>9</v>
      </c>
      <c r="B3071" s="1" t="s">
        <v>37</v>
      </c>
      <c r="C3071" s="1" t="s">
        <v>45</v>
      </c>
      <c r="D3071" s="1" t="s">
        <v>46</v>
      </c>
      <c r="E3071" s="1" t="s">
        <v>14</v>
      </c>
      <c r="F3071">
        <v>2023</v>
      </c>
      <c r="G3071">
        <v>1</v>
      </c>
      <c r="H3071">
        <v>1043</v>
      </c>
      <c r="I3071">
        <v>6762</v>
      </c>
      <c r="J3071" s="4">
        <f>SUMIFS(I:I,D:D,External_Data[[#This Row],[Brand]],F:F,External_Data[[#This Row],[Year]])</f>
        <v>100688</v>
      </c>
      <c r="K30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115003</v>
      </c>
    </row>
    <row r="3072" spans="1:11" x14ac:dyDescent="0.25">
      <c r="A3072" s="1" t="s">
        <v>9</v>
      </c>
      <c r="B3072" s="1" t="s">
        <v>37</v>
      </c>
      <c r="C3072" s="1" t="s">
        <v>45</v>
      </c>
      <c r="D3072" s="1" t="s">
        <v>46</v>
      </c>
      <c r="E3072" s="1" t="s">
        <v>14</v>
      </c>
      <c r="F3072">
        <v>2023</v>
      </c>
      <c r="G3072">
        <v>2</v>
      </c>
      <c r="H3072">
        <v>938</v>
      </c>
      <c r="I3072">
        <v>6097</v>
      </c>
      <c r="J3072" s="4">
        <f>SUMIFS(I:I,D:D,External_Data[[#This Row],[Brand]],F:F,External_Data[[#This Row],[Year]])</f>
        <v>100688</v>
      </c>
      <c r="K30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113862</v>
      </c>
    </row>
    <row r="3073" spans="1:11" x14ac:dyDescent="0.25">
      <c r="A3073" s="1" t="s">
        <v>9</v>
      </c>
      <c r="B3073" s="1" t="s">
        <v>37</v>
      </c>
      <c r="C3073" s="1" t="s">
        <v>45</v>
      </c>
      <c r="D3073" s="1" t="s">
        <v>46</v>
      </c>
      <c r="E3073" s="1" t="s">
        <v>14</v>
      </c>
      <c r="F3073">
        <v>2023</v>
      </c>
      <c r="G3073">
        <v>3</v>
      </c>
      <c r="H3073">
        <v>1645</v>
      </c>
      <c r="I3073">
        <v>10647</v>
      </c>
      <c r="J3073" s="4">
        <f>SUMIFS(I:I,D:D,External_Data[[#This Row],[Brand]],F:F,External_Data[[#This Row],[Year]])</f>
        <v>100688</v>
      </c>
      <c r="K30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112777</v>
      </c>
    </row>
    <row r="3074" spans="1:11" x14ac:dyDescent="0.25">
      <c r="A3074" s="1" t="s">
        <v>9</v>
      </c>
      <c r="B3074" s="1" t="s">
        <v>37</v>
      </c>
      <c r="C3074" s="1" t="s">
        <v>45</v>
      </c>
      <c r="D3074" s="1" t="s">
        <v>46</v>
      </c>
      <c r="E3074" s="1" t="s">
        <v>15</v>
      </c>
      <c r="F3074">
        <v>2018</v>
      </c>
      <c r="G3074">
        <v>5</v>
      </c>
      <c r="H3074">
        <v>91</v>
      </c>
      <c r="I3074">
        <v>483</v>
      </c>
      <c r="J3074" s="4">
        <f>SUMIFS(I:I,D:D,External_Data[[#This Row],[Brand]],F:F,External_Data[[#This Row],[Year]])</f>
        <v>108409</v>
      </c>
      <c r="K30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75" spans="1:11" x14ac:dyDescent="0.25">
      <c r="A3075" s="1" t="s">
        <v>9</v>
      </c>
      <c r="B3075" s="1" t="s">
        <v>37</v>
      </c>
      <c r="C3075" s="1" t="s">
        <v>45</v>
      </c>
      <c r="D3075" s="1" t="s">
        <v>46</v>
      </c>
      <c r="E3075" s="1" t="s">
        <v>15</v>
      </c>
      <c r="F3075">
        <v>2018</v>
      </c>
      <c r="G3075">
        <v>6</v>
      </c>
      <c r="H3075">
        <v>70</v>
      </c>
      <c r="I3075">
        <v>399</v>
      </c>
      <c r="J3075" s="4">
        <f>SUMIFS(I:I,D:D,External_Data[[#This Row],[Brand]],F:F,External_Data[[#This Row],[Year]])</f>
        <v>108409</v>
      </c>
      <c r="K30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76" spans="1:11" x14ac:dyDescent="0.25">
      <c r="A3076" s="1" t="s">
        <v>9</v>
      </c>
      <c r="B3076" s="1" t="s">
        <v>37</v>
      </c>
      <c r="C3076" s="1" t="s">
        <v>45</v>
      </c>
      <c r="D3076" s="1" t="s">
        <v>46</v>
      </c>
      <c r="E3076" s="1" t="s">
        <v>15</v>
      </c>
      <c r="F3076">
        <v>2018</v>
      </c>
      <c r="G3076">
        <v>7</v>
      </c>
      <c r="H3076">
        <v>56</v>
      </c>
      <c r="I3076">
        <v>301</v>
      </c>
      <c r="J3076" s="4">
        <f>SUMIFS(I:I,D:D,External_Data[[#This Row],[Brand]],F:F,External_Data[[#This Row],[Year]])</f>
        <v>108409</v>
      </c>
      <c r="K30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77" spans="1:11" x14ac:dyDescent="0.25">
      <c r="A3077" s="1" t="s">
        <v>9</v>
      </c>
      <c r="B3077" s="1" t="s">
        <v>37</v>
      </c>
      <c r="C3077" s="1" t="s">
        <v>45</v>
      </c>
      <c r="D3077" s="1" t="s">
        <v>46</v>
      </c>
      <c r="E3077" s="1" t="s">
        <v>15</v>
      </c>
      <c r="F3077">
        <v>2018</v>
      </c>
      <c r="G3077">
        <v>8</v>
      </c>
      <c r="H3077">
        <v>364</v>
      </c>
      <c r="I3077">
        <v>1995</v>
      </c>
      <c r="J3077" s="4">
        <f>SUMIFS(I:I,D:D,External_Data[[#This Row],[Brand]],F:F,External_Data[[#This Row],[Year]])</f>
        <v>108409</v>
      </c>
      <c r="K30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78" spans="1:11" x14ac:dyDescent="0.25">
      <c r="A3078" s="1" t="s">
        <v>9</v>
      </c>
      <c r="B3078" s="1" t="s">
        <v>37</v>
      </c>
      <c r="C3078" s="1" t="s">
        <v>45</v>
      </c>
      <c r="D3078" s="1" t="s">
        <v>46</v>
      </c>
      <c r="E3078" s="1" t="s">
        <v>15</v>
      </c>
      <c r="F3078">
        <v>2018</v>
      </c>
      <c r="G3078">
        <v>9</v>
      </c>
      <c r="H3078">
        <v>105</v>
      </c>
      <c r="I3078">
        <v>588</v>
      </c>
      <c r="J3078" s="4">
        <f>SUMIFS(I:I,D:D,External_Data[[#This Row],[Brand]],F:F,External_Data[[#This Row],[Year]])</f>
        <v>108409</v>
      </c>
      <c r="K30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79" spans="1:11" x14ac:dyDescent="0.25">
      <c r="A3079" s="1" t="s">
        <v>9</v>
      </c>
      <c r="B3079" s="1" t="s">
        <v>37</v>
      </c>
      <c r="C3079" s="1" t="s">
        <v>45</v>
      </c>
      <c r="D3079" s="1" t="s">
        <v>46</v>
      </c>
      <c r="E3079" s="1" t="s">
        <v>15</v>
      </c>
      <c r="F3079">
        <v>2018</v>
      </c>
      <c r="G3079">
        <v>10</v>
      </c>
      <c r="H3079">
        <v>259</v>
      </c>
      <c r="I3079">
        <v>1421</v>
      </c>
      <c r="J3079" s="4">
        <f>SUMIFS(I:I,D:D,External_Data[[#This Row],[Brand]],F:F,External_Data[[#This Row],[Year]])</f>
        <v>108409</v>
      </c>
      <c r="K30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80" spans="1:11" x14ac:dyDescent="0.25">
      <c r="A3080" s="1" t="s">
        <v>9</v>
      </c>
      <c r="B3080" s="1" t="s">
        <v>37</v>
      </c>
      <c r="C3080" s="1" t="s">
        <v>45</v>
      </c>
      <c r="D3080" s="1" t="s">
        <v>46</v>
      </c>
      <c r="E3080" s="1" t="s">
        <v>15</v>
      </c>
      <c r="F3080">
        <v>2018</v>
      </c>
      <c r="G3080">
        <v>11</v>
      </c>
      <c r="H3080">
        <v>301</v>
      </c>
      <c r="I3080">
        <v>1666</v>
      </c>
      <c r="J3080" s="4">
        <f>SUMIFS(I:I,D:D,External_Data[[#This Row],[Brand]],F:F,External_Data[[#This Row],[Year]])</f>
        <v>108409</v>
      </c>
      <c r="K30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81" spans="1:11" x14ac:dyDescent="0.25">
      <c r="A3081" s="1" t="s">
        <v>9</v>
      </c>
      <c r="B3081" s="1" t="s">
        <v>37</v>
      </c>
      <c r="C3081" s="1" t="s">
        <v>45</v>
      </c>
      <c r="D3081" s="1" t="s">
        <v>46</v>
      </c>
      <c r="E3081" s="1" t="s">
        <v>15</v>
      </c>
      <c r="F3081">
        <v>2018</v>
      </c>
      <c r="G3081">
        <v>12</v>
      </c>
      <c r="H3081">
        <v>371</v>
      </c>
      <c r="I3081">
        <v>2023</v>
      </c>
      <c r="J3081" s="4">
        <f>SUMIFS(I:I,D:D,External_Data[[#This Row],[Brand]],F:F,External_Data[[#This Row],[Year]])</f>
        <v>108409</v>
      </c>
      <c r="K30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108409</v>
      </c>
    </row>
    <row r="3082" spans="1:11" x14ac:dyDescent="0.25">
      <c r="A3082" s="1" t="s">
        <v>9</v>
      </c>
      <c r="B3082" s="1" t="s">
        <v>37</v>
      </c>
      <c r="C3082" s="1" t="s">
        <v>45</v>
      </c>
      <c r="D3082" s="1" t="s">
        <v>46</v>
      </c>
      <c r="E3082" s="1" t="s">
        <v>15</v>
      </c>
      <c r="F3082">
        <v>2019</v>
      </c>
      <c r="G3082">
        <v>1</v>
      </c>
      <c r="H3082">
        <v>322</v>
      </c>
      <c r="I3082">
        <v>1925</v>
      </c>
      <c r="J3082" s="4">
        <f>SUMIFS(I:I,D:D,External_Data[[#This Row],[Brand]],F:F,External_Data[[#This Row],[Year]])</f>
        <v>270949</v>
      </c>
      <c r="K30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272566</v>
      </c>
    </row>
    <row r="3083" spans="1:11" x14ac:dyDescent="0.25">
      <c r="A3083" s="1" t="s">
        <v>9</v>
      </c>
      <c r="B3083" s="1" t="s">
        <v>37</v>
      </c>
      <c r="C3083" s="1" t="s">
        <v>45</v>
      </c>
      <c r="D3083" s="1" t="s">
        <v>46</v>
      </c>
      <c r="E3083" s="1" t="s">
        <v>15</v>
      </c>
      <c r="F3083">
        <v>2019</v>
      </c>
      <c r="G3083">
        <v>2</v>
      </c>
      <c r="H3083">
        <v>322</v>
      </c>
      <c r="I3083">
        <v>1939</v>
      </c>
      <c r="J3083" s="4">
        <f>SUMIFS(I:I,D:D,External_Data[[#This Row],[Brand]],F:F,External_Data[[#This Row],[Year]])</f>
        <v>270949</v>
      </c>
      <c r="K30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272566</v>
      </c>
    </row>
    <row r="3084" spans="1:11" x14ac:dyDescent="0.25">
      <c r="A3084" s="1" t="s">
        <v>9</v>
      </c>
      <c r="B3084" s="1" t="s">
        <v>37</v>
      </c>
      <c r="C3084" s="1" t="s">
        <v>45</v>
      </c>
      <c r="D3084" s="1" t="s">
        <v>46</v>
      </c>
      <c r="E3084" s="1" t="s">
        <v>15</v>
      </c>
      <c r="F3084">
        <v>2019</v>
      </c>
      <c r="G3084">
        <v>3</v>
      </c>
      <c r="H3084">
        <v>329</v>
      </c>
      <c r="I3084">
        <v>1953</v>
      </c>
      <c r="J3084" s="4">
        <f>SUMIFS(I:I,D:D,External_Data[[#This Row],[Brand]],F:F,External_Data[[#This Row],[Year]])</f>
        <v>270949</v>
      </c>
      <c r="K30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272566</v>
      </c>
    </row>
    <row r="3085" spans="1:11" x14ac:dyDescent="0.25">
      <c r="A3085" s="1" t="s">
        <v>9</v>
      </c>
      <c r="B3085" s="1" t="s">
        <v>37</v>
      </c>
      <c r="C3085" s="1" t="s">
        <v>45</v>
      </c>
      <c r="D3085" s="1" t="s">
        <v>46</v>
      </c>
      <c r="E3085" s="1" t="s">
        <v>15</v>
      </c>
      <c r="F3085">
        <v>2019</v>
      </c>
      <c r="G3085">
        <v>4</v>
      </c>
      <c r="H3085">
        <v>161</v>
      </c>
      <c r="I3085">
        <v>952</v>
      </c>
      <c r="J3085" s="4">
        <f>SUMIFS(I:I,D:D,External_Data[[#This Row],[Brand]],F:F,External_Data[[#This Row],[Year]])</f>
        <v>270949</v>
      </c>
      <c r="K30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272566</v>
      </c>
    </row>
    <row r="3086" spans="1:11" x14ac:dyDescent="0.25">
      <c r="A3086" s="1" t="s">
        <v>9</v>
      </c>
      <c r="B3086" s="1" t="s">
        <v>37</v>
      </c>
      <c r="C3086" s="1" t="s">
        <v>45</v>
      </c>
      <c r="D3086" s="1" t="s">
        <v>46</v>
      </c>
      <c r="E3086" s="1" t="s">
        <v>15</v>
      </c>
      <c r="F3086">
        <v>2019</v>
      </c>
      <c r="G3086">
        <v>5</v>
      </c>
      <c r="H3086">
        <v>385</v>
      </c>
      <c r="I3086">
        <v>2310</v>
      </c>
      <c r="J3086" s="4">
        <f>SUMIFS(I:I,D:D,External_Data[[#This Row],[Brand]],F:F,External_Data[[#This Row],[Year]])</f>
        <v>270949</v>
      </c>
      <c r="K30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272475</v>
      </c>
    </row>
    <row r="3087" spans="1:11" x14ac:dyDescent="0.25">
      <c r="A3087" s="1" t="s">
        <v>9</v>
      </c>
      <c r="B3087" s="1" t="s">
        <v>37</v>
      </c>
      <c r="C3087" s="1" t="s">
        <v>45</v>
      </c>
      <c r="D3087" s="1" t="s">
        <v>46</v>
      </c>
      <c r="E3087" s="1" t="s">
        <v>15</v>
      </c>
      <c r="F3087">
        <v>2019</v>
      </c>
      <c r="G3087">
        <v>6</v>
      </c>
      <c r="H3087">
        <v>203</v>
      </c>
      <c r="I3087">
        <v>1218</v>
      </c>
      <c r="J3087" s="4">
        <f>SUMIFS(I:I,D:D,External_Data[[#This Row],[Brand]],F:F,External_Data[[#This Row],[Year]])</f>
        <v>270949</v>
      </c>
      <c r="K30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272405</v>
      </c>
    </row>
    <row r="3088" spans="1:11" x14ac:dyDescent="0.25">
      <c r="A3088" s="1" t="s">
        <v>9</v>
      </c>
      <c r="B3088" s="1" t="s">
        <v>37</v>
      </c>
      <c r="C3088" s="1" t="s">
        <v>45</v>
      </c>
      <c r="D3088" s="1" t="s">
        <v>46</v>
      </c>
      <c r="E3088" s="1" t="s">
        <v>15</v>
      </c>
      <c r="F3088">
        <v>2019</v>
      </c>
      <c r="G3088">
        <v>7</v>
      </c>
      <c r="H3088">
        <v>469</v>
      </c>
      <c r="I3088">
        <v>2828</v>
      </c>
      <c r="J3088" s="4">
        <f>SUMIFS(I:I,D:D,External_Data[[#This Row],[Brand]],F:F,External_Data[[#This Row],[Year]])</f>
        <v>270949</v>
      </c>
      <c r="K30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272349</v>
      </c>
    </row>
    <row r="3089" spans="1:11" x14ac:dyDescent="0.25">
      <c r="A3089" s="1" t="s">
        <v>9</v>
      </c>
      <c r="B3089" s="1" t="s">
        <v>37</v>
      </c>
      <c r="C3089" s="1" t="s">
        <v>45</v>
      </c>
      <c r="D3089" s="1" t="s">
        <v>46</v>
      </c>
      <c r="E3089" s="1" t="s">
        <v>15</v>
      </c>
      <c r="F3089">
        <v>2019</v>
      </c>
      <c r="G3089">
        <v>8</v>
      </c>
      <c r="H3089">
        <v>392</v>
      </c>
      <c r="I3089">
        <v>2352</v>
      </c>
      <c r="J3089" s="4">
        <f>SUMIFS(I:I,D:D,External_Data[[#This Row],[Brand]],F:F,External_Data[[#This Row],[Year]])</f>
        <v>270949</v>
      </c>
      <c r="K30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271985</v>
      </c>
    </row>
    <row r="3090" spans="1:11" x14ac:dyDescent="0.25">
      <c r="A3090" s="1" t="s">
        <v>9</v>
      </c>
      <c r="B3090" s="1" t="s">
        <v>37</v>
      </c>
      <c r="C3090" s="1" t="s">
        <v>45</v>
      </c>
      <c r="D3090" s="1" t="s">
        <v>46</v>
      </c>
      <c r="E3090" s="1" t="s">
        <v>15</v>
      </c>
      <c r="F3090">
        <v>2019</v>
      </c>
      <c r="G3090">
        <v>9</v>
      </c>
      <c r="H3090">
        <v>658</v>
      </c>
      <c r="I3090">
        <v>3941</v>
      </c>
      <c r="J3090" s="4">
        <f>SUMIFS(I:I,D:D,External_Data[[#This Row],[Brand]],F:F,External_Data[[#This Row],[Year]])</f>
        <v>270949</v>
      </c>
      <c r="K30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271880</v>
      </c>
    </row>
    <row r="3091" spans="1:11" x14ac:dyDescent="0.25">
      <c r="A3091" s="1" t="s">
        <v>9</v>
      </c>
      <c r="B3091" s="1" t="s">
        <v>37</v>
      </c>
      <c r="C3091" s="1" t="s">
        <v>45</v>
      </c>
      <c r="D3091" s="1" t="s">
        <v>46</v>
      </c>
      <c r="E3091" s="1" t="s">
        <v>15</v>
      </c>
      <c r="F3091">
        <v>2019</v>
      </c>
      <c r="G3091">
        <v>10</v>
      </c>
      <c r="H3091">
        <v>406</v>
      </c>
      <c r="I3091">
        <v>2450</v>
      </c>
      <c r="J3091" s="4">
        <f>SUMIFS(I:I,D:D,External_Data[[#This Row],[Brand]],F:F,External_Data[[#This Row],[Year]])</f>
        <v>270949</v>
      </c>
      <c r="K30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271621</v>
      </c>
    </row>
    <row r="3092" spans="1:11" x14ac:dyDescent="0.25">
      <c r="A3092" s="1" t="s">
        <v>9</v>
      </c>
      <c r="B3092" s="1" t="s">
        <v>37</v>
      </c>
      <c r="C3092" s="1" t="s">
        <v>45</v>
      </c>
      <c r="D3092" s="1" t="s">
        <v>46</v>
      </c>
      <c r="E3092" s="1" t="s">
        <v>15</v>
      </c>
      <c r="F3092">
        <v>2019</v>
      </c>
      <c r="G3092">
        <v>11</v>
      </c>
      <c r="H3092">
        <v>280</v>
      </c>
      <c r="I3092">
        <v>1680</v>
      </c>
      <c r="J3092" s="4">
        <f>SUMIFS(I:I,D:D,External_Data[[#This Row],[Brand]],F:F,External_Data[[#This Row],[Year]])</f>
        <v>270949</v>
      </c>
      <c r="K30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271320</v>
      </c>
    </row>
    <row r="3093" spans="1:11" x14ac:dyDescent="0.25">
      <c r="A3093" s="1" t="s">
        <v>9</v>
      </c>
      <c r="B3093" s="1" t="s">
        <v>37</v>
      </c>
      <c r="C3093" s="1" t="s">
        <v>45</v>
      </c>
      <c r="D3093" s="1" t="s">
        <v>46</v>
      </c>
      <c r="E3093" s="1" t="s">
        <v>15</v>
      </c>
      <c r="F3093">
        <v>2019</v>
      </c>
      <c r="G3093">
        <v>12</v>
      </c>
      <c r="H3093">
        <v>539</v>
      </c>
      <c r="I3093">
        <v>3227</v>
      </c>
      <c r="J3093" s="4">
        <f>SUMIFS(I:I,D:D,External_Data[[#This Row],[Brand]],F:F,External_Data[[#This Row],[Year]])</f>
        <v>270949</v>
      </c>
      <c r="K30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270949</v>
      </c>
    </row>
    <row r="3094" spans="1:11" x14ac:dyDescent="0.25">
      <c r="A3094" s="1" t="s">
        <v>9</v>
      </c>
      <c r="B3094" s="1" t="s">
        <v>37</v>
      </c>
      <c r="C3094" s="1" t="s">
        <v>45</v>
      </c>
      <c r="D3094" s="1" t="s">
        <v>46</v>
      </c>
      <c r="E3094" s="1" t="s">
        <v>15</v>
      </c>
      <c r="F3094">
        <v>2020</v>
      </c>
      <c r="G3094">
        <v>1</v>
      </c>
      <c r="H3094">
        <v>532</v>
      </c>
      <c r="I3094">
        <v>3199</v>
      </c>
      <c r="J3094" s="4">
        <f>SUMIFS(I:I,D:D,External_Data[[#This Row],[Brand]],F:F,External_Data[[#This Row],[Year]])</f>
        <v>340417</v>
      </c>
      <c r="K30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344561</v>
      </c>
    </row>
    <row r="3095" spans="1:11" x14ac:dyDescent="0.25">
      <c r="A3095" s="1" t="s">
        <v>9</v>
      </c>
      <c r="B3095" s="1" t="s">
        <v>37</v>
      </c>
      <c r="C3095" s="1" t="s">
        <v>45</v>
      </c>
      <c r="D3095" s="1" t="s">
        <v>46</v>
      </c>
      <c r="E3095" s="1" t="s">
        <v>15</v>
      </c>
      <c r="F3095">
        <v>2020</v>
      </c>
      <c r="G3095">
        <v>2</v>
      </c>
      <c r="H3095">
        <v>357</v>
      </c>
      <c r="I3095">
        <v>2142</v>
      </c>
      <c r="J3095" s="4">
        <f>SUMIFS(I:I,D:D,External_Data[[#This Row],[Brand]],F:F,External_Data[[#This Row],[Year]])</f>
        <v>340417</v>
      </c>
      <c r="K30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344239</v>
      </c>
    </row>
    <row r="3096" spans="1:11" x14ac:dyDescent="0.25">
      <c r="A3096" s="1" t="s">
        <v>9</v>
      </c>
      <c r="B3096" s="1" t="s">
        <v>37</v>
      </c>
      <c r="C3096" s="1" t="s">
        <v>45</v>
      </c>
      <c r="D3096" s="1" t="s">
        <v>46</v>
      </c>
      <c r="E3096" s="1" t="s">
        <v>15</v>
      </c>
      <c r="F3096">
        <v>2020</v>
      </c>
      <c r="G3096">
        <v>3</v>
      </c>
      <c r="H3096">
        <v>238</v>
      </c>
      <c r="I3096">
        <v>1442</v>
      </c>
      <c r="J3096" s="4">
        <f>SUMIFS(I:I,D:D,External_Data[[#This Row],[Brand]],F:F,External_Data[[#This Row],[Year]])</f>
        <v>340417</v>
      </c>
      <c r="K30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343910</v>
      </c>
    </row>
    <row r="3097" spans="1:11" x14ac:dyDescent="0.25">
      <c r="A3097" s="1" t="s">
        <v>9</v>
      </c>
      <c r="B3097" s="1" t="s">
        <v>37</v>
      </c>
      <c r="C3097" s="1" t="s">
        <v>45</v>
      </c>
      <c r="D3097" s="1" t="s">
        <v>46</v>
      </c>
      <c r="E3097" s="1" t="s">
        <v>15</v>
      </c>
      <c r="F3097">
        <v>2020</v>
      </c>
      <c r="G3097">
        <v>4</v>
      </c>
      <c r="H3097">
        <v>105</v>
      </c>
      <c r="I3097">
        <v>616</v>
      </c>
      <c r="J3097" s="4">
        <f>SUMIFS(I:I,D:D,External_Data[[#This Row],[Brand]],F:F,External_Data[[#This Row],[Year]])</f>
        <v>340417</v>
      </c>
      <c r="K30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343749</v>
      </c>
    </row>
    <row r="3098" spans="1:11" x14ac:dyDescent="0.25">
      <c r="A3098" s="1" t="s">
        <v>9</v>
      </c>
      <c r="B3098" s="1" t="s">
        <v>37</v>
      </c>
      <c r="C3098" s="1" t="s">
        <v>45</v>
      </c>
      <c r="D3098" s="1" t="s">
        <v>46</v>
      </c>
      <c r="E3098" s="1" t="s">
        <v>15</v>
      </c>
      <c r="F3098">
        <v>2020</v>
      </c>
      <c r="G3098">
        <v>5</v>
      </c>
      <c r="H3098">
        <v>315</v>
      </c>
      <c r="I3098">
        <v>1890</v>
      </c>
      <c r="J3098" s="4">
        <f>SUMIFS(I:I,D:D,External_Data[[#This Row],[Brand]],F:F,External_Data[[#This Row],[Year]])</f>
        <v>340417</v>
      </c>
      <c r="K30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343364</v>
      </c>
    </row>
    <row r="3099" spans="1:11" x14ac:dyDescent="0.25">
      <c r="A3099" s="1" t="s">
        <v>9</v>
      </c>
      <c r="B3099" s="1" t="s">
        <v>37</v>
      </c>
      <c r="C3099" s="1" t="s">
        <v>45</v>
      </c>
      <c r="D3099" s="1" t="s">
        <v>46</v>
      </c>
      <c r="E3099" s="1" t="s">
        <v>15</v>
      </c>
      <c r="F3099">
        <v>2020</v>
      </c>
      <c r="G3099">
        <v>6</v>
      </c>
      <c r="H3099">
        <v>427</v>
      </c>
      <c r="I3099">
        <v>2576</v>
      </c>
      <c r="J3099" s="4">
        <f>SUMIFS(I:I,D:D,External_Data[[#This Row],[Brand]],F:F,External_Data[[#This Row],[Year]])</f>
        <v>340417</v>
      </c>
      <c r="K30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343161</v>
      </c>
    </row>
    <row r="3100" spans="1:11" x14ac:dyDescent="0.25">
      <c r="A3100" s="1" t="s">
        <v>9</v>
      </c>
      <c r="B3100" s="1" t="s">
        <v>37</v>
      </c>
      <c r="C3100" s="1" t="s">
        <v>45</v>
      </c>
      <c r="D3100" s="1" t="s">
        <v>46</v>
      </c>
      <c r="E3100" s="1" t="s">
        <v>15</v>
      </c>
      <c r="F3100">
        <v>2020</v>
      </c>
      <c r="G3100">
        <v>7</v>
      </c>
      <c r="H3100">
        <v>343</v>
      </c>
      <c r="I3100">
        <v>2051</v>
      </c>
      <c r="J3100" s="4">
        <f>SUMIFS(I:I,D:D,External_Data[[#This Row],[Brand]],F:F,External_Data[[#This Row],[Year]])</f>
        <v>340417</v>
      </c>
      <c r="K31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342692</v>
      </c>
    </row>
    <row r="3101" spans="1:11" x14ac:dyDescent="0.25">
      <c r="A3101" s="1" t="s">
        <v>9</v>
      </c>
      <c r="B3101" s="1" t="s">
        <v>37</v>
      </c>
      <c r="C3101" s="1" t="s">
        <v>45</v>
      </c>
      <c r="D3101" s="1" t="s">
        <v>46</v>
      </c>
      <c r="E3101" s="1" t="s">
        <v>15</v>
      </c>
      <c r="F3101">
        <v>2020</v>
      </c>
      <c r="G3101">
        <v>8</v>
      </c>
      <c r="H3101">
        <v>441</v>
      </c>
      <c r="I3101">
        <v>2618</v>
      </c>
      <c r="J3101" s="4">
        <f>SUMIFS(I:I,D:D,External_Data[[#This Row],[Brand]],F:F,External_Data[[#This Row],[Year]])</f>
        <v>340417</v>
      </c>
      <c r="K31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342300</v>
      </c>
    </row>
    <row r="3102" spans="1:11" x14ac:dyDescent="0.25">
      <c r="A3102" s="1" t="s">
        <v>9</v>
      </c>
      <c r="B3102" s="1" t="s">
        <v>37</v>
      </c>
      <c r="C3102" s="1" t="s">
        <v>45</v>
      </c>
      <c r="D3102" s="1" t="s">
        <v>46</v>
      </c>
      <c r="E3102" s="1" t="s">
        <v>15</v>
      </c>
      <c r="F3102">
        <v>2020</v>
      </c>
      <c r="G3102">
        <v>9</v>
      </c>
      <c r="H3102">
        <v>210</v>
      </c>
      <c r="I3102">
        <v>1260</v>
      </c>
      <c r="J3102" s="4">
        <f>SUMIFS(I:I,D:D,External_Data[[#This Row],[Brand]],F:F,External_Data[[#This Row],[Year]])</f>
        <v>340417</v>
      </c>
      <c r="K31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341642</v>
      </c>
    </row>
    <row r="3103" spans="1:11" x14ac:dyDescent="0.25">
      <c r="A3103" s="1" t="s">
        <v>9</v>
      </c>
      <c r="B3103" s="1" t="s">
        <v>37</v>
      </c>
      <c r="C3103" s="1" t="s">
        <v>45</v>
      </c>
      <c r="D3103" s="1" t="s">
        <v>46</v>
      </c>
      <c r="E3103" s="1" t="s">
        <v>15</v>
      </c>
      <c r="F3103">
        <v>2020</v>
      </c>
      <c r="G3103">
        <v>10</v>
      </c>
      <c r="H3103">
        <v>210</v>
      </c>
      <c r="I3103">
        <v>1246</v>
      </c>
      <c r="J3103" s="4">
        <f>SUMIFS(I:I,D:D,External_Data[[#This Row],[Brand]],F:F,External_Data[[#This Row],[Year]])</f>
        <v>340417</v>
      </c>
      <c r="K31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341236</v>
      </c>
    </row>
    <row r="3104" spans="1:11" x14ac:dyDescent="0.25">
      <c r="A3104" s="1" t="s">
        <v>9</v>
      </c>
      <c r="B3104" s="1" t="s">
        <v>37</v>
      </c>
      <c r="C3104" s="1" t="s">
        <v>45</v>
      </c>
      <c r="D3104" s="1" t="s">
        <v>46</v>
      </c>
      <c r="E3104" s="1" t="s">
        <v>15</v>
      </c>
      <c r="F3104">
        <v>2020</v>
      </c>
      <c r="G3104">
        <v>11</v>
      </c>
      <c r="H3104">
        <v>245</v>
      </c>
      <c r="I3104">
        <v>1470</v>
      </c>
      <c r="J3104" s="4">
        <f>SUMIFS(I:I,D:D,External_Data[[#This Row],[Brand]],F:F,External_Data[[#This Row],[Year]])</f>
        <v>340417</v>
      </c>
      <c r="K31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340956</v>
      </c>
    </row>
    <row r="3105" spans="1:11" x14ac:dyDescent="0.25">
      <c r="A3105" s="1" t="s">
        <v>9</v>
      </c>
      <c r="B3105" s="1" t="s">
        <v>37</v>
      </c>
      <c r="C3105" s="1" t="s">
        <v>45</v>
      </c>
      <c r="D3105" s="1" t="s">
        <v>46</v>
      </c>
      <c r="E3105" s="1" t="s">
        <v>15</v>
      </c>
      <c r="F3105">
        <v>2020</v>
      </c>
      <c r="G3105">
        <v>12</v>
      </c>
      <c r="H3105">
        <v>343</v>
      </c>
      <c r="I3105">
        <v>2037</v>
      </c>
      <c r="J3105" s="4">
        <f>SUMIFS(I:I,D:D,External_Data[[#This Row],[Brand]],F:F,External_Data[[#This Row],[Year]])</f>
        <v>340417</v>
      </c>
      <c r="K31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340417</v>
      </c>
    </row>
    <row r="3106" spans="1:11" x14ac:dyDescent="0.25">
      <c r="A3106" s="1" t="s">
        <v>9</v>
      </c>
      <c r="B3106" s="1" t="s">
        <v>37</v>
      </c>
      <c r="C3106" s="1" t="s">
        <v>45</v>
      </c>
      <c r="D3106" s="1" t="s">
        <v>46</v>
      </c>
      <c r="E3106" s="1" t="s">
        <v>15</v>
      </c>
      <c r="F3106">
        <v>2021</v>
      </c>
      <c r="G3106">
        <v>1</v>
      </c>
      <c r="H3106">
        <v>245</v>
      </c>
      <c r="I3106">
        <v>1491</v>
      </c>
      <c r="J3106" s="4">
        <f>SUMIFS(I:I,D:D,External_Data[[#This Row],[Brand]],F:F,External_Data[[#This Row],[Year]])</f>
        <v>324674</v>
      </c>
      <c r="K31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327908</v>
      </c>
    </row>
    <row r="3107" spans="1:11" x14ac:dyDescent="0.25">
      <c r="A3107" s="1" t="s">
        <v>9</v>
      </c>
      <c r="B3107" s="1" t="s">
        <v>37</v>
      </c>
      <c r="C3107" s="1" t="s">
        <v>45</v>
      </c>
      <c r="D3107" s="1" t="s">
        <v>46</v>
      </c>
      <c r="E3107" s="1" t="s">
        <v>15</v>
      </c>
      <c r="F3107">
        <v>2021</v>
      </c>
      <c r="G3107">
        <v>2</v>
      </c>
      <c r="H3107">
        <v>329</v>
      </c>
      <c r="I3107">
        <v>1967</v>
      </c>
      <c r="J3107" s="4">
        <f>SUMIFS(I:I,D:D,External_Data[[#This Row],[Brand]],F:F,External_Data[[#This Row],[Year]])</f>
        <v>324674</v>
      </c>
      <c r="K31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327551</v>
      </c>
    </row>
    <row r="3108" spans="1:11" x14ac:dyDescent="0.25">
      <c r="A3108" s="1" t="s">
        <v>9</v>
      </c>
      <c r="B3108" s="1" t="s">
        <v>37</v>
      </c>
      <c r="C3108" s="1" t="s">
        <v>45</v>
      </c>
      <c r="D3108" s="1" t="s">
        <v>46</v>
      </c>
      <c r="E3108" s="1" t="s">
        <v>15</v>
      </c>
      <c r="F3108">
        <v>2021</v>
      </c>
      <c r="G3108">
        <v>3</v>
      </c>
      <c r="H3108">
        <v>273</v>
      </c>
      <c r="I3108">
        <v>1652</v>
      </c>
      <c r="J3108" s="4">
        <f>SUMIFS(I:I,D:D,External_Data[[#This Row],[Brand]],F:F,External_Data[[#This Row],[Year]])</f>
        <v>324674</v>
      </c>
      <c r="K31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327313</v>
      </c>
    </row>
    <row r="3109" spans="1:11" x14ac:dyDescent="0.25">
      <c r="A3109" s="1" t="s">
        <v>9</v>
      </c>
      <c r="B3109" s="1" t="s">
        <v>37</v>
      </c>
      <c r="C3109" s="1" t="s">
        <v>45</v>
      </c>
      <c r="D3109" s="1" t="s">
        <v>46</v>
      </c>
      <c r="E3109" s="1" t="s">
        <v>15</v>
      </c>
      <c r="F3109">
        <v>2021</v>
      </c>
      <c r="G3109">
        <v>4</v>
      </c>
      <c r="H3109">
        <v>448</v>
      </c>
      <c r="I3109">
        <v>2688</v>
      </c>
      <c r="J3109" s="4">
        <f>SUMIFS(I:I,D:D,External_Data[[#This Row],[Brand]],F:F,External_Data[[#This Row],[Year]])</f>
        <v>324674</v>
      </c>
      <c r="K31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327208</v>
      </c>
    </row>
    <row r="3110" spans="1:11" x14ac:dyDescent="0.25">
      <c r="A3110" s="1" t="s">
        <v>9</v>
      </c>
      <c r="B3110" s="1" t="s">
        <v>37</v>
      </c>
      <c r="C3110" s="1" t="s">
        <v>45</v>
      </c>
      <c r="D3110" s="1" t="s">
        <v>46</v>
      </c>
      <c r="E3110" s="1" t="s">
        <v>15</v>
      </c>
      <c r="F3110">
        <v>2021</v>
      </c>
      <c r="G3110">
        <v>5</v>
      </c>
      <c r="H3110">
        <v>266</v>
      </c>
      <c r="I3110">
        <v>1575</v>
      </c>
      <c r="J3110" s="4">
        <f>SUMIFS(I:I,D:D,External_Data[[#This Row],[Brand]],F:F,External_Data[[#This Row],[Year]])</f>
        <v>324674</v>
      </c>
      <c r="K31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326893</v>
      </c>
    </row>
    <row r="3111" spans="1:11" x14ac:dyDescent="0.25">
      <c r="A3111" s="1" t="s">
        <v>9</v>
      </c>
      <c r="B3111" s="1" t="s">
        <v>37</v>
      </c>
      <c r="C3111" s="1" t="s">
        <v>45</v>
      </c>
      <c r="D3111" s="1" t="s">
        <v>46</v>
      </c>
      <c r="E3111" s="1" t="s">
        <v>15</v>
      </c>
      <c r="F3111">
        <v>2021</v>
      </c>
      <c r="G3111">
        <v>6</v>
      </c>
      <c r="H3111">
        <v>504</v>
      </c>
      <c r="I3111">
        <v>3038</v>
      </c>
      <c r="J3111" s="4">
        <f>SUMIFS(I:I,D:D,External_Data[[#This Row],[Brand]],F:F,External_Data[[#This Row],[Year]])</f>
        <v>324674</v>
      </c>
      <c r="K31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326466</v>
      </c>
    </row>
    <row r="3112" spans="1:11" x14ac:dyDescent="0.25">
      <c r="A3112" s="1" t="s">
        <v>9</v>
      </c>
      <c r="B3112" s="1" t="s">
        <v>37</v>
      </c>
      <c r="C3112" s="1" t="s">
        <v>45</v>
      </c>
      <c r="D3112" s="1" t="s">
        <v>46</v>
      </c>
      <c r="E3112" s="1" t="s">
        <v>15</v>
      </c>
      <c r="F3112">
        <v>2021</v>
      </c>
      <c r="G3112">
        <v>7</v>
      </c>
      <c r="H3112">
        <v>119</v>
      </c>
      <c r="I3112">
        <v>721</v>
      </c>
      <c r="J3112" s="4">
        <f>SUMIFS(I:I,D:D,External_Data[[#This Row],[Brand]],F:F,External_Data[[#This Row],[Year]])</f>
        <v>324674</v>
      </c>
      <c r="K31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326123</v>
      </c>
    </row>
    <row r="3113" spans="1:11" x14ac:dyDescent="0.25">
      <c r="A3113" s="1" t="s">
        <v>9</v>
      </c>
      <c r="B3113" s="1" t="s">
        <v>37</v>
      </c>
      <c r="C3113" s="1" t="s">
        <v>45</v>
      </c>
      <c r="D3113" s="1" t="s">
        <v>46</v>
      </c>
      <c r="E3113" s="1" t="s">
        <v>15</v>
      </c>
      <c r="F3113">
        <v>2021</v>
      </c>
      <c r="G3113">
        <v>8</v>
      </c>
      <c r="H3113">
        <v>602</v>
      </c>
      <c r="I3113">
        <v>3584</v>
      </c>
      <c r="J3113" s="4">
        <f>SUMIFS(I:I,D:D,External_Data[[#This Row],[Brand]],F:F,External_Data[[#This Row],[Year]])</f>
        <v>324674</v>
      </c>
      <c r="K31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325682</v>
      </c>
    </row>
    <row r="3114" spans="1:11" x14ac:dyDescent="0.25">
      <c r="A3114" s="1" t="s">
        <v>9</v>
      </c>
      <c r="B3114" s="1" t="s">
        <v>37</v>
      </c>
      <c r="C3114" s="1" t="s">
        <v>45</v>
      </c>
      <c r="D3114" s="1" t="s">
        <v>46</v>
      </c>
      <c r="E3114" s="1" t="s">
        <v>15</v>
      </c>
      <c r="F3114">
        <v>2021</v>
      </c>
      <c r="G3114">
        <v>9</v>
      </c>
      <c r="H3114">
        <v>280</v>
      </c>
      <c r="I3114">
        <v>1659</v>
      </c>
      <c r="J3114" s="4">
        <f>SUMIFS(I:I,D:D,External_Data[[#This Row],[Brand]],F:F,External_Data[[#This Row],[Year]])</f>
        <v>324674</v>
      </c>
      <c r="K31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325472</v>
      </c>
    </row>
    <row r="3115" spans="1:11" x14ac:dyDescent="0.25">
      <c r="A3115" s="1" t="s">
        <v>9</v>
      </c>
      <c r="B3115" s="1" t="s">
        <v>37</v>
      </c>
      <c r="C3115" s="1" t="s">
        <v>45</v>
      </c>
      <c r="D3115" s="1" t="s">
        <v>46</v>
      </c>
      <c r="E3115" s="1" t="s">
        <v>15</v>
      </c>
      <c r="F3115">
        <v>2021</v>
      </c>
      <c r="G3115">
        <v>10</v>
      </c>
      <c r="H3115">
        <v>399</v>
      </c>
      <c r="I3115">
        <v>2380</v>
      </c>
      <c r="J3115" s="4">
        <f>SUMIFS(I:I,D:D,External_Data[[#This Row],[Brand]],F:F,External_Data[[#This Row],[Year]])</f>
        <v>324674</v>
      </c>
      <c r="K31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325262</v>
      </c>
    </row>
    <row r="3116" spans="1:11" x14ac:dyDescent="0.25">
      <c r="A3116" s="1" t="s">
        <v>9</v>
      </c>
      <c r="B3116" s="1" t="s">
        <v>37</v>
      </c>
      <c r="C3116" s="1" t="s">
        <v>45</v>
      </c>
      <c r="D3116" s="1" t="s">
        <v>46</v>
      </c>
      <c r="E3116" s="1" t="s">
        <v>15</v>
      </c>
      <c r="F3116">
        <v>2021</v>
      </c>
      <c r="G3116">
        <v>11</v>
      </c>
      <c r="H3116">
        <v>623</v>
      </c>
      <c r="I3116">
        <v>3717</v>
      </c>
      <c r="J3116" s="4">
        <f>SUMIFS(I:I,D:D,External_Data[[#This Row],[Brand]],F:F,External_Data[[#This Row],[Year]])</f>
        <v>324674</v>
      </c>
      <c r="K31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325017</v>
      </c>
    </row>
    <row r="3117" spans="1:11" x14ac:dyDescent="0.25">
      <c r="A3117" s="1" t="s">
        <v>9</v>
      </c>
      <c r="B3117" s="1" t="s">
        <v>37</v>
      </c>
      <c r="C3117" s="1" t="s">
        <v>45</v>
      </c>
      <c r="D3117" s="1" t="s">
        <v>46</v>
      </c>
      <c r="E3117" s="1" t="s">
        <v>15</v>
      </c>
      <c r="F3117">
        <v>2021</v>
      </c>
      <c r="G3117">
        <v>12</v>
      </c>
      <c r="H3117">
        <v>399</v>
      </c>
      <c r="I3117">
        <v>2471</v>
      </c>
      <c r="J3117" s="4">
        <f>SUMIFS(I:I,D:D,External_Data[[#This Row],[Brand]],F:F,External_Data[[#This Row],[Year]])</f>
        <v>324674</v>
      </c>
      <c r="K31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324674</v>
      </c>
    </row>
    <row r="3118" spans="1:11" x14ac:dyDescent="0.25">
      <c r="A3118" s="1" t="s">
        <v>9</v>
      </c>
      <c r="B3118" s="1" t="s">
        <v>37</v>
      </c>
      <c r="C3118" s="1" t="s">
        <v>45</v>
      </c>
      <c r="D3118" s="1" t="s">
        <v>46</v>
      </c>
      <c r="E3118" s="1" t="s">
        <v>15</v>
      </c>
      <c r="F3118">
        <v>2022</v>
      </c>
      <c r="G3118">
        <v>1</v>
      </c>
      <c r="H3118">
        <v>539</v>
      </c>
      <c r="I3118">
        <v>3479</v>
      </c>
      <c r="J3118" s="4">
        <f>SUMIFS(I:I,D:D,External_Data[[#This Row],[Brand]],F:F,External_Data[[#This Row],[Year]])</f>
        <v>369866</v>
      </c>
      <c r="K31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374108</v>
      </c>
    </row>
    <row r="3119" spans="1:11" x14ac:dyDescent="0.25">
      <c r="A3119" s="1" t="s">
        <v>9</v>
      </c>
      <c r="B3119" s="1" t="s">
        <v>37</v>
      </c>
      <c r="C3119" s="1" t="s">
        <v>45</v>
      </c>
      <c r="D3119" s="1" t="s">
        <v>46</v>
      </c>
      <c r="E3119" s="1" t="s">
        <v>15</v>
      </c>
      <c r="F3119">
        <v>2022</v>
      </c>
      <c r="G3119">
        <v>2</v>
      </c>
      <c r="H3119">
        <v>119</v>
      </c>
      <c r="I3119">
        <v>777</v>
      </c>
      <c r="J3119" s="4">
        <f>SUMIFS(I:I,D:D,External_Data[[#This Row],[Brand]],F:F,External_Data[[#This Row],[Year]])</f>
        <v>369866</v>
      </c>
      <c r="K31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373779</v>
      </c>
    </row>
    <row r="3120" spans="1:11" x14ac:dyDescent="0.25">
      <c r="A3120" s="1" t="s">
        <v>9</v>
      </c>
      <c r="B3120" s="1" t="s">
        <v>37</v>
      </c>
      <c r="C3120" s="1" t="s">
        <v>45</v>
      </c>
      <c r="D3120" s="1" t="s">
        <v>46</v>
      </c>
      <c r="E3120" s="1" t="s">
        <v>15</v>
      </c>
      <c r="F3120">
        <v>2022</v>
      </c>
      <c r="G3120">
        <v>3</v>
      </c>
      <c r="H3120">
        <v>378</v>
      </c>
      <c r="I3120">
        <v>2464</v>
      </c>
      <c r="J3120" s="4">
        <f>SUMIFS(I:I,D:D,External_Data[[#This Row],[Brand]],F:F,External_Data[[#This Row],[Year]])</f>
        <v>369866</v>
      </c>
      <c r="K31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373506</v>
      </c>
    </row>
    <row r="3121" spans="1:11" x14ac:dyDescent="0.25">
      <c r="A3121" s="1" t="s">
        <v>9</v>
      </c>
      <c r="B3121" s="1" t="s">
        <v>37</v>
      </c>
      <c r="C3121" s="1" t="s">
        <v>45</v>
      </c>
      <c r="D3121" s="1" t="s">
        <v>46</v>
      </c>
      <c r="E3121" s="1" t="s">
        <v>15</v>
      </c>
      <c r="F3121">
        <v>2022</v>
      </c>
      <c r="G3121">
        <v>4</v>
      </c>
      <c r="H3121">
        <v>287</v>
      </c>
      <c r="I3121">
        <v>1855</v>
      </c>
      <c r="J3121" s="4">
        <f>SUMIFS(I:I,D:D,External_Data[[#This Row],[Brand]],F:F,External_Data[[#This Row],[Year]])</f>
        <v>369866</v>
      </c>
      <c r="K31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373058</v>
      </c>
    </row>
    <row r="3122" spans="1:11" x14ac:dyDescent="0.25">
      <c r="A3122" s="1" t="s">
        <v>9</v>
      </c>
      <c r="B3122" s="1" t="s">
        <v>37</v>
      </c>
      <c r="C3122" s="1" t="s">
        <v>45</v>
      </c>
      <c r="D3122" s="1" t="s">
        <v>46</v>
      </c>
      <c r="E3122" s="1" t="s">
        <v>15</v>
      </c>
      <c r="F3122">
        <v>2022</v>
      </c>
      <c r="G3122">
        <v>5</v>
      </c>
      <c r="H3122">
        <v>588</v>
      </c>
      <c r="I3122">
        <v>3829</v>
      </c>
      <c r="J3122" s="4">
        <f>SUMIFS(I:I,D:D,External_Data[[#This Row],[Brand]],F:F,External_Data[[#This Row],[Year]])</f>
        <v>369866</v>
      </c>
      <c r="K31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372792</v>
      </c>
    </row>
    <row r="3123" spans="1:11" x14ac:dyDescent="0.25">
      <c r="A3123" s="1" t="s">
        <v>9</v>
      </c>
      <c r="B3123" s="1" t="s">
        <v>37</v>
      </c>
      <c r="C3123" s="1" t="s">
        <v>45</v>
      </c>
      <c r="D3123" s="1" t="s">
        <v>46</v>
      </c>
      <c r="E3123" s="1" t="s">
        <v>15</v>
      </c>
      <c r="F3123">
        <v>2022</v>
      </c>
      <c r="G3123">
        <v>6</v>
      </c>
      <c r="H3123">
        <v>609</v>
      </c>
      <c r="I3123">
        <v>3927</v>
      </c>
      <c r="J3123" s="4">
        <f>SUMIFS(I:I,D:D,External_Data[[#This Row],[Brand]],F:F,External_Data[[#This Row],[Year]])</f>
        <v>369866</v>
      </c>
      <c r="K31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372288</v>
      </c>
    </row>
    <row r="3124" spans="1:11" x14ac:dyDescent="0.25">
      <c r="A3124" s="1" t="s">
        <v>9</v>
      </c>
      <c r="B3124" s="1" t="s">
        <v>37</v>
      </c>
      <c r="C3124" s="1" t="s">
        <v>45</v>
      </c>
      <c r="D3124" s="1" t="s">
        <v>46</v>
      </c>
      <c r="E3124" s="1" t="s">
        <v>15</v>
      </c>
      <c r="F3124">
        <v>2022</v>
      </c>
      <c r="G3124">
        <v>7</v>
      </c>
      <c r="H3124">
        <v>385</v>
      </c>
      <c r="I3124">
        <v>2485</v>
      </c>
      <c r="J3124" s="4">
        <f>SUMIFS(I:I,D:D,External_Data[[#This Row],[Brand]],F:F,External_Data[[#This Row],[Year]])</f>
        <v>369866</v>
      </c>
      <c r="K31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372169</v>
      </c>
    </row>
    <row r="3125" spans="1:11" x14ac:dyDescent="0.25">
      <c r="A3125" s="1" t="s">
        <v>9</v>
      </c>
      <c r="B3125" s="1" t="s">
        <v>37</v>
      </c>
      <c r="C3125" s="1" t="s">
        <v>45</v>
      </c>
      <c r="D3125" s="1" t="s">
        <v>46</v>
      </c>
      <c r="E3125" s="1" t="s">
        <v>15</v>
      </c>
      <c r="F3125">
        <v>2022</v>
      </c>
      <c r="G3125">
        <v>8</v>
      </c>
      <c r="H3125">
        <v>434</v>
      </c>
      <c r="I3125">
        <v>2807</v>
      </c>
      <c r="J3125" s="4">
        <f>SUMIFS(I:I,D:D,External_Data[[#This Row],[Brand]],F:F,External_Data[[#This Row],[Year]])</f>
        <v>369866</v>
      </c>
      <c r="K31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371567</v>
      </c>
    </row>
    <row r="3126" spans="1:11" x14ac:dyDescent="0.25">
      <c r="A3126" s="1" t="s">
        <v>9</v>
      </c>
      <c r="B3126" s="1" t="s">
        <v>37</v>
      </c>
      <c r="C3126" s="1" t="s">
        <v>45</v>
      </c>
      <c r="D3126" s="1" t="s">
        <v>46</v>
      </c>
      <c r="E3126" s="1" t="s">
        <v>15</v>
      </c>
      <c r="F3126">
        <v>2022</v>
      </c>
      <c r="G3126">
        <v>9</v>
      </c>
      <c r="H3126">
        <v>273</v>
      </c>
      <c r="I3126">
        <v>1750</v>
      </c>
      <c r="J3126" s="4">
        <f>SUMIFS(I:I,D:D,External_Data[[#This Row],[Brand]],F:F,External_Data[[#This Row],[Year]])</f>
        <v>369866</v>
      </c>
      <c r="K31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371287</v>
      </c>
    </row>
    <row r="3127" spans="1:11" x14ac:dyDescent="0.25">
      <c r="A3127" s="1" t="s">
        <v>9</v>
      </c>
      <c r="B3127" s="1" t="s">
        <v>37</v>
      </c>
      <c r="C3127" s="1" t="s">
        <v>45</v>
      </c>
      <c r="D3127" s="1" t="s">
        <v>46</v>
      </c>
      <c r="E3127" s="1" t="s">
        <v>15</v>
      </c>
      <c r="F3127">
        <v>2022</v>
      </c>
      <c r="G3127">
        <v>10</v>
      </c>
      <c r="H3127">
        <v>441</v>
      </c>
      <c r="I3127">
        <v>2863</v>
      </c>
      <c r="J3127" s="4">
        <f>SUMIFS(I:I,D:D,External_Data[[#This Row],[Brand]],F:F,External_Data[[#This Row],[Year]])</f>
        <v>369866</v>
      </c>
      <c r="K31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370888</v>
      </c>
    </row>
    <row r="3128" spans="1:11" x14ac:dyDescent="0.25">
      <c r="A3128" s="1" t="s">
        <v>9</v>
      </c>
      <c r="B3128" s="1" t="s">
        <v>37</v>
      </c>
      <c r="C3128" s="1" t="s">
        <v>45</v>
      </c>
      <c r="D3128" s="1" t="s">
        <v>46</v>
      </c>
      <c r="E3128" s="1" t="s">
        <v>15</v>
      </c>
      <c r="F3128">
        <v>2022</v>
      </c>
      <c r="G3128">
        <v>11</v>
      </c>
      <c r="H3128">
        <v>420</v>
      </c>
      <c r="I3128">
        <v>2737</v>
      </c>
      <c r="J3128" s="4">
        <f>SUMIFS(I:I,D:D,External_Data[[#This Row],[Brand]],F:F,External_Data[[#This Row],[Year]])</f>
        <v>369866</v>
      </c>
      <c r="K31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370265</v>
      </c>
    </row>
    <row r="3129" spans="1:11" x14ac:dyDescent="0.25">
      <c r="A3129" s="1" t="s">
        <v>9</v>
      </c>
      <c r="B3129" s="1" t="s">
        <v>37</v>
      </c>
      <c r="C3129" s="1" t="s">
        <v>45</v>
      </c>
      <c r="D3129" s="1" t="s">
        <v>46</v>
      </c>
      <c r="E3129" s="1" t="s">
        <v>15</v>
      </c>
      <c r="F3129">
        <v>2022</v>
      </c>
      <c r="G3129">
        <v>12</v>
      </c>
      <c r="H3129">
        <v>336</v>
      </c>
      <c r="I3129">
        <v>2191</v>
      </c>
      <c r="J3129" s="4">
        <f>SUMIFS(I:I,D:D,External_Data[[#This Row],[Brand]],F:F,External_Data[[#This Row],[Year]])</f>
        <v>369866</v>
      </c>
      <c r="K31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369866</v>
      </c>
    </row>
    <row r="3130" spans="1:11" x14ac:dyDescent="0.25">
      <c r="A3130" s="1" t="s">
        <v>9</v>
      </c>
      <c r="B3130" s="1" t="s">
        <v>37</v>
      </c>
      <c r="C3130" s="1" t="s">
        <v>45</v>
      </c>
      <c r="D3130" s="1" t="s">
        <v>46</v>
      </c>
      <c r="E3130" s="1" t="s">
        <v>15</v>
      </c>
      <c r="F3130">
        <v>2023</v>
      </c>
      <c r="G3130">
        <v>1</v>
      </c>
      <c r="H3130">
        <v>553</v>
      </c>
      <c r="I3130">
        <v>3598</v>
      </c>
      <c r="J3130" s="4">
        <f>SUMIFS(I:I,D:D,External_Data[[#This Row],[Brand]],F:F,External_Data[[#This Row],[Year]])</f>
        <v>100688</v>
      </c>
      <c r="K31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104958</v>
      </c>
    </row>
    <row r="3131" spans="1:11" x14ac:dyDescent="0.25">
      <c r="A3131" s="1" t="s">
        <v>9</v>
      </c>
      <c r="B3131" s="1" t="s">
        <v>37</v>
      </c>
      <c r="C3131" s="1" t="s">
        <v>45</v>
      </c>
      <c r="D3131" s="1" t="s">
        <v>46</v>
      </c>
      <c r="E3131" s="1" t="s">
        <v>15</v>
      </c>
      <c r="F3131">
        <v>2023</v>
      </c>
      <c r="G3131">
        <v>2</v>
      </c>
      <c r="H3131">
        <v>420</v>
      </c>
      <c r="I3131">
        <v>2716</v>
      </c>
      <c r="J3131" s="4">
        <f>SUMIFS(I:I,D:D,External_Data[[#This Row],[Brand]],F:F,External_Data[[#This Row],[Year]])</f>
        <v>100688</v>
      </c>
      <c r="K31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104839</v>
      </c>
    </row>
    <row r="3132" spans="1:11" x14ac:dyDescent="0.25">
      <c r="A3132" s="1" t="s">
        <v>9</v>
      </c>
      <c r="B3132" s="1" t="s">
        <v>37</v>
      </c>
      <c r="C3132" s="1" t="s">
        <v>45</v>
      </c>
      <c r="D3132" s="1" t="s">
        <v>46</v>
      </c>
      <c r="E3132" s="1" t="s">
        <v>15</v>
      </c>
      <c r="F3132">
        <v>2023</v>
      </c>
      <c r="G3132">
        <v>3</v>
      </c>
      <c r="H3132">
        <v>805</v>
      </c>
      <c r="I3132">
        <v>5194</v>
      </c>
      <c r="J3132" s="4">
        <f>SUMIFS(I:I,D:D,External_Data[[#This Row],[Brand]],F:F,External_Data[[#This Row],[Year]])</f>
        <v>100688</v>
      </c>
      <c r="K31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104461</v>
      </c>
    </row>
    <row r="3133" spans="1:11" x14ac:dyDescent="0.25">
      <c r="A3133" s="1" t="s">
        <v>9</v>
      </c>
      <c r="B3133" s="1" t="s">
        <v>47</v>
      </c>
      <c r="C3133" s="1" t="s">
        <v>11</v>
      </c>
      <c r="D3133" s="1" t="s">
        <v>48</v>
      </c>
      <c r="E3133" s="1" t="s">
        <v>13</v>
      </c>
      <c r="F3133">
        <v>2018</v>
      </c>
      <c r="G3133">
        <v>1</v>
      </c>
      <c r="H3133">
        <v>2233</v>
      </c>
      <c r="I3133">
        <v>89145</v>
      </c>
      <c r="J3133" s="4">
        <f>SUMIFS(I:I,D:D,External_Data[[#This Row],[Brand]],F:F,External_Data[[#This Row],[Year]])</f>
        <v>1484553</v>
      </c>
      <c r="K31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4" spans="1:11" x14ac:dyDescent="0.25">
      <c r="A3134" s="1" t="s">
        <v>9</v>
      </c>
      <c r="B3134" s="1" t="s">
        <v>47</v>
      </c>
      <c r="C3134" s="1" t="s">
        <v>11</v>
      </c>
      <c r="D3134" s="1" t="s">
        <v>48</v>
      </c>
      <c r="E3134" s="1" t="s">
        <v>13</v>
      </c>
      <c r="F3134">
        <v>2018</v>
      </c>
      <c r="G3134">
        <v>2</v>
      </c>
      <c r="H3134">
        <v>16695</v>
      </c>
      <c r="I3134">
        <v>66605</v>
      </c>
      <c r="J3134" s="4">
        <f>SUMIFS(I:I,D:D,External_Data[[#This Row],[Brand]],F:F,External_Data[[#This Row],[Year]])</f>
        <v>1484553</v>
      </c>
      <c r="K31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5" spans="1:11" x14ac:dyDescent="0.25">
      <c r="A3135" s="1" t="s">
        <v>9</v>
      </c>
      <c r="B3135" s="1" t="s">
        <v>47</v>
      </c>
      <c r="C3135" s="1" t="s">
        <v>11</v>
      </c>
      <c r="D3135" s="1" t="s">
        <v>48</v>
      </c>
      <c r="E3135" s="1" t="s">
        <v>13</v>
      </c>
      <c r="F3135">
        <v>2018</v>
      </c>
      <c r="G3135">
        <v>3</v>
      </c>
      <c r="H3135">
        <v>2401</v>
      </c>
      <c r="I3135">
        <v>9590</v>
      </c>
      <c r="J3135" s="4">
        <f>SUMIFS(I:I,D:D,External_Data[[#This Row],[Brand]],F:F,External_Data[[#This Row],[Year]])</f>
        <v>1484553</v>
      </c>
      <c r="K31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6" spans="1:11" x14ac:dyDescent="0.25">
      <c r="A3136" s="1" t="s">
        <v>9</v>
      </c>
      <c r="B3136" s="1" t="s">
        <v>47</v>
      </c>
      <c r="C3136" s="1" t="s">
        <v>11</v>
      </c>
      <c r="D3136" s="1" t="s">
        <v>48</v>
      </c>
      <c r="E3136" s="1" t="s">
        <v>13</v>
      </c>
      <c r="F3136">
        <v>2018</v>
      </c>
      <c r="G3136">
        <v>4</v>
      </c>
      <c r="H3136">
        <v>2163</v>
      </c>
      <c r="I3136">
        <v>8617</v>
      </c>
      <c r="J3136" s="4">
        <f>SUMIFS(I:I,D:D,External_Data[[#This Row],[Brand]],F:F,External_Data[[#This Row],[Year]])</f>
        <v>1484553</v>
      </c>
      <c r="K31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7" spans="1:11" x14ac:dyDescent="0.25">
      <c r="A3137" s="1" t="s">
        <v>9</v>
      </c>
      <c r="B3137" s="1" t="s">
        <v>47</v>
      </c>
      <c r="C3137" s="1" t="s">
        <v>11</v>
      </c>
      <c r="D3137" s="1" t="s">
        <v>48</v>
      </c>
      <c r="E3137" s="1" t="s">
        <v>13</v>
      </c>
      <c r="F3137">
        <v>2018</v>
      </c>
      <c r="G3137">
        <v>5</v>
      </c>
      <c r="H3137">
        <v>2016</v>
      </c>
      <c r="I3137">
        <v>8036</v>
      </c>
      <c r="J3137" s="4">
        <f>SUMIFS(I:I,D:D,External_Data[[#This Row],[Brand]],F:F,External_Data[[#This Row],[Year]])</f>
        <v>1484553</v>
      </c>
      <c r="K31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8" spans="1:11" x14ac:dyDescent="0.25">
      <c r="A3138" s="1" t="s">
        <v>9</v>
      </c>
      <c r="B3138" s="1" t="s">
        <v>47</v>
      </c>
      <c r="C3138" s="1" t="s">
        <v>11</v>
      </c>
      <c r="D3138" s="1" t="s">
        <v>48</v>
      </c>
      <c r="E3138" s="1" t="s">
        <v>13</v>
      </c>
      <c r="F3138">
        <v>2018</v>
      </c>
      <c r="G3138">
        <v>6</v>
      </c>
      <c r="H3138">
        <v>23065</v>
      </c>
      <c r="I3138">
        <v>9212</v>
      </c>
      <c r="J3138" s="4">
        <f>SUMIFS(I:I,D:D,External_Data[[#This Row],[Brand]],F:F,External_Data[[#This Row],[Year]])</f>
        <v>1484553</v>
      </c>
      <c r="K31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39" spans="1:11" x14ac:dyDescent="0.25">
      <c r="A3139" s="1" t="s">
        <v>9</v>
      </c>
      <c r="B3139" s="1" t="s">
        <v>47</v>
      </c>
      <c r="C3139" s="1" t="s">
        <v>11</v>
      </c>
      <c r="D3139" s="1" t="s">
        <v>48</v>
      </c>
      <c r="E3139" s="1" t="s">
        <v>13</v>
      </c>
      <c r="F3139">
        <v>2018</v>
      </c>
      <c r="G3139">
        <v>7</v>
      </c>
      <c r="H3139">
        <v>17885</v>
      </c>
      <c r="I3139">
        <v>71295</v>
      </c>
      <c r="J3139" s="4">
        <f>SUMIFS(I:I,D:D,External_Data[[#This Row],[Brand]],F:F,External_Data[[#This Row],[Year]])</f>
        <v>1484553</v>
      </c>
      <c r="K31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0" spans="1:11" x14ac:dyDescent="0.25">
      <c r="A3140" s="1" t="s">
        <v>9</v>
      </c>
      <c r="B3140" s="1" t="s">
        <v>47</v>
      </c>
      <c r="C3140" s="1" t="s">
        <v>11</v>
      </c>
      <c r="D3140" s="1" t="s">
        <v>48</v>
      </c>
      <c r="E3140" s="1" t="s">
        <v>13</v>
      </c>
      <c r="F3140">
        <v>2018</v>
      </c>
      <c r="G3140">
        <v>8</v>
      </c>
      <c r="H3140">
        <v>2422</v>
      </c>
      <c r="I3140">
        <v>96635</v>
      </c>
      <c r="J3140" s="4">
        <f>SUMIFS(I:I,D:D,External_Data[[#This Row],[Brand]],F:F,External_Data[[#This Row],[Year]])</f>
        <v>1484553</v>
      </c>
      <c r="K31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1" spans="1:11" x14ac:dyDescent="0.25">
      <c r="A3141" s="1" t="s">
        <v>9</v>
      </c>
      <c r="B3141" s="1" t="s">
        <v>47</v>
      </c>
      <c r="C3141" s="1" t="s">
        <v>11</v>
      </c>
      <c r="D3141" s="1" t="s">
        <v>48</v>
      </c>
      <c r="E3141" s="1" t="s">
        <v>13</v>
      </c>
      <c r="F3141">
        <v>2018</v>
      </c>
      <c r="G3141">
        <v>9</v>
      </c>
      <c r="H3141">
        <v>2198</v>
      </c>
      <c r="I3141">
        <v>8764</v>
      </c>
      <c r="J3141" s="4">
        <f>SUMIFS(I:I,D:D,External_Data[[#This Row],[Brand]],F:F,External_Data[[#This Row],[Year]])</f>
        <v>1484553</v>
      </c>
      <c r="K31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2" spans="1:11" x14ac:dyDescent="0.25">
      <c r="A3142" s="1" t="s">
        <v>9</v>
      </c>
      <c r="B3142" s="1" t="s">
        <v>47</v>
      </c>
      <c r="C3142" s="1" t="s">
        <v>11</v>
      </c>
      <c r="D3142" s="1" t="s">
        <v>48</v>
      </c>
      <c r="E3142" s="1" t="s">
        <v>13</v>
      </c>
      <c r="F3142">
        <v>2018</v>
      </c>
      <c r="G3142">
        <v>10</v>
      </c>
      <c r="H3142">
        <v>17745</v>
      </c>
      <c r="I3142">
        <v>70875</v>
      </c>
      <c r="J3142" s="4">
        <f>SUMIFS(I:I,D:D,External_Data[[#This Row],[Brand]],F:F,External_Data[[#This Row],[Year]])</f>
        <v>1484553</v>
      </c>
      <c r="K31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3" spans="1:11" x14ac:dyDescent="0.25">
      <c r="A3143" s="1" t="s">
        <v>9</v>
      </c>
      <c r="B3143" s="1" t="s">
        <v>47</v>
      </c>
      <c r="C3143" s="1" t="s">
        <v>11</v>
      </c>
      <c r="D3143" s="1" t="s">
        <v>48</v>
      </c>
      <c r="E3143" s="1" t="s">
        <v>13</v>
      </c>
      <c r="F3143">
        <v>2018</v>
      </c>
      <c r="G3143">
        <v>11</v>
      </c>
      <c r="H3143">
        <v>17885</v>
      </c>
      <c r="I3143">
        <v>71295</v>
      </c>
      <c r="J3143" s="4">
        <f>SUMIFS(I:I,D:D,External_Data[[#This Row],[Brand]],F:F,External_Data[[#This Row],[Year]])</f>
        <v>1484553</v>
      </c>
      <c r="K31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4" spans="1:11" x14ac:dyDescent="0.25">
      <c r="A3144" s="1" t="s">
        <v>9</v>
      </c>
      <c r="B3144" s="1" t="s">
        <v>47</v>
      </c>
      <c r="C3144" s="1" t="s">
        <v>11</v>
      </c>
      <c r="D3144" s="1" t="s">
        <v>48</v>
      </c>
      <c r="E3144" s="1" t="s">
        <v>13</v>
      </c>
      <c r="F3144">
        <v>2018</v>
      </c>
      <c r="G3144">
        <v>12</v>
      </c>
      <c r="H3144">
        <v>24325</v>
      </c>
      <c r="I3144">
        <v>9702</v>
      </c>
      <c r="J3144" s="4">
        <f>SUMIFS(I:I,D:D,External_Data[[#This Row],[Brand]],F:F,External_Data[[#This Row],[Year]])</f>
        <v>1484553</v>
      </c>
      <c r="K31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45" spans="1:11" x14ac:dyDescent="0.25">
      <c r="A3145" s="1" t="s">
        <v>9</v>
      </c>
      <c r="B3145" s="1" t="s">
        <v>47</v>
      </c>
      <c r="C3145" s="1" t="s">
        <v>11</v>
      </c>
      <c r="D3145" s="1" t="s">
        <v>48</v>
      </c>
      <c r="E3145" s="1" t="s">
        <v>13</v>
      </c>
      <c r="F3145">
        <v>2019</v>
      </c>
      <c r="G3145">
        <v>1</v>
      </c>
      <c r="H3145">
        <v>4627</v>
      </c>
      <c r="I3145">
        <v>18494</v>
      </c>
      <c r="J3145" s="4">
        <f>SUMIFS(I:I,D:D,External_Data[[#This Row],[Brand]],F:F,External_Data[[#This Row],[Year]])</f>
        <v>461195</v>
      </c>
      <c r="K31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589995</v>
      </c>
    </row>
    <row r="3146" spans="1:11" x14ac:dyDescent="0.25">
      <c r="A3146" s="1" t="s">
        <v>9</v>
      </c>
      <c r="B3146" s="1" t="s">
        <v>47</v>
      </c>
      <c r="C3146" s="1" t="s">
        <v>11</v>
      </c>
      <c r="D3146" s="1" t="s">
        <v>48</v>
      </c>
      <c r="E3146" s="1" t="s">
        <v>13</v>
      </c>
      <c r="F3146">
        <v>2019</v>
      </c>
      <c r="G3146">
        <v>2</v>
      </c>
      <c r="H3146">
        <v>3696</v>
      </c>
      <c r="I3146">
        <v>14735</v>
      </c>
      <c r="J3146" s="4">
        <f>SUMIFS(I:I,D:D,External_Data[[#This Row],[Brand]],F:F,External_Data[[#This Row],[Year]])</f>
        <v>461195</v>
      </c>
      <c r="K31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573300</v>
      </c>
    </row>
    <row r="3147" spans="1:11" x14ac:dyDescent="0.25">
      <c r="A3147" s="1" t="s">
        <v>9</v>
      </c>
      <c r="B3147" s="1" t="s">
        <v>47</v>
      </c>
      <c r="C3147" s="1" t="s">
        <v>11</v>
      </c>
      <c r="D3147" s="1" t="s">
        <v>48</v>
      </c>
      <c r="E3147" s="1" t="s">
        <v>13</v>
      </c>
      <c r="F3147">
        <v>2019</v>
      </c>
      <c r="G3147">
        <v>3</v>
      </c>
      <c r="H3147">
        <v>3878</v>
      </c>
      <c r="I3147">
        <v>15498</v>
      </c>
      <c r="J3147" s="4">
        <f>SUMIFS(I:I,D:D,External_Data[[#This Row],[Brand]],F:F,External_Data[[#This Row],[Year]])</f>
        <v>461195</v>
      </c>
      <c r="K31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570899</v>
      </c>
    </row>
    <row r="3148" spans="1:11" x14ac:dyDescent="0.25">
      <c r="A3148" s="1" t="s">
        <v>9</v>
      </c>
      <c r="B3148" s="1" t="s">
        <v>47</v>
      </c>
      <c r="C3148" s="1" t="s">
        <v>11</v>
      </c>
      <c r="D3148" s="1" t="s">
        <v>48</v>
      </c>
      <c r="E3148" s="1" t="s">
        <v>13</v>
      </c>
      <c r="F3148">
        <v>2019</v>
      </c>
      <c r="G3148">
        <v>4</v>
      </c>
      <c r="H3148">
        <v>3619</v>
      </c>
      <c r="I3148">
        <v>14441</v>
      </c>
      <c r="J3148" s="4">
        <f>SUMIFS(I:I,D:D,External_Data[[#This Row],[Brand]],F:F,External_Data[[#This Row],[Year]])</f>
        <v>461195</v>
      </c>
      <c r="K31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568736</v>
      </c>
    </row>
    <row r="3149" spans="1:11" x14ac:dyDescent="0.25">
      <c r="A3149" s="1" t="s">
        <v>9</v>
      </c>
      <c r="B3149" s="1" t="s">
        <v>47</v>
      </c>
      <c r="C3149" s="1" t="s">
        <v>11</v>
      </c>
      <c r="D3149" s="1" t="s">
        <v>48</v>
      </c>
      <c r="E3149" s="1" t="s">
        <v>13</v>
      </c>
      <c r="F3149">
        <v>2019</v>
      </c>
      <c r="G3149">
        <v>5</v>
      </c>
      <c r="H3149">
        <v>3906</v>
      </c>
      <c r="I3149">
        <v>15575</v>
      </c>
      <c r="J3149" s="4">
        <f>SUMIFS(I:I,D:D,External_Data[[#This Row],[Brand]],F:F,External_Data[[#This Row],[Year]])</f>
        <v>461195</v>
      </c>
      <c r="K31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566720</v>
      </c>
    </row>
    <row r="3150" spans="1:11" x14ac:dyDescent="0.25">
      <c r="A3150" s="1" t="s">
        <v>9</v>
      </c>
      <c r="B3150" s="1" t="s">
        <v>47</v>
      </c>
      <c r="C3150" s="1" t="s">
        <v>11</v>
      </c>
      <c r="D3150" s="1" t="s">
        <v>48</v>
      </c>
      <c r="E3150" s="1" t="s">
        <v>13</v>
      </c>
      <c r="F3150">
        <v>2019</v>
      </c>
      <c r="G3150">
        <v>6</v>
      </c>
      <c r="H3150">
        <v>3017</v>
      </c>
      <c r="I3150">
        <v>12061</v>
      </c>
      <c r="J3150" s="4">
        <f>SUMIFS(I:I,D:D,External_Data[[#This Row],[Brand]],F:F,External_Data[[#This Row],[Year]])</f>
        <v>461195</v>
      </c>
      <c r="K31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543655</v>
      </c>
    </row>
    <row r="3151" spans="1:11" x14ac:dyDescent="0.25">
      <c r="A3151" s="1" t="s">
        <v>9</v>
      </c>
      <c r="B3151" s="1" t="s">
        <v>47</v>
      </c>
      <c r="C3151" s="1" t="s">
        <v>11</v>
      </c>
      <c r="D3151" s="1" t="s">
        <v>48</v>
      </c>
      <c r="E3151" s="1" t="s">
        <v>13</v>
      </c>
      <c r="F3151">
        <v>2019</v>
      </c>
      <c r="G3151">
        <v>7</v>
      </c>
      <c r="H3151">
        <v>3801</v>
      </c>
      <c r="I3151">
        <v>15169</v>
      </c>
      <c r="J3151" s="4">
        <f>SUMIFS(I:I,D:D,External_Data[[#This Row],[Brand]],F:F,External_Data[[#This Row],[Year]])</f>
        <v>461195</v>
      </c>
      <c r="K31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525770</v>
      </c>
    </row>
    <row r="3152" spans="1:11" x14ac:dyDescent="0.25">
      <c r="A3152" s="1" t="s">
        <v>9</v>
      </c>
      <c r="B3152" s="1" t="s">
        <v>47</v>
      </c>
      <c r="C3152" s="1" t="s">
        <v>11</v>
      </c>
      <c r="D3152" s="1" t="s">
        <v>48</v>
      </c>
      <c r="E3152" s="1" t="s">
        <v>13</v>
      </c>
      <c r="F3152">
        <v>2019</v>
      </c>
      <c r="G3152">
        <v>8</v>
      </c>
      <c r="H3152">
        <v>3353</v>
      </c>
      <c r="I3152">
        <v>13412</v>
      </c>
      <c r="J3152" s="4">
        <f>SUMIFS(I:I,D:D,External_Data[[#This Row],[Brand]],F:F,External_Data[[#This Row],[Year]])</f>
        <v>461195</v>
      </c>
      <c r="K31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523348</v>
      </c>
    </row>
    <row r="3153" spans="1:11" x14ac:dyDescent="0.25">
      <c r="A3153" s="1" t="s">
        <v>9</v>
      </c>
      <c r="B3153" s="1" t="s">
        <v>47</v>
      </c>
      <c r="C3153" s="1" t="s">
        <v>11</v>
      </c>
      <c r="D3153" s="1" t="s">
        <v>48</v>
      </c>
      <c r="E3153" s="1" t="s">
        <v>13</v>
      </c>
      <c r="F3153">
        <v>2019</v>
      </c>
      <c r="G3153">
        <v>9</v>
      </c>
      <c r="H3153">
        <v>3066</v>
      </c>
      <c r="I3153">
        <v>12236</v>
      </c>
      <c r="J3153" s="4">
        <f>SUMIFS(I:I,D:D,External_Data[[#This Row],[Brand]],F:F,External_Data[[#This Row],[Year]])</f>
        <v>461195</v>
      </c>
      <c r="K31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521150</v>
      </c>
    </row>
    <row r="3154" spans="1:11" x14ac:dyDescent="0.25">
      <c r="A3154" s="1" t="s">
        <v>9</v>
      </c>
      <c r="B3154" s="1" t="s">
        <v>47</v>
      </c>
      <c r="C3154" s="1" t="s">
        <v>11</v>
      </c>
      <c r="D3154" s="1" t="s">
        <v>48</v>
      </c>
      <c r="E3154" s="1" t="s">
        <v>13</v>
      </c>
      <c r="F3154">
        <v>2019</v>
      </c>
      <c r="G3154">
        <v>10</v>
      </c>
      <c r="H3154">
        <v>3633</v>
      </c>
      <c r="I3154">
        <v>14511</v>
      </c>
      <c r="J3154" s="4">
        <f>SUMIFS(I:I,D:D,External_Data[[#This Row],[Brand]],F:F,External_Data[[#This Row],[Year]])</f>
        <v>461195</v>
      </c>
      <c r="K31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503405</v>
      </c>
    </row>
    <row r="3155" spans="1:11" x14ac:dyDescent="0.25">
      <c r="A3155" s="1" t="s">
        <v>9</v>
      </c>
      <c r="B3155" s="1" t="s">
        <v>47</v>
      </c>
      <c r="C3155" s="1" t="s">
        <v>11</v>
      </c>
      <c r="D3155" s="1" t="s">
        <v>48</v>
      </c>
      <c r="E3155" s="1" t="s">
        <v>13</v>
      </c>
      <c r="F3155">
        <v>2019</v>
      </c>
      <c r="G3155">
        <v>11</v>
      </c>
      <c r="H3155">
        <v>3444</v>
      </c>
      <c r="I3155">
        <v>13762</v>
      </c>
      <c r="J3155" s="4">
        <f>SUMIFS(I:I,D:D,External_Data[[#This Row],[Brand]],F:F,External_Data[[#This Row],[Year]])</f>
        <v>461195</v>
      </c>
      <c r="K31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485520</v>
      </c>
    </row>
    <row r="3156" spans="1:11" x14ac:dyDescent="0.25">
      <c r="A3156" s="1" t="s">
        <v>9</v>
      </c>
      <c r="B3156" s="1" t="s">
        <v>47</v>
      </c>
      <c r="C3156" s="1" t="s">
        <v>11</v>
      </c>
      <c r="D3156" s="1" t="s">
        <v>48</v>
      </c>
      <c r="E3156" s="1" t="s">
        <v>13</v>
      </c>
      <c r="F3156">
        <v>2019</v>
      </c>
      <c r="G3156">
        <v>12</v>
      </c>
      <c r="H3156">
        <v>3311</v>
      </c>
      <c r="I3156">
        <v>13223</v>
      </c>
      <c r="J3156" s="4">
        <f>SUMIFS(I:I,D:D,External_Data[[#This Row],[Brand]],F:F,External_Data[[#This Row],[Year]])</f>
        <v>461195</v>
      </c>
      <c r="K31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461195</v>
      </c>
    </row>
    <row r="3157" spans="1:11" x14ac:dyDescent="0.25">
      <c r="A3157" s="1" t="s">
        <v>9</v>
      </c>
      <c r="B3157" s="1" t="s">
        <v>47</v>
      </c>
      <c r="C3157" s="1" t="s">
        <v>11</v>
      </c>
      <c r="D3157" s="1" t="s">
        <v>48</v>
      </c>
      <c r="E3157" s="1" t="s">
        <v>13</v>
      </c>
      <c r="F3157">
        <v>2020</v>
      </c>
      <c r="G3157">
        <v>1</v>
      </c>
      <c r="H3157">
        <v>58065</v>
      </c>
      <c r="I3157">
        <v>23184</v>
      </c>
      <c r="J3157" s="4">
        <f>SUMIFS(I:I,D:D,External_Data[[#This Row],[Brand]],F:F,External_Data[[#This Row],[Year]])</f>
        <v>2896551</v>
      </c>
      <c r="K31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2935275</v>
      </c>
    </row>
    <row r="3158" spans="1:11" x14ac:dyDescent="0.25">
      <c r="A3158" s="1" t="s">
        <v>9</v>
      </c>
      <c r="B3158" s="1" t="s">
        <v>47</v>
      </c>
      <c r="C3158" s="1" t="s">
        <v>11</v>
      </c>
      <c r="D3158" s="1" t="s">
        <v>48</v>
      </c>
      <c r="E3158" s="1" t="s">
        <v>13</v>
      </c>
      <c r="F3158">
        <v>2020</v>
      </c>
      <c r="G3158">
        <v>2</v>
      </c>
      <c r="H3158">
        <v>48615</v>
      </c>
      <c r="I3158">
        <v>193935</v>
      </c>
      <c r="J3158" s="4">
        <f>SUMIFS(I:I,D:D,External_Data[[#This Row],[Brand]],F:F,External_Data[[#This Row],[Year]])</f>
        <v>2896551</v>
      </c>
      <c r="K31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2931579</v>
      </c>
    </row>
    <row r="3159" spans="1:11" x14ac:dyDescent="0.25">
      <c r="A3159" s="1" t="s">
        <v>9</v>
      </c>
      <c r="B3159" s="1" t="s">
        <v>47</v>
      </c>
      <c r="C3159" s="1" t="s">
        <v>11</v>
      </c>
      <c r="D3159" s="1" t="s">
        <v>48</v>
      </c>
      <c r="E3159" s="1" t="s">
        <v>13</v>
      </c>
      <c r="F3159">
        <v>2020</v>
      </c>
      <c r="G3159">
        <v>3</v>
      </c>
      <c r="H3159">
        <v>71715</v>
      </c>
      <c r="I3159">
        <v>28623</v>
      </c>
      <c r="J3159" s="4">
        <f>SUMIFS(I:I,D:D,External_Data[[#This Row],[Brand]],F:F,External_Data[[#This Row],[Year]])</f>
        <v>2896551</v>
      </c>
      <c r="K31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2927701</v>
      </c>
    </row>
    <row r="3160" spans="1:11" x14ac:dyDescent="0.25">
      <c r="A3160" s="1" t="s">
        <v>9</v>
      </c>
      <c r="B3160" s="1" t="s">
        <v>47</v>
      </c>
      <c r="C3160" s="1" t="s">
        <v>11</v>
      </c>
      <c r="D3160" s="1" t="s">
        <v>48</v>
      </c>
      <c r="E3160" s="1" t="s">
        <v>13</v>
      </c>
      <c r="F3160">
        <v>2020</v>
      </c>
      <c r="G3160">
        <v>4</v>
      </c>
      <c r="H3160">
        <v>46935</v>
      </c>
      <c r="I3160">
        <v>187425</v>
      </c>
      <c r="J3160" s="4">
        <f>SUMIFS(I:I,D:D,External_Data[[#This Row],[Brand]],F:F,External_Data[[#This Row],[Year]])</f>
        <v>2896551</v>
      </c>
      <c r="K31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2924082</v>
      </c>
    </row>
    <row r="3161" spans="1:11" x14ac:dyDescent="0.25">
      <c r="A3161" s="1" t="s">
        <v>9</v>
      </c>
      <c r="B3161" s="1" t="s">
        <v>47</v>
      </c>
      <c r="C3161" s="1" t="s">
        <v>11</v>
      </c>
      <c r="D3161" s="1" t="s">
        <v>48</v>
      </c>
      <c r="E3161" s="1" t="s">
        <v>13</v>
      </c>
      <c r="F3161">
        <v>2020</v>
      </c>
      <c r="G3161">
        <v>5</v>
      </c>
      <c r="H3161">
        <v>39375</v>
      </c>
      <c r="I3161">
        <v>15729</v>
      </c>
      <c r="J3161" s="4">
        <f>SUMIFS(I:I,D:D,External_Data[[#This Row],[Brand]],F:F,External_Data[[#This Row],[Year]])</f>
        <v>2896551</v>
      </c>
      <c r="K31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2920176</v>
      </c>
    </row>
    <row r="3162" spans="1:11" x14ac:dyDescent="0.25">
      <c r="A3162" s="1" t="s">
        <v>9</v>
      </c>
      <c r="B3162" s="1" t="s">
        <v>47</v>
      </c>
      <c r="C3162" s="1" t="s">
        <v>11</v>
      </c>
      <c r="D3162" s="1" t="s">
        <v>48</v>
      </c>
      <c r="E3162" s="1" t="s">
        <v>13</v>
      </c>
      <c r="F3162">
        <v>2020</v>
      </c>
      <c r="G3162">
        <v>6</v>
      </c>
      <c r="H3162">
        <v>4158</v>
      </c>
      <c r="I3162">
        <v>165585</v>
      </c>
      <c r="J3162" s="4">
        <f>SUMIFS(I:I,D:D,External_Data[[#This Row],[Brand]],F:F,External_Data[[#This Row],[Year]])</f>
        <v>2896551</v>
      </c>
      <c r="K31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2917159</v>
      </c>
    </row>
    <row r="3163" spans="1:11" x14ac:dyDescent="0.25">
      <c r="A3163" s="1" t="s">
        <v>9</v>
      </c>
      <c r="B3163" s="1" t="s">
        <v>47</v>
      </c>
      <c r="C3163" s="1" t="s">
        <v>11</v>
      </c>
      <c r="D3163" s="1" t="s">
        <v>48</v>
      </c>
      <c r="E3163" s="1" t="s">
        <v>13</v>
      </c>
      <c r="F3163">
        <v>2020</v>
      </c>
      <c r="G3163">
        <v>7</v>
      </c>
      <c r="H3163">
        <v>5103</v>
      </c>
      <c r="I3163">
        <v>20391</v>
      </c>
      <c r="J3163" s="4">
        <f>SUMIFS(I:I,D:D,External_Data[[#This Row],[Brand]],F:F,External_Data[[#This Row],[Year]])</f>
        <v>2896551</v>
      </c>
      <c r="K31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2913358</v>
      </c>
    </row>
    <row r="3164" spans="1:11" x14ac:dyDescent="0.25">
      <c r="A3164" s="1" t="s">
        <v>9</v>
      </c>
      <c r="B3164" s="1" t="s">
        <v>47</v>
      </c>
      <c r="C3164" s="1" t="s">
        <v>11</v>
      </c>
      <c r="D3164" s="1" t="s">
        <v>48</v>
      </c>
      <c r="E3164" s="1" t="s">
        <v>13</v>
      </c>
      <c r="F3164">
        <v>2020</v>
      </c>
      <c r="G3164">
        <v>8</v>
      </c>
      <c r="H3164">
        <v>10794</v>
      </c>
      <c r="I3164">
        <v>430815</v>
      </c>
      <c r="J3164" s="4">
        <f>SUMIFS(I:I,D:D,External_Data[[#This Row],[Brand]],F:F,External_Data[[#This Row],[Year]])</f>
        <v>2896551</v>
      </c>
      <c r="K31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2910005</v>
      </c>
    </row>
    <row r="3165" spans="1:11" x14ac:dyDescent="0.25">
      <c r="A3165" s="1" t="s">
        <v>9</v>
      </c>
      <c r="B3165" s="1" t="s">
        <v>47</v>
      </c>
      <c r="C3165" s="1" t="s">
        <v>11</v>
      </c>
      <c r="D3165" s="1" t="s">
        <v>48</v>
      </c>
      <c r="E3165" s="1" t="s">
        <v>13</v>
      </c>
      <c r="F3165">
        <v>2020</v>
      </c>
      <c r="G3165">
        <v>9</v>
      </c>
      <c r="H3165">
        <v>59535</v>
      </c>
      <c r="I3165">
        <v>237615</v>
      </c>
      <c r="J3165" s="4">
        <f>SUMIFS(I:I,D:D,External_Data[[#This Row],[Brand]],F:F,External_Data[[#This Row],[Year]])</f>
        <v>2896551</v>
      </c>
      <c r="K31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2906939</v>
      </c>
    </row>
    <row r="3166" spans="1:11" x14ac:dyDescent="0.25">
      <c r="A3166" s="1" t="s">
        <v>9</v>
      </c>
      <c r="B3166" s="1" t="s">
        <v>47</v>
      </c>
      <c r="C3166" s="1" t="s">
        <v>11</v>
      </c>
      <c r="D3166" s="1" t="s">
        <v>48</v>
      </c>
      <c r="E3166" s="1" t="s">
        <v>13</v>
      </c>
      <c r="F3166">
        <v>2020</v>
      </c>
      <c r="G3166">
        <v>10</v>
      </c>
      <c r="H3166">
        <v>4935</v>
      </c>
      <c r="I3166">
        <v>197085</v>
      </c>
      <c r="J3166" s="4">
        <f>SUMIFS(I:I,D:D,External_Data[[#This Row],[Brand]],F:F,External_Data[[#This Row],[Year]])</f>
        <v>2896551</v>
      </c>
      <c r="K31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2903306</v>
      </c>
    </row>
    <row r="3167" spans="1:11" x14ac:dyDescent="0.25">
      <c r="A3167" s="1" t="s">
        <v>9</v>
      </c>
      <c r="B3167" s="1" t="s">
        <v>47</v>
      </c>
      <c r="C3167" s="1" t="s">
        <v>11</v>
      </c>
      <c r="D3167" s="1" t="s">
        <v>48</v>
      </c>
      <c r="E3167" s="1" t="s">
        <v>13</v>
      </c>
      <c r="F3167">
        <v>2020</v>
      </c>
      <c r="G3167">
        <v>11</v>
      </c>
      <c r="H3167">
        <v>3570</v>
      </c>
      <c r="I3167">
        <v>142695</v>
      </c>
      <c r="J3167" s="4">
        <f>SUMIFS(I:I,D:D,External_Data[[#This Row],[Brand]],F:F,External_Data[[#This Row],[Year]])</f>
        <v>2896551</v>
      </c>
      <c r="K31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2899862</v>
      </c>
    </row>
    <row r="3168" spans="1:11" x14ac:dyDescent="0.25">
      <c r="A3168" s="1" t="s">
        <v>9</v>
      </c>
      <c r="B3168" s="1" t="s">
        <v>47</v>
      </c>
      <c r="C3168" s="1" t="s">
        <v>11</v>
      </c>
      <c r="D3168" s="1" t="s">
        <v>48</v>
      </c>
      <c r="E3168" s="1" t="s">
        <v>13</v>
      </c>
      <c r="F3168">
        <v>2020</v>
      </c>
      <c r="G3168">
        <v>12</v>
      </c>
      <c r="H3168">
        <v>42735</v>
      </c>
      <c r="I3168">
        <v>17052</v>
      </c>
      <c r="J3168" s="4">
        <f>SUMIFS(I:I,D:D,External_Data[[#This Row],[Brand]],F:F,External_Data[[#This Row],[Year]])</f>
        <v>2896551</v>
      </c>
      <c r="K31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2896551</v>
      </c>
    </row>
    <row r="3169" spans="1:11" x14ac:dyDescent="0.25">
      <c r="A3169" s="1" t="s">
        <v>9</v>
      </c>
      <c r="B3169" s="1" t="s">
        <v>47</v>
      </c>
      <c r="C3169" s="1" t="s">
        <v>11</v>
      </c>
      <c r="D3169" s="1" t="s">
        <v>48</v>
      </c>
      <c r="E3169" s="1" t="s">
        <v>13</v>
      </c>
      <c r="F3169">
        <v>2021</v>
      </c>
      <c r="G3169">
        <v>1</v>
      </c>
      <c r="H3169">
        <v>61341</v>
      </c>
      <c r="I3169">
        <v>245686</v>
      </c>
      <c r="J3169" s="4">
        <f>SUMIFS(I:I,D:D,External_Data[[#This Row],[Brand]],F:F,External_Data[[#This Row],[Year]])</f>
        <v>5619705</v>
      </c>
      <c r="K31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5957175</v>
      </c>
    </row>
    <row r="3170" spans="1:11" x14ac:dyDescent="0.25">
      <c r="A3170" s="1" t="s">
        <v>9</v>
      </c>
      <c r="B3170" s="1" t="s">
        <v>47</v>
      </c>
      <c r="C3170" s="1" t="s">
        <v>11</v>
      </c>
      <c r="D3170" s="1" t="s">
        <v>48</v>
      </c>
      <c r="E3170" s="1" t="s">
        <v>13</v>
      </c>
      <c r="F3170">
        <v>2021</v>
      </c>
      <c r="G3170">
        <v>2</v>
      </c>
      <c r="H3170">
        <v>65527</v>
      </c>
      <c r="I3170">
        <v>262269</v>
      </c>
      <c r="J3170" s="4">
        <f>SUMIFS(I:I,D:D,External_Data[[#This Row],[Brand]],F:F,External_Data[[#This Row],[Year]])</f>
        <v>5619705</v>
      </c>
      <c r="K31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5908560</v>
      </c>
    </row>
    <row r="3171" spans="1:11" x14ac:dyDescent="0.25">
      <c r="A3171" s="1" t="s">
        <v>9</v>
      </c>
      <c r="B3171" s="1" t="s">
        <v>47</v>
      </c>
      <c r="C3171" s="1" t="s">
        <v>11</v>
      </c>
      <c r="D3171" s="1" t="s">
        <v>48</v>
      </c>
      <c r="E3171" s="1" t="s">
        <v>13</v>
      </c>
      <c r="F3171">
        <v>2021</v>
      </c>
      <c r="G3171">
        <v>3</v>
      </c>
      <c r="H3171">
        <v>72772</v>
      </c>
      <c r="I3171">
        <v>289961</v>
      </c>
      <c r="J3171" s="4">
        <f>SUMIFS(I:I,D:D,External_Data[[#This Row],[Brand]],F:F,External_Data[[#This Row],[Year]])</f>
        <v>5619705</v>
      </c>
      <c r="K31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5836845</v>
      </c>
    </row>
    <row r="3172" spans="1:11" x14ac:dyDescent="0.25">
      <c r="A3172" s="1" t="s">
        <v>9</v>
      </c>
      <c r="B3172" s="1" t="s">
        <v>47</v>
      </c>
      <c r="C3172" s="1" t="s">
        <v>11</v>
      </c>
      <c r="D3172" s="1" t="s">
        <v>48</v>
      </c>
      <c r="E3172" s="1" t="s">
        <v>13</v>
      </c>
      <c r="F3172">
        <v>2021</v>
      </c>
      <c r="G3172">
        <v>4</v>
      </c>
      <c r="H3172">
        <v>75509</v>
      </c>
      <c r="I3172">
        <v>301231</v>
      </c>
      <c r="J3172" s="4">
        <f>SUMIFS(I:I,D:D,External_Data[[#This Row],[Brand]],F:F,External_Data[[#This Row],[Year]])</f>
        <v>5619705</v>
      </c>
      <c r="K31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5789910</v>
      </c>
    </row>
    <row r="3173" spans="1:11" x14ac:dyDescent="0.25">
      <c r="A3173" s="1" t="s">
        <v>9</v>
      </c>
      <c r="B3173" s="1" t="s">
        <v>47</v>
      </c>
      <c r="C3173" s="1" t="s">
        <v>11</v>
      </c>
      <c r="D3173" s="1" t="s">
        <v>48</v>
      </c>
      <c r="E3173" s="1" t="s">
        <v>13</v>
      </c>
      <c r="F3173">
        <v>2021</v>
      </c>
      <c r="G3173">
        <v>5</v>
      </c>
      <c r="H3173">
        <v>59731</v>
      </c>
      <c r="I3173">
        <v>238602</v>
      </c>
      <c r="J3173" s="4">
        <f>SUMIFS(I:I,D:D,External_Data[[#This Row],[Brand]],F:F,External_Data[[#This Row],[Year]])</f>
        <v>5619705</v>
      </c>
      <c r="K31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5750535</v>
      </c>
    </row>
    <row r="3174" spans="1:11" x14ac:dyDescent="0.25">
      <c r="A3174" s="1" t="s">
        <v>9</v>
      </c>
      <c r="B3174" s="1" t="s">
        <v>47</v>
      </c>
      <c r="C3174" s="1" t="s">
        <v>11</v>
      </c>
      <c r="D3174" s="1" t="s">
        <v>48</v>
      </c>
      <c r="E3174" s="1" t="s">
        <v>13</v>
      </c>
      <c r="F3174">
        <v>2021</v>
      </c>
      <c r="G3174">
        <v>6</v>
      </c>
      <c r="H3174">
        <v>59892</v>
      </c>
      <c r="I3174">
        <v>238924</v>
      </c>
      <c r="J3174" s="4">
        <f>SUMIFS(I:I,D:D,External_Data[[#This Row],[Brand]],F:F,External_Data[[#This Row],[Year]])</f>
        <v>5619705</v>
      </c>
      <c r="K31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5746377</v>
      </c>
    </row>
    <row r="3175" spans="1:11" x14ac:dyDescent="0.25">
      <c r="A3175" s="1" t="s">
        <v>9</v>
      </c>
      <c r="B3175" s="1" t="s">
        <v>47</v>
      </c>
      <c r="C3175" s="1" t="s">
        <v>11</v>
      </c>
      <c r="D3175" s="1" t="s">
        <v>48</v>
      </c>
      <c r="E3175" s="1" t="s">
        <v>13</v>
      </c>
      <c r="F3175">
        <v>2021</v>
      </c>
      <c r="G3175">
        <v>7</v>
      </c>
      <c r="H3175">
        <v>82271</v>
      </c>
      <c r="I3175">
        <v>32844</v>
      </c>
      <c r="J3175" s="4">
        <f>SUMIFS(I:I,D:D,External_Data[[#This Row],[Brand]],F:F,External_Data[[#This Row],[Year]])</f>
        <v>5619705</v>
      </c>
      <c r="K31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5741274</v>
      </c>
    </row>
    <row r="3176" spans="1:11" x14ac:dyDescent="0.25">
      <c r="A3176" s="1" t="s">
        <v>9</v>
      </c>
      <c r="B3176" s="1" t="s">
        <v>47</v>
      </c>
      <c r="C3176" s="1" t="s">
        <v>11</v>
      </c>
      <c r="D3176" s="1" t="s">
        <v>48</v>
      </c>
      <c r="E3176" s="1" t="s">
        <v>13</v>
      </c>
      <c r="F3176">
        <v>2021</v>
      </c>
      <c r="G3176">
        <v>8</v>
      </c>
      <c r="H3176">
        <v>42504</v>
      </c>
      <c r="I3176">
        <v>169372</v>
      </c>
      <c r="J3176" s="4">
        <f>SUMIFS(I:I,D:D,External_Data[[#This Row],[Brand]],F:F,External_Data[[#This Row],[Year]])</f>
        <v>5619705</v>
      </c>
      <c r="K31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5730480</v>
      </c>
    </row>
    <row r="3177" spans="1:11" x14ac:dyDescent="0.25">
      <c r="A3177" s="1" t="s">
        <v>9</v>
      </c>
      <c r="B3177" s="1" t="s">
        <v>47</v>
      </c>
      <c r="C3177" s="1" t="s">
        <v>11</v>
      </c>
      <c r="D3177" s="1" t="s">
        <v>48</v>
      </c>
      <c r="E3177" s="1" t="s">
        <v>13</v>
      </c>
      <c r="F3177">
        <v>2021</v>
      </c>
      <c r="G3177">
        <v>9</v>
      </c>
      <c r="H3177">
        <v>36064</v>
      </c>
      <c r="I3177">
        <v>14329</v>
      </c>
      <c r="J3177" s="4">
        <f>SUMIFS(I:I,D:D,External_Data[[#This Row],[Brand]],F:F,External_Data[[#This Row],[Year]])</f>
        <v>5619705</v>
      </c>
      <c r="K31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5670945</v>
      </c>
    </row>
    <row r="3178" spans="1:11" x14ac:dyDescent="0.25">
      <c r="A3178" s="1" t="s">
        <v>9</v>
      </c>
      <c r="B3178" s="1" t="s">
        <v>47</v>
      </c>
      <c r="C3178" s="1" t="s">
        <v>11</v>
      </c>
      <c r="D3178" s="1" t="s">
        <v>48</v>
      </c>
      <c r="E3178" s="1" t="s">
        <v>13</v>
      </c>
      <c r="F3178">
        <v>2021</v>
      </c>
      <c r="G3178">
        <v>10</v>
      </c>
      <c r="H3178">
        <v>19803</v>
      </c>
      <c r="I3178">
        <v>78407</v>
      </c>
      <c r="J3178" s="4">
        <f>SUMIFS(I:I,D:D,External_Data[[#This Row],[Brand]],F:F,External_Data[[#This Row],[Year]])</f>
        <v>5619705</v>
      </c>
      <c r="K31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5666010</v>
      </c>
    </row>
    <row r="3179" spans="1:11" x14ac:dyDescent="0.25">
      <c r="A3179" s="1" t="s">
        <v>9</v>
      </c>
      <c r="B3179" s="1" t="s">
        <v>47</v>
      </c>
      <c r="C3179" s="1" t="s">
        <v>11</v>
      </c>
      <c r="D3179" s="1" t="s">
        <v>48</v>
      </c>
      <c r="E3179" s="1" t="s">
        <v>13</v>
      </c>
      <c r="F3179">
        <v>2021</v>
      </c>
      <c r="G3179">
        <v>11</v>
      </c>
      <c r="H3179">
        <v>8694</v>
      </c>
      <c r="I3179">
        <v>34776</v>
      </c>
      <c r="J3179" s="4">
        <f>SUMIFS(I:I,D:D,External_Data[[#This Row],[Brand]],F:F,External_Data[[#This Row],[Year]])</f>
        <v>5619705</v>
      </c>
      <c r="K31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5662440</v>
      </c>
    </row>
    <row r="3180" spans="1:11" x14ac:dyDescent="0.25">
      <c r="A3180" s="1" t="s">
        <v>9</v>
      </c>
      <c r="B3180" s="1" t="s">
        <v>47</v>
      </c>
      <c r="C3180" s="1" t="s">
        <v>11</v>
      </c>
      <c r="D3180" s="1" t="s">
        <v>48</v>
      </c>
      <c r="E3180" s="1" t="s">
        <v>13</v>
      </c>
      <c r="F3180">
        <v>2021</v>
      </c>
      <c r="G3180">
        <v>12</v>
      </c>
      <c r="H3180">
        <v>8211</v>
      </c>
      <c r="I3180">
        <v>32844</v>
      </c>
      <c r="J3180" s="4">
        <f>SUMIFS(I:I,D:D,External_Data[[#This Row],[Brand]],F:F,External_Data[[#This Row],[Year]])</f>
        <v>5619705</v>
      </c>
      <c r="K31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5619705</v>
      </c>
    </row>
    <row r="3181" spans="1:11" x14ac:dyDescent="0.25">
      <c r="A3181" s="1" t="s">
        <v>9</v>
      </c>
      <c r="B3181" s="1" t="s">
        <v>47</v>
      </c>
      <c r="C3181" s="1" t="s">
        <v>11</v>
      </c>
      <c r="D3181" s="1" t="s">
        <v>48</v>
      </c>
      <c r="E3181" s="1" t="s">
        <v>13</v>
      </c>
      <c r="F3181">
        <v>2022</v>
      </c>
      <c r="G3181">
        <v>1</v>
      </c>
      <c r="H3181">
        <v>567</v>
      </c>
      <c r="I3181">
        <v>2205</v>
      </c>
      <c r="J3181" s="4">
        <f>SUMIFS(I:I,D:D,External_Data[[#This Row],[Brand]],F:F,External_Data[[#This Row],[Year]])</f>
        <v>29988</v>
      </c>
      <c r="K31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560966</v>
      </c>
    </row>
    <row r="3182" spans="1:11" x14ac:dyDescent="0.25">
      <c r="A3182" s="1" t="s">
        <v>9</v>
      </c>
      <c r="B3182" s="1" t="s">
        <v>47</v>
      </c>
      <c r="C3182" s="1" t="s">
        <v>11</v>
      </c>
      <c r="D3182" s="1" t="s">
        <v>48</v>
      </c>
      <c r="E3182" s="1" t="s">
        <v>13</v>
      </c>
      <c r="F3182">
        <v>2022</v>
      </c>
      <c r="G3182">
        <v>2</v>
      </c>
      <c r="H3182">
        <v>273</v>
      </c>
      <c r="I3182">
        <v>1071</v>
      </c>
      <c r="J3182" s="4">
        <f>SUMIFS(I:I,D:D,External_Data[[#This Row],[Brand]],F:F,External_Data[[#This Row],[Year]])</f>
        <v>29988</v>
      </c>
      <c r="K31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495439</v>
      </c>
    </row>
    <row r="3183" spans="1:11" x14ac:dyDescent="0.25">
      <c r="A3183" s="1" t="s">
        <v>9</v>
      </c>
      <c r="B3183" s="1" t="s">
        <v>47</v>
      </c>
      <c r="C3183" s="1" t="s">
        <v>11</v>
      </c>
      <c r="D3183" s="1" t="s">
        <v>48</v>
      </c>
      <c r="E3183" s="1" t="s">
        <v>13</v>
      </c>
      <c r="F3183">
        <v>2022</v>
      </c>
      <c r="G3183">
        <v>3</v>
      </c>
      <c r="H3183">
        <v>966</v>
      </c>
      <c r="I3183">
        <v>3885</v>
      </c>
      <c r="J3183" s="4">
        <f>SUMIFS(I:I,D:D,External_Data[[#This Row],[Brand]],F:F,External_Data[[#This Row],[Year]])</f>
        <v>29988</v>
      </c>
      <c r="K31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422667</v>
      </c>
    </row>
    <row r="3184" spans="1:11" x14ac:dyDescent="0.25">
      <c r="A3184" s="1" t="s">
        <v>9</v>
      </c>
      <c r="B3184" s="1" t="s">
        <v>47</v>
      </c>
      <c r="C3184" s="1" t="s">
        <v>11</v>
      </c>
      <c r="D3184" s="1" t="s">
        <v>48</v>
      </c>
      <c r="E3184" s="1" t="s">
        <v>13</v>
      </c>
      <c r="F3184">
        <v>2022</v>
      </c>
      <c r="G3184">
        <v>4</v>
      </c>
      <c r="H3184">
        <v>609</v>
      </c>
      <c r="I3184">
        <v>2457</v>
      </c>
      <c r="J3184" s="4">
        <f>SUMIFS(I:I,D:D,External_Data[[#This Row],[Brand]],F:F,External_Data[[#This Row],[Year]])</f>
        <v>29988</v>
      </c>
      <c r="K31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347158</v>
      </c>
    </row>
    <row r="3185" spans="1:11" x14ac:dyDescent="0.25">
      <c r="A3185" s="1" t="s">
        <v>9</v>
      </c>
      <c r="B3185" s="1" t="s">
        <v>47</v>
      </c>
      <c r="C3185" s="1" t="s">
        <v>11</v>
      </c>
      <c r="D3185" s="1" t="s">
        <v>48</v>
      </c>
      <c r="E3185" s="1" t="s">
        <v>13</v>
      </c>
      <c r="F3185">
        <v>2022</v>
      </c>
      <c r="G3185">
        <v>5</v>
      </c>
      <c r="H3185">
        <v>777</v>
      </c>
      <c r="I3185">
        <v>3150</v>
      </c>
      <c r="J3185" s="4">
        <f>SUMIFS(I:I,D:D,External_Data[[#This Row],[Brand]],F:F,External_Data[[#This Row],[Year]])</f>
        <v>29988</v>
      </c>
      <c r="K31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287427</v>
      </c>
    </row>
    <row r="3186" spans="1:11" x14ac:dyDescent="0.25">
      <c r="A3186" s="1" t="s">
        <v>9</v>
      </c>
      <c r="B3186" s="1" t="s">
        <v>47</v>
      </c>
      <c r="C3186" s="1" t="s">
        <v>11</v>
      </c>
      <c r="D3186" s="1" t="s">
        <v>48</v>
      </c>
      <c r="E3186" s="1" t="s">
        <v>13</v>
      </c>
      <c r="F3186">
        <v>2022</v>
      </c>
      <c r="G3186">
        <v>6</v>
      </c>
      <c r="H3186">
        <v>441</v>
      </c>
      <c r="I3186">
        <v>1827</v>
      </c>
      <c r="J3186" s="4">
        <f>SUMIFS(I:I,D:D,External_Data[[#This Row],[Brand]],F:F,External_Data[[#This Row],[Year]])</f>
        <v>29988</v>
      </c>
      <c r="K31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227535</v>
      </c>
    </row>
    <row r="3187" spans="1:11" x14ac:dyDescent="0.25">
      <c r="A3187" s="1" t="s">
        <v>9</v>
      </c>
      <c r="B3187" s="1" t="s">
        <v>47</v>
      </c>
      <c r="C3187" s="1" t="s">
        <v>11</v>
      </c>
      <c r="D3187" s="1" t="s">
        <v>48</v>
      </c>
      <c r="E3187" s="1" t="s">
        <v>13</v>
      </c>
      <c r="F3187">
        <v>2022</v>
      </c>
      <c r="G3187">
        <v>7</v>
      </c>
      <c r="H3187">
        <v>567</v>
      </c>
      <c r="I3187">
        <v>2268</v>
      </c>
      <c r="J3187" s="4">
        <f>SUMIFS(I:I,D:D,External_Data[[#This Row],[Brand]],F:F,External_Data[[#This Row],[Year]])</f>
        <v>29988</v>
      </c>
      <c r="K31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145264</v>
      </c>
    </row>
    <row r="3188" spans="1:11" x14ac:dyDescent="0.25">
      <c r="A3188" s="1" t="s">
        <v>9</v>
      </c>
      <c r="B3188" s="1" t="s">
        <v>47</v>
      </c>
      <c r="C3188" s="1" t="s">
        <v>11</v>
      </c>
      <c r="D3188" s="1" t="s">
        <v>48</v>
      </c>
      <c r="E3188" s="1" t="s">
        <v>13</v>
      </c>
      <c r="F3188">
        <v>2022</v>
      </c>
      <c r="G3188">
        <v>8</v>
      </c>
      <c r="H3188">
        <v>210</v>
      </c>
      <c r="I3188">
        <v>882</v>
      </c>
      <c r="J3188" s="4">
        <f>SUMIFS(I:I,D:D,External_Data[[#This Row],[Brand]],F:F,External_Data[[#This Row],[Year]])</f>
        <v>29988</v>
      </c>
      <c r="K31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102760</v>
      </c>
    </row>
    <row r="3189" spans="1:11" x14ac:dyDescent="0.25">
      <c r="A3189" s="1" t="s">
        <v>9</v>
      </c>
      <c r="B3189" s="1" t="s">
        <v>47</v>
      </c>
      <c r="C3189" s="1" t="s">
        <v>11</v>
      </c>
      <c r="D3189" s="1" t="s">
        <v>48</v>
      </c>
      <c r="E3189" s="1" t="s">
        <v>13</v>
      </c>
      <c r="F3189">
        <v>2022</v>
      </c>
      <c r="G3189">
        <v>11</v>
      </c>
      <c r="H3189">
        <v>294</v>
      </c>
      <c r="I3189">
        <v>1155</v>
      </c>
      <c r="J3189" s="4">
        <f>SUMIFS(I:I,D:D,External_Data[[#This Row],[Brand]],F:F,External_Data[[#This Row],[Year]])</f>
        <v>29988</v>
      </c>
      <c r="K31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38199</v>
      </c>
    </row>
    <row r="3190" spans="1:11" x14ac:dyDescent="0.25">
      <c r="A3190" s="1" t="s">
        <v>9</v>
      </c>
      <c r="B3190" s="1" t="s">
        <v>47</v>
      </c>
      <c r="C3190" s="1" t="s">
        <v>11</v>
      </c>
      <c r="D3190" s="1" t="s">
        <v>48</v>
      </c>
      <c r="E3190" s="1" t="s">
        <v>13</v>
      </c>
      <c r="F3190">
        <v>2022</v>
      </c>
      <c r="G3190">
        <v>12</v>
      </c>
      <c r="H3190">
        <v>189</v>
      </c>
      <c r="I3190">
        <v>756</v>
      </c>
      <c r="J3190" s="4">
        <f>SUMIFS(I:I,D:D,External_Data[[#This Row],[Brand]],F:F,External_Data[[#This Row],[Year]])</f>
        <v>29988</v>
      </c>
      <c r="K31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29988</v>
      </c>
    </row>
    <row r="3191" spans="1:11" x14ac:dyDescent="0.25">
      <c r="A3191" s="1" t="s">
        <v>9</v>
      </c>
      <c r="B3191" s="1" t="s">
        <v>47</v>
      </c>
      <c r="C3191" s="1" t="s">
        <v>11</v>
      </c>
      <c r="D3191" s="1" t="s">
        <v>48</v>
      </c>
      <c r="E3191" s="1" t="s">
        <v>13</v>
      </c>
      <c r="F3191">
        <v>2023</v>
      </c>
      <c r="G3191">
        <v>2</v>
      </c>
      <c r="H3191">
        <v>168</v>
      </c>
      <c r="I3191">
        <v>700</v>
      </c>
      <c r="J3191" s="4">
        <f>SUMIFS(I:I,D:D,External_Data[[#This Row],[Brand]],F:F,External_Data[[#This Row],[Year]])</f>
        <v>700</v>
      </c>
      <c r="K31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4753</v>
      </c>
    </row>
    <row r="3192" spans="1:11" x14ac:dyDescent="0.25">
      <c r="A3192" s="1" t="s">
        <v>9</v>
      </c>
      <c r="B3192" s="1" t="s">
        <v>47</v>
      </c>
      <c r="C3192" s="1" t="s">
        <v>11</v>
      </c>
      <c r="D3192" s="1" t="s">
        <v>48</v>
      </c>
      <c r="E3192" s="1" t="s">
        <v>14</v>
      </c>
      <c r="F3192">
        <v>2018</v>
      </c>
      <c r="G3192">
        <v>1</v>
      </c>
      <c r="H3192">
        <v>2387</v>
      </c>
      <c r="I3192">
        <v>9541</v>
      </c>
      <c r="J3192" s="4">
        <f>SUMIFS(I:I,D:D,External_Data[[#This Row],[Brand]],F:F,External_Data[[#This Row],[Year]])</f>
        <v>1484553</v>
      </c>
      <c r="K31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3" spans="1:11" x14ac:dyDescent="0.25">
      <c r="A3193" s="1" t="s">
        <v>9</v>
      </c>
      <c r="B3193" s="1" t="s">
        <v>47</v>
      </c>
      <c r="C3193" s="1" t="s">
        <v>11</v>
      </c>
      <c r="D3193" s="1" t="s">
        <v>48</v>
      </c>
      <c r="E3193" s="1" t="s">
        <v>14</v>
      </c>
      <c r="F3193">
        <v>2018</v>
      </c>
      <c r="G3193">
        <v>2</v>
      </c>
      <c r="H3193">
        <v>1967</v>
      </c>
      <c r="I3193">
        <v>78645</v>
      </c>
      <c r="J3193" s="4">
        <f>SUMIFS(I:I,D:D,External_Data[[#This Row],[Brand]],F:F,External_Data[[#This Row],[Year]])</f>
        <v>1484553</v>
      </c>
      <c r="K31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4" spans="1:11" x14ac:dyDescent="0.25">
      <c r="A3194" s="1" t="s">
        <v>9</v>
      </c>
      <c r="B3194" s="1" t="s">
        <v>47</v>
      </c>
      <c r="C3194" s="1" t="s">
        <v>11</v>
      </c>
      <c r="D3194" s="1" t="s">
        <v>48</v>
      </c>
      <c r="E3194" s="1" t="s">
        <v>14</v>
      </c>
      <c r="F3194">
        <v>2018</v>
      </c>
      <c r="G3194">
        <v>3</v>
      </c>
      <c r="H3194">
        <v>1855</v>
      </c>
      <c r="I3194">
        <v>73955</v>
      </c>
      <c r="J3194" s="4">
        <f>SUMIFS(I:I,D:D,External_Data[[#This Row],[Brand]],F:F,External_Data[[#This Row],[Year]])</f>
        <v>1484553</v>
      </c>
      <c r="K31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5" spans="1:11" x14ac:dyDescent="0.25">
      <c r="A3195" s="1" t="s">
        <v>9</v>
      </c>
      <c r="B3195" s="1" t="s">
        <v>47</v>
      </c>
      <c r="C3195" s="1" t="s">
        <v>11</v>
      </c>
      <c r="D3195" s="1" t="s">
        <v>48</v>
      </c>
      <c r="E3195" s="1" t="s">
        <v>14</v>
      </c>
      <c r="F3195">
        <v>2018</v>
      </c>
      <c r="G3195">
        <v>4</v>
      </c>
      <c r="H3195">
        <v>1365</v>
      </c>
      <c r="I3195">
        <v>54285</v>
      </c>
      <c r="J3195" s="4">
        <f>SUMIFS(I:I,D:D,External_Data[[#This Row],[Brand]],F:F,External_Data[[#This Row],[Year]])</f>
        <v>1484553</v>
      </c>
      <c r="K31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6" spans="1:11" x14ac:dyDescent="0.25">
      <c r="A3196" s="1" t="s">
        <v>9</v>
      </c>
      <c r="B3196" s="1" t="s">
        <v>47</v>
      </c>
      <c r="C3196" s="1" t="s">
        <v>11</v>
      </c>
      <c r="D3196" s="1" t="s">
        <v>48</v>
      </c>
      <c r="E3196" s="1" t="s">
        <v>14</v>
      </c>
      <c r="F3196">
        <v>2018</v>
      </c>
      <c r="G3196">
        <v>5</v>
      </c>
      <c r="H3196">
        <v>2373</v>
      </c>
      <c r="I3196">
        <v>9464</v>
      </c>
      <c r="J3196" s="4">
        <f>SUMIFS(I:I,D:D,External_Data[[#This Row],[Brand]],F:F,External_Data[[#This Row],[Year]])</f>
        <v>1484553</v>
      </c>
      <c r="K31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7" spans="1:11" x14ac:dyDescent="0.25">
      <c r="A3197" s="1" t="s">
        <v>9</v>
      </c>
      <c r="B3197" s="1" t="s">
        <v>47</v>
      </c>
      <c r="C3197" s="1" t="s">
        <v>11</v>
      </c>
      <c r="D3197" s="1" t="s">
        <v>48</v>
      </c>
      <c r="E3197" s="1" t="s">
        <v>14</v>
      </c>
      <c r="F3197">
        <v>2018</v>
      </c>
      <c r="G3197">
        <v>6</v>
      </c>
      <c r="H3197">
        <v>2121</v>
      </c>
      <c r="I3197">
        <v>84595</v>
      </c>
      <c r="J3197" s="4">
        <f>SUMIFS(I:I,D:D,External_Data[[#This Row],[Brand]],F:F,External_Data[[#This Row],[Year]])</f>
        <v>1484553</v>
      </c>
      <c r="K31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8" spans="1:11" x14ac:dyDescent="0.25">
      <c r="A3198" s="1" t="s">
        <v>9</v>
      </c>
      <c r="B3198" s="1" t="s">
        <v>47</v>
      </c>
      <c r="C3198" s="1" t="s">
        <v>11</v>
      </c>
      <c r="D3198" s="1" t="s">
        <v>48</v>
      </c>
      <c r="E3198" s="1" t="s">
        <v>14</v>
      </c>
      <c r="F3198">
        <v>2018</v>
      </c>
      <c r="G3198">
        <v>7</v>
      </c>
      <c r="H3198">
        <v>2009</v>
      </c>
      <c r="I3198">
        <v>79975</v>
      </c>
      <c r="J3198" s="4">
        <f>SUMIFS(I:I,D:D,External_Data[[#This Row],[Brand]],F:F,External_Data[[#This Row],[Year]])</f>
        <v>1484553</v>
      </c>
      <c r="K31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199" spans="1:11" x14ac:dyDescent="0.25">
      <c r="A3199" s="1" t="s">
        <v>9</v>
      </c>
      <c r="B3199" s="1" t="s">
        <v>47</v>
      </c>
      <c r="C3199" s="1" t="s">
        <v>11</v>
      </c>
      <c r="D3199" s="1" t="s">
        <v>48</v>
      </c>
      <c r="E3199" s="1" t="s">
        <v>14</v>
      </c>
      <c r="F3199">
        <v>2018</v>
      </c>
      <c r="G3199">
        <v>8</v>
      </c>
      <c r="H3199">
        <v>2338</v>
      </c>
      <c r="I3199">
        <v>9324</v>
      </c>
      <c r="J3199" s="4">
        <f>SUMIFS(I:I,D:D,External_Data[[#This Row],[Brand]],F:F,External_Data[[#This Row],[Year]])</f>
        <v>1484553</v>
      </c>
      <c r="K31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00" spans="1:11" x14ac:dyDescent="0.25">
      <c r="A3200" s="1" t="s">
        <v>9</v>
      </c>
      <c r="B3200" s="1" t="s">
        <v>47</v>
      </c>
      <c r="C3200" s="1" t="s">
        <v>11</v>
      </c>
      <c r="D3200" s="1" t="s">
        <v>48</v>
      </c>
      <c r="E3200" s="1" t="s">
        <v>14</v>
      </c>
      <c r="F3200">
        <v>2018</v>
      </c>
      <c r="G3200">
        <v>9</v>
      </c>
      <c r="H3200">
        <v>1771</v>
      </c>
      <c r="I3200">
        <v>7084</v>
      </c>
      <c r="J3200" s="4">
        <f>SUMIFS(I:I,D:D,External_Data[[#This Row],[Brand]],F:F,External_Data[[#This Row],[Year]])</f>
        <v>1484553</v>
      </c>
      <c r="K32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01" spans="1:11" x14ac:dyDescent="0.25">
      <c r="A3201" s="1" t="s">
        <v>9</v>
      </c>
      <c r="B3201" s="1" t="s">
        <v>47</v>
      </c>
      <c r="C3201" s="1" t="s">
        <v>11</v>
      </c>
      <c r="D3201" s="1" t="s">
        <v>48</v>
      </c>
      <c r="E3201" s="1" t="s">
        <v>14</v>
      </c>
      <c r="F3201">
        <v>2018</v>
      </c>
      <c r="G3201">
        <v>10</v>
      </c>
      <c r="H3201">
        <v>2352</v>
      </c>
      <c r="I3201">
        <v>9401</v>
      </c>
      <c r="J3201" s="4">
        <f>SUMIFS(I:I,D:D,External_Data[[#This Row],[Brand]],F:F,External_Data[[#This Row],[Year]])</f>
        <v>1484553</v>
      </c>
      <c r="K32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02" spans="1:11" x14ac:dyDescent="0.25">
      <c r="A3202" s="1" t="s">
        <v>9</v>
      </c>
      <c r="B3202" s="1" t="s">
        <v>47</v>
      </c>
      <c r="C3202" s="1" t="s">
        <v>11</v>
      </c>
      <c r="D3202" s="1" t="s">
        <v>48</v>
      </c>
      <c r="E3202" s="1" t="s">
        <v>14</v>
      </c>
      <c r="F3202">
        <v>2018</v>
      </c>
      <c r="G3202">
        <v>11</v>
      </c>
      <c r="H3202">
        <v>1603</v>
      </c>
      <c r="I3202">
        <v>64085</v>
      </c>
      <c r="J3202" s="4">
        <f>SUMIFS(I:I,D:D,External_Data[[#This Row],[Brand]],F:F,External_Data[[#This Row],[Year]])</f>
        <v>1484553</v>
      </c>
      <c r="K32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03" spans="1:11" x14ac:dyDescent="0.25">
      <c r="A3203" s="1" t="s">
        <v>9</v>
      </c>
      <c r="B3203" s="1" t="s">
        <v>47</v>
      </c>
      <c r="C3203" s="1" t="s">
        <v>11</v>
      </c>
      <c r="D3203" s="1" t="s">
        <v>48</v>
      </c>
      <c r="E3203" s="1" t="s">
        <v>14</v>
      </c>
      <c r="F3203">
        <v>2018</v>
      </c>
      <c r="G3203">
        <v>12</v>
      </c>
      <c r="H3203">
        <v>16835</v>
      </c>
      <c r="I3203">
        <v>67305</v>
      </c>
      <c r="J3203" s="4">
        <f>SUMIFS(I:I,D:D,External_Data[[#This Row],[Brand]],F:F,External_Data[[#This Row],[Year]])</f>
        <v>1484553</v>
      </c>
      <c r="K32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04" spans="1:11" x14ac:dyDescent="0.25">
      <c r="A3204" s="1" t="s">
        <v>9</v>
      </c>
      <c r="B3204" s="1" t="s">
        <v>47</v>
      </c>
      <c r="C3204" s="1" t="s">
        <v>11</v>
      </c>
      <c r="D3204" s="1" t="s">
        <v>48</v>
      </c>
      <c r="E3204" s="1" t="s">
        <v>14</v>
      </c>
      <c r="F3204">
        <v>2019</v>
      </c>
      <c r="G3204">
        <v>1</v>
      </c>
      <c r="H3204">
        <v>3437</v>
      </c>
      <c r="I3204">
        <v>13741</v>
      </c>
      <c r="J3204" s="4">
        <f>SUMIFS(I:I,D:D,External_Data[[#This Row],[Brand]],F:F,External_Data[[#This Row],[Year]])</f>
        <v>461195</v>
      </c>
      <c r="K32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497784</v>
      </c>
    </row>
    <row r="3205" spans="1:11" x14ac:dyDescent="0.25">
      <c r="A3205" s="1" t="s">
        <v>9</v>
      </c>
      <c r="B3205" s="1" t="s">
        <v>47</v>
      </c>
      <c r="C3205" s="1" t="s">
        <v>11</v>
      </c>
      <c r="D3205" s="1" t="s">
        <v>48</v>
      </c>
      <c r="E3205" s="1" t="s">
        <v>14</v>
      </c>
      <c r="F3205">
        <v>2019</v>
      </c>
      <c r="G3205">
        <v>2</v>
      </c>
      <c r="H3205">
        <v>2975</v>
      </c>
      <c r="I3205">
        <v>11851</v>
      </c>
      <c r="J3205" s="4">
        <f>SUMIFS(I:I,D:D,External_Data[[#This Row],[Brand]],F:F,External_Data[[#This Row],[Year]])</f>
        <v>461195</v>
      </c>
      <c r="K32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495817</v>
      </c>
    </row>
    <row r="3206" spans="1:11" x14ac:dyDescent="0.25">
      <c r="A3206" s="1" t="s">
        <v>9</v>
      </c>
      <c r="B3206" s="1" t="s">
        <v>47</v>
      </c>
      <c r="C3206" s="1" t="s">
        <v>11</v>
      </c>
      <c r="D3206" s="1" t="s">
        <v>48</v>
      </c>
      <c r="E3206" s="1" t="s">
        <v>14</v>
      </c>
      <c r="F3206">
        <v>2019</v>
      </c>
      <c r="G3206">
        <v>3</v>
      </c>
      <c r="H3206">
        <v>2310</v>
      </c>
      <c r="I3206">
        <v>9233</v>
      </c>
      <c r="J3206" s="4">
        <f>SUMIFS(I:I,D:D,External_Data[[#This Row],[Brand]],F:F,External_Data[[#This Row],[Year]])</f>
        <v>461195</v>
      </c>
      <c r="K32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493962</v>
      </c>
    </row>
    <row r="3207" spans="1:11" x14ac:dyDescent="0.25">
      <c r="A3207" s="1" t="s">
        <v>9</v>
      </c>
      <c r="B3207" s="1" t="s">
        <v>47</v>
      </c>
      <c r="C3207" s="1" t="s">
        <v>11</v>
      </c>
      <c r="D3207" s="1" t="s">
        <v>48</v>
      </c>
      <c r="E3207" s="1" t="s">
        <v>14</v>
      </c>
      <c r="F3207">
        <v>2019</v>
      </c>
      <c r="G3207">
        <v>4</v>
      </c>
      <c r="H3207">
        <v>2688</v>
      </c>
      <c r="I3207">
        <v>10724</v>
      </c>
      <c r="J3207" s="4">
        <f>SUMIFS(I:I,D:D,External_Data[[#This Row],[Brand]],F:F,External_Data[[#This Row],[Year]])</f>
        <v>461195</v>
      </c>
      <c r="K32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492597</v>
      </c>
    </row>
    <row r="3208" spans="1:11" x14ac:dyDescent="0.25">
      <c r="A3208" s="1" t="s">
        <v>9</v>
      </c>
      <c r="B3208" s="1" t="s">
        <v>47</v>
      </c>
      <c r="C3208" s="1" t="s">
        <v>11</v>
      </c>
      <c r="D3208" s="1" t="s">
        <v>48</v>
      </c>
      <c r="E3208" s="1" t="s">
        <v>14</v>
      </c>
      <c r="F3208">
        <v>2019</v>
      </c>
      <c r="G3208">
        <v>5</v>
      </c>
      <c r="H3208">
        <v>3514</v>
      </c>
      <c r="I3208">
        <v>13993</v>
      </c>
      <c r="J3208" s="4">
        <f>SUMIFS(I:I,D:D,External_Data[[#This Row],[Brand]],F:F,External_Data[[#This Row],[Year]])</f>
        <v>461195</v>
      </c>
      <c r="K32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490224</v>
      </c>
    </row>
    <row r="3209" spans="1:11" x14ac:dyDescent="0.25">
      <c r="A3209" s="1" t="s">
        <v>9</v>
      </c>
      <c r="B3209" s="1" t="s">
        <v>47</v>
      </c>
      <c r="C3209" s="1" t="s">
        <v>11</v>
      </c>
      <c r="D3209" s="1" t="s">
        <v>48</v>
      </c>
      <c r="E3209" s="1" t="s">
        <v>14</v>
      </c>
      <c r="F3209">
        <v>2019</v>
      </c>
      <c r="G3209">
        <v>6</v>
      </c>
      <c r="H3209">
        <v>3507</v>
      </c>
      <c r="I3209">
        <v>14014</v>
      </c>
      <c r="J3209" s="4">
        <f>SUMIFS(I:I,D:D,External_Data[[#This Row],[Brand]],F:F,External_Data[[#This Row],[Year]])</f>
        <v>461195</v>
      </c>
      <c r="K32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488103</v>
      </c>
    </row>
    <row r="3210" spans="1:11" x14ac:dyDescent="0.25">
      <c r="A3210" s="1" t="s">
        <v>9</v>
      </c>
      <c r="B3210" s="1" t="s">
        <v>47</v>
      </c>
      <c r="C3210" s="1" t="s">
        <v>11</v>
      </c>
      <c r="D3210" s="1" t="s">
        <v>48</v>
      </c>
      <c r="E3210" s="1" t="s">
        <v>14</v>
      </c>
      <c r="F3210">
        <v>2019</v>
      </c>
      <c r="G3210">
        <v>7</v>
      </c>
      <c r="H3210">
        <v>2884</v>
      </c>
      <c r="I3210">
        <v>11473</v>
      </c>
      <c r="J3210" s="4">
        <f>SUMIFS(I:I,D:D,External_Data[[#This Row],[Brand]],F:F,External_Data[[#This Row],[Year]])</f>
        <v>461195</v>
      </c>
      <c r="K32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486094</v>
      </c>
    </row>
    <row r="3211" spans="1:11" x14ac:dyDescent="0.25">
      <c r="A3211" s="1" t="s">
        <v>9</v>
      </c>
      <c r="B3211" s="1" t="s">
        <v>47</v>
      </c>
      <c r="C3211" s="1" t="s">
        <v>11</v>
      </c>
      <c r="D3211" s="1" t="s">
        <v>48</v>
      </c>
      <c r="E3211" s="1" t="s">
        <v>14</v>
      </c>
      <c r="F3211">
        <v>2019</v>
      </c>
      <c r="G3211">
        <v>8</v>
      </c>
      <c r="H3211">
        <v>2849</v>
      </c>
      <c r="I3211">
        <v>11347</v>
      </c>
      <c r="J3211" s="4">
        <f>SUMIFS(I:I,D:D,External_Data[[#This Row],[Brand]],F:F,External_Data[[#This Row],[Year]])</f>
        <v>461195</v>
      </c>
      <c r="K32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483756</v>
      </c>
    </row>
    <row r="3212" spans="1:11" x14ac:dyDescent="0.25">
      <c r="A3212" s="1" t="s">
        <v>9</v>
      </c>
      <c r="B3212" s="1" t="s">
        <v>47</v>
      </c>
      <c r="C3212" s="1" t="s">
        <v>11</v>
      </c>
      <c r="D3212" s="1" t="s">
        <v>48</v>
      </c>
      <c r="E3212" s="1" t="s">
        <v>14</v>
      </c>
      <c r="F3212">
        <v>2019</v>
      </c>
      <c r="G3212">
        <v>9</v>
      </c>
      <c r="H3212">
        <v>2597</v>
      </c>
      <c r="I3212">
        <v>10353</v>
      </c>
      <c r="J3212" s="4">
        <f>SUMIFS(I:I,D:D,External_Data[[#This Row],[Brand]],F:F,External_Data[[#This Row],[Year]])</f>
        <v>461195</v>
      </c>
      <c r="K32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481985</v>
      </c>
    </row>
    <row r="3213" spans="1:11" x14ac:dyDescent="0.25">
      <c r="A3213" s="1" t="s">
        <v>9</v>
      </c>
      <c r="B3213" s="1" t="s">
        <v>47</v>
      </c>
      <c r="C3213" s="1" t="s">
        <v>11</v>
      </c>
      <c r="D3213" s="1" t="s">
        <v>48</v>
      </c>
      <c r="E3213" s="1" t="s">
        <v>14</v>
      </c>
      <c r="F3213">
        <v>2019</v>
      </c>
      <c r="G3213">
        <v>10</v>
      </c>
      <c r="H3213">
        <v>2457</v>
      </c>
      <c r="I3213">
        <v>9814</v>
      </c>
      <c r="J3213" s="4">
        <f>SUMIFS(I:I,D:D,External_Data[[#This Row],[Brand]],F:F,External_Data[[#This Row],[Year]])</f>
        <v>461195</v>
      </c>
      <c r="K32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479633</v>
      </c>
    </row>
    <row r="3214" spans="1:11" x14ac:dyDescent="0.25">
      <c r="A3214" s="1" t="s">
        <v>9</v>
      </c>
      <c r="B3214" s="1" t="s">
        <v>47</v>
      </c>
      <c r="C3214" s="1" t="s">
        <v>11</v>
      </c>
      <c r="D3214" s="1" t="s">
        <v>48</v>
      </c>
      <c r="E3214" s="1" t="s">
        <v>14</v>
      </c>
      <c r="F3214">
        <v>2019</v>
      </c>
      <c r="G3214">
        <v>11</v>
      </c>
      <c r="H3214">
        <v>3360</v>
      </c>
      <c r="I3214">
        <v>13398</v>
      </c>
      <c r="J3214" s="4">
        <f>SUMIFS(I:I,D:D,External_Data[[#This Row],[Brand]],F:F,External_Data[[#This Row],[Year]])</f>
        <v>461195</v>
      </c>
      <c r="K32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478030</v>
      </c>
    </row>
    <row r="3215" spans="1:11" x14ac:dyDescent="0.25">
      <c r="A3215" s="1" t="s">
        <v>9</v>
      </c>
      <c r="B3215" s="1" t="s">
        <v>47</v>
      </c>
      <c r="C3215" s="1" t="s">
        <v>11</v>
      </c>
      <c r="D3215" s="1" t="s">
        <v>48</v>
      </c>
      <c r="E3215" s="1" t="s">
        <v>14</v>
      </c>
      <c r="F3215">
        <v>2019</v>
      </c>
      <c r="G3215">
        <v>12</v>
      </c>
      <c r="H3215">
        <v>2947</v>
      </c>
      <c r="I3215">
        <v>11746</v>
      </c>
      <c r="J3215" s="4">
        <f>SUMIFS(I:I,D:D,External_Data[[#This Row],[Brand]],F:F,External_Data[[#This Row],[Year]])</f>
        <v>461195</v>
      </c>
      <c r="K32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461195</v>
      </c>
    </row>
    <row r="3216" spans="1:11" x14ac:dyDescent="0.25">
      <c r="A3216" s="1" t="s">
        <v>9</v>
      </c>
      <c r="B3216" s="1" t="s">
        <v>47</v>
      </c>
      <c r="C3216" s="1" t="s">
        <v>11</v>
      </c>
      <c r="D3216" s="1" t="s">
        <v>48</v>
      </c>
      <c r="E3216" s="1" t="s">
        <v>14</v>
      </c>
      <c r="F3216">
        <v>2020</v>
      </c>
      <c r="G3216">
        <v>1</v>
      </c>
      <c r="H3216">
        <v>3738</v>
      </c>
      <c r="I3216">
        <v>14910</v>
      </c>
      <c r="J3216" s="4">
        <f>SUMIFS(I:I,D:D,External_Data[[#This Row],[Brand]],F:F,External_Data[[#This Row],[Year]])</f>
        <v>2896551</v>
      </c>
      <c r="K32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2928639</v>
      </c>
    </row>
    <row r="3217" spans="1:11" x14ac:dyDescent="0.25">
      <c r="A3217" s="1" t="s">
        <v>9</v>
      </c>
      <c r="B3217" s="1" t="s">
        <v>47</v>
      </c>
      <c r="C3217" s="1" t="s">
        <v>11</v>
      </c>
      <c r="D3217" s="1" t="s">
        <v>48</v>
      </c>
      <c r="E3217" s="1" t="s">
        <v>14</v>
      </c>
      <c r="F3217">
        <v>2020</v>
      </c>
      <c r="G3217">
        <v>2</v>
      </c>
      <c r="H3217">
        <v>35175</v>
      </c>
      <c r="I3217">
        <v>14007</v>
      </c>
      <c r="J3217" s="4">
        <f>SUMIFS(I:I,D:D,External_Data[[#This Row],[Brand]],F:F,External_Data[[#This Row],[Year]])</f>
        <v>2896551</v>
      </c>
      <c r="K32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2925664</v>
      </c>
    </row>
    <row r="3218" spans="1:11" x14ac:dyDescent="0.25">
      <c r="A3218" s="1" t="s">
        <v>9</v>
      </c>
      <c r="B3218" s="1" t="s">
        <v>47</v>
      </c>
      <c r="C3218" s="1" t="s">
        <v>11</v>
      </c>
      <c r="D3218" s="1" t="s">
        <v>48</v>
      </c>
      <c r="E3218" s="1" t="s">
        <v>14</v>
      </c>
      <c r="F3218">
        <v>2020</v>
      </c>
      <c r="G3218">
        <v>3</v>
      </c>
      <c r="H3218">
        <v>5124</v>
      </c>
      <c r="I3218">
        <v>20475</v>
      </c>
      <c r="J3218" s="4">
        <f>SUMIFS(I:I,D:D,External_Data[[#This Row],[Brand]],F:F,External_Data[[#This Row],[Year]])</f>
        <v>2896551</v>
      </c>
      <c r="K32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2923354</v>
      </c>
    </row>
    <row r="3219" spans="1:11" x14ac:dyDescent="0.25">
      <c r="A3219" s="1" t="s">
        <v>9</v>
      </c>
      <c r="B3219" s="1" t="s">
        <v>47</v>
      </c>
      <c r="C3219" s="1" t="s">
        <v>11</v>
      </c>
      <c r="D3219" s="1" t="s">
        <v>48</v>
      </c>
      <c r="E3219" s="1" t="s">
        <v>14</v>
      </c>
      <c r="F3219">
        <v>2020</v>
      </c>
      <c r="G3219">
        <v>4</v>
      </c>
      <c r="H3219">
        <v>42105</v>
      </c>
      <c r="I3219">
        <v>167895</v>
      </c>
      <c r="J3219" s="4">
        <f>SUMIFS(I:I,D:D,External_Data[[#This Row],[Brand]],F:F,External_Data[[#This Row],[Year]])</f>
        <v>2896551</v>
      </c>
      <c r="K32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2920666</v>
      </c>
    </row>
    <row r="3220" spans="1:11" x14ac:dyDescent="0.25">
      <c r="A3220" s="1" t="s">
        <v>9</v>
      </c>
      <c r="B3220" s="1" t="s">
        <v>47</v>
      </c>
      <c r="C3220" s="1" t="s">
        <v>11</v>
      </c>
      <c r="D3220" s="1" t="s">
        <v>48</v>
      </c>
      <c r="E3220" s="1" t="s">
        <v>14</v>
      </c>
      <c r="F3220">
        <v>2020</v>
      </c>
      <c r="G3220">
        <v>5</v>
      </c>
      <c r="H3220">
        <v>43365</v>
      </c>
      <c r="I3220">
        <v>172935</v>
      </c>
      <c r="J3220" s="4">
        <f>SUMIFS(I:I,D:D,External_Data[[#This Row],[Brand]],F:F,External_Data[[#This Row],[Year]])</f>
        <v>2896551</v>
      </c>
      <c r="K32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2917152</v>
      </c>
    </row>
    <row r="3221" spans="1:11" x14ac:dyDescent="0.25">
      <c r="A3221" s="1" t="s">
        <v>9</v>
      </c>
      <c r="B3221" s="1" t="s">
        <v>47</v>
      </c>
      <c r="C3221" s="1" t="s">
        <v>11</v>
      </c>
      <c r="D3221" s="1" t="s">
        <v>48</v>
      </c>
      <c r="E3221" s="1" t="s">
        <v>14</v>
      </c>
      <c r="F3221">
        <v>2020</v>
      </c>
      <c r="G3221">
        <v>6</v>
      </c>
      <c r="H3221">
        <v>4620</v>
      </c>
      <c r="I3221">
        <v>18438</v>
      </c>
      <c r="J3221" s="4">
        <f>SUMIFS(I:I,D:D,External_Data[[#This Row],[Brand]],F:F,External_Data[[#This Row],[Year]])</f>
        <v>2896551</v>
      </c>
      <c r="K32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2913645</v>
      </c>
    </row>
    <row r="3222" spans="1:11" x14ac:dyDescent="0.25">
      <c r="A3222" s="1" t="s">
        <v>9</v>
      </c>
      <c r="B3222" s="1" t="s">
        <v>47</v>
      </c>
      <c r="C3222" s="1" t="s">
        <v>11</v>
      </c>
      <c r="D3222" s="1" t="s">
        <v>48</v>
      </c>
      <c r="E3222" s="1" t="s">
        <v>14</v>
      </c>
      <c r="F3222">
        <v>2020</v>
      </c>
      <c r="G3222">
        <v>7</v>
      </c>
      <c r="H3222">
        <v>38115</v>
      </c>
      <c r="I3222">
        <v>152355</v>
      </c>
      <c r="J3222" s="4">
        <f>SUMIFS(I:I,D:D,External_Data[[#This Row],[Brand]],F:F,External_Data[[#This Row],[Year]])</f>
        <v>2896551</v>
      </c>
      <c r="K32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2910761</v>
      </c>
    </row>
    <row r="3223" spans="1:11" x14ac:dyDescent="0.25">
      <c r="A3223" s="1" t="s">
        <v>9</v>
      </c>
      <c r="B3223" s="1" t="s">
        <v>47</v>
      </c>
      <c r="C3223" s="1" t="s">
        <v>11</v>
      </c>
      <c r="D3223" s="1" t="s">
        <v>48</v>
      </c>
      <c r="E3223" s="1" t="s">
        <v>14</v>
      </c>
      <c r="F3223">
        <v>2020</v>
      </c>
      <c r="G3223">
        <v>8</v>
      </c>
      <c r="H3223">
        <v>4242</v>
      </c>
      <c r="I3223">
        <v>16989</v>
      </c>
      <c r="J3223" s="4">
        <f>SUMIFS(I:I,D:D,External_Data[[#This Row],[Brand]],F:F,External_Data[[#This Row],[Year]])</f>
        <v>2896551</v>
      </c>
      <c r="K32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2907912</v>
      </c>
    </row>
    <row r="3224" spans="1:11" x14ac:dyDescent="0.25">
      <c r="A3224" s="1" t="s">
        <v>9</v>
      </c>
      <c r="B3224" s="1" t="s">
        <v>47</v>
      </c>
      <c r="C3224" s="1" t="s">
        <v>11</v>
      </c>
      <c r="D3224" s="1" t="s">
        <v>48</v>
      </c>
      <c r="E3224" s="1" t="s">
        <v>14</v>
      </c>
      <c r="F3224">
        <v>2020</v>
      </c>
      <c r="G3224">
        <v>9</v>
      </c>
      <c r="H3224">
        <v>4536</v>
      </c>
      <c r="I3224">
        <v>18081</v>
      </c>
      <c r="J3224" s="4">
        <f>SUMIFS(I:I,D:D,External_Data[[#This Row],[Brand]],F:F,External_Data[[#This Row],[Year]])</f>
        <v>2896551</v>
      </c>
      <c r="K32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2905315</v>
      </c>
    </row>
    <row r="3225" spans="1:11" x14ac:dyDescent="0.25">
      <c r="A3225" s="1" t="s">
        <v>9</v>
      </c>
      <c r="B3225" s="1" t="s">
        <v>47</v>
      </c>
      <c r="C3225" s="1" t="s">
        <v>11</v>
      </c>
      <c r="D3225" s="1" t="s">
        <v>48</v>
      </c>
      <c r="E3225" s="1" t="s">
        <v>14</v>
      </c>
      <c r="F3225">
        <v>2020</v>
      </c>
      <c r="G3225">
        <v>10</v>
      </c>
      <c r="H3225">
        <v>4494</v>
      </c>
      <c r="I3225">
        <v>17934</v>
      </c>
      <c r="J3225" s="4">
        <f>SUMIFS(I:I,D:D,External_Data[[#This Row],[Brand]],F:F,External_Data[[#This Row],[Year]])</f>
        <v>2896551</v>
      </c>
      <c r="K32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2902858</v>
      </c>
    </row>
    <row r="3226" spans="1:11" x14ac:dyDescent="0.25">
      <c r="A3226" s="1" t="s">
        <v>9</v>
      </c>
      <c r="B3226" s="1" t="s">
        <v>47</v>
      </c>
      <c r="C3226" s="1" t="s">
        <v>11</v>
      </c>
      <c r="D3226" s="1" t="s">
        <v>48</v>
      </c>
      <c r="E3226" s="1" t="s">
        <v>14</v>
      </c>
      <c r="F3226">
        <v>2020</v>
      </c>
      <c r="G3226">
        <v>11</v>
      </c>
      <c r="H3226">
        <v>44835</v>
      </c>
      <c r="I3226">
        <v>17850</v>
      </c>
      <c r="J3226" s="4">
        <f>SUMIFS(I:I,D:D,External_Data[[#This Row],[Brand]],F:F,External_Data[[#This Row],[Year]])</f>
        <v>2896551</v>
      </c>
      <c r="K32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2899498</v>
      </c>
    </row>
    <row r="3227" spans="1:11" x14ac:dyDescent="0.25">
      <c r="A3227" s="1" t="s">
        <v>9</v>
      </c>
      <c r="B3227" s="1" t="s">
        <v>47</v>
      </c>
      <c r="C3227" s="1" t="s">
        <v>11</v>
      </c>
      <c r="D3227" s="1" t="s">
        <v>48</v>
      </c>
      <c r="E3227" s="1" t="s">
        <v>14</v>
      </c>
      <c r="F3227">
        <v>2020</v>
      </c>
      <c r="G3227">
        <v>12</v>
      </c>
      <c r="H3227">
        <v>40635</v>
      </c>
      <c r="I3227">
        <v>16212</v>
      </c>
      <c r="J3227" s="4">
        <f>SUMIFS(I:I,D:D,External_Data[[#This Row],[Brand]],F:F,External_Data[[#This Row],[Year]])</f>
        <v>2896551</v>
      </c>
      <c r="K32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2896551</v>
      </c>
    </row>
    <row r="3228" spans="1:11" x14ac:dyDescent="0.25">
      <c r="A3228" s="1" t="s">
        <v>9</v>
      </c>
      <c r="B3228" s="1" t="s">
        <v>47</v>
      </c>
      <c r="C3228" s="1" t="s">
        <v>11</v>
      </c>
      <c r="D3228" s="1" t="s">
        <v>48</v>
      </c>
      <c r="E3228" s="1" t="s">
        <v>14</v>
      </c>
      <c r="F3228">
        <v>2021</v>
      </c>
      <c r="G3228">
        <v>1</v>
      </c>
      <c r="H3228">
        <v>58443</v>
      </c>
      <c r="I3228">
        <v>233611</v>
      </c>
      <c r="J3228" s="4">
        <f>SUMIFS(I:I,D:D,External_Data[[#This Row],[Brand]],F:F,External_Data[[#This Row],[Year]])</f>
        <v>5619705</v>
      </c>
      <c r="K32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5886951</v>
      </c>
    </row>
    <row r="3229" spans="1:11" x14ac:dyDescent="0.25">
      <c r="A3229" s="1" t="s">
        <v>9</v>
      </c>
      <c r="B3229" s="1" t="s">
        <v>47</v>
      </c>
      <c r="C3229" s="1" t="s">
        <v>11</v>
      </c>
      <c r="D3229" s="1" t="s">
        <v>48</v>
      </c>
      <c r="E3229" s="1" t="s">
        <v>14</v>
      </c>
      <c r="F3229">
        <v>2021</v>
      </c>
      <c r="G3229">
        <v>2</v>
      </c>
      <c r="H3229">
        <v>77119</v>
      </c>
      <c r="I3229">
        <v>307027</v>
      </c>
      <c r="J3229" s="4">
        <f>SUMIFS(I:I,D:D,External_Data[[#This Row],[Brand]],F:F,External_Data[[#This Row],[Year]])</f>
        <v>5619705</v>
      </c>
      <c r="K32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5851776</v>
      </c>
    </row>
    <row r="3230" spans="1:11" x14ac:dyDescent="0.25">
      <c r="A3230" s="1" t="s">
        <v>9</v>
      </c>
      <c r="B3230" s="1" t="s">
        <v>47</v>
      </c>
      <c r="C3230" s="1" t="s">
        <v>11</v>
      </c>
      <c r="D3230" s="1" t="s">
        <v>48</v>
      </c>
      <c r="E3230" s="1" t="s">
        <v>14</v>
      </c>
      <c r="F3230">
        <v>2021</v>
      </c>
      <c r="G3230">
        <v>3</v>
      </c>
      <c r="H3230">
        <v>82593</v>
      </c>
      <c r="I3230">
        <v>329728</v>
      </c>
      <c r="J3230" s="4">
        <f>SUMIFS(I:I,D:D,External_Data[[#This Row],[Brand]],F:F,External_Data[[#This Row],[Year]])</f>
        <v>5619705</v>
      </c>
      <c r="K32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5846652</v>
      </c>
    </row>
    <row r="3231" spans="1:11" x14ac:dyDescent="0.25">
      <c r="A3231" s="1" t="s">
        <v>9</v>
      </c>
      <c r="B3231" s="1" t="s">
        <v>47</v>
      </c>
      <c r="C3231" s="1" t="s">
        <v>11</v>
      </c>
      <c r="D3231" s="1" t="s">
        <v>48</v>
      </c>
      <c r="E3231" s="1" t="s">
        <v>14</v>
      </c>
      <c r="F3231">
        <v>2021</v>
      </c>
      <c r="G3231">
        <v>4</v>
      </c>
      <c r="H3231">
        <v>81949</v>
      </c>
      <c r="I3231">
        <v>327313</v>
      </c>
      <c r="J3231" s="4">
        <f>SUMIFS(I:I,D:D,External_Data[[#This Row],[Brand]],F:F,External_Data[[#This Row],[Year]])</f>
        <v>5619705</v>
      </c>
      <c r="K32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5804547</v>
      </c>
    </row>
    <row r="3232" spans="1:11" x14ac:dyDescent="0.25">
      <c r="A3232" s="1" t="s">
        <v>9</v>
      </c>
      <c r="B3232" s="1" t="s">
        <v>47</v>
      </c>
      <c r="C3232" s="1" t="s">
        <v>11</v>
      </c>
      <c r="D3232" s="1" t="s">
        <v>48</v>
      </c>
      <c r="E3232" s="1" t="s">
        <v>14</v>
      </c>
      <c r="F3232">
        <v>2021</v>
      </c>
      <c r="G3232">
        <v>5</v>
      </c>
      <c r="H3232">
        <v>8533</v>
      </c>
      <c r="I3232">
        <v>340837</v>
      </c>
      <c r="J3232" s="4">
        <f>SUMIFS(I:I,D:D,External_Data[[#This Row],[Brand]],F:F,External_Data[[#This Row],[Year]])</f>
        <v>5619705</v>
      </c>
      <c r="K32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5761182</v>
      </c>
    </row>
    <row r="3233" spans="1:11" x14ac:dyDescent="0.25">
      <c r="A3233" s="1" t="s">
        <v>9</v>
      </c>
      <c r="B3233" s="1" t="s">
        <v>47</v>
      </c>
      <c r="C3233" s="1" t="s">
        <v>11</v>
      </c>
      <c r="D3233" s="1" t="s">
        <v>48</v>
      </c>
      <c r="E3233" s="1" t="s">
        <v>14</v>
      </c>
      <c r="F3233">
        <v>2021</v>
      </c>
      <c r="G3233">
        <v>6</v>
      </c>
      <c r="H3233">
        <v>68747</v>
      </c>
      <c r="I3233">
        <v>274666</v>
      </c>
      <c r="J3233" s="4">
        <f>SUMIFS(I:I,D:D,External_Data[[#This Row],[Brand]],F:F,External_Data[[#This Row],[Year]])</f>
        <v>5619705</v>
      </c>
      <c r="K32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5756562</v>
      </c>
    </row>
    <row r="3234" spans="1:11" x14ac:dyDescent="0.25">
      <c r="A3234" s="1" t="s">
        <v>9</v>
      </c>
      <c r="B3234" s="1" t="s">
        <v>47</v>
      </c>
      <c r="C3234" s="1" t="s">
        <v>11</v>
      </c>
      <c r="D3234" s="1" t="s">
        <v>48</v>
      </c>
      <c r="E3234" s="1" t="s">
        <v>14</v>
      </c>
      <c r="F3234">
        <v>2021</v>
      </c>
      <c r="G3234">
        <v>7</v>
      </c>
      <c r="H3234">
        <v>89194</v>
      </c>
      <c r="I3234">
        <v>356132</v>
      </c>
      <c r="J3234" s="4">
        <f>SUMIFS(I:I,D:D,External_Data[[#This Row],[Brand]],F:F,External_Data[[#This Row],[Year]])</f>
        <v>5619705</v>
      </c>
      <c r="K32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5718447</v>
      </c>
    </row>
    <row r="3235" spans="1:11" x14ac:dyDescent="0.25">
      <c r="A3235" s="1" t="s">
        <v>9</v>
      </c>
      <c r="B3235" s="1" t="s">
        <v>47</v>
      </c>
      <c r="C3235" s="1" t="s">
        <v>11</v>
      </c>
      <c r="D3235" s="1" t="s">
        <v>48</v>
      </c>
      <c r="E3235" s="1" t="s">
        <v>14</v>
      </c>
      <c r="F3235">
        <v>2021</v>
      </c>
      <c r="G3235">
        <v>8</v>
      </c>
      <c r="H3235">
        <v>52164</v>
      </c>
      <c r="I3235">
        <v>208173</v>
      </c>
      <c r="J3235" s="4">
        <f>SUMIFS(I:I,D:D,External_Data[[#This Row],[Brand]],F:F,External_Data[[#This Row],[Year]])</f>
        <v>5619705</v>
      </c>
      <c r="K32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5714205</v>
      </c>
    </row>
    <row r="3236" spans="1:11" x14ac:dyDescent="0.25">
      <c r="A3236" s="1" t="s">
        <v>9</v>
      </c>
      <c r="B3236" s="1" t="s">
        <v>47</v>
      </c>
      <c r="C3236" s="1" t="s">
        <v>11</v>
      </c>
      <c r="D3236" s="1" t="s">
        <v>48</v>
      </c>
      <c r="E3236" s="1" t="s">
        <v>14</v>
      </c>
      <c r="F3236">
        <v>2021</v>
      </c>
      <c r="G3236">
        <v>9</v>
      </c>
      <c r="H3236">
        <v>32361</v>
      </c>
      <c r="I3236">
        <v>129444</v>
      </c>
      <c r="J3236" s="4">
        <f>SUMIFS(I:I,D:D,External_Data[[#This Row],[Brand]],F:F,External_Data[[#This Row],[Year]])</f>
        <v>5619705</v>
      </c>
      <c r="K32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5709669</v>
      </c>
    </row>
    <row r="3237" spans="1:11" x14ac:dyDescent="0.25">
      <c r="A3237" s="1" t="s">
        <v>9</v>
      </c>
      <c r="B3237" s="1" t="s">
        <v>47</v>
      </c>
      <c r="C3237" s="1" t="s">
        <v>11</v>
      </c>
      <c r="D3237" s="1" t="s">
        <v>48</v>
      </c>
      <c r="E3237" s="1" t="s">
        <v>14</v>
      </c>
      <c r="F3237">
        <v>2021</v>
      </c>
      <c r="G3237">
        <v>10</v>
      </c>
      <c r="H3237">
        <v>19803</v>
      </c>
      <c r="I3237">
        <v>79534</v>
      </c>
      <c r="J3237" s="4">
        <f>SUMIFS(I:I,D:D,External_Data[[#This Row],[Brand]],F:F,External_Data[[#This Row],[Year]])</f>
        <v>5619705</v>
      </c>
      <c r="K32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5705175</v>
      </c>
    </row>
    <row r="3238" spans="1:11" x14ac:dyDescent="0.25">
      <c r="A3238" s="1" t="s">
        <v>9</v>
      </c>
      <c r="B3238" s="1" t="s">
        <v>47</v>
      </c>
      <c r="C3238" s="1" t="s">
        <v>11</v>
      </c>
      <c r="D3238" s="1" t="s">
        <v>48</v>
      </c>
      <c r="E3238" s="1" t="s">
        <v>14</v>
      </c>
      <c r="F3238">
        <v>2021</v>
      </c>
      <c r="G3238">
        <v>11</v>
      </c>
      <c r="H3238">
        <v>805</v>
      </c>
      <c r="I3238">
        <v>31878</v>
      </c>
      <c r="J3238" s="4">
        <f>SUMIFS(I:I,D:D,External_Data[[#This Row],[Brand]],F:F,External_Data[[#This Row],[Year]])</f>
        <v>5619705</v>
      </c>
      <c r="K32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5660340</v>
      </c>
    </row>
    <row r="3239" spans="1:11" x14ac:dyDescent="0.25">
      <c r="A3239" s="1" t="s">
        <v>9</v>
      </c>
      <c r="B3239" s="1" t="s">
        <v>47</v>
      </c>
      <c r="C3239" s="1" t="s">
        <v>11</v>
      </c>
      <c r="D3239" s="1" t="s">
        <v>48</v>
      </c>
      <c r="E3239" s="1" t="s">
        <v>14</v>
      </c>
      <c r="F3239">
        <v>2021</v>
      </c>
      <c r="G3239">
        <v>12</v>
      </c>
      <c r="H3239">
        <v>805</v>
      </c>
      <c r="I3239">
        <v>3220</v>
      </c>
      <c r="J3239" s="4">
        <f>SUMIFS(I:I,D:D,External_Data[[#This Row],[Brand]],F:F,External_Data[[#This Row],[Year]])</f>
        <v>5619705</v>
      </c>
      <c r="K32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5619705</v>
      </c>
    </row>
    <row r="3240" spans="1:11" x14ac:dyDescent="0.25">
      <c r="A3240" s="1" t="s">
        <v>9</v>
      </c>
      <c r="B3240" s="1" t="s">
        <v>47</v>
      </c>
      <c r="C3240" s="1" t="s">
        <v>11</v>
      </c>
      <c r="D3240" s="1" t="s">
        <v>48</v>
      </c>
      <c r="E3240" s="1" t="s">
        <v>14</v>
      </c>
      <c r="F3240">
        <v>2022</v>
      </c>
      <c r="G3240">
        <v>1</v>
      </c>
      <c r="H3240">
        <v>315</v>
      </c>
      <c r="I3240">
        <v>1281</v>
      </c>
      <c r="J3240" s="4">
        <f>SUMIFS(I:I,D:D,External_Data[[#This Row],[Brand]],F:F,External_Data[[#This Row],[Year]])</f>
        <v>29988</v>
      </c>
      <c r="K32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544061</v>
      </c>
    </row>
    <row r="3241" spans="1:11" x14ac:dyDescent="0.25">
      <c r="A3241" s="1" t="s">
        <v>9</v>
      </c>
      <c r="B3241" s="1" t="s">
        <v>47</v>
      </c>
      <c r="C3241" s="1" t="s">
        <v>11</v>
      </c>
      <c r="D3241" s="1" t="s">
        <v>48</v>
      </c>
      <c r="E3241" s="1" t="s">
        <v>14</v>
      </c>
      <c r="F3241">
        <v>2022</v>
      </c>
      <c r="G3241">
        <v>2</v>
      </c>
      <c r="H3241">
        <v>336</v>
      </c>
      <c r="I3241">
        <v>1344</v>
      </c>
      <c r="J3241" s="4">
        <f>SUMIFS(I:I,D:D,External_Data[[#This Row],[Brand]],F:F,External_Data[[#This Row],[Year]])</f>
        <v>29988</v>
      </c>
      <c r="K32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466942</v>
      </c>
    </row>
    <row r="3242" spans="1:11" x14ac:dyDescent="0.25">
      <c r="A3242" s="1" t="s">
        <v>9</v>
      </c>
      <c r="B3242" s="1" t="s">
        <v>47</v>
      </c>
      <c r="C3242" s="1" t="s">
        <v>11</v>
      </c>
      <c r="D3242" s="1" t="s">
        <v>48</v>
      </c>
      <c r="E3242" s="1" t="s">
        <v>14</v>
      </c>
      <c r="F3242">
        <v>2022</v>
      </c>
      <c r="G3242">
        <v>3</v>
      </c>
      <c r="H3242">
        <v>168</v>
      </c>
      <c r="I3242">
        <v>651</v>
      </c>
      <c r="J3242" s="4">
        <f>SUMIFS(I:I,D:D,External_Data[[#This Row],[Brand]],F:F,External_Data[[#This Row],[Year]])</f>
        <v>29988</v>
      </c>
      <c r="K32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384349</v>
      </c>
    </row>
    <row r="3243" spans="1:11" x14ac:dyDescent="0.25">
      <c r="A3243" s="1" t="s">
        <v>9</v>
      </c>
      <c r="B3243" s="1" t="s">
        <v>47</v>
      </c>
      <c r="C3243" s="1" t="s">
        <v>11</v>
      </c>
      <c r="D3243" s="1" t="s">
        <v>48</v>
      </c>
      <c r="E3243" s="1" t="s">
        <v>14</v>
      </c>
      <c r="F3243">
        <v>2022</v>
      </c>
      <c r="G3243">
        <v>4</v>
      </c>
      <c r="H3243">
        <v>294</v>
      </c>
      <c r="I3243">
        <v>1134</v>
      </c>
      <c r="J3243" s="4">
        <f>SUMIFS(I:I,D:D,External_Data[[#This Row],[Brand]],F:F,External_Data[[#This Row],[Year]])</f>
        <v>29988</v>
      </c>
      <c r="K32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302400</v>
      </c>
    </row>
    <row r="3244" spans="1:11" x14ac:dyDescent="0.25">
      <c r="A3244" s="1" t="s">
        <v>9</v>
      </c>
      <c r="B3244" s="1" t="s">
        <v>47</v>
      </c>
      <c r="C3244" s="1" t="s">
        <v>11</v>
      </c>
      <c r="D3244" s="1" t="s">
        <v>48</v>
      </c>
      <c r="E3244" s="1" t="s">
        <v>14</v>
      </c>
      <c r="F3244">
        <v>2022</v>
      </c>
      <c r="G3244">
        <v>5</v>
      </c>
      <c r="H3244">
        <v>399</v>
      </c>
      <c r="I3244">
        <v>1617</v>
      </c>
      <c r="J3244" s="4">
        <f>SUMIFS(I:I,D:D,External_Data[[#This Row],[Brand]],F:F,External_Data[[#This Row],[Year]])</f>
        <v>29988</v>
      </c>
      <c r="K32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293867</v>
      </c>
    </row>
    <row r="3245" spans="1:11" x14ac:dyDescent="0.25">
      <c r="A3245" s="1" t="s">
        <v>9</v>
      </c>
      <c r="B3245" s="1" t="s">
        <v>47</v>
      </c>
      <c r="C3245" s="1" t="s">
        <v>11</v>
      </c>
      <c r="D3245" s="1" t="s">
        <v>48</v>
      </c>
      <c r="E3245" s="1" t="s">
        <v>14</v>
      </c>
      <c r="F3245">
        <v>2022</v>
      </c>
      <c r="G3245">
        <v>6</v>
      </c>
      <c r="H3245">
        <v>147</v>
      </c>
      <c r="I3245">
        <v>651</v>
      </c>
      <c r="J3245" s="4">
        <f>SUMIFS(I:I,D:D,External_Data[[#This Row],[Brand]],F:F,External_Data[[#This Row],[Year]])</f>
        <v>29988</v>
      </c>
      <c r="K32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225120</v>
      </c>
    </row>
    <row r="3246" spans="1:11" x14ac:dyDescent="0.25">
      <c r="A3246" s="1" t="s">
        <v>9</v>
      </c>
      <c r="B3246" s="1" t="s">
        <v>47</v>
      </c>
      <c r="C3246" s="1" t="s">
        <v>11</v>
      </c>
      <c r="D3246" s="1" t="s">
        <v>48</v>
      </c>
      <c r="E3246" s="1" t="s">
        <v>14</v>
      </c>
      <c r="F3246">
        <v>2022</v>
      </c>
      <c r="G3246">
        <v>7</v>
      </c>
      <c r="H3246">
        <v>105</v>
      </c>
      <c r="I3246">
        <v>420</v>
      </c>
      <c r="J3246" s="4">
        <f>SUMIFS(I:I,D:D,External_Data[[#This Row],[Brand]],F:F,External_Data[[#This Row],[Year]])</f>
        <v>29988</v>
      </c>
      <c r="K32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135926</v>
      </c>
    </row>
    <row r="3247" spans="1:11" x14ac:dyDescent="0.25">
      <c r="A3247" s="1" t="s">
        <v>9</v>
      </c>
      <c r="B3247" s="1" t="s">
        <v>47</v>
      </c>
      <c r="C3247" s="1" t="s">
        <v>11</v>
      </c>
      <c r="D3247" s="1" t="s">
        <v>48</v>
      </c>
      <c r="E3247" s="1" t="s">
        <v>14</v>
      </c>
      <c r="F3247">
        <v>2022</v>
      </c>
      <c r="G3247">
        <v>8</v>
      </c>
      <c r="H3247">
        <v>147</v>
      </c>
      <c r="I3247">
        <v>588</v>
      </c>
      <c r="J3247" s="4">
        <f>SUMIFS(I:I,D:D,External_Data[[#This Row],[Brand]],F:F,External_Data[[#This Row],[Year]])</f>
        <v>29988</v>
      </c>
      <c r="K32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83762</v>
      </c>
    </row>
    <row r="3248" spans="1:11" x14ac:dyDescent="0.25">
      <c r="A3248" s="1" t="s">
        <v>9</v>
      </c>
      <c r="B3248" s="1" t="s">
        <v>47</v>
      </c>
      <c r="C3248" s="1" t="s">
        <v>11</v>
      </c>
      <c r="D3248" s="1" t="s">
        <v>48</v>
      </c>
      <c r="E3248" s="1" t="s">
        <v>14</v>
      </c>
      <c r="F3248">
        <v>2022</v>
      </c>
      <c r="G3248">
        <v>9</v>
      </c>
      <c r="H3248">
        <v>42</v>
      </c>
      <c r="I3248">
        <v>147</v>
      </c>
      <c r="J3248" s="4">
        <f>SUMIFS(I:I,D:D,External_Data[[#This Row],[Brand]],F:F,External_Data[[#This Row],[Year]])</f>
        <v>29988</v>
      </c>
      <c r="K32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51401</v>
      </c>
    </row>
    <row r="3249" spans="1:11" x14ac:dyDescent="0.25">
      <c r="A3249" s="1" t="s">
        <v>9</v>
      </c>
      <c r="B3249" s="1" t="s">
        <v>47</v>
      </c>
      <c r="C3249" s="1" t="s">
        <v>11</v>
      </c>
      <c r="D3249" s="1" t="s">
        <v>48</v>
      </c>
      <c r="E3249" s="1" t="s">
        <v>14</v>
      </c>
      <c r="F3249">
        <v>2022</v>
      </c>
      <c r="G3249">
        <v>11</v>
      </c>
      <c r="H3249">
        <v>84</v>
      </c>
      <c r="I3249">
        <v>399</v>
      </c>
      <c r="J3249" s="4">
        <f>SUMIFS(I:I,D:D,External_Data[[#This Row],[Brand]],F:F,External_Data[[#This Row],[Year]])</f>
        <v>29988</v>
      </c>
      <c r="K32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30793</v>
      </c>
    </row>
    <row r="3250" spans="1:11" x14ac:dyDescent="0.25">
      <c r="A3250" s="1" t="s">
        <v>9</v>
      </c>
      <c r="B3250" s="1" t="s">
        <v>47</v>
      </c>
      <c r="C3250" s="1" t="s">
        <v>11</v>
      </c>
      <c r="D3250" s="1" t="s">
        <v>48</v>
      </c>
      <c r="E3250" s="1" t="s">
        <v>14</v>
      </c>
      <c r="F3250">
        <v>2022</v>
      </c>
      <c r="G3250">
        <v>12</v>
      </c>
      <c r="H3250">
        <v>84</v>
      </c>
      <c r="I3250">
        <v>336</v>
      </c>
      <c r="J3250" s="4">
        <f>SUMIFS(I:I,D:D,External_Data[[#This Row],[Brand]],F:F,External_Data[[#This Row],[Year]])</f>
        <v>29988</v>
      </c>
      <c r="K32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29988</v>
      </c>
    </row>
    <row r="3251" spans="1:11" x14ac:dyDescent="0.25">
      <c r="A3251" s="1" t="s">
        <v>9</v>
      </c>
      <c r="B3251" s="1" t="s">
        <v>47</v>
      </c>
      <c r="C3251" s="1" t="s">
        <v>11</v>
      </c>
      <c r="D3251" s="1" t="s">
        <v>48</v>
      </c>
      <c r="E3251" s="1" t="s">
        <v>15</v>
      </c>
      <c r="F3251">
        <v>2018</v>
      </c>
      <c r="G3251">
        <v>1</v>
      </c>
      <c r="H3251">
        <v>2009</v>
      </c>
      <c r="I3251">
        <v>8001</v>
      </c>
      <c r="J3251" s="4">
        <f>SUMIFS(I:I,D:D,External_Data[[#This Row],[Brand]],F:F,External_Data[[#This Row],[Year]])</f>
        <v>1484553</v>
      </c>
      <c r="K32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2" spans="1:11" x14ac:dyDescent="0.25">
      <c r="A3252" s="1" t="s">
        <v>9</v>
      </c>
      <c r="B3252" s="1" t="s">
        <v>47</v>
      </c>
      <c r="C3252" s="1" t="s">
        <v>11</v>
      </c>
      <c r="D3252" s="1" t="s">
        <v>48</v>
      </c>
      <c r="E3252" s="1" t="s">
        <v>15</v>
      </c>
      <c r="F3252">
        <v>2018</v>
      </c>
      <c r="G3252">
        <v>2</v>
      </c>
      <c r="H3252">
        <v>16485</v>
      </c>
      <c r="I3252">
        <v>65765</v>
      </c>
      <c r="J3252" s="4">
        <f>SUMIFS(I:I,D:D,External_Data[[#This Row],[Brand]],F:F,External_Data[[#This Row],[Year]])</f>
        <v>1484553</v>
      </c>
      <c r="K32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3" spans="1:11" x14ac:dyDescent="0.25">
      <c r="A3253" s="1" t="s">
        <v>9</v>
      </c>
      <c r="B3253" s="1" t="s">
        <v>47</v>
      </c>
      <c r="C3253" s="1" t="s">
        <v>11</v>
      </c>
      <c r="D3253" s="1" t="s">
        <v>48</v>
      </c>
      <c r="E3253" s="1" t="s">
        <v>15</v>
      </c>
      <c r="F3253">
        <v>2018</v>
      </c>
      <c r="G3253">
        <v>3</v>
      </c>
      <c r="H3253">
        <v>22505</v>
      </c>
      <c r="I3253">
        <v>89705</v>
      </c>
      <c r="J3253" s="4">
        <f>SUMIFS(I:I,D:D,External_Data[[#This Row],[Brand]],F:F,External_Data[[#This Row],[Year]])</f>
        <v>1484553</v>
      </c>
      <c r="K32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4" spans="1:11" x14ac:dyDescent="0.25">
      <c r="A3254" s="1" t="s">
        <v>9</v>
      </c>
      <c r="B3254" s="1" t="s">
        <v>47</v>
      </c>
      <c r="C3254" s="1" t="s">
        <v>11</v>
      </c>
      <c r="D3254" s="1" t="s">
        <v>48</v>
      </c>
      <c r="E3254" s="1" t="s">
        <v>15</v>
      </c>
      <c r="F3254">
        <v>2018</v>
      </c>
      <c r="G3254">
        <v>4</v>
      </c>
      <c r="H3254">
        <v>15365</v>
      </c>
      <c r="I3254">
        <v>61285</v>
      </c>
      <c r="J3254" s="4">
        <f>SUMIFS(I:I,D:D,External_Data[[#This Row],[Brand]],F:F,External_Data[[#This Row],[Year]])</f>
        <v>1484553</v>
      </c>
      <c r="K32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5" spans="1:11" x14ac:dyDescent="0.25">
      <c r="A3255" s="1" t="s">
        <v>9</v>
      </c>
      <c r="B3255" s="1" t="s">
        <v>47</v>
      </c>
      <c r="C3255" s="1" t="s">
        <v>11</v>
      </c>
      <c r="D3255" s="1" t="s">
        <v>48</v>
      </c>
      <c r="E3255" s="1" t="s">
        <v>15</v>
      </c>
      <c r="F3255">
        <v>2018</v>
      </c>
      <c r="G3255">
        <v>5</v>
      </c>
      <c r="H3255">
        <v>23485</v>
      </c>
      <c r="I3255">
        <v>9359</v>
      </c>
      <c r="J3255" s="4">
        <f>SUMIFS(I:I,D:D,External_Data[[#This Row],[Brand]],F:F,External_Data[[#This Row],[Year]])</f>
        <v>1484553</v>
      </c>
      <c r="K32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6" spans="1:11" x14ac:dyDescent="0.25">
      <c r="A3256" s="1" t="s">
        <v>9</v>
      </c>
      <c r="B3256" s="1" t="s">
        <v>47</v>
      </c>
      <c r="C3256" s="1" t="s">
        <v>11</v>
      </c>
      <c r="D3256" s="1" t="s">
        <v>48</v>
      </c>
      <c r="E3256" s="1" t="s">
        <v>15</v>
      </c>
      <c r="F3256">
        <v>2018</v>
      </c>
      <c r="G3256">
        <v>6</v>
      </c>
      <c r="H3256">
        <v>15925</v>
      </c>
      <c r="I3256">
        <v>63735</v>
      </c>
      <c r="J3256" s="4">
        <f>SUMIFS(I:I,D:D,External_Data[[#This Row],[Brand]],F:F,External_Data[[#This Row],[Year]])</f>
        <v>1484553</v>
      </c>
      <c r="K32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7" spans="1:11" x14ac:dyDescent="0.25">
      <c r="A3257" s="1" t="s">
        <v>9</v>
      </c>
      <c r="B3257" s="1" t="s">
        <v>47</v>
      </c>
      <c r="C3257" s="1" t="s">
        <v>11</v>
      </c>
      <c r="D3257" s="1" t="s">
        <v>48</v>
      </c>
      <c r="E3257" s="1" t="s">
        <v>15</v>
      </c>
      <c r="F3257">
        <v>2018</v>
      </c>
      <c r="G3257">
        <v>7</v>
      </c>
      <c r="H3257">
        <v>14525</v>
      </c>
      <c r="I3257">
        <v>5796</v>
      </c>
      <c r="J3257" s="4">
        <f>SUMIFS(I:I,D:D,External_Data[[#This Row],[Brand]],F:F,External_Data[[#This Row],[Year]])</f>
        <v>1484553</v>
      </c>
      <c r="K32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8" spans="1:11" x14ac:dyDescent="0.25">
      <c r="A3258" s="1" t="s">
        <v>9</v>
      </c>
      <c r="B3258" s="1" t="s">
        <v>47</v>
      </c>
      <c r="C3258" s="1" t="s">
        <v>11</v>
      </c>
      <c r="D3258" s="1" t="s">
        <v>48</v>
      </c>
      <c r="E3258" s="1" t="s">
        <v>15</v>
      </c>
      <c r="F3258">
        <v>2018</v>
      </c>
      <c r="G3258">
        <v>8</v>
      </c>
      <c r="H3258">
        <v>16135</v>
      </c>
      <c r="I3258">
        <v>6447</v>
      </c>
      <c r="J3258" s="4">
        <f>SUMIFS(I:I,D:D,External_Data[[#This Row],[Brand]],F:F,External_Data[[#This Row],[Year]])</f>
        <v>1484553</v>
      </c>
      <c r="K32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59" spans="1:11" x14ac:dyDescent="0.25">
      <c r="A3259" s="1" t="s">
        <v>9</v>
      </c>
      <c r="B3259" s="1" t="s">
        <v>47</v>
      </c>
      <c r="C3259" s="1" t="s">
        <v>11</v>
      </c>
      <c r="D3259" s="1" t="s">
        <v>48</v>
      </c>
      <c r="E3259" s="1" t="s">
        <v>15</v>
      </c>
      <c r="F3259">
        <v>2018</v>
      </c>
      <c r="G3259">
        <v>9</v>
      </c>
      <c r="H3259">
        <v>9765</v>
      </c>
      <c r="I3259">
        <v>3892</v>
      </c>
      <c r="J3259" s="4">
        <f>SUMIFS(I:I,D:D,External_Data[[#This Row],[Brand]],F:F,External_Data[[#This Row],[Year]])</f>
        <v>1484553</v>
      </c>
      <c r="K32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60" spans="1:11" x14ac:dyDescent="0.25">
      <c r="A3260" s="1" t="s">
        <v>9</v>
      </c>
      <c r="B3260" s="1" t="s">
        <v>47</v>
      </c>
      <c r="C3260" s="1" t="s">
        <v>11</v>
      </c>
      <c r="D3260" s="1" t="s">
        <v>48</v>
      </c>
      <c r="E3260" s="1" t="s">
        <v>15</v>
      </c>
      <c r="F3260">
        <v>2018</v>
      </c>
      <c r="G3260">
        <v>10</v>
      </c>
      <c r="H3260">
        <v>15155</v>
      </c>
      <c r="I3260">
        <v>6048</v>
      </c>
      <c r="J3260" s="4">
        <f>SUMIFS(I:I,D:D,External_Data[[#This Row],[Brand]],F:F,External_Data[[#This Row],[Year]])</f>
        <v>1484553</v>
      </c>
      <c r="K32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61" spans="1:11" x14ac:dyDescent="0.25">
      <c r="A3261" s="1" t="s">
        <v>9</v>
      </c>
      <c r="B3261" s="1" t="s">
        <v>47</v>
      </c>
      <c r="C3261" s="1" t="s">
        <v>11</v>
      </c>
      <c r="D3261" s="1" t="s">
        <v>48</v>
      </c>
      <c r="E3261" s="1" t="s">
        <v>15</v>
      </c>
      <c r="F3261">
        <v>2018</v>
      </c>
      <c r="G3261">
        <v>11</v>
      </c>
      <c r="H3261">
        <v>11655</v>
      </c>
      <c r="I3261">
        <v>46515</v>
      </c>
      <c r="J3261" s="4">
        <f>SUMIFS(I:I,D:D,External_Data[[#This Row],[Brand]],F:F,External_Data[[#This Row],[Year]])</f>
        <v>1484553</v>
      </c>
      <c r="K32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62" spans="1:11" x14ac:dyDescent="0.25">
      <c r="A3262" s="1" t="s">
        <v>9</v>
      </c>
      <c r="B3262" s="1" t="s">
        <v>47</v>
      </c>
      <c r="C3262" s="1" t="s">
        <v>11</v>
      </c>
      <c r="D3262" s="1" t="s">
        <v>48</v>
      </c>
      <c r="E3262" s="1" t="s">
        <v>15</v>
      </c>
      <c r="F3262">
        <v>2018</v>
      </c>
      <c r="G3262">
        <v>12</v>
      </c>
      <c r="H3262">
        <v>1267</v>
      </c>
      <c r="I3262">
        <v>50575</v>
      </c>
      <c r="J3262" s="4">
        <f>SUMIFS(I:I,D:D,External_Data[[#This Row],[Brand]],F:F,External_Data[[#This Row],[Year]])</f>
        <v>1484553</v>
      </c>
      <c r="K32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1484553</v>
      </c>
    </row>
    <row r="3263" spans="1:11" x14ac:dyDescent="0.25">
      <c r="A3263" s="1" t="s">
        <v>9</v>
      </c>
      <c r="B3263" s="1" t="s">
        <v>47</v>
      </c>
      <c r="C3263" s="1" t="s">
        <v>11</v>
      </c>
      <c r="D3263" s="1" t="s">
        <v>48</v>
      </c>
      <c r="E3263" s="1" t="s">
        <v>15</v>
      </c>
      <c r="F3263">
        <v>2019</v>
      </c>
      <c r="G3263">
        <v>1</v>
      </c>
      <c r="H3263">
        <v>3059</v>
      </c>
      <c r="I3263">
        <v>12208</v>
      </c>
      <c r="J3263" s="4">
        <f>SUMIFS(I:I,D:D,External_Data[[#This Row],[Brand]],F:F,External_Data[[#This Row],[Year]])</f>
        <v>461195</v>
      </c>
      <c r="K32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623462</v>
      </c>
    </row>
    <row r="3264" spans="1:11" x14ac:dyDescent="0.25">
      <c r="A3264" s="1" t="s">
        <v>9</v>
      </c>
      <c r="B3264" s="1" t="s">
        <v>47</v>
      </c>
      <c r="C3264" s="1" t="s">
        <v>11</v>
      </c>
      <c r="D3264" s="1" t="s">
        <v>48</v>
      </c>
      <c r="E3264" s="1" t="s">
        <v>15</v>
      </c>
      <c r="F3264">
        <v>2019</v>
      </c>
      <c r="G3264">
        <v>2</v>
      </c>
      <c r="H3264">
        <v>3129</v>
      </c>
      <c r="I3264">
        <v>12460</v>
      </c>
      <c r="J3264" s="4">
        <f>SUMIFS(I:I,D:D,External_Data[[#This Row],[Brand]],F:F,External_Data[[#This Row],[Year]])</f>
        <v>461195</v>
      </c>
      <c r="K32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606977</v>
      </c>
    </row>
    <row r="3265" spans="1:11" x14ac:dyDescent="0.25">
      <c r="A3265" s="1" t="s">
        <v>9</v>
      </c>
      <c r="B3265" s="1" t="s">
        <v>47</v>
      </c>
      <c r="C3265" s="1" t="s">
        <v>11</v>
      </c>
      <c r="D3265" s="1" t="s">
        <v>48</v>
      </c>
      <c r="E3265" s="1" t="s">
        <v>15</v>
      </c>
      <c r="F3265">
        <v>2019</v>
      </c>
      <c r="G3265">
        <v>3</v>
      </c>
      <c r="H3265">
        <v>2730</v>
      </c>
      <c r="I3265">
        <v>10878</v>
      </c>
      <c r="J3265" s="4">
        <f>SUMIFS(I:I,D:D,External_Data[[#This Row],[Brand]],F:F,External_Data[[#This Row],[Year]])</f>
        <v>461195</v>
      </c>
      <c r="K32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584472</v>
      </c>
    </row>
    <row r="3266" spans="1:11" x14ac:dyDescent="0.25">
      <c r="A3266" s="1" t="s">
        <v>9</v>
      </c>
      <c r="B3266" s="1" t="s">
        <v>47</v>
      </c>
      <c r="C3266" s="1" t="s">
        <v>11</v>
      </c>
      <c r="D3266" s="1" t="s">
        <v>48</v>
      </c>
      <c r="E3266" s="1" t="s">
        <v>15</v>
      </c>
      <c r="F3266">
        <v>2019</v>
      </c>
      <c r="G3266">
        <v>4</v>
      </c>
      <c r="H3266">
        <v>3920</v>
      </c>
      <c r="I3266">
        <v>15659</v>
      </c>
      <c r="J3266" s="4">
        <f>SUMIFS(I:I,D:D,External_Data[[#This Row],[Brand]],F:F,External_Data[[#This Row],[Year]])</f>
        <v>461195</v>
      </c>
      <c r="K32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569107</v>
      </c>
    </row>
    <row r="3267" spans="1:11" x14ac:dyDescent="0.25">
      <c r="A3267" s="1" t="s">
        <v>9</v>
      </c>
      <c r="B3267" s="1" t="s">
        <v>47</v>
      </c>
      <c r="C3267" s="1" t="s">
        <v>11</v>
      </c>
      <c r="D3267" s="1" t="s">
        <v>48</v>
      </c>
      <c r="E3267" s="1" t="s">
        <v>15</v>
      </c>
      <c r="F3267">
        <v>2019</v>
      </c>
      <c r="G3267">
        <v>5</v>
      </c>
      <c r="H3267">
        <v>3409</v>
      </c>
      <c r="I3267">
        <v>13622</v>
      </c>
      <c r="J3267" s="4">
        <f>SUMIFS(I:I,D:D,External_Data[[#This Row],[Brand]],F:F,External_Data[[#This Row],[Year]])</f>
        <v>461195</v>
      </c>
      <c r="K32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545622</v>
      </c>
    </row>
    <row r="3268" spans="1:11" x14ac:dyDescent="0.25">
      <c r="A3268" s="1" t="s">
        <v>9</v>
      </c>
      <c r="B3268" s="1" t="s">
        <v>47</v>
      </c>
      <c r="C3268" s="1" t="s">
        <v>11</v>
      </c>
      <c r="D3268" s="1" t="s">
        <v>48</v>
      </c>
      <c r="E3268" s="1" t="s">
        <v>15</v>
      </c>
      <c r="F3268">
        <v>2019</v>
      </c>
      <c r="G3268">
        <v>6</v>
      </c>
      <c r="H3268">
        <v>3829</v>
      </c>
      <c r="I3268">
        <v>15295</v>
      </c>
      <c r="J3268" s="4">
        <f>SUMIFS(I:I,D:D,External_Data[[#This Row],[Brand]],F:F,External_Data[[#This Row],[Year]])</f>
        <v>461195</v>
      </c>
      <c r="K32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529697</v>
      </c>
    </row>
    <row r="3269" spans="1:11" x14ac:dyDescent="0.25">
      <c r="A3269" s="1" t="s">
        <v>9</v>
      </c>
      <c r="B3269" s="1" t="s">
        <v>47</v>
      </c>
      <c r="C3269" s="1" t="s">
        <v>11</v>
      </c>
      <c r="D3269" s="1" t="s">
        <v>48</v>
      </c>
      <c r="E3269" s="1" t="s">
        <v>15</v>
      </c>
      <c r="F3269">
        <v>2019</v>
      </c>
      <c r="G3269">
        <v>7</v>
      </c>
      <c r="H3269">
        <v>3591</v>
      </c>
      <c r="I3269">
        <v>14308</v>
      </c>
      <c r="J3269" s="4">
        <f>SUMIFS(I:I,D:D,External_Data[[#This Row],[Brand]],F:F,External_Data[[#This Row],[Year]])</f>
        <v>461195</v>
      </c>
      <c r="K32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515172</v>
      </c>
    </row>
    <row r="3270" spans="1:11" x14ac:dyDescent="0.25">
      <c r="A3270" s="1" t="s">
        <v>9</v>
      </c>
      <c r="B3270" s="1" t="s">
        <v>47</v>
      </c>
      <c r="C3270" s="1" t="s">
        <v>11</v>
      </c>
      <c r="D3270" s="1" t="s">
        <v>48</v>
      </c>
      <c r="E3270" s="1" t="s">
        <v>15</v>
      </c>
      <c r="F3270">
        <v>2019</v>
      </c>
      <c r="G3270">
        <v>8</v>
      </c>
      <c r="H3270">
        <v>2688</v>
      </c>
      <c r="I3270">
        <v>10738</v>
      </c>
      <c r="J3270" s="4">
        <f>SUMIFS(I:I,D:D,External_Data[[#This Row],[Brand]],F:F,External_Data[[#This Row],[Year]])</f>
        <v>461195</v>
      </c>
      <c r="K32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499037</v>
      </c>
    </row>
    <row r="3271" spans="1:11" x14ac:dyDescent="0.25">
      <c r="A3271" s="1" t="s">
        <v>9</v>
      </c>
      <c r="B3271" s="1" t="s">
        <v>47</v>
      </c>
      <c r="C3271" s="1" t="s">
        <v>11</v>
      </c>
      <c r="D3271" s="1" t="s">
        <v>48</v>
      </c>
      <c r="E3271" s="1" t="s">
        <v>15</v>
      </c>
      <c r="F3271">
        <v>2019</v>
      </c>
      <c r="G3271">
        <v>9</v>
      </c>
      <c r="H3271">
        <v>2744</v>
      </c>
      <c r="I3271">
        <v>10955</v>
      </c>
      <c r="J3271" s="4">
        <f>SUMIFS(I:I,D:D,External_Data[[#This Row],[Brand]],F:F,External_Data[[#This Row],[Year]])</f>
        <v>461195</v>
      </c>
      <c r="K32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489272</v>
      </c>
    </row>
    <row r="3272" spans="1:11" x14ac:dyDescent="0.25">
      <c r="A3272" s="1" t="s">
        <v>9</v>
      </c>
      <c r="B3272" s="1" t="s">
        <v>47</v>
      </c>
      <c r="C3272" s="1" t="s">
        <v>11</v>
      </c>
      <c r="D3272" s="1" t="s">
        <v>48</v>
      </c>
      <c r="E3272" s="1" t="s">
        <v>15</v>
      </c>
      <c r="F3272">
        <v>2019</v>
      </c>
      <c r="G3272">
        <v>10</v>
      </c>
      <c r="H3272">
        <v>3241</v>
      </c>
      <c r="I3272">
        <v>12922</v>
      </c>
      <c r="J3272" s="4">
        <f>SUMIFS(I:I,D:D,External_Data[[#This Row],[Brand]],F:F,External_Data[[#This Row],[Year]])</f>
        <v>461195</v>
      </c>
      <c r="K32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474117</v>
      </c>
    </row>
    <row r="3273" spans="1:11" x14ac:dyDescent="0.25">
      <c r="A3273" s="1" t="s">
        <v>9</v>
      </c>
      <c r="B3273" s="1" t="s">
        <v>47</v>
      </c>
      <c r="C3273" s="1" t="s">
        <v>11</v>
      </c>
      <c r="D3273" s="1" t="s">
        <v>48</v>
      </c>
      <c r="E3273" s="1" t="s">
        <v>15</v>
      </c>
      <c r="F3273">
        <v>2019</v>
      </c>
      <c r="G3273">
        <v>11</v>
      </c>
      <c r="H3273">
        <v>2373</v>
      </c>
      <c r="I3273">
        <v>9464</v>
      </c>
      <c r="J3273" s="4">
        <f>SUMIFS(I:I,D:D,External_Data[[#This Row],[Brand]],F:F,External_Data[[#This Row],[Year]])</f>
        <v>461195</v>
      </c>
      <c r="K32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462462</v>
      </c>
    </row>
    <row r="3274" spans="1:11" x14ac:dyDescent="0.25">
      <c r="A3274" s="1" t="s">
        <v>9</v>
      </c>
      <c r="B3274" s="1" t="s">
        <v>47</v>
      </c>
      <c r="C3274" s="1" t="s">
        <v>11</v>
      </c>
      <c r="D3274" s="1" t="s">
        <v>48</v>
      </c>
      <c r="E3274" s="1" t="s">
        <v>15</v>
      </c>
      <c r="F3274">
        <v>2019</v>
      </c>
      <c r="G3274">
        <v>12</v>
      </c>
      <c r="H3274">
        <v>1974</v>
      </c>
      <c r="I3274">
        <v>7882</v>
      </c>
      <c r="J3274" s="4">
        <f>SUMIFS(I:I,D:D,External_Data[[#This Row],[Brand]],F:F,External_Data[[#This Row],[Year]])</f>
        <v>461195</v>
      </c>
      <c r="K32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461195</v>
      </c>
    </row>
    <row r="3275" spans="1:11" x14ac:dyDescent="0.25">
      <c r="A3275" s="1" t="s">
        <v>9</v>
      </c>
      <c r="B3275" s="1" t="s">
        <v>47</v>
      </c>
      <c r="C3275" s="1" t="s">
        <v>11</v>
      </c>
      <c r="D3275" s="1" t="s">
        <v>48</v>
      </c>
      <c r="E3275" s="1" t="s">
        <v>15</v>
      </c>
      <c r="F3275">
        <v>2020</v>
      </c>
      <c r="G3275">
        <v>1</v>
      </c>
      <c r="H3275">
        <v>2835</v>
      </c>
      <c r="I3275">
        <v>113505</v>
      </c>
      <c r="J3275" s="4">
        <f>SUMIFS(I:I,D:D,External_Data[[#This Row],[Brand]],F:F,External_Data[[#This Row],[Year]])</f>
        <v>2896551</v>
      </c>
      <c r="K32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2930179</v>
      </c>
    </row>
    <row r="3276" spans="1:11" x14ac:dyDescent="0.25">
      <c r="A3276" s="1" t="s">
        <v>9</v>
      </c>
      <c r="B3276" s="1" t="s">
        <v>47</v>
      </c>
      <c r="C3276" s="1" t="s">
        <v>11</v>
      </c>
      <c r="D3276" s="1" t="s">
        <v>48</v>
      </c>
      <c r="E3276" s="1" t="s">
        <v>15</v>
      </c>
      <c r="F3276">
        <v>2020</v>
      </c>
      <c r="G3276">
        <v>2</v>
      </c>
      <c r="H3276">
        <v>2835</v>
      </c>
      <c r="I3276">
        <v>11277</v>
      </c>
      <c r="J3276" s="4">
        <f>SUMIFS(I:I,D:D,External_Data[[#This Row],[Brand]],F:F,External_Data[[#This Row],[Year]])</f>
        <v>2896551</v>
      </c>
      <c r="K32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2927050</v>
      </c>
    </row>
    <row r="3277" spans="1:11" x14ac:dyDescent="0.25">
      <c r="A3277" s="1" t="s">
        <v>9</v>
      </c>
      <c r="B3277" s="1" t="s">
        <v>47</v>
      </c>
      <c r="C3277" s="1" t="s">
        <v>11</v>
      </c>
      <c r="D3277" s="1" t="s">
        <v>48</v>
      </c>
      <c r="E3277" s="1" t="s">
        <v>15</v>
      </c>
      <c r="F3277">
        <v>2020</v>
      </c>
      <c r="G3277">
        <v>3</v>
      </c>
      <c r="H3277">
        <v>27405</v>
      </c>
      <c r="I3277">
        <v>10962</v>
      </c>
      <c r="J3277" s="4">
        <f>SUMIFS(I:I,D:D,External_Data[[#This Row],[Brand]],F:F,External_Data[[#This Row],[Year]])</f>
        <v>2896551</v>
      </c>
      <c r="K32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2924320</v>
      </c>
    </row>
    <row r="3278" spans="1:11" x14ac:dyDescent="0.25">
      <c r="A3278" s="1" t="s">
        <v>9</v>
      </c>
      <c r="B3278" s="1" t="s">
        <v>47</v>
      </c>
      <c r="C3278" s="1" t="s">
        <v>11</v>
      </c>
      <c r="D3278" s="1" t="s">
        <v>48</v>
      </c>
      <c r="E3278" s="1" t="s">
        <v>15</v>
      </c>
      <c r="F3278">
        <v>2020</v>
      </c>
      <c r="G3278">
        <v>4</v>
      </c>
      <c r="H3278">
        <v>2898</v>
      </c>
      <c r="I3278">
        <v>115605</v>
      </c>
      <c r="J3278" s="4">
        <f>SUMIFS(I:I,D:D,External_Data[[#This Row],[Brand]],F:F,External_Data[[#This Row],[Year]])</f>
        <v>2896551</v>
      </c>
      <c r="K32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2920400</v>
      </c>
    </row>
    <row r="3279" spans="1:11" x14ac:dyDescent="0.25">
      <c r="A3279" s="1" t="s">
        <v>9</v>
      </c>
      <c r="B3279" s="1" t="s">
        <v>47</v>
      </c>
      <c r="C3279" s="1" t="s">
        <v>11</v>
      </c>
      <c r="D3279" s="1" t="s">
        <v>48</v>
      </c>
      <c r="E3279" s="1" t="s">
        <v>15</v>
      </c>
      <c r="F3279">
        <v>2020</v>
      </c>
      <c r="G3279">
        <v>5</v>
      </c>
      <c r="H3279">
        <v>2184</v>
      </c>
      <c r="I3279">
        <v>87045</v>
      </c>
      <c r="J3279" s="4">
        <f>SUMIFS(I:I,D:D,External_Data[[#This Row],[Brand]],F:F,External_Data[[#This Row],[Year]])</f>
        <v>2896551</v>
      </c>
      <c r="K32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2916991</v>
      </c>
    </row>
    <row r="3280" spans="1:11" x14ac:dyDescent="0.25">
      <c r="A3280" s="1" t="s">
        <v>9</v>
      </c>
      <c r="B3280" s="1" t="s">
        <v>47</v>
      </c>
      <c r="C3280" s="1" t="s">
        <v>11</v>
      </c>
      <c r="D3280" s="1" t="s">
        <v>48</v>
      </c>
      <c r="E3280" s="1" t="s">
        <v>15</v>
      </c>
      <c r="F3280">
        <v>2020</v>
      </c>
      <c r="G3280">
        <v>6</v>
      </c>
      <c r="H3280">
        <v>20685</v>
      </c>
      <c r="I3280">
        <v>8253</v>
      </c>
      <c r="J3280" s="4">
        <f>SUMIFS(I:I,D:D,External_Data[[#This Row],[Brand]],F:F,External_Data[[#This Row],[Year]])</f>
        <v>2896551</v>
      </c>
      <c r="K32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2913162</v>
      </c>
    </row>
    <row r="3281" spans="1:11" x14ac:dyDescent="0.25">
      <c r="A3281" s="1" t="s">
        <v>9</v>
      </c>
      <c r="B3281" s="1" t="s">
        <v>47</v>
      </c>
      <c r="C3281" s="1" t="s">
        <v>11</v>
      </c>
      <c r="D3281" s="1" t="s">
        <v>48</v>
      </c>
      <c r="E3281" s="1" t="s">
        <v>15</v>
      </c>
      <c r="F3281">
        <v>2020</v>
      </c>
      <c r="G3281">
        <v>7</v>
      </c>
      <c r="H3281">
        <v>2667</v>
      </c>
      <c r="I3281">
        <v>106155</v>
      </c>
      <c r="J3281" s="4">
        <f>SUMIFS(I:I,D:D,External_Data[[#This Row],[Brand]],F:F,External_Data[[#This Row],[Year]])</f>
        <v>2896551</v>
      </c>
      <c r="K32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2909571</v>
      </c>
    </row>
    <row r="3282" spans="1:11" x14ac:dyDescent="0.25">
      <c r="A3282" s="1" t="s">
        <v>9</v>
      </c>
      <c r="B3282" s="1" t="s">
        <v>47</v>
      </c>
      <c r="C3282" s="1" t="s">
        <v>11</v>
      </c>
      <c r="D3282" s="1" t="s">
        <v>48</v>
      </c>
      <c r="E3282" s="1" t="s">
        <v>15</v>
      </c>
      <c r="F3282">
        <v>2020</v>
      </c>
      <c r="G3282">
        <v>8</v>
      </c>
      <c r="H3282">
        <v>1827</v>
      </c>
      <c r="I3282">
        <v>7266</v>
      </c>
      <c r="J3282" s="4">
        <f>SUMIFS(I:I,D:D,External_Data[[#This Row],[Brand]],F:F,External_Data[[#This Row],[Year]])</f>
        <v>2896551</v>
      </c>
      <c r="K32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2906883</v>
      </c>
    </row>
    <row r="3283" spans="1:11" x14ac:dyDescent="0.25">
      <c r="A3283" s="1" t="s">
        <v>9</v>
      </c>
      <c r="B3283" s="1" t="s">
        <v>47</v>
      </c>
      <c r="C3283" s="1" t="s">
        <v>11</v>
      </c>
      <c r="D3283" s="1" t="s">
        <v>48</v>
      </c>
      <c r="E3283" s="1" t="s">
        <v>15</v>
      </c>
      <c r="F3283">
        <v>2020</v>
      </c>
      <c r="G3283">
        <v>9</v>
      </c>
      <c r="H3283">
        <v>20055</v>
      </c>
      <c r="I3283">
        <v>8001</v>
      </c>
      <c r="J3283" s="4">
        <f>SUMIFS(I:I,D:D,External_Data[[#This Row],[Brand]],F:F,External_Data[[#This Row],[Year]])</f>
        <v>2896551</v>
      </c>
      <c r="K32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2904139</v>
      </c>
    </row>
    <row r="3284" spans="1:11" x14ac:dyDescent="0.25">
      <c r="A3284" s="1" t="s">
        <v>9</v>
      </c>
      <c r="B3284" s="1" t="s">
        <v>47</v>
      </c>
      <c r="C3284" s="1" t="s">
        <v>11</v>
      </c>
      <c r="D3284" s="1" t="s">
        <v>48</v>
      </c>
      <c r="E3284" s="1" t="s">
        <v>15</v>
      </c>
      <c r="F3284">
        <v>2020</v>
      </c>
      <c r="G3284">
        <v>10</v>
      </c>
      <c r="H3284">
        <v>24675</v>
      </c>
      <c r="I3284">
        <v>98175</v>
      </c>
      <c r="J3284" s="4">
        <f>SUMIFS(I:I,D:D,External_Data[[#This Row],[Brand]],F:F,External_Data[[#This Row],[Year]])</f>
        <v>2896551</v>
      </c>
      <c r="K32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2900898</v>
      </c>
    </row>
    <row r="3285" spans="1:11" x14ac:dyDescent="0.25">
      <c r="A3285" s="1" t="s">
        <v>9</v>
      </c>
      <c r="B3285" s="1" t="s">
        <v>47</v>
      </c>
      <c r="C3285" s="1" t="s">
        <v>11</v>
      </c>
      <c r="D3285" s="1" t="s">
        <v>48</v>
      </c>
      <c r="E3285" s="1" t="s">
        <v>15</v>
      </c>
      <c r="F3285">
        <v>2020</v>
      </c>
      <c r="G3285">
        <v>11</v>
      </c>
      <c r="H3285">
        <v>3129</v>
      </c>
      <c r="I3285">
        <v>12432</v>
      </c>
      <c r="J3285" s="4">
        <f>SUMIFS(I:I,D:D,External_Data[[#This Row],[Brand]],F:F,External_Data[[#This Row],[Year]])</f>
        <v>2896551</v>
      </c>
      <c r="K32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2898525</v>
      </c>
    </row>
    <row r="3286" spans="1:11" x14ac:dyDescent="0.25">
      <c r="A3286" s="1" t="s">
        <v>9</v>
      </c>
      <c r="B3286" s="1" t="s">
        <v>47</v>
      </c>
      <c r="C3286" s="1" t="s">
        <v>11</v>
      </c>
      <c r="D3286" s="1" t="s">
        <v>48</v>
      </c>
      <c r="E3286" s="1" t="s">
        <v>15</v>
      </c>
      <c r="F3286">
        <v>2020</v>
      </c>
      <c r="G3286">
        <v>12</v>
      </c>
      <c r="H3286">
        <v>2415</v>
      </c>
      <c r="I3286">
        <v>9660</v>
      </c>
      <c r="J3286" s="4">
        <f>SUMIFS(I:I,D:D,External_Data[[#This Row],[Brand]],F:F,External_Data[[#This Row],[Year]])</f>
        <v>2896551</v>
      </c>
      <c r="K32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2896551</v>
      </c>
    </row>
    <row r="3287" spans="1:11" x14ac:dyDescent="0.25">
      <c r="A3287" s="1" t="s">
        <v>9</v>
      </c>
      <c r="B3287" s="1" t="s">
        <v>47</v>
      </c>
      <c r="C3287" s="1" t="s">
        <v>11</v>
      </c>
      <c r="D3287" s="1" t="s">
        <v>48</v>
      </c>
      <c r="E3287" s="1" t="s">
        <v>15</v>
      </c>
      <c r="F3287">
        <v>2021</v>
      </c>
      <c r="G3287">
        <v>1</v>
      </c>
      <c r="H3287">
        <v>23345</v>
      </c>
      <c r="I3287">
        <v>93058</v>
      </c>
      <c r="J3287" s="4">
        <f>SUMIFS(I:I,D:D,External_Data[[#This Row],[Brand]],F:F,External_Data[[#This Row],[Year]])</f>
        <v>5619705</v>
      </c>
      <c r="K32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5730480</v>
      </c>
    </row>
    <row r="3288" spans="1:11" x14ac:dyDescent="0.25">
      <c r="A3288" s="1" t="s">
        <v>9</v>
      </c>
      <c r="B3288" s="1" t="s">
        <v>47</v>
      </c>
      <c r="C3288" s="1" t="s">
        <v>11</v>
      </c>
      <c r="D3288" s="1" t="s">
        <v>48</v>
      </c>
      <c r="E3288" s="1" t="s">
        <v>15</v>
      </c>
      <c r="F3288">
        <v>2021</v>
      </c>
      <c r="G3288">
        <v>2</v>
      </c>
      <c r="H3288">
        <v>29302</v>
      </c>
      <c r="I3288">
        <v>117047</v>
      </c>
      <c r="J3288" s="4">
        <f>SUMIFS(I:I,D:D,External_Data[[#This Row],[Brand]],F:F,External_Data[[#This Row],[Year]])</f>
        <v>5619705</v>
      </c>
      <c r="K32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5727645</v>
      </c>
    </row>
    <row r="3289" spans="1:11" x14ac:dyDescent="0.25">
      <c r="A3289" s="1" t="s">
        <v>9</v>
      </c>
      <c r="B3289" s="1" t="s">
        <v>47</v>
      </c>
      <c r="C3289" s="1" t="s">
        <v>11</v>
      </c>
      <c r="D3289" s="1" t="s">
        <v>48</v>
      </c>
      <c r="E3289" s="1" t="s">
        <v>15</v>
      </c>
      <c r="F3289">
        <v>2021</v>
      </c>
      <c r="G3289">
        <v>3</v>
      </c>
      <c r="H3289">
        <v>31395</v>
      </c>
      <c r="I3289">
        <v>125258</v>
      </c>
      <c r="J3289" s="4">
        <f>SUMIFS(I:I,D:D,External_Data[[#This Row],[Brand]],F:F,External_Data[[#This Row],[Year]])</f>
        <v>5619705</v>
      </c>
      <c r="K32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5700240</v>
      </c>
    </row>
    <row r="3290" spans="1:11" x14ac:dyDescent="0.25">
      <c r="A3290" s="1" t="s">
        <v>9</v>
      </c>
      <c r="B3290" s="1" t="s">
        <v>47</v>
      </c>
      <c r="C3290" s="1" t="s">
        <v>11</v>
      </c>
      <c r="D3290" s="1" t="s">
        <v>48</v>
      </c>
      <c r="E3290" s="1" t="s">
        <v>15</v>
      </c>
      <c r="F3290">
        <v>2021</v>
      </c>
      <c r="G3290">
        <v>4</v>
      </c>
      <c r="H3290">
        <v>30912</v>
      </c>
      <c r="I3290">
        <v>123004</v>
      </c>
      <c r="J3290" s="4">
        <f>SUMIFS(I:I,D:D,External_Data[[#This Row],[Brand]],F:F,External_Data[[#This Row],[Year]])</f>
        <v>5619705</v>
      </c>
      <c r="K32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5697342</v>
      </c>
    </row>
    <row r="3291" spans="1:11" x14ac:dyDescent="0.25">
      <c r="A3291" s="1" t="s">
        <v>9</v>
      </c>
      <c r="B3291" s="1" t="s">
        <v>47</v>
      </c>
      <c r="C3291" s="1" t="s">
        <v>11</v>
      </c>
      <c r="D3291" s="1" t="s">
        <v>48</v>
      </c>
      <c r="E3291" s="1" t="s">
        <v>15</v>
      </c>
      <c r="F3291">
        <v>2021</v>
      </c>
      <c r="G3291">
        <v>5</v>
      </c>
      <c r="H3291">
        <v>38318</v>
      </c>
      <c r="I3291">
        <v>152467</v>
      </c>
      <c r="J3291" s="4">
        <f>SUMIFS(I:I,D:D,External_Data[[#This Row],[Brand]],F:F,External_Data[[#This Row],[Year]])</f>
        <v>5619705</v>
      </c>
      <c r="K32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5695158</v>
      </c>
    </row>
    <row r="3292" spans="1:11" x14ac:dyDescent="0.25">
      <c r="A3292" s="1" t="s">
        <v>9</v>
      </c>
      <c r="B3292" s="1" t="s">
        <v>47</v>
      </c>
      <c r="C3292" s="1" t="s">
        <v>11</v>
      </c>
      <c r="D3292" s="1" t="s">
        <v>48</v>
      </c>
      <c r="E3292" s="1" t="s">
        <v>15</v>
      </c>
      <c r="F3292">
        <v>2021</v>
      </c>
      <c r="G3292">
        <v>6</v>
      </c>
      <c r="H3292">
        <v>40733</v>
      </c>
      <c r="I3292">
        <v>162288</v>
      </c>
      <c r="J3292" s="4">
        <f>SUMIFS(I:I,D:D,External_Data[[#This Row],[Brand]],F:F,External_Data[[#This Row],[Year]])</f>
        <v>5619705</v>
      </c>
      <c r="K32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5674473</v>
      </c>
    </row>
    <row r="3293" spans="1:11" x14ac:dyDescent="0.25">
      <c r="A3293" s="1" t="s">
        <v>9</v>
      </c>
      <c r="B3293" s="1" t="s">
        <v>47</v>
      </c>
      <c r="C3293" s="1" t="s">
        <v>11</v>
      </c>
      <c r="D3293" s="1" t="s">
        <v>48</v>
      </c>
      <c r="E3293" s="1" t="s">
        <v>15</v>
      </c>
      <c r="F3293">
        <v>2021</v>
      </c>
      <c r="G3293">
        <v>7</v>
      </c>
      <c r="H3293">
        <v>30107</v>
      </c>
      <c r="I3293">
        <v>120267</v>
      </c>
      <c r="J3293" s="4">
        <f>SUMIFS(I:I,D:D,External_Data[[#This Row],[Brand]],F:F,External_Data[[#This Row],[Year]])</f>
        <v>5619705</v>
      </c>
      <c r="K32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5671806</v>
      </c>
    </row>
    <row r="3294" spans="1:11" x14ac:dyDescent="0.25">
      <c r="A3294" s="1" t="s">
        <v>9</v>
      </c>
      <c r="B3294" s="1" t="s">
        <v>47</v>
      </c>
      <c r="C3294" s="1" t="s">
        <v>11</v>
      </c>
      <c r="D3294" s="1" t="s">
        <v>48</v>
      </c>
      <c r="E3294" s="1" t="s">
        <v>15</v>
      </c>
      <c r="F3294">
        <v>2021</v>
      </c>
      <c r="G3294">
        <v>8</v>
      </c>
      <c r="H3294">
        <v>21735</v>
      </c>
      <c r="I3294">
        <v>86296</v>
      </c>
      <c r="J3294" s="4">
        <f>SUMIFS(I:I,D:D,External_Data[[#This Row],[Brand]],F:F,External_Data[[#This Row],[Year]])</f>
        <v>5619705</v>
      </c>
      <c r="K32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5669979</v>
      </c>
    </row>
    <row r="3295" spans="1:11" x14ac:dyDescent="0.25">
      <c r="A3295" s="1" t="s">
        <v>9</v>
      </c>
      <c r="B3295" s="1" t="s">
        <v>47</v>
      </c>
      <c r="C3295" s="1" t="s">
        <v>11</v>
      </c>
      <c r="D3295" s="1" t="s">
        <v>48</v>
      </c>
      <c r="E3295" s="1" t="s">
        <v>15</v>
      </c>
      <c r="F3295">
        <v>2021</v>
      </c>
      <c r="G3295">
        <v>9</v>
      </c>
      <c r="H3295">
        <v>11431</v>
      </c>
      <c r="I3295">
        <v>46046</v>
      </c>
      <c r="J3295" s="4">
        <f>SUMIFS(I:I,D:D,External_Data[[#This Row],[Brand]],F:F,External_Data[[#This Row],[Year]])</f>
        <v>5619705</v>
      </c>
      <c r="K32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5649924</v>
      </c>
    </row>
    <row r="3296" spans="1:11" x14ac:dyDescent="0.25">
      <c r="A3296" s="1" t="s">
        <v>9</v>
      </c>
      <c r="B3296" s="1" t="s">
        <v>47</v>
      </c>
      <c r="C3296" s="1" t="s">
        <v>11</v>
      </c>
      <c r="D3296" s="1" t="s">
        <v>48</v>
      </c>
      <c r="E3296" s="1" t="s">
        <v>15</v>
      </c>
      <c r="F3296">
        <v>2021</v>
      </c>
      <c r="G3296">
        <v>10</v>
      </c>
      <c r="H3296">
        <v>4991</v>
      </c>
      <c r="I3296">
        <v>19803</v>
      </c>
      <c r="J3296" s="4">
        <f>SUMIFS(I:I,D:D,External_Data[[#This Row],[Brand]],F:F,External_Data[[#This Row],[Year]])</f>
        <v>5619705</v>
      </c>
      <c r="K32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5625249</v>
      </c>
    </row>
    <row r="3297" spans="1:11" x14ac:dyDescent="0.25">
      <c r="A3297" s="1" t="s">
        <v>9</v>
      </c>
      <c r="B3297" s="1" t="s">
        <v>47</v>
      </c>
      <c r="C3297" s="1" t="s">
        <v>11</v>
      </c>
      <c r="D3297" s="1" t="s">
        <v>48</v>
      </c>
      <c r="E3297" s="1" t="s">
        <v>15</v>
      </c>
      <c r="F3297">
        <v>2021</v>
      </c>
      <c r="G3297">
        <v>11</v>
      </c>
      <c r="H3297">
        <v>322</v>
      </c>
      <c r="I3297">
        <v>12719</v>
      </c>
      <c r="J3297" s="4">
        <f>SUMIFS(I:I,D:D,External_Data[[#This Row],[Brand]],F:F,External_Data[[#This Row],[Year]])</f>
        <v>5619705</v>
      </c>
      <c r="K32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5622120</v>
      </c>
    </row>
    <row r="3298" spans="1:11" x14ac:dyDescent="0.25">
      <c r="A3298" s="1" t="s">
        <v>9</v>
      </c>
      <c r="B3298" s="1" t="s">
        <v>47</v>
      </c>
      <c r="C3298" s="1" t="s">
        <v>11</v>
      </c>
      <c r="D3298" s="1" t="s">
        <v>48</v>
      </c>
      <c r="E3298" s="1" t="s">
        <v>15</v>
      </c>
      <c r="F3298">
        <v>2021</v>
      </c>
      <c r="G3298">
        <v>12</v>
      </c>
      <c r="H3298">
        <v>1771</v>
      </c>
      <c r="I3298">
        <v>644</v>
      </c>
      <c r="J3298" s="4">
        <f>SUMIFS(I:I,D:D,External_Data[[#This Row],[Brand]],F:F,External_Data[[#This Row],[Year]])</f>
        <v>5619705</v>
      </c>
      <c r="K32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5619705</v>
      </c>
    </row>
    <row r="3299" spans="1:11" x14ac:dyDescent="0.25">
      <c r="A3299" s="1" t="s">
        <v>9</v>
      </c>
      <c r="B3299" s="1" t="s">
        <v>47</v>
      </c>
      <c r="C3299" s="1" t="s">
        <v>11</v>
      </c>
      <c r="D3299" s="1" t="s">
        <v>48</v>
      </c>
      <c r="E3299" s="1" t="s">
        <v>15</v>
      </c>
      <c r="F3299">
        <v>2022</v>
      </c>
      <c r="G3299">
        <v>1</v>
      </c>
      <c r="H3299">
        <v>189</v>
      </c>
      <c r="I3299">
        <v>693</v>
      </c>
      <c r="J3299" s="4">
        <f>SUMIFS(I:I,D:D,External_Data[[#This Row],[Brand]],F:F,External_Data[[#This Row],[Year]])</f>
        <v>29988</v>
      </c>
      <c r="K32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271005</v>
      </c>
    </row>
    <row r="3300" spans="1:11" x14ac:dyDescent="0.25">
      <c r="A3300" s="1" t="s">
        <v>9</v>
      </c>
      <c r="B3300" s="1" t="s">
        <v>47</v>
      </c>
      <c r="C3300" s="1" t="s">
        <v>11</v>
      </c>
      <c r="D3300" s="1" t="s">
        <v>48</v>
      </c>
      <c r="E3300" s="1" t="s">
        <v>15</v>
      </c>
      <c r="F3300">
        <v>2022</v>
      </c>
      <c r="G3300">
        <v>2</v>
      </c>
      <c r="H3300">
        <v>63</v>
      </c>
      <c r="I3300">
        <v>315</v>
      </c>
      <c r="J3300" s="4">
        <f>SUMIFS(I:I,D:D,External_Data[[#This Row],[Brand]],F:F,External_Data[[#This Row],[Year]])</f>
        <v>29988</v>
      </c>
      <c r="K33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241703</v>
      </c>
    </row>
    <row r="3301" spans="1:11" x14ac:dyDescent="0.25">
      <c r="A3301" s="1" t="s">
        <v>9</v>
      </c>
      <c r="B3301" s="1" t="s">
        <v>47</v>
      </c>
      <c r="C3301" s="1" t="s">
        <v>11</v>
      </c>
      <c r="D3301" s="1" t="s">
        <v>48</v>
      </c>
      <c r="E3301" s="1" t="s">
        <v>15</v>
      </c>
      <c r="F3301">
        <v>2022</v>
      </c>
      <c r="G3301">
        <v>4</v>
      </c>
      <c r="H3301">
        <v>42</v>
      </c>
      <c r="I3301">
        <v>210</v>
      </c>
      <c r="J3301" s="4">
        <f>SUMIFS(I:I,D:D,External_Data[[#This Row],[Brand]],F:F,External_Data[[#This Row],[Year]])</f>
        <v>29988</v>
      </c>
      <c r="K33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179396</v>
      </c>
    </row>
    <row r="3302" spans="1:11" x14ac:dyDescent="0.25">
      <c r="A3302" s="1" t="s">
        <v>9</v>
      </c>
      <c r="B3302" s="1" t="s">
        <v>47</v>
      </c>
      <c r="C3302" s="1" t="s">
        <v>11</v>
      </c>
      <c r="D3302" s="1" t="s">
        <v>48</v>
      </c>
      <c r="E3302" s="1" t="s">
        <v>15</v>
      </c>
      <c r="F3302">
        <v>2022</v>
      </c>
      <c r="G3302">
        <v>5</v>
      </c>
      <c r="H3302">
        <v>63</v>
      </c>
      <c r="I3302">
        <v>273</v>
      </c>
      <c r="J3302" s="4">
        <f>SUMIFS(I:I,D:D,External_Data[[#This Row],[Brand]],F:F,External_Data[[#This Row],[Year]])</f>
        <v>29988</v>
      </c>
      <c r="K33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141078</v>
      </c>
    </row>
    <row r="3303" spans="1:11" x14ac:dyDescent="0.25">
      <c r="A3303" s="1" t="s">
        <v>9</v>
      </c>
      <c r="B3303" s="1" t="s">
        <v>47</v>
      </c>
      <c r="C3303" s="1" t="s">
        <v>11</v>
      </c>
      <c r="D3303" s="1" t="s">
        <v>48</v>
      </c>
      <c r="E3303" s="1" t="s">
        <v>15</v>
      </c>
      <c r="F3303">
        <v>2022</v>
      </c>
      <c r="G3303">
        <v>6</v>
      </c>
      <c r="H3303">
        <v>63</v>
      </c>
      <c r="I3303">
        <v>273</v>
      </c>
      <c r="J3303" s="4">
        <f>SUMIFS(I:I,D:D,External_Data[[#This Row],[Brand]],F:F,External_Data[[#This Row],[Year]])</f>
        <v>29988</v>
      </c>
      <c r="K33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100345</v>
      </c>
    </row>
    <row r="3304" spans="1:11" x14ac:dyDescent="0.25">
      <c r="A3304" s="1" t="s">
        <v>9</v>
      </c>
      <c r="B3304" s="1" t="s">
        <v>47</v>
      </c>
      <c r="C3304" s="1" t="s">
        <v>49</v>
      </c>
      <c r="D3304" s="1" t="s">
        <v>50</v>
      </c>
      <c r="E3304" s="1" t="s">
        <v>13</v>
      </c>
      <c r="F3304">
        <v>2018</v>
      </c>
      <c r="G3304">
        <v>1</v>
      </c>
      <c r="H3304">
        <v>1204</v>
      </c>
      <c r="I3304">
        <v>6559</v>
      </c>
      <c r="J3304" s="4">
        <f>SUMIFS(I:I,D:D,External_Data[[#This Row],[Brand]],F:F,External_Data[[#This Row],[Year]])</f>
        <v>641557</v>
      </c>
      <c r="K33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05" spans="1:11" x14ac:dyDescent="0.25">
      <c r="A3305" s="1" t="s">
        <v>9</v>
      </c>
      <c r="B3305" s="1" t="s">
        <v>47</v>
      </c>
      <c r="C3305" s="1" t="s">
        <v>49</v>
      </c>
      <c r="D3305" s="1" t="s">
        <v>50</v>
      </c>
      <c r="E3305" s="1" t="s">
        <v>13</v>
      </c>
      <c r="F3305">
        <v>2018</v>
      </c>
      <c r="G3305">
        <v>2</v>
      </c>
      <c r="H3305">
        <v>7525</v>
      </c>
      <c r="I3305">
        <v>4109</v>
      </c>
      <c r="J3305" s="4">
        <f>SUMIFS(I:I,D:D,External_Data[[#This Row],[Brand]],F:F,External_Data[[#This Row],[Year]])</f>
        <v>641557</v>
      </c>
      <c r="K33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06" spans="1:11" x14ac:dyDescent="0.25">
      <c r="A3306" s="1" t="s">
        <v>9</v>
      </c>
      <c r="B3306" s="1" t="s">
        <v>47</v>
      </c>
      <c r="C3306" s="1" t="s">
        <v>49</v>
      </c>
      <c r="D3306" s="1" t="s">
        <v>50</v>
      </c>
      <c r="E3306" s="1" t="s">
        <v>13</v>
      </c>
      <c r="F3306">
        <v>2018</v>
      </c>
      <c r="G3306">
        <v>3</v>
      </c>
      <c r="H3306">
        <v>1414</v>
      </c>
      <c r="I3306">
        <v>77035</v>
      </c>
      <c r="J3306" s="4">
        <f>SUMIFS(I:I,D:D,External_Data[[#This Row],[Brand]],F:F,External_Data[[#This Row],[Year]])</f>
        <v>641557</v>
      </c>
      <c r="K33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07" spans="1:11" x14ac:dyDescent="0.25">
      <c r="A3307" s="1" t="s">
        <v>9</v>
      </c>
      <c r="B3307" s="1" t="s">
        <v>47</v>
      </c>
      <c r="C3307" s="1" t="s">
        <v>49</v>
      </c>
      <c r="D3307" s="1" t="s">
        <v>50</v>
      </c>
      <c r="E3307" s="1" t="s">
        <v>13</v>
      </c>
      <c r="F3307">
        <v>2018</v>
      </c>
      <c r="G3307">
        <v>4</v>
      </c>
      <c r="H3307">
        <v>1911</v>
      </c>
      <c r="I3307">
        <v>104055</v>
      </c>
      <c r="J3307" s="4">
        <f>SUMIFS(I:I,D:D,External_Data[[#This Row],[Brand]],F:F,External_Data[[#This Row],[Year]])</f>
        <v>641557</v>
      </c>
      <c r="K33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08" spans="1:11" x14ac:dyDescent="0.25">
      <c r="A3308" s="1" t="s">
        <v>9</v>
      </c>
      <c r="B3308" s="1" t="s">
        <v>47</v>
      </c>
      <c r="C3308" s="1" t="s">
        <v>49</v>
      </c>
      <c r="D3308" s="1" t="s">
        <v>50</v>
      </c>
      <c r="E3308" s="1" t="s">
        <v>13</v>
      </c>
      <c r="F3308">
        <v>2018</v>
      </c>
      <c r="G3308">
        <v>5</v>
      </c>
      <c r="H3308">
        <v>9905</v>
      </c>
      <c r="I3308">
        <v>54075</v>
      </c>
      <c r="J3308" s="4">
        <f>SUMIFS(I:I,D:D,External_Data[[#This Row],[Brand]],F:F,External_Data[[#This Row],[Year]])</f>
        <v>641557</v>
      </c>
      <c r="K33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09" spans="1:11" x14ac:dyDescent="0.25">
      <c r="A3309" s="1" t="s">
        <v>9</v>
      </c>
      <c r="B3309" s="1" t="s">
        <v>47</v>
      </c>
      <c r="C3309" s="1" t="s">
        <v>49</v>
      </c>
      <c r="D3309" s="1" t="s">
        <v>50</v>
      </c>
      <c r="E3309" s="1" t="s">
        <v>13</v>
      </c>
      <c r="F3309">
        <v>2018</v>
      </c>
      <c r="G3309">
        <v>6</v>
      </c>
      <c r="H3309">
        <v>1211</v>
      </c>
      <c r="I3309">
        <v>65975</v>
      </c>
      <c r="J3309" s="4">
        <f>SUMIFS(I:I,D:D,External_Data[[#This Row],[Brand]],F:F,External_Data[[#This Row],[Year]])</f>
        <v>641557</v>
      </c>
      <c r="K33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0" spans="1:11" x14ac:dyDescent="0.25">
      <c r="A3310" s="1" t="s">
        <v>9</v>
      </c>
      <c r="B3310" s="1" t="s">
        <v>47</v>
      </c>
      <c r="C3310" s="1" t="s">
        <v>49</v>
      </c>
      <c r="D3310" s="1" t="s">
        <v>50</v>
      </c>
      <c r="E3310" s="1" t="s">
        <v>13</v>
      </c>
      <c r="F3310">
        <v>2018</v>
      </c>
      <c r="G3310">
        <v>7</v>
      </c>
      <c r="H3310">
        <v>10535</v>
      </c>
      <c r="I3310">
        <v>57435</v>
      </c>
      <c r="J3310" s="4">
        <f>SUMIFS(I:I,D:D,External_Data[[#This Row],[Brand]],F:F,External_Data[[#This Row],[Year]])</f>
        <v>641557</v>
      </c>
      <c r="K33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1" spans="1:11" x14ac:dyDescent="0.25">
      <c r="A3311" s="1" t="s">
        <v>9</v>
      </c>
      <c r="B3311" s="1" t="s">
        <v>47</v>
      </c>
      <c r="C3311" s="1" t="s">
        <v>49</v>
      </c>
      <c r="D3311" s="1" t="s">
        <v>50</v>
      </c>
      <c r="E3311" s="1" t="s">
        <v>13</v>
      </c>
      <c r="F3311">
        <v>2018</v>
      </c>
      <c r="G3311">
        <v>8</v>
      </c>
      <c r="H3311">
        <v>1162</v>
      </c>
      <c r="I3311">
        <v>63455</v>
      </c>
      <c r="J3311" s="4">
        <f>SUMIFS(I:I,D:D,External_Data[[#This Row],[Brand]],F:F,External_Data[[#This Row],[Year]])</f>
        <v>641557</v>
      </c>
      <c r="K33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2" spans="1:11" x14ac:dyDescent="0.25">
      <c r="A3312" s="1" t="s">
        <v>9</v>
      </c>
      <c r="B3312" s="1" t="s">
        <v>47</v>
      </c>
      <c r="C3312" s="1" t="s">
        <v>49</v>
      </c>
      <c r="D3312" s="1" t="s">
        <v>50</v>
      </c>
      <c r="E3312" s="1" t="s">
        <v>13</v>
      </c>
      <c r="F3312">
        <v>2018</v>
      </c>
      <c r="G3312">
        <v>9</v>
      </c>
      <c r="H3312">
        <v>903</v>
      </c>
      <c r="I3312">
        <v>49315</v>
      </c>
      <c r="J3312" s="4">
        <f>SUMIFS(I:I,D:D,External_Data[[#This Row],[Brand]],F:F,External_Data[[#This Row],[Year]])</f>
        <v>641557</v>
      </c>
      <c r="K33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3" spans="1:11" x14ac:dyDescent="0.25">
      <c r="A3313" s="1" t="s">
        <v>9</v>
      </c>
      <c r="B3313" s="1" t="s">
        <v>47</v>
      </c>
      <c r="C3313" s="1" t="s">
        <v>49</v>
      </c>
      <c r="D3313" s="1" t="s">
        <v>50</v>
      </c>
      <c r="E3313" s="1" t="s">
        <v>13</v>
      </c>
      <c r="F3313">
        <v>2018</v>
      </c>
      <c r="G3313">
        <v>10</v>
      </c>
      <c r="H3313">
        <v>12355</v>
      </c>
      <c r="I3313">
        <v>6734</v>
      </c>
      <c r="J3313" s="4">
        <f>SUMIFS(I:I,D:D,External_Data[[#This Row],[Brand]],F:F,External_Data[[#This Row],[Year]])</f>
        <v>641557</v>
      </c>
      <c r="K33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4" spans="1:11" x14ac:dyDescent="0.25">
      <c r="A3314" s="1" t="s">
        <v>9</v>
      </c>
      <c r="B3314" s="1" t="s">
        <v>47</v>
      </c>
      <c r="C3314" s="1" t="s">
        <v>49</v>
      </c>
      <c r="D3314" s="1" t="s">
        <v>50</v>
      </c>
      <c r="E3314" s="1" t="s">
        <v>13</v>
      </c>
      <c r="F3314">
        <v>2018</v>
      </c>
      <c r="G3314">
        <v>11</v>
      </c>
      <c r="H3314">
        <v>952</v>
      </c>
      <c r="I3314">
        <v>5187</v>
      </c>
      <c r="J3314" s="4">
        <f>SUMIFS(I:I,D:D,External_Data[[#This Row],[Brand]],F:F,External_Data[[#This Row],[Year]])</f>
        <v>641557</v>
      </c>
      <c r="K33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5" spans="1:11" x14ac:dyDescent="0.25">
      <c r="A3315" s="1" t="s">
        <v>9</v>
      </c>
      <c r="B3315" s="1" t="s">
        <v>47</v>
      </c>
      <c r="C3315" s="1" t="s">
        <v>49</v>
      </c>
      <c r="D3315" s="1" t="s">
        <v>50</v>
      </c>
      <c r="E3315" s="1" t="s">
        <v>13</v>
      </c>
      <c r="F3315">
        <v>2018</v>
      </c>
      <c r="G3315">
        <v>12</v>
      </c>
      <c r="H3315">
        <v>12285</v>
      </c>
      <c r="I3315">
        <v>6692</v>
      </c>
      <c r="J3315" s="4">
        <f>SUMIFS(I:I,D:D,External_Data[[#This Row],[Brand]],F:F,External_Data[[#This Row],[Year]])</f>
        <v>641557</v>
      </c>
      <c r="K33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16" spans="1:11" x14ac:dyDescent="0.25">
      <c r="A3316" s="1" t="s">
        <v>9</v>
      </c>
      <c r="B3316" s="1" t="s">
        <v>47</v>
      </c>
      <c r="C3316" s="1" t="s">
        <v>49</v>
      </c>
      <c r="D3316" s="1" t="s">
        <v>50</v>
      </c>
      <c r="E3316" s="1" t="s">
        <v>13</v>
      </c>
      <c r="F3316">
        <v>2019</v>
      </c>
      <c r="G3316">
        <v>1</v>
      </c>
      <c r="H3316">
        <v>1764</v>
      </c>
      <c r="I3316">
        <v>9632</v>
      </c>
      <c r="J3316" s="4">
        <f>SUMIFS(I:I,D:D,External_Data[[#This Row],[Brand]],F:F,External_Data[[#This Row],[Year]])</f>
        <v>180446</v>
      </c>
      <c r="K33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240604</v>
      </c>
    </row>
    <row r="3317" spans="1:11" x14ac:dyDescent="0.25">
      <c r="A3317" s="1" t="s">
        <v>9</v>
      </c>
      <c r="B3317" s="1" t="s">
        <v>47</v>
      </c>
      <c r="C3317" s="1" t="s">
        <v>49</v>
      </c>
      <c r="D3317" s="1" t="s">
        <v>50</v>
      </c>
      <c r="E3317" s="1" t="s">
        <v>13</v>
      </c>
      <c r="F3317">
        <v>2019</v>
      </c>
      <c r="G3317">
        <v>2</v>
      </c>
      <c r="H3317">
        <v>2184</v>
      </c>
      <c r="I3317">
        <v>11893</v>
      </c>
      <c r="J3317" s="4">
        <f>SUMIFS(I:I,D:D,External_Data[[#This Row],[Brand]],F:F,External_Data[[#This Row],[Year]])</f>
        <v>180446</v>
      </c>
      <c r="K33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233079</v>
      </c>
    </row>
    <row r="3318" spans="1:11" x14ac:dyDescent="0.25">
      <c r="A3318" s="1" t="s">
        <v>9</v>
      </c>
      <c r="B3318" s="1" t="s">
        <v>47</v>
      </c>
      <c r="C3318" s="1" t="s">
        <v>49</v>
      </c>
      <c r="D3318" s="1" t="s">
        <v>50</v>
      </c>
      <c r="E3318" s="1" t="s">
        <v>13</v>
      </c>
      <c r="F3318">
        <v>2019</v>
      </c>
      <c r="G3318">
        <v>3</v>
      </c>
      <c r="H3318">
        <v>2436</v>
      </c>
      <c r="I3318">
        <v>13272</v>
      </c>
      <c r="J3318" s="4">
        <f>SUMIFS(I:I,D:D,External_Data[[#This Row],[Brand]],F:F,External_Data[[#This Row],[Year]])</f>
        <v>180446</v>
      </c>
      <c r="K33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231665</v>
      </c>
    </row>
    <row r="3319" spans="1:11" x14ac:dyDescent="0.25">
      <c r="A3319" s="1" t="s">
        <v>9</v>
      </c>
      <c r="B3319" s="1" t="s">
        <v>47</v>
      </c>
      <c r="C3319" s="1" t="s">
        <v>49</v>
      </c>
      <c r="D3319" s="1" t="s">
        <v>50</v>
      </c>
      <c r="E3319" s="1" t="s">
        <v>13</v>
      </c>
      <c r="F3319">
        <v>2019</v>
      </c>
      <c r="G3319">
        <v>4</v>
      </c>
      <c r="H3319">
        <v>1799</v>
      </c>
      <c r="I3319">
        <v>9807</v>
      </c>
      <c r="J3319" s="4">
        <f>SUMIFS(I:I,D:D,External_Data[[#This Row],[Brand]],F:F,External_Data[[#This Row],[Year]])</f>
        <v>180446</v>
      </c>
      <c r="K33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229754</v>
      </c>
    </row>
    <row r="3320" spans="1:11" x14ac:dyDescent="0.25">
      <c r="A3320" s="1" t="s">
        <v>9</v>
      </c>
      <c r="B3320" s="1" t="s">
        <v>47</v>
      </c>
      <c r="C3320" s="1" t="s">
        <v>49</v>
      </c>
      <c r="D3320" s="1" t="s">
        <v>50</v>
      </c>
      <c r="E3320" s="1" t="s">
        <v>13</v>
      </c>
      <c r="F3320">
        <v>2019</v>
      </c>
      <c r="G3320">
        <v>5</v>
      </c>
      <c r="H3320">
        <v>2177</v>
      </c>
      <c r="I3320">
        <v>11872</v>
      </c>
      <c r="J3320" s="4">
        <f>SUMIFS(I:I,D:D,External_Data[[#This Row],[Brand]],F:F,External_Data[[#This Row],[Year]])</f>
        <v>180446</v>
      </c>
      <c r="K33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219849</v>
      </c>
    </row>
    <row r="3321" spans="1:11" x14ac:dyDescent="0.25">
      <c r="A3321" s="1" t="s">
        <v>9</v>
      </c>
      <c r="B3321" s="1" t="s">
        <v>47</v>
      </c>
      <c r="C3321" s="1" t="s">
        <v>49</v>
      </c>
      <c r="D3321" s="1" t="s">
        <v>50</v>
      </c>
      <c r="E3321" s="1" t="s">
        <v>13</v>
      </c>
      <c r="F3321">
        <v>2019</v>
      </c>
      <c r="G3321">
        <v>6</v>
      </c>
      <c r="H3321">
        <v>1841</v>
      </c>
      <c r="I3321">
        <v>10031</v>
      </c>
      <c r="J3321" s="4">
        <f>SUMIFS(I:I,D:D,External_Data[[#This Row],[Brand]],F:F,External_Data[[#This Row],[Year]])</f>
        <v>180446</v>
      </c>
      <c r="K33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218638</v>
      </c>
    </row>
    <row r="3322" spans="1:11" x14ac:dyDescent="0.25">
      <c r="A3322" s="1" t="s">
        <v>9</v>
      </c>
      <c r="B3322" s="1" t="s">
        <v>47</v>
      </c>
      <c r="C3322" s="1" t="s">
        <v>49</v>
      </c>
      <c r="D3322" s="1" t="s">
        <v>50</v>
      </c>
      <c r="E3322" s="1" t="s">
        <v>13</v>
      </c>
      <c r="F3322">
        <v>2019</v>
      </c>
      <c r="G3322">
        <v>7</v>
      </c>
      <c r="H3322">
        <v>1596</v>
      </c>
      <c r="I3322">
        <v>8680</v>
      </c>
      <c r="J3322" s="4">
        <f>SUMIFS(I:I,D:D,External_Data[[#This Row],[Brand]],F:F,External_Data[[#This Row],[Year]])</f>
        <v>180446</v>
      </c>
      <c r="K33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208103</v>
      </c>
    </row>
    <row r="3323" spans="1:11" x14ac:dyDescent="0.25">
      <c r="A3323" s="1" t="s">
        <v>9</v>
      </c>
      <c r="B3323" s="1" t="s">
        <v>47</v>
      </c>
      <c r="C3323" s="1" t="s">
        <v>49</v>
      </c>
      <c r="D3323" s="1" t="s">
        <v>50</v>
      </c>
      <c r="E3323" s="1" t="s">
        <v>13</v>
      </c>
      <c r="F3323">
        <v>2019</v>
      </c>
      <c r="G3323">
        <v>8</v>
      </c>
      <c r="H3323">
        <v>2786</v>
      </c>
      <c r="I3323">
        <v>15204</v>
      </c>
      <c r="J3323" s="4">
        <f>SUMIFS(I:I,D:D,External_Data[[#This Row],[Brand]],F:F,External_Data[[#This Row],[Year]])</f>
        <v>180446</v>
      </c>
      <c r="K33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206941</v>
      </c>
    </row>
    <row r="3324" spans="1:11" x14ac:dyDescent="0.25">
      <c r="A3324" s="1" t="s">
        <v>9</v>
      </c>
      <c r="B3324" s="1" t="s">
        <v>47</v>
      </c>
      <c r="C3324" s="1" t="s">
        <v>49</v>
      </c>
      <c r="D3324" s="1" t="s">
        <v>50</v>
      </c>
      <c r="E3324" s="1" t="s">
        <v>13</v>
      </c>
      <c r="F3324">
        <v>2019</v>
      </c>
      <c r="G3324">
        <v>9</v>
      </c>
      <c r="H3324">
        <v>2331</v>
      </c>
      <c r="I3324">
        <v>12705</v>
      </c>
      <c r="J3324" s="4">
        <f>SUMIFS(I:I,D:D,External_Data[[#This Row],[Brand]],F:F,External_Data[[#This Row],[Year]])</f>
        <v>180446</v>
      </c>
      <c r="K33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206038</v>
      </c>
    </row>
    <row r="3325" spans="1:11" x14ac:dyDescent="0.25">
      <c r="A3325" s="1" t="s">
        <v>9</v>
      </c>
      <c r="B3325" s="1" t="s">
        <v>47</v>
      </c>
      <c r="C3325" s="1" t="s">
        <v>49</v>
      </c>
      <c r="D3325" s="1" t="s">
        <v>50</v>
      </c>
      <c r="E3325" s="1" t="s">
        <v>13</v>
      </c>
      <c r="F3325">
        <v>2019</v>
      </c>
      <c r="G3325">
        <v>10</v>
      </c>
      <c r="H3325">
        <v>2093</v>
      </c>
      <c r="I3325">
        <v>11410</v>
      </c>
      <c r="J3325" s="4">
        <f>SUMIFS(I:I,D:D,External_Data[[#This Row],[Brand]],F:F,External_Data[[#This Row],[Year]])</f>
        <v>180446</v>
      </c>
      <c r="K33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193683</v>
      </c>
    </row>
    <row r="3326" spans="1:11" x14ac:dyDescent="0.25">
      <c r="A3326" s="1" t="s">
        <v>9</v>
      </c>
      <c r="B3326" s="1" t="s">
        <v>47</v>
      </c>
      <c r="C3326" s="1" t="s">
        <v>49</v>
      </c>
      <c r="D3326" s="1" t="s">
        <v>50</v>
      </c>
      <c r="E3326" s="1" t="s">
        <v>13</v>
      </c>
      <c r="F3326">
        <v>2019</v>
      </c>
      <c r="G3326">
        <v>11</v>
      </c>
      <c r="H3326">
        <v>1876</v>
      </c>
      <c r="I3326">
        <v>10220</v>
      </c>
      <c r="J3326" s="4">
        <f>SUMIFS(I:I,D:D,External_Data[[#This Row],[Brand]],F:F,External_Data[[#This Row],[Year]])</f>
        <v>180446</v>
      </c>
      <c r="K33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192731</v>
      </c>
    </row>
    <row r="3327" spans="1:11" x14ac:dyDescent="0.25">
      <c r="A3327" s="1" t="s">
        <v>9</v>
      </c>
      <c r="B3327" s="1" t="s">
        <v>47</v>
      </c>
      <c r="C3327" s="1" t="s">
        <v>49</v>
      </c>
      <c r="D3327" s="1" t="s">
        <v>50</v>
      </c>
      <c r="E3327" s="1" t="s">
        <v>13</v>
      </c>
      <c r="F3327">
        <v>2019</v>
      </c>
      <c r="G3327">
        <v>12</v>
      </c>
      <c r="H3327">
        <v>1484</v>
      </c>
      <c r="I3327">
        <v>8127</v>
      </c>
      <c r="J3327" s="4">
        <f>SUMIFS(I:I,D:D,External_Data[[#This Row],[Brand]],F:F,External_Data[[#This Row],[Year]])</f>
        <v>180446</v>
      </c>
      <c r="K33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180446</v>
      </c>
    </row>
    <row r="3328" spans="1:11" x14ac:dyDescent="0.25">
      <c r="A3328" s="1" t="s">
        <v>9</v>
      </c>
      <c r="B3328" s="1" t="s">
        <v>47</v>
      </c>
      <c r="C3328" s="1" t="s">
        <v>49</v>
      </c>
      <c r="D3328" s="1" t="s">
        <v>50</v>
      </c>
      <c r="E3328" s="1" t="s">
        <v>13</v>
      </c>
      <c r="F3328">
        <v>2020</v>
      </c>
      <c r="G3328">
        <v>1</v>
      </c>
      <c r="H3328">
        <v>31185</v>
      </c>
      <c r="I3328">
        <v>169995</v>
      </c>
      <c r="J3328" s="4">
        <f>SUMIFS(I:I,D:D,External_Data[[#This Row],[Brand]],F:F,External_Data[[#This Row],[Year]])</f>
        <v>1652616</v>
      </c>
      <c r="K33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1675219</v>
      </c>
    </row>
    <row r="3329" spans="1:11" x14ac:dyDescent="0.25">
      <c r="A3329" s="1" t="s">
        <v>9</v>
      </c>
      <c r="B3329" s="1" t="s">
        <v>47</v>
      </c>
      <c r="C3329" s="1" t="s">
        <v>49</v>
      </c>
      <c r="D3329" s="1" t="s">
        <v>50</v>
      </c>
      <c r="E3329" s="1" t="s">
        <v>13</v>
      </c>
      <c r="F3329">
        <v>2020</v>
      </c>
      <c r="G3329">
        <v>2</v>
      </c>
      <c r="H3329">
        <v>3528</v>
      </c>
      <c r="I3329">
        <v>192465</v>
      </c>
      <c r="J3329" s="4">
        <f>SUMIFS(I:I,D:D,External_Data[[#This Row],[Brand]],F:F,External_Data[[#This Row],[Year]])</f>
        <v>1652616</v>
      </c>
      <c r="K33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1673035</v>
      </c>
    </row>
    <row r="3330" spans="1:11" x14ac:dyDescent="0.25">
      <c r="A3330" s="1" t="s">
        <v>9</v>
      </c>
      <c r="B3330" s="1" t="s">
        <v>47</v>
      </c>
      <c r="C3330" s="1" t="s">
        <v>49</v>
      </c>
      <c r="D3330" s="1" t="s">
        <v>50</v>
      </c>
      <c r="E3330" s="1" t="s">
        <v>13</v>
      </c>
      <c r="F3330">
        <v>2020</v>
      </c>
      <c r="G3330">
        <v>3</v>
      </c>
      <c r="H3330">
        <v>31815</v>
      </c>
      <c r="I3330">
        <v>17346</v>
      </c>
      <c r="J3330" s="4">
        <f>SUMIFS(I:I,D:D,External_Data[[#This Row],[Brand]],F:F,External_Data[[#This Row],[Year]])</f>
        <v>1652616</v>
      </c>
      <c r="K33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1670599</v>
      </c>
    </row>
    <row r="3331" spans="1:11" x14ac:dyDescent="0.25">
      <c r="A3331" s="1" t="s">
        <v>9</v>
      </c>
      <c r="B3331" s="1" t="s">
        <v>47</v>
      </c>
      <c r="C3331" s="1" t="s">
        <v>49</v>
      </c>
      <c r="D3331" s="1" t="s">
        <v>50</v>
      </c>
      <c r="E3331" s="1" t="s">
        <v>13</v>
      </c>
      <c r="F3331">
        <v>2020</v>
      </c>
      <c r="G3331">
        <v>4</v>
      </c>
      <c r="H3331">
        <v>3129</v>
      </c>
      <c r="I3331">
        <v>17094</v>
      </c>
      <c r="J3331" s="4">
        <f>SUMIFS(I:I,D:D,External_Data[[#This Row],[Brand]],F:F,External_Data[[#This Row],[Year]])</f>
        <v>1652616</v>
      </c>
      <c r="K33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1668800</v>
      </c>
    </row>
    <row r="3332" spans="1:11" x14ac:dyDescent="0.25">
      <c r="A3332" s="1" t="s">
        <v>9</v>
      </c>
      <c r="B3332" s="1" t="s">
        <v>47</v>
      </c>
      <c r="C3332" s="1" t="s">
        <v>49</v>
      </c>
      <c r="D3332" s="1" t="s">
        <v>50</v>
      </c>
      <c r="E3332" s="1" t="s">
        <v>13</v>
      </c>
      <c r="F3332">
        <v>2020</v>
      </c>
      <c r="G3332">
        <v>5</v>
      </c>
      <c r="H3332">
        <v>2205</v>
      </c>
      <c r="I3332">
        <v>11991</v>
      </c>
      <c r="J3332" s="4">
        <f>SUMIFS(I:I,D:D,External_Data[[#This Row],[Brand]],F:F,External_Data[[#This Row],[Year]])</f>
        <v>1652616</v>
      </c>
      <c r="K33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1666623</v>
      </c>
    </row>
    <row r="3333" spans="1:11" x14ac:dyDescent="0.25">
      <c r="A3333" s="1" t="s">
        <v>9</v>
      </c>
      <c r="B3333" s="1" t="s">
        <v>47</v>
      </c>
      <c r="C3333" s="1" t="s">
        <v>49</v>
      </c>
      <c r="D3333" s="1" t="s">
        <v>50</v>
      </c>
      <c r="E3333" s="1" t="s">
        <v>13</v>
      </c>
      <c r="F3333">
        <v>2020</v>
      </c>
      <c r="G3333">
        <v>6</v>
      </c>
      <c r="H3333">
        <v>23625</v>
      </c>
      <c r="I3333">
        <v>128835</v>
      </c>
      <c r="J3333" s="4">
        <f>SUMIFS(I:I,D:D,External_Data[[#This Row],[Brand]],F:F,External_Data[[#This Row],[Year]])</f>
        <v>1652616</v>
      </c>
      <c r="K33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1664782</v>
      </c>
    </row>
    <row r="3334" spans="1:11" x14ac:dyDescent="0.25">
      <c r="A3334" s="1" t="s">
        <v>9</v>
      </c>
      <c r="B3334" s="1" t="s">
        <v>47</v>
      </c>
      <c r="C3334" s="1" t="s">
        <v>49</v>
      </c>
      <c r="D3334" s="1" t="s">
        <v>50</v>
      </c>
      <c r="E3334" s="1" t="s">
        <v>13</v>
      </c>
      <c r="F3334">
        <v>2020</v>
      </c>
      <c r="G3334">
        <v>7</v>
      </c>
      <c r="H3334">
        <v>2814</v>
      </c>
      <c r="I3334">
        <v>152985</v>
      </c>
      <c r="J3334" s="4">
        <f>SUMIFS(I:I,D:D,External_Data[[#This Row],[Brand]],F:F,External_Data[[#This Row],[Year]])</f>
        <v>1652616</v>
      </c>
      <c r="K33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1663186</v>
      </c>
    </row>
    <row r="3335" spans="1:11" x14ac:dyDescent="0.25">
      <c r="A3335" s="1" t="s">
        <v>9</v>
      </c>
      <c r="B3335" s="1" t="s">
        <v>47</v>
      </c>
      <c r="C3335" s="1" t="s">
        <v>49</v>
      </c>
      <c r="D3335" s="1" t="s">
        <v>50</v>
      </c>
      <c r="E3335" s="1" t="s">
        <v>13</v>
      </c>
      <c r="F3335">
        <v>2020</v>
      </c>
      <c r="G3335">
        <v>8</v>
      </c>
      <c r="H3335">
        <v>2604</v>
      </c>
      <c r="I3335">
        <v>141855</v>
      </c>
      <c r="J3335" s="4">
        <f>SUMIFS(I:I,D:D,External_Data[[#This Row],[Brand]],F:F,External_Data[[#This Row],[Year]])</f>
        <v>1652616</v>
      </c>
      <c r="K33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1660400</v>
      </c>
    </row>
    <row r="3336" spans="1:11" x14ac:dyDescent="0.25">
      <c r="A3336" s="1" t="s">
        <v>9</v>
      </c>
      <c r="B3336" s="1" t="s">
        <v>47</v>
      </c>
      <c r="C3336" s="1" t="s">
        <v>49</v>
      </c>
      <c r="D3336" s="1" t="s">
        <v>50</v>
      </c>
      <c r="E3336" s="1" t="s">
        <v>13</v>
      </c>
      <c r="F3336">
        <v>2020</v>
      </c>
      <c r="G3336">
        <v>9</v>
      </c>
      <c r="H3336">
        <v>2184</v>
      </c>
      <c r="I3336">
        <v>119175</v>
      </c>
      <c r="J3336" s="4">
        <f>SUMIFS(I:I,D:D,External_Data[[#This Row],[Brand]],F:F,External_Data[[#This Row],[Year]])</f>
        <v>1652616</v>
      </c>
      <c r="K33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1658069</v>
      </c>
    </row>
    <row r="3337" spans="1:11" x14ac:dyDescent="0.25">
      <c r="A3337" s="1" t="s">
        <v>9</v>
      </c>
      <c r="B3337" s="1" t="s">
        <v>47</v>
      </c>
      <c r="C3337" s="1" t="s">
        <v>49</v>
      </c>
      <c r="D3337" s="1" t="s">
        <v>50</v>
      </c>
      <c r="E3337" s="1" t="s">
        <v>13</v>
      </c>
      <c r="F3337">
        <v>2020</v>
      </c>
      <c r="G3337">
        <v>10</v>
      </c>
      <c r="H3337">
        <v>2604</v>
      </c>
      <c r="I3337">
        <v>14175</v>
      </c>
      <c r="J3337" s="4">
        <f>SUMIFS(I:I,D:D,External_Data[[#This Row],[Brand]],F:F,External_Data[[#This Row],[Year]])</f>
        <v>1652616</v>
      </c>
      <c r="K33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1655976</v>
      </c>
    </row>
    <row r="3338" spans="1:11" x14ac:dyDescent="0.25">
      <c r="A3338" s="1" t="s">
        <v>9</v>
      </c>
      <c r="B3338" s="1" t="s">
        <v>47</v>
      </c>
      <c r="C3338" s="1" t="s">
        <v>49</v>
      </c>
      <c r="D3338" s="1" t="s">
        <v>50</v>
      </c>
      <c r="E3338" s="1" t="s">
        <v>13</v>
      </c>
      <c r="F3338">
        <v>2020</v>
      </c>
      <c r="G3338">
        <v>11</v>
      </c>
      <c r="H3338">
        <v>2331</v>
      </c>
      <c r="I3338">
        <v>126735</v>
      </c>
      <c r="J3338" s="4">
        <f>SUMIFS(I:I,D:D,External_Data[[#This Row],[Brand]],F:F,External_Data[[#This Row],[Year]])</f>
        <v>1652616</v>
      </c>
      <c r="K33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1654100</v>
      </c>
    </row>
    <row r="3339" spans="1:11" x14ac:dyDescent="0.25">
      <c r="A3339" s="1" t="s">
        <v>9</v>
      </c>
      <c r="B3339" s="1" t="s">
        <v>47</v>
      </c>
      <c r="C3339" s="1" t="s">
        <v>49</v>
      </c>
      <c r="D3339" s="1" t="s">
        <v>50</v>
      </c>
      <c r="E3339" s="1" t="s">
        <v>13</v>
      </c>
      <c r="F3339">
        <v>2020</v>
      </c>
      <c r="G3339">
        <v>12</v>
      </c>
      <c r="H3339">
        <v>37275</v>
      </c>
      <c r="I3339">
        <v>202755</v>
      </c>
      <c r="J3339" s="4">
        <f>SUMIFS(I:I,D:D,External_Data[[#This Row],[Brand]],F:F,External_Data[[#This Row],[Year]])</f>
        <v>1652616</v>
      </c>
      <c r="K33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1652616</v>
      </c>
    </row>
    <row r="3340" spans="1:11" x14ac:dyDescent="0.25">
      <c r="A3340" s="1" t="s">
        <v>9</v>
      </c>
      <c r="B3340" s="1" t="s">
        <v>47</v>
      </c>
      <c r="C3340" s="1" t="s">
        <v>49</v>
      </c>
      <c r="D3340" s="1" t="s">
        <v>50</v>
      </c>
      <c r="E3340" s="1" t="s">
        <v>13</v>
      </c>
      <c r="F3340">
        <v>2021</v>
      </c>
      <c r="G3340">
        <v>1</v>
      </c>
      <c r="H3340">
        <v>28014</v>
      </c>
      <c r="I3340">
        <v>151984</v>
      </c>
      <c r="J3340" s="4">
        <f>SUMIFS(I:I,D:D,External_Data[[#This Row],[Brand]],F:F,External_Data[[#This Row],[Year]])</f>
        <v>2634765</v>
      </c>
      <c r="K33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2748879</v>
      </c>
    </row>
    <row r="3341" spans="1:11" x14ac:dyDescent="0.25">
      <c r="A3341" s="1" t="s">
        <v>9</v>
      </c>
      <c r="B3341" s="1" t="s">
        <v>47</v>
      </c>
      <c r="C3341" s="1" t="s">
        <v>49</v>
      </c>
      <c r="D3341" s="1" t="s">
        <v>50</v>
      </c>
      <c r="E3341" s="1" t="s">
        <v>13</v>
      </c>
      <c r="F3341">
        <v>2021</v>
      </c>
      <c r="G3341">
        <v>2</v>
      </c>
      <c r="H3341">
        <v>31556</v>
      </c>
      <c r="I3341">
        <v>17227</v>
      </c>
      <c r="J3341" s="4">
        <f>SUMIFS(I:I,D:D,External_Data[[#This Row],[Brand]],F:F,External_Data[[#This Row],[Year]])</f>
        <v>2634765</v>
      </c>
      <c r="K33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2745351</v>
      </c>
    </row>
    <row r="3342" spans="1:11" x14ac:dyDescent="0.25">
      <c r="A3342" s="1" t="s">
        <v>9</v>
      </c>
      <c r="B3342" s="1" t="s">
        <v>47</v>
      </c>
      <c r="C3342" s="1" t="s">
        <v>49</v>
      </c>
      <c r="D3342" s="1" t="s">
        <v>50</v>
      </c>
      <c r="E3342" s="1" t="s">
        <v>13</v>
      </c>
      <c r="F3342">
        <v>2021</v>
      </c>
      <c r="G3342">
        <v>3</v>
      </c>
      <c r="H3342">
        <v>4347</v>
      </c>
      <c r="I3342">
        <v>23667</v>
      </c>
      <c r="J3342" s="4">
        <f>SUMIFS(I:I,D:D,External_Data[[#This Row],[Brand]],F:F,External_Data[[#This Row],[Year]])</f>
        <v>2634765</v>
      </c>
      <c r="K33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2713536</v>
      </c>
    </row>
    <row r="3343" spans="1:11" x14ac:dyDescent="0.25">
      <c r="A3343" s="1" t="s">
        <v>9</v>
      </c>
      <c r="B3343" s="1" t="s">
        <v>47</v>
      </c>
      <c r="C3343" s="1" t="s">
        <v>49</v>
      </c>
      <c r="D3343" s="1" t="s">
        <v>50</v>
      </c>
      <c r="E3343" s="1" t="s">
        <v>13</v>
      </c>
      <c r="F3343">
        <v>2021</v>
      </c>
      <c r="G3343">
        <v>4</v>
      </c>
      <c r="H3343">
        <v>42504</v>
      </c>
      <c r="I3343">
        <v>231357</v>
      </c>
      <c r="J3343" s="4">
        <f>SUMIFS(I:I,D:D,External_Data[[#This Row],[Brand]],F:F,External_Data[[#This Row],[Year]])</f>
        <v>2634765</v>
      </c>
      <c r="K33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2710407</v>
      </c>
    </row>
    <row r="3344" spans="1:11" x14ac:dyDescent="0.25">
      <c r="A3344" s="1" t="s">
        <v>9</v>
      </c>
      <c r="B3344" s="1" t="s">
        <v>47</v>
      </c>
      <c r="C3344" s="1" t="s">
        <v>49</v>
      </c>
      <c r="D3344" s="1" t="s">
        <v>50</v>
      </c>
      <c r="E3344" s="1" t="s">
        <v>13</v>
      </c>
      <c r="F3344">
        <v>2021</v>
      </c>
      <c r="G3344">
        <v>5</v>
      </c>
      <c r="H3344">
        <v>38157</v>
      </c>
      <c r="I3344">
        <v>208334</v>
      </c>
      <c r="J3344" s="4">
        <f>SUMIFS(I:I,D:D,External_Data[[#This Row],[Brand]],F:F,External_Data[[#This Row],[Year]])</f>
        <v>2634765</v>
      </c>
      <c r="K33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2708202</v>
      </c>
    </row>
    <row r="3345" spans="1:11" x14ac:dyDescent="0.25">
      <c r="A3345" s="1" t="s">
        <v>9</v>
      </c>
      <c r="B3345" s="1" t="s">
        <v>47</v>
      </c>
      <c r="C3345" s="1" t="s">
        <v>49</v>
      </c>
      <c r="D3345" s="1" t="s">
        <v>50</v>
      </c>
      <c r="E3345" s="1" t="s">
        <v>13</v>
      </c>
      <c r="F3345">
        <v>2021</v>
      </c>
      <c r="G3345">
        <v>6</v>
      </c>
      <c r="H3345">
        <v>41216</v>
      </c>
      <c r="I3345">
        <v>224434</v>
      </c>
      <c r="J3345" s="4">
        <f>SUMIFS(I:I,D:D,External_Data[[#This Row],[Brand]],F:F,External_Data[[#This Row],[Year]])</f>
        <v>2634765</v>
      </c>
      <c r="K33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2684577</v>
      </c>
    </row>
    <row r="3346" spans="1:11" x14ac:dyDescent="0.25">
      <c r="A3346" s="1" t="s">
        <v>9</v>
      </c>
      <c r="B3346" s="1" t="s">
        <v>47</v>
      </c>
      <c r="C3346" s="1" t="s">
        <v>49</v>
      </c>
      <c r="D3346" s="1" t="s">
        <v>50</v>
      </c>
      <c r="E3346" s="1" t="s">
        <v>13</v>
      </c>
      <c r="F3346">
        <v>2021</v>
      </c>
      <c r="G3346">
        <v>7</v>
      </c>
      <c r="H3346">
        <v>46046</v>
      </c>
      <c r="I3346">
        <v>251804</v>
      </c>
      <c r="J3346" s="4">
        <f>SUMIFS(I:I,D:D,External_Data[[#This Row],[Brand]],F:F,External_Data[[#This Row],[Year]])</f>
        <v>2634765</v>
      </c>
      <c r="K33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2681763</v>
      </c>
    </row>
    <row r="3347" spans="1:11" x14ac:dyDescent="0.25">
      <c r="A3347" s="1" t="s">
        <v>9</v>
      </c>
      <c r="B3347" s="1" t="s">
        <v>47</v>
      </c>
      <c r="C3347" s="1" t="s">
        <v>49</v>
      </c>
      <c r="D3347" s="1" t="s">
        <v>50</v>
      </c>
      <c r="E3347" s="1" t="s">
        <v>13</v>
      </c>
      <c r="F3347">
        <v>2021</v>
      </c>
      <c r="G3347">
        <v>8</v>
      </c>
      <c r="H3347">
        <v>3059</v>
      </c>
      <c r="I3347">
        <v>166957</v>
      </c>
      <c r="J3347" s="4">
        <f>SUMIFS(I:I,D:D,External_Data[[#This Row],[Brand]],F:F,External_Data[[#This Row],[Year]])</f>
        <v>2634765</v>
      </c>
      <c r="K33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2679159</v>
      </c>
    </row>
    <row r="3348" spans="1:11" x14ac:dyDescent="0.25">
      <c r="A3348" s="1" t="s">
        <v>9</v>
      </c>
      <c r="B3348" s="1" t="s">
        <v>47</v>
      </c>
      <c r="C3348" s="1" t="s">
        <v>49</v>
      </c>
      <c r="D3348" s="1" t="s">
        <v>50</v>
      </c>
      <c r="E3348" s="1" t="s">
        <v>13</v>
      </c>
      <c r="F3348">
        <v>2021</v>
      </c>
      <c r="G3348">
        <v>9</v>
      </c>
      <c r="H3348">
        <v>39928</v>
      </c>
      <c r="I3348">
        <v>21735</v>
      </c>
      <c r="J3348" s="4">
        <f>SUMIFS(I:I,D:D,External_Data[[#This Row],[Brand]],F:F,External_Data[[#This Row],[Year]])</f>
        <v>2634765</v>
      </c>
      <c r="K33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2676975</v>
      </c>
    </row>
    <row r="3349" spans="1:11" x14ac:dyDescent="0.25">
      <c r="A3349" s="1" t="s">
        <v>9</v>
      </c>
      <c r="B3349" s="1" t="s">
        <v>47</v>
      </c>
      <c r="C3349" s="1" t="s">
        <v>49</v>
      </c>
      <c r="D3349" s="1" t="s">
        <v>50</v>
      </c>
      <c r="E3349" s="1" t="s">
        <v>13</v>
      </c>
      <c r="F3349">
        <v>2021</v>
      </c>
      <c r="G3349">
        <v>10</v>
      </c>
      <c r="H3349">
        <v>31395</v>
      </c>
      <c r="I3349">
        <v>170982</v>
      </c>
      <c r="J3349" s="4">
        <f>SUMIFS(I:I,D:D,External_Data[[#This Row],[Brand]],F:F,External_Data[[#This Row],[Year]])</f>
        <v>2634765</v>
      </c>
      <c r="K33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2674371</v>
      </c>
    </row>
    <row r="3350" spans="1:11" x14ac:dyDescent="0.25">
      <c r="A3350" s="1" t="s">
        <v>9</v>
      </c>
      <c r="B3350" s="1" t="s">
        <v>47</v>
      </c>
      <c r="C3350" s="1" t="s">
        <v>49</v>
      </c>
      <c r="D3350" s="1" t="s">
        <v>50</v>
      </c>
      <c r="E3350" s="1" t="s">
        <v>13</v>
      </c>
      <c r="F3350">
        <v>2021</v>
      </c>
      <c r="G3350">
        <v>11</v>
      </c>
      <c r="H3350">
        <v>4669</v>
      </c>
      <c r="I3350">
        <v>254058</v>
      </c>
      <c r="J3350" s="4">
        <f>SUMIFS(I:I,D:D,External_Data[[#This Row],[Brand]],F:F,External_Data[[#This Row],[Year]])</f>
        <v>2634765</v>
      </c>
      <c r="K33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2672040</v>
      </c>
    </row>
    <row r="3351" spans="1:11" x14ac:dyDescent="0.25">
      <c r="A3351" s="1" t="s">
        <v>9</v>
      </c>
      <c r="B3351" s="1" t="s">
        <v>47</v>
      </c>
      <c r="C3351" s="1" t="s">
        <v>49</v>
      </c>
      <c r="D3351" s="1" t="s">
        <v>50</v>
      </c>
      <c r="E3351" s="1" t="s">
        <v>13</v>
      </c>
      <c r="F3351">
        <v>2021</v>
      </c>
      <c r="G3351">
        <v>12</v>
      </c>
      <c r="H3351">
        <v>45563</v>
      </c>
      <c r="I3351">
        <v>247779</v>
      </c>
      <c r="J3351" s="4">
        <f>SUMIFS(I:I,D:D,External_Data[[#This Row],[Brand]],F:F,External_Data[[#This Row],[Year]])</f>
        <v>2634765</v>
      </c>
      <c r="K33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2634765</v>
      </c>
    </row>
    <row r="3352" spans="1:11" x14ac:dyDescent="0.25">
      <c r="A3352" s="1" t="s">
        <v>9</v>
      </c>
      <c r="B3352" s="1" t="s">
        <v>47</v>
      </c>
      <c r="C3352" s="1" t="s">
        <v>49</v>
      </c>
      <c r="D3352" s="1" t="s">
        <v>50</v>
      </c>
      <c r="E3352" s="1" t="s">
        <v>13</v>
      </c>
      <c r="F3352">
        <v>2022</v>
      </c>
      <c r="G3352">
        <v>1</v>
      </c>
      <c r="H3352">
        <v>11004</v>
      </c>
      <c r="I3352">
        <v>60060</v>
      </c>
      <c r="J3352" s="4">
        <f>SUMIFS(I:I,D:D,External_Data[[#This Row],[Brand]],F:F,External_Data[[#This Row],[Year]])</f>
        <v>967176</v>
      </c>
      <c r="K33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1295616</v>
      </c>
    </row>
    <row r="3353" spans="1:11" x14ac:dyDescent="0.25">
      <c r="A3353" s="1" t="s">
        <v>9</v>
      </c>
      <c r="B3353" s="1" t="s">
        <v>47</v>
      </c>
      <c r="C3353" s="1" t="s">
        <v>49</v>
      </c>
      <c r="D3353" s="1" t="s">
        <v>50</v>
      </c>
      <c r="E3353" s="1" t="s">
        <v>13</v>
      </c>
      <c r="F3353">
        <v>2022</v>
      </c>
      <c r="G3353">
        <v>2</v>
      </c>
      <c r="H3353">
        <v>9576</v>
      </c>
      <c r="I3353">
        <v>55230</v>
      </c>
      <c r="J3353" s="4">
        <f>SUMIFS(I:I,D:D,External_Data[[#This Row],[Brand]],F:F,External_Data[[#This Row],[Year]])</f>
        <v>967176</v>
      </c>
      <c r="K33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1264060</v>
      </c>
    </row>
    <row r="3354" spans="1:11" x14ac:dyDescent="0.25">
      <c r="A3354" s="1" t="s">
        <v>9</v>
      </c>
      <c r="B3354" s="1" t="s">
        <v>47</v>
      </c>
      <c r="C3354" s="1" t="s">
        <v>49</v>
      </c>
      <c r="D3354" s="1" t="s">
        <v>50</v>
      </c>
      <c r="E3354" s="1" t="s">
        <v>13</v>
      </c>
      <c r="F3354">
        <v>2022</v>
      </c>
      <c r="G3354">
        <v>3</v>
      </c>
      <c r="H3354">
        <v>11718</v>
      </c>
      <c r="I3354">
        <v>75684</v>
      </c>
      <c r="J3354" s="4">
        <f>SUMIFS(I:I,D:D,External_Data[[#This Row],[Brand]],F:F,External_Data[[#This Row],[Year]])</f>
        <v>967176</v>
      </c>
      <c r="K33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1259713</v>
      </c>
    </row>
    <row r="3355" spans="1:11" x14ac:dyDescent="0.25">
      <c r="A3355" s="1" t="s">
        <v>9</v>
      </c>
      <c r="B3355" s="1" t="s">
        <v>47</v>
      </c>
      <c r="C3355" s="1" t="s">
        <v>49</v>
      </c>
      <c r="D3355" s="1" t="s">
        <v>50</v>
      </c>
      <c r="E3355" s="1" t="s">
        <v>13</v>
      </c>
      <c r="F3355">
        <v>2022</v>
      </c>
      <c r="G3355">
        <v>4</v>
      </c>
      <c r="H3355">
        <v>10710</v>
      </c>
      <c r="I3355">
        <v>68880</v>
      </c>
      <c r="J3355" s="4">
        <f>SUMIFS(I:I,D:D,External_Data[[#This Row],[Brand]],F:F,External_Data[[#This Row],[Year]])</f>
        <v>967176</v>
      </c>
      <c r="K33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1217209</v>
      </c>
    </row>
    <row r="3356" spans="1:11" x14ac:dyDescent="0.25">
      <c r="A3356" s="1" t="s">
        <v>9</v>
      </c>
      <c r="B3356" s="1" t="s">
        <v>47</v>
      </c>
      <c r="C3356" s="1" t="s">
        <v>49</v>
      </c>
      <c r="D3356" s="1" t="s">
        <v>50</v>
      </c>
      <c r="E3356" s="1" t="s">
        <v>13</v>
      </c>
      <c r="F3356">
        <v>2022</v>
      </c>
      <c r="G3356">
        <v>5</v>
      </c>
      <c r="H3356">
        <v>9534</v>
      </c>
      <c r="I3356">
        <v>61404</v>
      </c>
      <c r="J3356" s="4">
        <f>SUMIFS(I:I,D:D,External_Data[[#This Row],[Brand]],F:F,External_Data[[#This Row],[Year]])</f>
        <v>967176</v>
      </c>
      <c r="K33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1179052</v>
      </c>
    </row>
    <row r="3357" spans="1:11" x14ac:dyDescent="0.25">
      <c r="A3357" s="1" t="s">
        <v>9</v>
      </c>
      <c r="B3357" s="1" t="s">
        <v>47</v>
      </c>
      <c r="C3357" s="1" t="s">
        <v>49</v>
      </c>
      <c r="D3357" s="1" t="s">
        <v>50</v>
      </c>
      <c r="E3357" s="1" t="s">
        <v>13</v>
      </c>
      <c r="F3357">
        <v>2022</v>
      </c>
      <c r="G3357">
        <v>6</v>
      </c>
      <c r="H3357">
        <v>11298</v>
      </c>
      <c r="I3357">
        <v>72660</v>
      </c>
      <c r="J3357" s="4">
        <f>SUMIFS(I:I,D:D,External_Data[[#This Row],[Brand]],F:F,External_Data[[#This Row],[Year]])</f>
        <v>967176</v>
      </c>
      <c r="K33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1137836</v>
      </c>
    </row>
    <row r="3358" spans="1:11" x14ac:dyDescent="0.25">
      <c r="A3358" s="1" t="s">
        <v>9</v>
      </c>
      <c r="B3358" s="1" t="s">
        <v>47</v>
      </c>
      <c r="C3358" s="1" t="s">
        <v>49</v>
      </c>
      <c r="D3358" s="1" t="s">
        <v>50</v>
      </c>
      <c r="E3358" s="1" t="s">
        <v>13</v>
      </c>
      <c r="F3358">
        <v>2022</v>
      </c>
      <c r="G3358">
        <v>7</v>
      </c>
      <c r="H3358">
        <v>9660</v>
      </c>
      <c r="I3358">
        <v>62370</v>
      </c>
      <c r="J3358" s="4">
        <f>SUMIFS(I:I,D:D,External_Data[[#This Row],[Brand]],F:F,External_Data[[#This Row],[Year]])</f>
        <v>967176</v>
      </c>
      <c r="K33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1091790</v>
      </c>
    </row>
    <row r="3359" spans="1:11" x14ac:dyDescent="0.25">
      <c r="A3359" s="1" t="s">
        <v>9</v>
      </c>
      <c r="B3359" s="1" t="s">
        <v>47</v>
      </c>
      <c r="C3359" s="1" t="s">
        <v>49</v>
      </c>
      <c r="D3359" s="1" t="s">
        <v>50</v>
      </c>
      <c r="E3359" s="1" t="s">
        <v>13</v>
      </c>
      <c r="F3359">
        <v>2022</v>
      </c>
      <c r="G3359">
        <v>8</v>
      </c>
      <c r="H3359">
        <v>9072</v>
      </c>
      <c r="I3359">
        <v>58548</v>
      </c>
      <c r="J3359" s="4">
        <f>SUMIFS(I:I,D:D,External_Data[[#This Row],[Brand]],F:F,External_Data[[#This Row],[Year]])</f>
        <v>967176</v>
      </c>
      <c r="K33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1088731</v>
      </c>
    </row>
    <row r="3360" spans="1:11" x14ac:dyDescent="0.25">
      <c r="A3360" s="1" t="s">
        <v>9</v>
      </c>
      <c r="B3360" s="1" t="s">
        <v>47</v>
      </c>
      <c r="C3360" s="1" t="s">
        <v>49</v>
      </c>
      <c r="D3360" s="1" t="s">
        <v>50</v>
      </c>
      <c r="E3360" s="1" t="s">
        <v>13</v>
      </c>
      <c r="F3360">
        <v>2022</v>
      </c>
      <c r="G3360">
        <v>9</v>
      </c>
      <c r="H3360">
        <v>10164</v>
      </c>
      <c r="I3360">
        <v>65478</v>
      </c>
      <c r="J3360" s="4">
        <f>SUMIFS(I:I,D:D,External_Data[[#This Row],[Brand]],F:F,External_Data[[#This Row],[Year]])</f>
        <v>967176</v>
      </c>
      <c r="K33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1048803</v>
      </c>
    </row>
    <row r="3361" spans="1:11" x14ac:dyDescent="0.25">
      <c r="A3361" s="1" t="s">
        <v>9</v>
      </c>
      <c r="B3361" s="1" t="s">
        <v>47</v>
      </c>
      <c r="C3361" s="1" t="s">
        <v>49</v>
      </c>
      <c r="D3361" s="1" t="s">
        <v>50</v>
      </c>
      <c r="E3361" s="1" t="s">
        <v>13</v>
      </c>
      <c r="F3361">
        <v>2022</v>
      </c>
      <c r="G3361">
        <v>10</v>
      </c>
      <c r="H3361">
        <v>8904</v>
      </c>
      <c r="I3361">
        <v>57624</v>
      </c>
      <c r="J3361" s="4">
        <f>SUMIFS(I:I,D:D,External_Data[[#This Row],[Brand]],F:F,External_Data[[#This Row],[Year]])</f>
        <v>967176</v>
      </c>
      <c r="K33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1017408</v>
      </c>
    </row>
    <row r="3362" spans="1:11" x14ac:dyDescent="0.25">
      <c r="A3362" s="1" t="s">
        <v>9</v>
      </c>
      <c r="B3362" s="1" t="s">
        <v>47</v>
      </c>
      <c r="C3362" s="1" t="s">
        <v>49</v>
      </c>
      <c r="D3362" s="1" t="s">
        <v>50</v>
      </c>
      <c r="E3362" s="1" t="s">
        <v>13</v>
      </c>
      <c r="F3362">
        <v>2022</v>
      </c>
      <c r="G3362">
        <v>11</v>
      </c>
      <c r="H3362">
        <v>11004</v>
      </c>
      <c r="I3362">
        <v>70854</v>
      </c>
      <c r="J3362" s="4">
        <f>SUMIFS(I:I,D:D,External_Data[[#This Row],[Brand]],F:F,External_Data[[#This Row],[Year]])</f>
        <v>967176</v>
      </c>
      <c r="K33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1012739</v>
      </c>
    </row>
    <row r="3363" spans="1:11" x14ac:dyDescent="0.25">
      <c r="A3363" s="1" t="s">
        <v>9</v>
      </c>
      <c r="B3363" s="1" t="s">
        <v>47</v>
      </c>
      <c r="C3363" s="1" t="s">
        <v>49</v>
      </c>
      <c r="D3363" s="1" t="s">
        <v>50</v>
      </c>
      <c r="E3363" s="1" t="s">
        <v>13</v>
      </c>
      <c r="F3363">
        <v>2022</v>
      </c>
      <c r="G3363">
        <v>12</v>
      </c>
      <c r="H3363">
        <v>8862</v>
      </c>
      <c r="I3363">
        <v>57414</v>
      </c>
      <c r="J3363" s="4">
        <f>SUMIFS(I:I,D:D,External_Data[[#This Row],[Brand]],F:F,External_Data[[#This Row],[Year]])</f>
        <v>967176</v>
      </c>
      <c r="K33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967176</v>
      </c>
    </row>
    <row r="3364" spans="1:11" x14ac:dyDescent="0.25">
      <c r="A3364" s="1" t="s">
        <v>9</v>
      </c>
      <c r="B3364" s="1" t="s">
        <v>47</v>
      </c>
      <c r="C3364" s="1" t="s">
        <v>49</v>
      </c>
      <c r="D3364" s="1" t="s">
        <v>50</v>
      </c>
      <c r="E3364" s="1" t="s">
        <v>13</v>
      </c>
      <c r="F3364">
        <v>2023</v>
      </c>
      <c r="G3364">
        <v>1</v>
      </c>
      <c r="H3364">
        <v>16016</v>
      </c>
      <c r="I3364">
        <v>103376</v>
      </c>
      <c r="J3364" s="4">
        <f>SUMIFS(I:I,D:D,External_Data[[#This Row],[Brand]],F:F,External_Data[[#This Row],[Year]])</f>
        <v>372120</v>
      </c>
      <c r="K33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482622</v>
      </c>
    </row>
    <row r="3365" spans="1:11" x14ac:dyDescent="0.25">
      <c r="A3365" s="1" t="s">
        <v>9</v>
      </c>
      <c r="B3365" s="1" t="s">
        <v>47</v>
      </c>
      <c r="C3365" s="1" t="s">
        <v>49</v>
      </c>
      <c r="D3365" s="1" t="s">
        <v>50</v>
      </c>
      <c r="E3365" s="1" t="s">
        <v>13</v>
      </c>
      <c r="F3365">
        <v>2023</v>
      </c>
      <c r="G3365">
        <v>2</v>
      </c>
      <c r="H3365">
        <v>15568</v>
      </c>
      <c r="I3365">
        <v>100632</v>
      </c>
      <c r="J3365" s="4">
        <f>SUMIFS(I:I,D:D,External_Data[[#This Row],[Brand]],F:F,External_Data[[#This Row],[Year]])</f>
        <v>372120</v>
      </c>
      <c r="K33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473046</v>
      </c>
    </row>
    <row r="3366" spans="1:11" x14ac:dyDescent="0.25">
      <c r="A3366" s="1" t="s">
        <v>9</v>
      </c>
      <c r="B3366" s="1" t="s">
        <v>47</v>
      </c>
      <c r="C3366" s="1" t="s">
        <v>49</v>
      </c>
      <c r="D3366" s="1" t="s">
        <v>50</v>
      </c>
      <c r="E3366" s="1" t="s">
        <v>13</v>
      </c>
      <c r="F3366">
        <v>2023</v>
      </c>
      <c r="G3366">
        <v>3</v>
      </c>
      <c r="H3366">
        <v>14336</v>
      </c>
      <c r="I3366">
        <v>92344</v>
      </c>
      <c r="J3366" s="4">
        <f>SUMIFS(I:I,D:D,External_Data[[#This Row],[Brand]],F:F,External_Data[[#This Row],[Year]])</f>
        <v>372120</v>
      </c>
      <c r="K33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461328</v>
      </c>
    </row>
    <row r="3367" spans="1:11" x14ac:dyDescent="0.25">
      <c r="A3367" s="1" t="s">
        <v>9</v>
      </c>
      <c r="B3367" s="1" t="s">
        <v>47</v>
      </c>
      <c r="C3367" s="1" t="s">
        <v>49</v>
      </c>
      <c r="D3367" s="1" t="s">
        <v>50</v>
      </c>
      <c r="E3367" s="1" t="s">
        <v>14</v>
      </c>
      <c r="F3367">
        <v>2018</v>
      </c>
      <c r="G3367">
        <v>1</v>
      </c>
      <c r="H3367">
        <v>4725</v>
      </c>
      <c r="I3367">
        <v>2569</v>
      </c>
      <c r="J3367" s="4">
        <f>SUMIFS(I:I,D:D,External_Data[[#This Row],[Brand]],F:F,External_Data[[#This Row],[Year]])</f>
        <v>641557</v>
      </c>
      <c r="K33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68" spans="1:11" x14ac:dyDescent="0.25">
      <c r="A3368" s="1" t="s">
        <v>9</v>
      </c>
      <c r="B3368" s="1" t="s">
        <v>47</v>
      </c>
      <c r="C3368" s="1" t="s">
        <v>49</v>
      </c>
      <c r="D3368" s="1" t="s">
        <v>50</v>
      </c>
      <c r="E3368" s="1" t="s">
        <v>14</v>
      </c>
      <c r="F3368">
        <v>2018</v>
      </c>
      <c r="G3368">
        <v>2</v>
      </c>
      <c r="H3368">
        <v>3115</v>
      </c>
      <c r="I3368">
        <v>1708</v>
      </c>
      <c r="J3368" s="4">
        <f>SUMIFS(I:I,D:D,External_Data[[#This Row],[Brand]],F:F,External_Data[[#This Row],[Year]])</f>
        <v>641557</v>
      </c>
      <c r="K33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69" spans="1:11" x14ac:dyDescent="0.25">
      <c r="A3369" s="1" t="s">
        <v>9</v>
      </c>
      <c r="B3369" s="1" t="s">
        <v>47</v>
      </c>
      <c r="C3369" s="1" t="s">
        <v>49</v>
      </c>
      <c r="D3369" s="1" t="s">
        <v>50</v>
      </c>
      <c r="E3369" s="1" t="s">
        <v>14</v>
      </c>
      <c r="F3369">
        <v>2018</v>
      </c>
      <c r="G3369">
        <v>3</v>
      </c>
      <c r="H3369">
        <v>2905</v>
      </c>
      <c r="I3369">
        <v>15855</v>
      </c>
      <c r="J3369" s="4">
        <f>SUMIFS(I:I,D:D,External_Data[[#This Row],[Brand]],F:F,External_Data[[#This Row],[Year]])</f>
        <v>641557</v>
      </c>
      <c r="K33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0" spans="1:11" x14ac:dyDescent="0.25">
      <c r="A3370" s="1" t="s">
        <v>9</v>
      </c>
      <c r="B3370" s="1" t="s">
        <v>47</v>
      </c>
      <c r="C3370" s="1" t="s">
        <v>49</v>
      </c>
      <c r="D3370" s="1" t="s">
        <v>50</v>
      </c>
      <c r="E3370" s="1" t="s">
        <v>14</v>
      </c>
      <c r="F3370">
        <v>2018</v>
      </c>
      <c r="G3370">
        <v>4</v>
      </c>
      <c r="H3370">
        <v>2135</v>
      </c>
      <c r="I3370">
        <v>1176</v>
      </c>
      <c r="J3370" s="4">
        <f>SUMIFS(I:I,D:D,External_Data[[#This Row],[Brand]],F:F,External_Data[[#This Row],[Year]])</f>
        <v>641557</v>
      </c>
      <c r="K33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1" spans="1:11" x14ac:dyDescent="0.25">
      <c r="A3371" s="1" t="s">
        <v>9</v>
      </c>
      <c r="B3371" s="1" t="s">
        <v>47</v>
      </c>
      <c r="C3371" s="1" t="s">
        <v>49</v>
      </c>
      <c r="D3371" s="1" t="s">
        <v>50</v>
      </c>
      <c r="E3371" s="1" t="s">
        <v>14</v>
      </c>
      <c r="F3371">
        <v>2018</v>
      </c>
      <c r="G3371">
        <v>5</v>
      </c>
      <c r="H3371">
        <v>175</v>
      </c>
      <c r="I3371">
        <v>9695</v>
      </c>
      <c r="J3371" s="4">
        <f>SUMIFS(I:I,D:D,External_Data[[#This Row],[Brand]],F:F,External_Data[[#This Row],[Year]])</f>
        <v>641557</v>
      </c>
      <c r="K33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2" spans="1:11" x14ac:dyDescent="0.25">
      <c r="A3372" s="1" t="s">
        <v>9</v>
      </c>
      <c r="B3372" s="1" t="s">
        <v>47</v>
      </c>
      <c r="C3372" s="1" t="s">
        <v>49</v>
      </c>
      <c r="D3372" s="1" t="s">
        <v>50</v>
      </c>
      <c r="E3372" s="1" t="s">
        <v>14</v>
      </c>
      <c r="F3372">
        <v>2018</v>
      </c>
      <c r="G3372">
        <v>6</v>
      </c>
      <c r="H3372">
        <v>3955</v>
      </c>
      <c r="I3372">
        <v>2142</v>
      </c>
      <c r="J3372" s="4">
        <f>SUMIFS(I:I,D:D,External_Data[[#This Row],[Brand]],F:F,External_Data[[#This Row],[Year]])</f>
        <v>641557</v>
      </c>
      <c r="K33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3" spans="1:11" x14ac:dyDescent="0.25">
      <c r="A3373" s="1" t="s">
        <v>9</v>
      </c>
      <c r="B3373" s="1" t="s">
        <v>47</v>
      </c>
      <c r="C3373" s="1" t="s">
        <v>49</v>
      </c>
      <c r="D3373" s="1" t="s">
        <v>50</v>
      </c>
      <c r="E3373" s="1" t="s">
        <v>14</v>
      </c>
      <c r="F3373">
        <v>2018</v>
      </c>
      <c r="G3373">
        <v>7</v>
      </c>
      <c r="H3373">
        <v>189</v>
      </c>
      <c r="I3373">
        <v>1022</v>
      </c>
      <c r="J3373" s="4">
        <f>SUMIFS(I:I,D:D,External_Data[[#This Row],[Brand]],F:F,External_Data[[#This Row],[Year]])</f>
        <v>641557</v>
      </c>
      <c r="K33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4" spans="1:11" x14ac:dyDescent="0.25">
      <c r="A3374" s="1" t="s">
        <v>9</v>
      </c>
      <c r="B3374" s="1" t="s">
        <v>47</v>
      </c>
      <c r="C3374" s="1" t="s">
        <v>49</v>
      </c>
      <c r="D3374" s="1" t="s">
        <v>50</v>
      </c>
      <c r="E3374" s="1" t="s">
        <v>14</v>
      </c>
      <c r="F3374">
        <v>2018</v>
      </c>
      <c r="G3374">
        <v>8</v>
      </c>
      <c r="H3374">
        <v>3745</v>
      </c>
      <c r="I3374">
        <v>20475</v>
      </c>
      <c r="J3374" s="4">
        <f>SUMIFS(I:I,D:D,External_Data[[#This Row],[Brand]],F:F,External_Data[[#This Row],[Year]])</f>
        <v>641557</v>
      </c>
      <c r="K33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5" spans="1:11" x14ac:dyDescent="0.25">
      <c r="A3375" s="1" t="s">
        <v>9</v>
      </c>
      <c r="B3375" s="1" t="s">
        <v>47</v>
      </c>
      <c r="C3375" s="1" t="s">
        <v>49</v>
      </c>
      <c r="D3375" s="1" t="s">
        <v>50</v>
      </c>
      <c r="E3375" s="1" t="s">
        <v>14</v>
      </c>
      <c r="F3375">
        <v>2018</v>
      </c>
      <c r="G3375">
        <v>9</v>
      </c>
      <c r="H3375">
        <v>2765</v>
      </c>
      <c r="I3375">
        <v>1505</v>
      </c>
      <c r="J3375" s="4">
        <f>SUMIFS(I:I,D:D,External_Data[[#This Row],[Brand]],F:F,External_Data[[#This Row],[Year]])</f>
        <v>641557</v>
      </c>
      <c r="K33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6" spans="1:11" x14ac:dyDescent="0.25">
      <c r="A3376" s="1" t="s">
        <v>9</v>
      </c>
      <c r="B3376" s="1" t="s">
        <v>47</v>
      </c>
      <c r="C3376" s="1" t="s">
        <v>49</v>
      </c>
      <c r="D3376" s="1" t="s">
        <v>50</v>
      </c>
      <c r="E3376" s="1" t="s">
        <v>14</v>
      </c>
      <c r="F3376">
        <v>2018</v>
      </c>
      <c r="G3376">
        <v>10</v>
      </c>
      <c r="H3376">
        <v>3255</v>
      </c>
      <c r="I3376">
        <v>17675</v>
      </c>
      <c r="J3376" s="4">
        <f>SUMIFS(I:I,D:D,External_Data[[#This Row],[Brand]],F:F,External_Data[[#This Row],[Year]])</f>
        <v>641557</v>
      </c>
      <c r="K33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7" spans="1:11" x14ac:dyDescent="0.25">
      <c r="A3377" s="1" t="s">
        <v>9</v>
      </c>
      <c r="B3377" s="1" t="s">
        <v>47</v>
      </c>
      <c r="C3377" s="1" t="s">
        <v>49</v>
      </c>
      <c r="D3377" s="1" t="s">
        <v>50</v>
      </c>
      <c r="E3377" s="1" t="s">
        <v>14</v>
      </c>
      <c r="F3377">
        <v>2018</v>
      </c>
      <c r="G3377">
        <v>11</v>
      </c>
      <c r="H3377">
        <v>3045</v>
      </c>
      <c r="I3377">
        <v>16625</v>
      </c>
      <c r="J3377" s="4">
        <f>SUMIFS(I:I,D:D,External_Data[[#This Row],[Brand]],F:F,External_Data[[#This Row],[Year]])</f>
        <v>641557</v>
      </c>
      <c r="K33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8" spans="1:11" x14ac:dyDescent="0.25">
      <c r="A3378" s="1" t="s">
        <v>9</v>
      </c>
      <c r="B3378" s="1" t="s">
        <v>47</v>
      </c>
      <c r="C3378" s="1" t="s">
        <v>49</v>
      </c>
      <c r="D3378" s="1" t="s">
        <v>50</v>
      </c>
      <c r="E3378" s="1" t="s">
        <v>14</v>
      </c>
      <c r="F3378">
        <v>2018</v>
      </c>
      <c r="G3378">
        <v>12</v>
      </c>
      <c r="H3378">
        <v>210</v>
      </c>
      <c r="I3378">
        <v>11375</v>
      </c>
      <c r="J3378" s="4">
        <f>SUMIFS(I:I,D:D,External_Data[[#This Row],[Brand]],F:F,External_Data[[#This Row],[Year]])</f>
        <v>641557</v>
      </c>
      <c r="K33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379" spans="1:11" x14ac:dyDescent="0.25">
      <c r="A3379" s="1" t="s">
        <v>9</v>
      </c>
      <c r="B3379" s="1" t="s">
        <v>47</v>
      </c>
      <c r="C3379" s="1" t="s">
        <v>49</v>
      </c>
      <c r="D3379" s="1" t="s">
        <v>50</v>
      </c>
      <c r="E3379" s="1" t="s">
        <v>14</v>
      </c>
      <c r="F3379">
        <v>2019</v>
      </c>
      <c r="G3379">
        <v>1</v>
      </c>
      <c r="H3379">
        <v>658</v>
      </c>
      <c r="I3379">
        <v>3584</v>
      </c>
      <c r="J3379" s="4">
        <f>SUMIFS(I:I,D:D,External_Data[[#This Row],[Brand]],F:F,External_Data[[#This Row],[Year]])</f>
        <v>180446</v>
      </c>
      <c r="K33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205940</v>
      </c>
    </row>
    <row r="3380" spans="1:11" x14ac:dyDescent="0.25">
      <c r="A3380" s="1" t="s">
        <v>9</v>
      </c>
      <c r="B3380" s="1" t="s">
        <v>47</v>
      </c>
      <c r="C3380" s="1" t="s">
        <v>49</v>
      </c>
      <c r="D3380" s="1" t="s">
        <v>50</v>
      </c>
      <c r="E3380" s="1" t="s">
        <v>14</v>
      </c>
      <c r="F3380">
        <v>2019</v>
      </c>
      <c r="G3380">
        <v>2</v>
      </c>
      <c r="H3380">
        <v>889</v>
      </c>
      <c r="I3380">
        <v>4837</v>
      </c>
      <c r="J3380" s="4">
        <f>SUMIFS(I:I,D:D,External_Data[[#This Row],[Brand]],F:F,External_Data[[#This Row],[Year]])</f>
        <v>180446</v>
      </c>
      <c r="K33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202825</v>
      </c>
    </row>
    <row r="3381" spans="1:11" x14ac:dyDescent="0.25">
      <c r="A3381" s="1" t="s">
        <v>9</v>
      </c>
      <c r="B3381" s="1" t="s">
        <v>47</v>
      </c>
      <c r="C3381" s="1" t="s">
        <v>49</v>
      </c>
      <c r="D3381" s="1" t="s">
        <v>50</v>
      </c>
      <c r="E3381" s="1" t="s">
        <v>14</v>
      </c>
      <c r="F3381">
        <v>2019</v>
      </c>
      <c r="G3381">
        <v>3</v>
      </c>
      <c r="H3381">
        <v>392</v>
      </c>
      <c r="I3381">
        <v>2163</v>
      </c>
      <c r="J3381" s="4">
        <f>SUMIFS(I:I,D:D,External_Data[[#This Row],[Brand]],F:F,External_Data[[#This Row],[Year]])</f>
        <v>180446</v>
      </c>
      <c r="K33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199920</v>
      </c>
    </row>
    <row r="3382" spans="1:11" x14ac:dyDescent="0.25">
      <c r="A3382" s="1" t="s">
        <v>9</v>
      </c>
      <c r="B3382" s="1" t="s">
        <v>47</v>
      </c>
      <c r="C3382" s="1" t="s">
        <v>49</v>
      </c>
      <c r="D3382" s="1" t="s">
        <v>50</v>
      </c>
      <c r="E3382" s="1" t="s">
        <v>14</v>
      </c>
      <c r="F3382">
        <v>2019</v>
      </c>
      <c r="G3382">
        <v>4</v>
      </c>
      <c r="H3382">
        <v>959</v>
      </c>
      <c r="I3382">
        <v>5229</v>
      </c>
      <c r="J3382" s="4">
        <f>SUMIFS(I:I,D:D,External_Data[[#This Row],[Brand]],F:F,External_Data[[#This Row],[Year]])</f>
        <v>180446</v>
      </c>
      <c r="K33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197785</v>
      </c>
    </row>
    <row r="3383" spans="1:11" x14ac:dyDescent="0.25">
      <c r="A3383" s="1" t="s">
        <v>9</v>
      </c>
      <c r="B3383" s="1" t="s">
        <v>47</v>
      </c>
      <c r="C3383" s="1" t="s">
        <v>49</v>
      </c>
      <c r="D3383" s="1" t="s">
        <v>50</v>
      </c>
      <c r="E3383" s="1" t="s">
        <v>14</v>
      </c>
      <c r="F3383">
        <v>2019</v>
      </c>
      <c r="G3383">
        <v>5</v>
      </c>
      <c r="H3383">
        <v>595</v>
      </c>
      <c r="I3383">
        <v>3227</v>
      </c>
      <c r="J3383" s="4">
        <f>SUMIFS(I:I,D:D,External_Data[[#This Row],[Brand]],F:F,External_Data[[#This Row],[Year]])</f>
        <v>180446</v>
      </c>
      <c r="K33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197610</v>
      </c>
    </row>
    <row r="3384" spans="1:11" x14ac:dyDescent="0.25">
      <c r="A3384" s="1" t="s">
        <v>9</v>
      </c>
      <c r="B3384" s="1" t="s">
        <v>47</v>
      </c>
      <c r="C3384" s="1" t="s">
        <v>49</v>
      </c>
      <c r="D3384" s="1" t="s">
        <v>50</v>
      </c>
      <c r="E3384" s="1" t="s">
        <v>14</v>
      </c>
      <c r="F3384">
        <v>2019</v>
      </c>
      <c r="G3384">
        <v>6</v>
      </c>
      <c r="H3384">
        <v>658</v>
      </c>
      <c r="I3384">
        <v>3584</v>
      </c>
      <c r="J3384" s="4">
        <f>SUMIFS(I:I,D:D,External_Data[[#This Row],[Brand]],F:F,External_Data[[#This Row],[Year]])</f>
        <v>180446</v>
      </c>
      <c r="K33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193655</v>
      </c>
    </row>
    <row r="3385" spans="1:11" x14ac:dyDescent="0.25">
      <c r="A3385" s="1" t="s">
        <v>9</v>
      </c>
      <c r="B3385" s="1" t="s">
        <v>47</v>
      </c>
      <c r="C3385" s="1" t="s">
        <v>49</v>
      </c>
      <c r="D3385" s="1" t="s">
        <v>50</v>
      </c>
      <c r="E3385" s="1" t="s">
        <v>14</v>
      </c>
      <c r="F3385">
        <v>2019</v>
      </c>
      <c r="G3385">
        <v>7</v>
      </c>
      <c r="H3385">
        <v>315</v>
      </c>
      <c r="I3385">
        <v>1687</v>
      </c>
      <c r="J3385" s="4">
        <f>SUMIFS(I:I,D:D,External_Data[[#This Row],[Brand]],F:F,External_Data[[#This Row],[Year]])</f>
        <v>180446</v>
      </c>
      <c r="K33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193466</v>
      </c>
    </row>
    <row r="3386" spans="1:11" x14ac:dyDescent="0.25">
      <c r="A3386" s="1" t="s">
        <v>9</v>
      </c>
      <c r="B3386" s="1" t="s">
        <v>47</v>
      </c>
      <c r="C3386" s="1" t="s">
        <v>49</v>
      </c>
      <c r="D3386" s="1" t="s">
        <v>50</v>
      </c>
      <c r="E3386" s="1" t="s">
        <v>14</v>
      </c>
      <c r="F3386">
        <v>2019</v>
      </c>
      <c r="G3386">
        <v>8</v>
      </c>
      <c r="H3386">
        <v>651</v>
      </c>
      <c r="I3386">
        <v>3549</v>
      </c>
      <c r="J3386" s="4">
        <f>SUMIFS(I:I,D:D,External_Data[[#This Row],[Brand]],F:F,External_Data[[#This Row],[Year]])</f>
        <v>180446</v>
      </c>
      <c r="K33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189721</v>
      </c>
    </row>
    <row r="3387" spans="1:11" x14ac:dyDescent="0.25">
      <c r="A3387" s="1" t="s">
        <v>9</v>
      </c>
      <c r="B3387" s="1" t="s">
        <v>47</v>
      </c>
      <c r="C3387" s="1" t="s">
        <v>49</v>
      </c>
      <c r="D3387" s="1" t="s">
        <v>50</v>
      </c>
      <c r="E3387" s="1" t="s">
        <v>14</v>
      </c>
      <c r="F3387">
        <v>2019</v>
      </c>
      <c r="G3387">
        <v>9</v>
      </c>
      <c r="H3387">
        <v>518</v>
      </c>
      <c r="I3387">
        <v>2828</v>
      </c>
      <c r="J3387" s="4">
        <f>SUMIFS(I:I,D:D,External_Data[[#This Row],[Brand]],F:F,External_Data[[#This Row],[Year]])</f>
        <v>180446</v>
      </c>
      <c r="K33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186956</v>
      </c>
    </row>
    <row r="3388" spans="1:11" x14ac:dyDescent="0.25">
      <c r="A3388" s="1" t="s">
        <v>9</v>
      </c>
      <c r="B3388" s="1" t="s">
        <v>47</v>
      </c>
      <c r="C3388" s="1" t="s">
        <v>49</v>
      </c>
      <c r="D3388" s="1" t="s">
        <v>50</v>
      </c>
      <c r="E3388" s="1" t="s">
        <v>14</v>
      </c>
      <c r="F3388">
        <v>2019</v>
      </c>
      <c r="G3388">
        <v>10</v>
      </c>
      <c r="H3388">
        <v>413</v>
      </c>
      <c r="I3388">
        <v>2233</v>
      </c>
      <c r="J3388" s="4">
        <f>SUMIFS(I:I,D:D,External_Data[[#This Row],[Brand]],F:F,External_Data[[#This Row],[Year]])</f>
        <v>180446</v>
      </c>
      <c r="K33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183701</v>
      </c>
    </row>
    <row r="3389" spans="1:11" x14ac:dyDescent="0.25">
      <c r="A3389" s="1" t="s">
        <v>9</v>
      </c>
      <c r="B3389" s="1" t="s">
        <v>47</v>
      </c>
      <c r="C3389" s="1" t="s">
        <v>49</v>
      </c>
      <c r="D3389" s="1" t="s">
        <v>50</v>
      </c>
      <c r="E3389" s="1" t="s">
        <v>14</v>
      </c>
      <c r="F3389">
        <v>2019</v>
      </c>
      <c r="G3389">
        <v>11</v>
      </c>
      <c r="H3389">
        <v>385</v>
      </c>
      <c r="I3389">
        <v>2093</v>
      </c>
      <c r="J3389" s="4">
        <f>SUMIFS(I:I,D:D,External_Data[[#This Row],[Brand]],F:F,External_Data[[#This Row],[Year]])</f>
        <v>180446</v>
      </c>
      <c r="K33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180656</v>
      </c>
    </row>
    <row r="3390" spans="1:11" x14ac:dyDescent="0.25">
      <c r="A3390" s="1" t="s">
        <v>9</v>
      </c>
      <c r="B3390" s="1" t="s">
        <v>47</v>
      </c>
      <c r="C3390" s="1" t="s">
        <v>49</v>
      </c>
      <c r="D3390" s="1" t="s">
        <v>50</v>
      </c>
      <c r="E3390" s="1" t="s">
        <v>14</v>
      </c>
      <c r="F3390">
        <v>2019</v>
      </c>
      <c r="G3390">
        <v>12</v>
      </c>
      <c r="H3390">
        <v>336</v>
      </c>
      <c r="I3390">
        <v>1848</v>
      </c>
      <c r="J3390" s="4">
        <f>SUMIFS(I:I,D:D,External_Data[[#This Row],[Brand]],F:F,External_Data[[#This Row],[Year]])</f>
        <v>180446</v>
      </c>
      <c r="K33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180446</v>
      </c>
    </row>
    <row r="3391" spans="1:11" x14ac:dyDescent="0.25">
      <c r="A3391" s="1" t="s">
        <v>9</v>
      </c>
      <c r="B3391" s="1" t="s">
        <v>47</v>
      </c>
      <c r="C3391" s="1" t="s">
        <v>49</v>
      </c>
      <c r="D3391" s="1" t="s">
        <v>50</v>
      </c>
      <c r="E3391" s="1" t="s">
        <v>14</v>
      </c>
      <c r="F3391">
        <v>2020</v>
      </c>
      <c r="G3391">
        <v>1</v>
      </c>
      <c r="H3391">
        <v>12075</v>
      </c>
      <c r="I3391">
        <v>6573</v>
      </c>
      <c r="J3391" s="4">
        <f>SUMIFS(I:I,D:D,External_Data[[#This Row],[Brand]],F:F,External_Data[[#This Row],[Year]])</f>
        <v>1652616</v>
      </c>
      <c r="K33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1658727</v>
      </c>
    </row>
    <row r="3392" spans="1:11" x14ac:dyDescent="0.25">
      <c r="A3392" s="1" t="s">
        <v>9</v>
      </c>
      <c r="B3392" s="1" t="s">
        <v>47</v>
      </c>
      <c r="C3392" s="1" t="s">
        <v>49</v>
      </c>
      <c r="D3392" s="1" t="s">
        <v>50</v>
      </c>
      <c r="E3392" s="1" t="s">
        <v>14</v>
      </c>
      <c r="F3392">
        <v>2020</v>
      </c>
      <c r="G3392">
        <v>2</v>
      </c>
      <c r="H3392">
        <v>483</v>
      </c>
      <c r="I3392">
        <v>2646</v>
      </c>
      <c r="J3392" s="4">
        <f>SUMIFS(I:I,D:D,External_Data[[#This Row],[Brand]],F:F,External_Data[[#This Row],[Year]])</f>
        <v>1652616</v>
      </c>
      <c r="K33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1657838</v>
      </c>
    </row>
    <row r="3393" spans="1:11" x14ac:dyDescent="0.25">
      <c r="A3393" s="1" t="s">
        <v>9</v>
      </c>
      <c r="B3393" s="1" t="s">
        <v>47</v>
      </c>
      <c r="C3393" s="1" t="s">
        <v>49</v>
      </c>
      <c r="D3393" s="1" t="s">
        <v>50</v>
      </c>
      <c r="E3393" s="1" t="s">
        <v>14</v>
      </c>
      <c r="F3393">
        <v>2020</v>
      </c>
      <c r="G3393">
        <v>3</v>
      </c>
      <c r="H3393">
        <v>7665</v>
      </c>
      <c r="I3393">
        <v>41895</v>
      </c>
      <c r="J3393" s="4">
        <f>SUMIFS(I:I,D:D,External_Data[[#This Row],[Brand]],F:F,External_Data[[#This Row],[Year]])</f>
        <v>1652616</v>
      </c>
      <c r="K33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1657446</v>
      </c>
    </row>
    <row r="3394" spans="1:11" x14ac:dyDescent="0.25">
      <c r="A3394" s="1" t="s">
        <v>9</v>
      </c>
      <c r="B3394" s="1" t="s">
        <v>47</v>
      </c>
      <c r="C3394" s="1" t="s">
        <v>49</v>
      </c>
      <c r="D3394" s="1" t="s">
        <v>50</v>
      </c>
      <c r="E3394" s="1" t="s">
        <v>14</v>
      </c>
      <c r="F3394">
        <v>2020</v>
      </c>
      <c r="G3394">
        <v>4</v>
      </c>
      <c r="H3394">
        <v>8505</v>
      </c>
      <c r="I3394">
        <v>46305</v>
      </c>
      <c r="J3394" s="4">
        <f>SUMIFS(I:I,D:D,External_Data[[#This Row],[Brand]],F:F,External_Data[[#This Row],[Year]])</f>
        <v>1652616</v>
      </c>
      <c r="K33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1656487</v>
      </c>
    </row>
    <row r="3395" spans="1:11" x14ac:dyDescent="0.25">
      <c r="A3395" s="1" t="s">
        <v>9</v>
      </c>
      <c r="B3395" s="1" t="s">
        <v>47</v>
      </c>
      <c r="C3395" s="1" t="s">
        <v>49</v>
      </c>
      <c r="D3395" s="1" t="s">
        <v>50</v>
      </c>
      <c r="E3395" s="1" t="s">
        <v>14</v>
      </c>
      <c r="F3395">
        <v>2020</v>
      </c>
      <c r="G3395">
        <v>5</v>
      </c>
      <c r="H3395">
        <v>630</v>
      </c>
      <c r="I3395">
        <v>3423</v>
      </c>
      <c r="J3395" s="4">
        <f>SUMIFS(I:I,D:D,External_Data[[#This Row],[Brand]],F:F,External_Data[[#This Row],[Year]])</f>
        <v>1652616</v>
      </c>
      <c r="K33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1655892</v>
      </c>
    </row>
    <row r="3396" spans="1:11" x14ac:dyDescent="0.25">
      <c r="A3396" s="1" t="s">
        <v>9</v>
      </c>
      <c r="B3396" s="1" t="s">
        <v>47</v>
      </c>
      <c r="C3396" s="1" t="s">
        <v>49</v>
      </c>
      <c r="D3396" s="1" t="s">
        <v>50</v>
      </c>
      <c r="E3396" s="1" t="s">
        <v>14</v>
      </c>
      <c r="F3396">
        <v>2020</v>
      </c>
      <c r="G3396">
        <v>6</v>
      </c>
      <c r="H3396">
        <v>588</v>
      </c>
      <c r="I3396">
        <v>3192</v>
      </c>
      <c r="J3396" s="4">
        <f>SUMIFS(I:I,D:D,External_Data[[#This Row],[Brand]],F:F,External_Data[[#This Row],[Year]])</f>
        <v>1652616</v>
      </c>
      <c r="K33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1655234</v>
      </c>
    </row>
    <row r="3397" spans="1:11" x14ac:dyDescent="0.25">
      <c r="A3397" s="1" t="s">
        <v>9</v>
      </c>
      <c r="B3397" s="1" t="s">
        <v>47</v>
      </c>
      <c r="C3397" s="1" t="s">
        <v>49</v>
      </c>
      <c r="D3397" s="1" t="s">
        <v>50</v>
      </c>
      <c r="E3397" s="1" t="s">
        <v>14</v>
      </c>
      <c r="F3397">
        <v>2020</v>
      </c>
      <c r="G3397">
        <v>7</v>
      </c>
      <c r="H3397">
        <v>8505</v>
      </c>
      <c r="I3397">
        <v>46725</v>
      </c>
      <c r="J3397" s="4">
        <f>SUMIFS(I:I,D:D,External_Data[[#This Row],[Brand]],F:F,External_Data[[#This Row],[Year]])</f>
        <v>1652616</v>
      </c>
      <c r="K33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1654919</v>
      </c>
    </row>
    <row r="3398" spans="1:11" x14ac:dyDescent="0.25">
      <c r="A3398" s="1" t="s">
        <v>9</v>
      </c>
      <c r="B3398" s="1" t="s">
        <v>47</v>
      </c>
      <c r="C3398" s="1" t="s">
        <v>49</v>
      </c>
      <c r="D3398" s="1" t="s">
        <v>50</v>
      </c>
      <c r="E3398" s="1" t="s">
        <v>14</v>
      </c>
      <c r="F3398">
        <v>2020</v>
      </c>
      <c r="G3398">
        <v>8</v>
      </c>
      <c r="H3398">
        <v>6825</v>
      </c>
      <c r="I3398">
        <v>3675</v>
      </c>
      <c r="J3398" s="4">
        <f>SUMIFS(I:I,D:D,External_Data[[#This Row],[Brand]],F:F,External_Data[[#This Row],[Year]])</f>
        <v>1652616</v>
      </c>
      <c r="K33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1654268</v>
      </c>
    </row>
    <row r="3399" spans="1:11" x14ac:dyDescent="0.25">
      <c r="A3399" s="1" t="s">
        <v>9</v>
      </c>
      <c r="B3399" s="1" t="s">
        <v>47</v>
      </c>
      <c r="C3399" s="1" t="s">
        <v>49</v>
      </c>
      <c r="D3399" s="1" t="s">
        <v>50</v>
      </c>
      <c r="E3399" s="1" t="s">
        <v>14</v>
      </c>
      <c r="F3399">
        <v>2020</v>
      </c>
      <c r="G3399">
        <v>9</v>
      </c>
      <c r="H3399">
        <v>525</v>
      </c>
      <c r="I3399">
        <v>28875</v>
      </c>
      <c r="J3399" s="4">
        <f>SUMIFS(I:I,D:D,External_Data[[#This Row],[Brand]],F:F,External_Data[[#This Row],[Year]])</f>
        <v>1652616</v>
      </c>
      <c r="K33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1653750</v>
      </c>
    </row>
    <row r="3400" spans="1:11" x14ac:dyDescent="0.25">
      <c r="A3400" s="1" t="s">
        <v>9</v>
      </c>
      <c r="B3400" s="1" t="s">
        <v>47</v>
      </c>
      <c r="C3400" s="1" t="s">
        <v>49</v>
      </c>
      <c r="D3400" s="1" t="s">
        <v>50</v>
      </c>
      <c r="E3400" s="1" t="s">
        <v>14</v>
      </c>
      <c r="F3400">
        <v>2020</v>
      </c>
      <c r="G3400">
        <v>10</v>
      </c>
      <c r="H3400">
        <v>8295</v>
      </c>
      <c r="I3400">
        <v>45045</v>
      </c>
      <c r="J3400" s="4">
        <f>SUMIFS(I:I,D:D,External_Data[[#This Row],[Brand]],F:F,External_Data[[#This Row],[Year]])</f>
        <v>1652616</v>
      </c>
      <c r="K34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1653337</v>
      </c>
    </row>
    <row r="3401" spans="1:11" x14ac:dyDescent="0.25">
      <c r="A3401" s="1" t="s">
        <v>9</v>
      </c>
      <c r="B3401" s="1" t="s">
        <v>47</v>
      </c>
      <c r="C3401" s="1" t="s">
        <v>49</v>
      </c>
      <c r="D3401" s="1" t="s">
        <v>50</v>
      </c>
      <c r="E3401" s="1" t="s">
        <v>14</v>
      </c>
      <c r="F3401">
        <v>2020</v>
      </c>
      <c r="G3401">
        <v>11</v>
      </c>
      <c r="H3401">
        <v>9345</v>
      </c>
      <c r="I3401">
        <v>51135</v>
      </c>
      <c r="J3401" s="4">
        <f>SUMIFS(I:I,D:D,External_Data[[#This Row],[Brand]],F:F,External_Data[[#This Row],[Year]])</f>
        <v>1652616</v>
      </c>
      <c r="K34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1652952</v>
      </c>
    </row>
    <row r="3402" spans="1:11" x14ac:dyDescent="0.25">
      <c r="A3402" s="1" t="s">
        <v>9</v>
      </c>
      <c r="B3402" s="1" t="s">
        <v>47</v>
      </c>
      <c r="C3402" s="1" t="s">
        <v>49</v>
      </c>
      <c r="D3402" s="1" t="s">
        <v>50</v>
      </c>
      <c r="E3402" s="1" t="s">
        <v>14</v>
      </c>
      <c r="F3402">
        <v>2020</v>
      </c>
      <c r="G3402">
        <v>12</v>
      </c>
      <c r="H3402">
        <v>504</v>
      </c>
      <c r="I3402">
        <v>27825</v>
      </c>
      <c r="J3402" s="4">
        <f>SUMIFS(I:I,D:D,External_Data[[#This Row],[Brand]],F:F,External_Data[[#This Row],[Year]])</f>
        <v>1652616</v>
      </c>
      <c r="K34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1652616</v>
      </c>
    </row>
    <row r="3403" spans="1:11" x14ac:dyDescent="0.25">
      <c r="A3403" s="1" t="s">
        <v>9</v>
      </c>
      <c r="B3403" s="1" t="s">
        <v>47</v>
      </c>
      <c r="C3403" s="1" t="s">
        <v>49</v>
      </c>
      <c r="D3403" s="1" t="s">
        <v>50</v>
      </c>
      <c r="E3403" s="1" t="s">
        <v>14</v>
      </c>
      <c r="F3403">
        <v>2021</v>
      </c>
      <c r="G3403">
        <v>1</v>
      </c>
      <c r="H3403">
        <v>9499</v>
      </c>
      <c r="I3403">
        <v>51842</v>
      </c>
      <c r="J3403" s="4">
        <f>SUMIFS(I:I,D:D,External_Data[[#This Row],[Brand]],F:F,External_Data[[#This Row],[Year]])</f>
        <v>2634765</v>
      </c>
      <c r="K34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2686635</v>
      </c>
    </row>
    <row r="3404" spans="1:11" x14ac:dyDescent="0.25">
      <c r="A3404" s="1" t="s">
        <v>9</v>
      </c>
      <c r="B3404" s="1" t="s">
        <v>47</v>
      </c>
      <c r="C3404" s="1" t="s">
        <v>49</v>
      </c>
      <c r="D3404" s="1" t="s">
        <v>50</v>
      </c>
      <c r="E3404" s="1" t="s">
        <v>14</v>
      </c>
      <c r="F3404">
        <v>2021</v>
      </c>
      <c r="G3404">
        <v>2</v>
      </c>
      <c r="H3404">
        <v>6279</v>
      </c>
      <c r="I3404">
        <v>33488</v>
      </c>
      <c r="J3404" s="4">
        <f>SUMIFS(I:I,D:D,External_Data[[#This Row],[Brand]],F:F,External_Data[[#This Row],[Year]])</f>
        <v>2634765</v>
      </c>
      <c r="K34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2686152</v>
      </c>
    </row>
    <row r="3405" spans="1:11" x14ac:dyDescent="0.25">
      <c r="A3405" s="1" t="s">
        <v>9</v>
      </c>
      <c r="B3405" s="1" t="s">
        <v>47</v>
      </c>
      <c r="C3405" s="1" t="s">
        <v>49</v>
      </c>
      <c r="D3405" s="1" t="s">
        <v>50</v>
      </c>
      <c r="E3405" s="1" t="s">
        <v>14</v>
      </c>
      <c r="F3405">
        <v>2021</v>
      </c>
      <c r="G3405">
        <v>3</v>
      </c>
      <c r="H3405">
        <v>12075</v>
      </c>
      <c r="I3405">
        <v>65527</v>
      </c>
      <c r="J3405" s="4">
        <f>SUMIFS(I:I,D:D,External_Data[[#This Row],[Brand]],F:F,External_Data[[#This Row],[Year]])</f>
        <v>2634765</v>
      </c>
      <c r="K34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2678487</v>
      </c>
    </row>
    <row r="3406" spans="1:11" x14ac:dyDescent="0.25">
      <c r="A3406" s="1" t="s">
        <v>9</v>
      </c>
      <c r="B3406" s="1" t="s">
        <v>47</v>
      </c>
      <c r="C3406" s="1" t="s">
        <v>49</v>
      </c>
      <c r="D3406" s="1" t="s">
        <v>50</v>
      </c>
      <c r="E3406" s="1" t="s">
        <v>14</v>
      </c>
      <c r="F3406">
        <v>2021</v>
      </c>
      <c r="G3406">
        <v>4</v>
      </c>
      <c r="H3406">
        <v>13685</v>
      </c>
      <c r="I3406">
        <v>73738</v>
      </c>
      <c r="J3406" s="4">
        <f>SUMIFS(I:I,D:D,External_Data[[#This Row],[Brand]],F:F,External_Data[[#This Row],[Year]])</f>
        <v>2634765</v>
      </c>
      <c r="K34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2669982</v>
      </c>
    </row>
    <row r="3407" spans="1:11" x14ac:dyDescent="0.25">
      <c r="A3407" s="1" t="s">
        <v>9</v>
      </c>
      <c r="B3407" s="1" t="s">
        <v>47</v>
      </c>
      <c r="C3407" s="1" t="s">
        <v>49</v>
      </c>
      <c r="D3407" s="1" t="s">
        <v>50</v>
      </c>
      <c r="E3407" s="1" t="s">
        <v>14</v>
      </c>
      <c r="F3407">
        <v>2021</v>
      </c>
      <c r="G3407">
        <v>5</v>
      </c>
      <c r="H3407">
        <v>8855</v>
      </c>
      <c r="I3407">
        <v>48622</v>
      </c>
      <c r="J3407" s="4">
        <f>SUMIFS(I:I,D:D,External_Data[[#This Row],[Brand]],F:F,External_Data[[#This Row],[Year]])</f>
        <v>2634765</v>
      </c>
      <c r="K34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2669352</v>
      </c>
    </row>
    <row r="3408" spans="1:11" x14ac:dyDescent="0.25">
      <c r="A3408" s="1" t="s">
        <v>9</v>
      </c>
      <c r="B3408" s="1" t="s">
        <v>47</v>
      </c>
      <c r="C3408" s="1" t="s">
        <v>49</v>
      </c>
      <c r="D3408" s="1" t="s">
        <v>50</v>
      </c>
      <c r="E3408" s="1" t="s">
        <v>14</v>
      </c>
      <c r="F3408">
        <v>2021</v>
      </c>
      <c r="G3408">
        <v>6</v>
      </c>
      <c r="H3408">
        <v>5796</v>
      </c>
      <c r="I3408">
        <v>3220</v>
      </c>
      <c r="J3408" s="4">
        <f>SUMIFS(I:I,D:D,External_Data[[#This Row],[Brand]],F:F,External_Data[[#This Row],[Year]])</f>
        <v>2634765</v>
      </c>
      <c r="K34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2668764</v>
      </c>
    </row>
    <row r="3409" spans="1:11" x14ac:dyDescent="0.25">
      <c r="A3409" s="1" t="s">
        <v>9</v>
      </c>
      <c r="B3409" s="1" t="s">
        <v>47</v>
      </c>
      <c r="C3409" s="1" t="s">
        <v>49</v>
      </c>
      <c r="D3409" s="1" t="s">
        <v>50</v>
      </c>
      <c r="E3409" s="1" t="s">
        <v>14</v>
      </c>
      <c r="F3409">
        <v>2021</v>
      </c>
      <c r="G3409">
        <v>7</v>
      </c>
      <c r="H3409">
        <v>7406</v>
      </c>
      <c r="I3409">
        <v>39928</v>
      </c>
      <c r="J3409" s="4">
        <f>SUMIFS(I:I,D:D,External_Data[[#This Row],[Brand]],F:F,External_Data[[#This Row],[Year]])</f>
        <v>2634765</v>
      </c>
      <c r="K34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2660259</v>
      </c>
    </row>
    <row r="3410" spans="1:11" x14ac:dyDescent="0.25">
      <c r="A3410" s="1" t="s">
        <v>9</v>
      </c>
      <c r="B3410" s="1" t="s">
        <v>47</v>
      </c>
      <c r="C3410" s="1" t="s">
        <v>49</v>
      </c>
      <c r="D3410" s="1" t="s">
        <v>50</v>
      </c>
      <c r="E3410" s="1" t="s">
        <v>14</v>
      </c>
      <c r="F3410">
        <v>2021</v>
      </c>
      <c r="G3410">
        <v>8</v>
      </c>
      <c r="H3410">
        <v>15456</v>
      </c>
      <c r="I3410">
        <v>84042</v>
      </c>
      <c r="J3410" s="4">
        <f>SUMIFS(I:I,D:D,External_Data[[#This Row],[Brand]],F:F,External_Data[[#This Row],[Year]])</f>
        <v>2634765</v>
      </c>
      <c r="K34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2653434</v>
      </c>
    </row>
    <row r="3411" spans="1:11" x14ac:dyDescent="0.25">
      <c r="A3411" s="1" t="s">
        <v>9</v>
      </c>
      <c r="B3411" s="1" t="s">
        <v>47</v>
      </c>
      <c r="C3411" s="1" t="s">
        <v>49</v>
      </c>
      <c r="D3411" s="1" t="s">
        <v>50</v>
      </c>
      <c r="E3411" s="1" t="s">
        <v>14</v>
      </c>
      <c r="F3411">
        <v>2021</v>
      </c>
      <c r="G3411">
        <v>9</v>
      </c>
      <c r="H3411">
        <v>7728</v>
      </c>
      <c r="I3411">
        <v>42665</v>
      </c>
      <c r="J3411" s="4">
        <f>SUMIFS(I:I,D:D,External_Data[[#This Row],[Brand]],F:F,External_Data[[#This Row],[Year]])</f>
        <v>2634765</v>
      </c>
      <c r="K34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2652909</v>
      </c>
    </row>
    <row r="3412" spans="1:11" x14ac:dyDescent="0.25">
      <c r="A3412" s="1" t="s">
        <v>9</v>
      </c>
      <c r="B3412" s="1" t="s">
        <v>47</v>
      </c>
      <c r="C3412" s="1" t="s">
        <v>49</v>
      </c>
      <c r="D3412" s="1" t="s">
        <v>50</v>
      </c>
      <c r="E3412" s="1" t="s">
        <v>14</v>
      </c>
      <c r="F3412">
        <v>2021</v>
      </c>
      <c r="G3412">
        <v>10</v>
      </c>
      <c r="H3412">
        <v>7406</v>
      </c>
      <c r="I3412">
        <v>4025</v>
      </c>
      <c r="J3412" s="4">
        <f>SUMIFS(I:I,D:D,External_Data[[#This Row],[Brand]],F:F,External_Data[[#This Row],[Year]])</f>
        <v>2634765</v>
      </c>
      <c r="K34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2644614</v>
      </c>
    </row>
    <row r="3413" spans="1:11" x14ac:dyDescent="0.25">
      <c r="A3413" s="1" t="s">
        <v>9</v>
      </c>
      <c r="B3413" s="1" t="s">
        <v>47</v>
      </c>
      <c r="C3413" s="1" t="s">
        <v>49</v>
      </c>
      <c r="D3413" s="1" t="s">
        <v>50</v>
      </c>
      <c r="E3413" s="1" t="s">
        <v>14</v>
      </c>
      <c r="F3413">
        <v>2021</v>
      </c>
      <c r="G3413">
        <v>11</v>
      </c>
      <c r="H3413">
        <v>7245</v>
      </c>
      <c r="I3413">
        <v>39445</v>
      </c>
      <c r="J3413" s="4">
        <f>SUMIFS(I:I,D:D,External_Data[[#This Row],[Brand]],F:F,External_Data[[#This Row],[Year]])</f>
        <v>2634765</v>
      </c>
      <c r="K34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2635269</v>
      </c>
    </row>
    <row r="3414" spans="1:11" x14ac:dyDescent="0.25">
      <c r="A3414" s="1" t="s">
        <v>9</v>
      </c>
      <c r="B3414" s="1" t="s">
        <v>47</v>
      </c>
      <c r="C3414" s="1" t="s">
        <v>49</v>
      </c>
      <c r="D3414" s="1" t="s">
        <v>50</v>
      </c>
      <c r="E3414" s="1" t="s">
        <v>14</v>
      </c>
      <c r="F3414">
        <v>2021</v>
      </c>
      <c r="G3414">
        <v>12</v>
      </c>
      <c r="H3414">
        <v>7889</v>
      </c>
      <c r="I3414">
        <v>43309</v>
      </c>
      <c r="J3414" s="4">
        <f>SUMIFS(I:I,D:D,External_Data[[#This Row],[Brand]],F:F,External_Data[[#This Row],[Year]])</f>
        <v>2634765</v>
      </c>
      <c r="K34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2634765</v>
      </c>
    </row>
    <row r="3415" spans="1:11" x14ac:dyDescent="0.25">
      <c r="A3415" s="1" t="s">
        <v>9</v>
      </c>
      <c r="B3415" s="1" t="s">
        <v>47</v>
      </c>
      <c r="C3415" s="1" t="s">
        <v>49</v>
      </c>
      <c r="D3415" s="1" t="s">
        <v>50</v>
      </c>
      <c r="E3415" s="1" t="s">
        <v>14</v>
      </c>
      <c r="F3415">
        <v>2022</v>
      </c>
      <c r="G3415">
        <v>1</v>
      </c>
      <c r="H3415">
        <v>1638</v>
      </c>
      <c r="I3415">
        <v>8862</v>
      </c>
      <c r="J3415" s="4">
        <f>SUMIFS(I:I,D:D,External_Data[[#This Row],[Brand]],F:F,External_Data[[#This Row],[Year]])</f>
        <v>967176</v>
      </c>
      <c r="K34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1066996</v>
      </c>
    </row>
    <row r="3416" spans="1:11" x14ac:dyDescent="0.25">
      <c r="A3416" s="1" t="s">
        <v>9</v>
      </c>
      <c r="B3416" s="1" t="s">
        <v>47</v>
      </c>
      <c r="C3416" s="1" t="s">
        <v>49</v>
      </c>
      <c r="D3416" s="1" t="s">
        <v>50</v>
      </c>
      <c r="E3416" s="1" t="s">
        <v>14</v>
      </c>
      <c r="F3416">
        <v>2022</v>
      </c>
      <c r="G3416">
        <v>2</v>
      </c>
      <c r="H3416">
        <v>3864</v>
      </c>
      <c r="I3416">
        <v>21462</v>
      </c>
      <c r="J3416" s="4">
        <f>SUMIFS(I:I,D:D,External_Data[[#This Row],[Brand]],F:F,External_Data[[#This Row],[Year]])</f>
        <v>967176</v>
      </c>
      <c r="K34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1060717</v>
      </c>
    </row>
    <row r="3417" spans="1:11" x14ac:dyDescent="0.25">
      <c r="A3417" s="1" t="s">
        <v>9</v>
      </c>
      <c r="B3417" s="1" t="s">
        <v>47</v>
      </c>
      <c r="C3417" s="1" t="s">
        <v>49</v>
      </c>
      <c r="D3417" s="1" t="s">
        <v>50</v>
      </c>
      <c r="E3417" s="1" t="s">
        <v>14</v>
      </c>
      <c r="F3417">
        <v>2022</v>
      </c>
      <c r="G3417">
        <v>3</v>
      </c>
      <c r="H3417">
        <v>1470</v>
      </c>
      <c r="I3417">
        <v>9576</v>
      </c>
      <c r="J3417" s="4">
        <f>SUMIFS(I:I,D:D,External_Data[[#This Row],[Brand]],F:F,External_Data[[#This Row],[Year]])</f>
        <v>967176</v>
      </c>
      <c r="K34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1048642</v>
      </c>
    </row>
    <row r="3418" spans="1:11" x14ac:dyDescent="0.25">
      <c r="A3418" s="1" t="s">
        <v>9</v>
      </c>
      <c r="B3418" s="1" t="s">
        <v>47</v>
      </c>
      <c r="C3418" s="1" t="s">
        <v>49</v>
      </c>
      <c r="D3418" s="1" t="s">
        <v>50</v>
      </c>
      <c r="E3418" s="1" t="s">
        <v>14</v>
      </c>
      <c r="F3418">
        <v>2022</v>
      </c>
      <c r="G3418">
        <v>4</v>
      </c>
      <c r="H3418">
        <v>1470</v>
      </c>
      <c r="I3418">
        <v>9534</v>
      </c>
      <c r="J3418" s="4">
        <f>SUMIFS(I:I,D:D,External_Data[[#This Row],[Brand]],F:F,External_Data[[#This Row],[Year]])</f>
        <v>967176</v>
      </c>
      <c r="K34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1034957</v>
      </c>
    </row>
    <row r="3419" spans="1:11" x14ac:dyDescent="0.25">
      <c r="A3419" s="1" t="s">
        <v>9</v>
      </c>
      <c r="B3419" s="1" t="s">
        <v>47</v>
      </c>
      <c r="C3419" s="1" t="s">
        <v>49</v>
      </c>
      <c r="D3419" s="1" t="s">
        <v>50</v>
      </c>
      <c r="E3419" s="1" t="s">
        <v>14</v>
      </c>
      <c r="F3419">
        <v>2022</v>
      </c>
      <c r="G3419">
        <v>5</v>
      </c>
      <c r="H3419">
        <v>1302</v>
      </c>
      <c r="I3419">
        <v>8400</v>
      </c>
      <c r="J3419" s="4">
        <f>SUMIFS(I:I,D:D,External_Data[[#This Row],[Brand]],F:F,External_Data[[#This Row],[Year]])</f>
        <v>967176</v>
      </c>
      <c r="K34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1026102</v>
      </c>
    </row>
    <row r="3420" spans="1:11" x14ac:dyDescent="0.25">
      <c r="A3420" s="1" t="s">
        <v>9</v>
      </c>
      <c r="B3420" s="1" t="s">
        <v>47</v>
      </c>
      <c r="C3420" s="1" t="s">
        <v>49</v>
      </c>
      <c r="D3420" s="1" t="s">
        <v>50</v>
      </c>
      <c r="E3420" s="1" t="s">
        <v>14</v>
      </c>
      <c r="F3420">
        <v>2022</v>
      </c>
      <c r="G3420">
        <v>6</v>
      </c>
      <c r="H3420">
        <v>2184</v>
      </c>
      <c r="I3420">
        <v>14112</v>
      </c>
      <c r="J3420" s="4">
        <f>SUMIFS(I:I,D:D,External_Data[[#This Row],[Brand]],F:F,External_Data[[#This Row],[Year]])</f>
        <v>967176</v>
      </c>
      <c r="K34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1020306</v>
      </c>
    </row>
    <row r="3421" spans="1:11" x14ac:dyDescent="0.25">
      <c r="A3421" s="1" t="s">
        <v>9</v>
      </c>
      <c r="B3421" s="1" t="s">
        <v>47</v>
      </c>
      <c r="C3421" s="1" t="s">
        <v>49</v>
      </c>
      <c r="D3421" s="1" t="s">
        <v>50</v>
      </c>
      <c r="E3421" s="1" t="s">
        <v>14</v>
      </c>
      <c r="F3421">
        <v>2022</v>
      </c>
      <c r="G3421">
        <v>7</v>
      </c>
      <c r="H3421">
        <v>2940</v>
      </c>
      <c r="I3421">
        <v>19194</v>
      </c>
      <c r="J3421" s="4">
        <f>SUMIFS(I:I,D:D,External_Data[[#This Row],[Brand]],F:F,External_Data[[#This Row],[Year]])</f>
        <v>967176</v>
      </c>
      <c r="K34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1012900</v>
      </c>
    </row>
    <row r="3422" spans="1:11" x14ac:dyDescent="0.25">
      <c r="A3422" s="1" t="s">
        <v>9</v>
      </c>
      <c r="B3422" s="1" t="s">
        <v>47</v>
      </c>
      <c r="C3422" s="1" t="s">
        <v>49</v>
      </c>
      <c r="D3422" s="1" t="s">
        <v>50</v>
      </c>
      <c r="E3422" s="1" t="s">
        <v>14</v>
      </c>
      <c r="F3422">
        <v>2022</v>
      </c>
      <c r="G3422">
        <v>8</v>
      </c>
      <c r="H3422">
        <v>3360</v>
      </c>
      <c r="I3422">
        <v>21462</v>
      </c>
      <c r="J3422" s="4">
        <f>SUMIFS(I:I,D:D,External_Data[[#This Row],[Brand]],F:F,External_Data[[#This Row],[Year]])</f>
        <v>967176</v>
      </c>
      <c r="K34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997444</v>
      </c>
    </row>
    <row r="3423" spans="1:11" x14ac:dyDescent="0.25">
      <c r="A3423" s="1" t="s">
        <v>9</v>
      </c>
      <c r="B3423" s="1" t="s">
        <v>47</v>
      </c>
      <c r="C3423" s="1" t="s">
        <v>49</v>
      </c>
      <c r="D3423" s="1" t="s">
        <v>50</v>
      </c>
      <c r="E3423" s="1" t="s">
        <v>14</v>
      </c>
      <c r="F3423">
        <v>2022</v>
      </c>
      <c r="G3423">
        <v>9</v>
      </c>
      <c r="H3423">
        <v>2226</v>
      </c>
      <c r="I3423">
        <v>14196</v>
      </c>
      <c r="J3423" s="4">
        <f>SUMIFS(I:I,D:D,External_Data[[#This Row],[Brand]],F:F,External_Data[[#This Row],[Year]])</f>
        <v>967176</v>
      </c>
      <c r="K34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989716</v>
      </c>
    </row>
    <row r="3424" spans="1:11" x14ac:dyDescent="0.25">
      <c r="A3424" s="1" t="s">
        <v>9</v>
      </c>
      <c r="B3424" s="1" t="s">
        <v>47</v>
      </c>
      <c r="C3424" s="1" t="s">
        <v>49</v>
      </c>
      <c r="D3424" s="1" t="s">
        <v>50</v>
      </c>
      <c r="E3424" s="1" t="s">
        <v>14</v>
      </c>
      <c r="F3424">
        <v>2022</v>
      </c>
      <c r="G3424">
        <v>10</v>
      </c>
      <c r="H3424">
        <v>1680</v>
      </c>
      <c r="I3424">
        <v>10878</v>
      </c>
      <c r="J3424" s="4">
        <f>SUMIFS(I:I,D:D,External_Data[[#This Row],[Brand]],F:F,External_Data[[#This Row],[Year]])</f>
        <v>967176</v>
      </c>
      <c r="K34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982310</v>
      </c>
    </row>
    <row r="3425" spans="1:11" x14ac:dyDescent="0.25">
      <c r="A3425" s="1" t="s">
        <v>9</v>
      </c>
      <c r="B3425" s="1" t="s">
        <v>47</v>
      </c>
      <c r="C3425" s="1" t="s">
        <v>49</v>
      </c>
      <c r="D3425" s="1" t="s">
        <v>50</v>
      </c>
      <c r="E3425" s="1" t="s">
        <v>14</v>
      </c>
      <c r="F3425">
        <v>2022</v>
      </c>
      <c r="G3425">
        <v>11</v>
      </c>
      <c r="H3425">
        <v>3234</v>
      </c>
      <c r="I3425">
        <v>21000</v>
      </c>
      <c r="J3425" s="4">
        <f>SUMIFS(I:I,D:D,External_Data[[#This Row],[Brand]],F:F,External_Data[[#This Row],[Year]])</f>
        <v>967176</v>
      </c>
      <c r="K34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975065</v>
      </c>
    </row>
    <row r="3426" spans="1:11" x14ac:dyDescent="0.25">
      <c r="A3426" s="1" t="s">
        <v>9</v>
      </c>
      <c r="B3426" s="1" t="s">
        <v>47</v>
      </c>
      <c r="C3426" s="1" t="s">
        <v>49</v>
      </c>
      <c r="D3426" s="1" t="s">
        <v>50</v>
      </c>
      <c r="E3426" s="1" t="s">
        <v>14</v>
      </c>
      <c r="F3426">
        <v>2022</v>
      </c>
      <c r="G3426">
        <v>12</v>
      </c>
      <c r="H3426">
        <v>1512</v>
      </c>
      <c r="I3426">
        <v>9954</v>
      </c>
      <c r="J3426" s="4">
        <f>SUMIFS(I:I,D:D,External_Data[[#This Row],[Brand]],F:F,External_Data[[#This Row],[Year]])</f>
        <v>967176</v>
      </c>
      <c r="K34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967176</v>
      </c>
    </row>
    <row r="3427" spans="1:11" x14ac:dyDescent="0.25">
      <c r="A3427" s="1" t="s">
        <v>9</v>
      </c>
      <c r="B3427" s="1" t="s">
        <v>47</v>
      </c>
      <c r="C3427" s="1" t="s">
        <v>49</v>
      </c>
      <c r="D3427" s="1" t="s">
        <v>50</v>
      </c>
      <c r="E3427" s="1" t="s">
        <v>14</v>
      </c>
      <c r="F3427">
        <v>2023</v>
      </c>
      <c r="G3427">
        <v>1</v>
      </c>
      <c r="H3427">
        <v>3024</v>
      </c>
      <c r="I3427">
        <v>19656</v>
      </c>
      <c r="J3427" s="4">
        <f>SUMIFS(I:I,D:D,External_Data[[#This Row],[Brand]],F:F,External_Data[[#This Row],[Year]])</f>
        <v>372120</v>
      </c>
      <c r="K34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397362</v>
      </c>
    </row>
    <row r="3428" spans="1:11" x14ac:dyDescent="0.25">
      <c r="A3428" s="1" t="s">
        <v>9</v>
      </c>
      <c r="B3428" s="1" t="s">
        <v>47</v>
      </c>
      <c r="C3428" s="1" t="s">
        <v>49</v>
      </c>
      <c r="D3428" s="1" t="s">
        <v>50</v>
      </c>
      <c r="E3428" s="1" t="s">
        <v>14</v>
      </c>
      <c r="F3428">
        <v>2023</v>
      </c>
      <c r="G3428">
        <v>2</v>
      </c>
      <c r="H3428">
        <v>2184</v>
      </c>
      <c r="I3428">
        <v>13944</v>
      </c>
      <c r="J3428" s="4">
        <f>SUMIFS(I:I,D:D,External_Data[[#This Row],[Brand]],F:F,External_Data[[#This Row],[Year]])</f>
        <v>372120</v>
      </c>
      <c r="K34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393498</v>
      </c>
    </row>
    <row r="3429" spans="1:11" x14ac:dyDescent="0.25">
      <c r="A3429" s="1" t="s">
        <v>9</v>
      </c>
      <c r="B3429" s="1" t="s">
        <v>47</v>
      </c>
      <c r="C3429" s="1" t="s">
        <v>49</v>
      </c>
      <c r="D3429" s="1" t="s">
        <v>50</v>
      </c>
      <c r="E3429" s="1" t="s">
        <v>14</v>
      </c>
      <c r="F3429">
        <v>2023</v>
      </c>
      <c r="G3429">
        <v>3</v>
      </c>
      <c r="H3429">
        <v>4480</v>
      </c>
      <c r="I3429">
        <v>28672</v>
      </c>
      <c r="J3429" s="4">
        <f>SUMIFS(I:I,D:D,External_Data[[#This Row],[Brand]],F:F,External_Data[[#This Row],[Year]])</f>
        <v>372120</v>
      </c>
      <c r="K34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392028</v>
      </c>
    </row>
    <row r="3430" spans="1:11" x14ac:dyDescent="0.25">
      <c r="A3430" s="1" t="s">
        <v>9</v>
      </c>
      <c r="B3430" s="1" t="s">
        <v>47</v>
      </c>
      <c r="C3430" s="1" t="s">
        <v>49</v>
      </c>
      <c r="D3430" s="1" t="s">
        <v>50</v>
      </c>
      <c r="E3430" s="1" t="s">
        <v>15</v>
      </c>
      <c r="F3430">
        <v>2018</v>
      </c>
      <c r="G3430">
        <v>1</v>
      </c>
      <c r="H3430">
        <v>1505</v>
      </c>
      <c r="I3430">
        <v>8295</v>
      </c>
      <c r="J3430" s="4">
        <f>SUMIFS(I:I,D:D,External_Data[[#This Row],[Brand]],F:F,External_Data[[#This Row],[Year]])</f>
        <v>641557</v>
      </c>
      <c r="K34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1" spans="1:11" x14ac:dyDescent="0.25">
      <c r="A3431" s="1" t="s">
        <v>9</v>
      </c>
      <c r="B3431" s="1" t="s">
        <v>47</v>
      </c>
      <c r="C3431" s="1" t="s">
        <v>49</v>
      </c>
      <c r="D3431" s="1" t="s">
        <v>50</v>
      </c>
      <c r="E3431" s="1" t="s">
        <v>15</v>
      </c>
      <c r="F3431">
        <v>2018</v>
      </c>
      <c r="G3431">
        <v>2</v>
      </c>
      <c r="H3431">
        <v>945</v>
      </c>
      <c r="I3431">
        <v>518</v>
      </c>
      <c r="J3431" s="4">
        <f>SUMIFS(I:I,D:D,External_Data[[#This Row],[Brand]],F:F,External_Data[[#This Row],[Year]])</f>
        <v>641557</v>
      </c>
      <c r="K34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2" spans="1:11" x14ac:dyDescent="0.25">
      <c r="A3432" s="1" t="s">
        <v>9</v>
      </c>
      <c r="B3432" s="1" t="s">
        <v>47</v>
      </c>
      <c r="C3432" s="1" t="s">
        <v>49</v>
      </c>
      <c r="D3432" s="1" t="s">
        <v>50</v>
      </c>
      <c r="E3432" s="1" t="s">
        <v>15</v>
      </c>
      <c r="F3432">
        <v>2018</v>
      </c>
      <c r="G3432">
        <v>3</v>
      </c>
      <c r="H3432">
        <v>1365</v>
      </c>
      <c r="I3432">
        <v>735</v>
      </c>
      <c r="J3432" s="4">
        <f>SUMIFS(I:I,D:D,External_Data[[#This Row],[Brand]],F:F,External_Data[[#This Row],[Year]])</f>
        <v>641557</v>
      </c>
      <c r="K34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3" spans="1:11" x14ac:dyDescent="0.25">
      <c r="A3433" s="1" t="s">
        <v>9</v>
      </c>
      <c r="B3433" s="1" t="s">
        <v>47</v>
      </c>
      <c r="C3433" s="1" t="s">
        <v>49</v>
      </c>
      <c r="D3433" s="1" t="s">
        <v>50</v>
      </c>
      <c r="E3433" s="1" t="s">
        <v>15</v>
      </c>
      <c r="F3433">
        <v>2018</v>
      </c>
      <c r="G3433">
        <v>4</v>
      </c>
      <c r="H3433">
        <v>1015</v>
      </c>
      <c r="I3433">
        <v>5705</v>
      </c>
      <c r="J3433" s="4">
        <f>SUMIFS(I:I,D:D,External_Data[[#This Row],[Brand]],F:F,External_Data[[#This Row],[Year]])</f>
        <v>641557</v>
      </c>
      <c r="K34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4" spans="1:11" x14ac:dyDescent="0.25">
      <c r="A3434" s="1" t="s">
        <v>9</v>
      </c>
      <c r="B3434" s="1" t="s">
        <v>47</v>
      </c>
      <c r="C3434" s="1" t="s">
        <v>49</v>
      </c>
      <c r="D3434" s="1" t="s">
        <v>50</v>
      </c>
      <c r="E3434" s="1" t="s">
        <v>15</v>
      </c>
      <c r="F3434">
        <v>2018</v>
      </c>
      <c r="G3434">
        <v>5</v>
      </c>
      <c r="H3434">
        <v>56</v>
      </c>
      <c r="I3434">
        <v>3045</v>
      </c>
      <c r="J3434" s="4">
        <f>SUMIFS(I:I,D:D,External_Data[[#This Row],[Brand]],F:F,External_Data[[#This Row],[Year]])</f>
        <v>641557</v>
      </c>
      <c r="K34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5" spans="1:11" x14ac:dyDescent="0.25">
      <c r="A3435" s="1" t="s">
        <v>9</v>
      </c>
      <c r="B3435" s="1" t="s">
        <v>47</v>
      </c>
      <c r="C3435" s="1" t="s">
        <v>49</v>
      </c>
      <c r="D3435" s="1" t="s">
        <v>50</v>
      </c>
      <c r="E3435" s="1" t="s">
        <v>15</v>
      </c>
      <c r="F3435">
        <v>2018</v>
      </c>
      <c r="G3435">
        <v>6</v>
      </c>
      <c r="H3435">
        <v>42</v>
      </c>
      <c r="I3435">
        <v>2275</v>
      </c>
      <c r="J3435" s="4">
        <f>SUMIFS(I:I,D:D,External_Data[[#This Row],[Brand]],F:F,External_Data[[#This Row],[Year]])</f>
        <v>641557</v>
      </c>
      <c r="K34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6" spans="1:11" x14ac:dyDescent="0.25">
      <c r="A3436" s="1" t="s">
        <v>9</v>
      </c>
      <c r="B3436" s="1" t="s">
        <v>47</v>
      </c>
      <c r="C3436" s="1" t="s">
        <v>49</v>
      </c>
      <c r="D3436" s="1" t="s">
        <v>50</v>
      </c>
      <c r="E3436" s="1" t="s">
        <v>15</v>
      </c>
      <c r="F3436">
        <v>2018</v>
      </c>
      <c r="G3436">
        <v>7</v>
      </c>
      <c r="H3436">
        <v>133</v>
      </c>
      <c r="I3436">
        <v>7175</v>
      </c>
      <c r="J3436" s="4">
        <f>SUMIFS(I:I,D:D,External_Data[[#This Row],[Brand]],F:F,External_Data[[#This Row],[Year]])</f>
        <v>641557</v>
      </c>
      <c r="K34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7" spans="1:11" x14ac:dyDescent="0.25">
      <c r="A3437" s="1" t="s">
        <v>9</v>
      </c>
      <c r="B3437" s="1" t="s">
        <v>47</v>
      </c>
      <c r="C3437" s="1" t="s">
        <v>49</v>
      </c>
      <c r="D3437" s="1" t="s">
        <v>50</v>
      </c>
      <c r="E3437" s="1" t="s">
        <v>15</v>
      </c>
      <c r="F3437">
        <v>2018</v>
      </c>
      <c r="G3437">
        <v>8</v>
      </c>
      <c r="H3437">
        <v>56</v>
      </c>
      <c r="I3437">
        <v>315</v>
      </c>
      <c r="J3437" s="4">
        <f>SUMIFS(I:I,D:D,External_Data[[#This Row],[Brand]],F:F,External_Data[[#This Row],[Year]])</f>
        <v>641557</v>
      </c>
      <c r="K34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8" spans="1:11" x14ac:dyDescent="0.25">
      <c r="A3438" s="1" t="s">
        <v>9</v>
      </c>
      <c r="B3438" s="1" t="s">
        <v>47</v>
      </c>
      <c r="C3438" s="1" t="s">
        <v>49</v>
      </c>
      <c r="D3438" s="1" t="s">
        <v>50</v>
      </c>
      <c r="E3438" s="1" t="s">
        <v>15</v>
      </c>
      <c r="F3438">
        <v>2018</v>
      </c>
      <c r="G3438">
        <v>9</v>
      </c>
      <c r="H3438">
        <v>231</v>
      </c>
      <c r="I3438">
        <v>1260</v>
      </c>
      <c r="J3438" s="4">
        <f>SUMIFS(I:I,D:D,External_Data[[#This Row],[Brand]],F:F,External_Data[[#This Row],[Year]])</f>
        <v>641557</v>
      </c>
      <c r="K34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39" spans="1:11" x14ac:dyDescent="0.25">
      <c r="A3439" s="1" t="s">
        <v>9</v>
      </c>
      <c r="B3439" s="1" t="s">
        <v>47</v>
      </c>
      <c r="C3439" s="1" t="s">
        <v>49</v>
      </c>
      <c r="D3439" s="1" t="s">
        <v>50</v>
      </c>
      <c r="E3439" s="1" t="s">
        <v>15</v>
      </c>
      <c r="F3439">
        <v>2018</v>
      </c>
      <c r="G3439">
        <v>10</v>
      </c>
      <c r="H3439">
        <v>91</v>
      </c>
      <c r="I3439">
        <v>5005</v>
      </c>
      <c r="J3439" s="4">
        <f>SUMIFS(I:I,D:D,External_Data[[#This Row],[Brand]],F:F,External_Data[[#This Row],[Year]])</f>
        <v>641557</v>
      </c>
      <c r="K34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40" spans="1:11" x14ac:dyDescent="0.25">
      <c r="A3440" s="1" t="s">
        <v>9</v>
      </c>
      <c r="B3440" s="1" t="s">
        <v>47</v>
      </c>
      <c r="C3440" s="1" t="s">
        <v>49</v>
      </c>
      <c r="D3440" s="1" t="s">
        <v>50</v>
      </c>
      <c r="E3440" s="1" t="s">
        <v>15</v>
      </c>
      <c r="F3440">
        <v>2018</v>
      </c>
      <c r="G3440">
        <v>11</v>
      </c>
      <c r="H3440">
        <v>805</v>
      </c>
      <c r="I3440">
        <v>4445</v>
      </c>
      <c r="J3440" s="4">
        <f>SUMIFS(I:I,D:D,External_Data[[#This Row],[Brand]],F:F,External_Data[[#This Row],[Year]])</f>
        <v>641557</v>
      </c>
      <c r="K34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41" spans="1:11" x14ac:dyDescent="0.25">
      <c r="A3441" s="1" t="s">
        <v>9</v>
      </c>
      <c r="B3441" s="1" t="s">
        <v>47</v>
      </c>
      <c r="C3441" s="1" t="s">
        <v>49</v>
      </c>
      <c r="D3441" s="1" t="s">
        <v>50</v>
      </c>
      <c r="E3441" s="1" t="s">
        <v>15</v>
      </c>
      <c r="F3441">
        <v>2018</v>
      </c>
      <c r="G3441">
        <v>12</v>
      </c>
      <c r="H3441">
        <v>63</v>
      </c>
      <c r="I3441">
        <v>336</v>
      </c>
      <c r="J3441" s="4">
        <f>SUMIFS(I:I,D:D,External_Data[[#This Row],[Brand]],F:F,External_Data[[#This Row],[Year]])</f>
        <v>641557</v>
      </c>
      <c r="K34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641557</v>
      </c>
    </row>
    <row r="3442" spans="1:11" x14ac:dyDescent="0.25">
      <c r="A3442" s="1" t="s">
        <v>9</v>
      </c>
      <c r="B3442" s="1" t="s">
        <v>47</v>
      </c>
      <c r="C3442" s="1" t="s">
        <v>49</v>
      </c>
      <c r="D3442" s="1" t="s">
        <v>50</v>
      </c>
      <c r="E3442" s="1" t="s">
        <v>15</v>
      </c>
      <c r="F3442">
        <v>2019</v>
      </c>
      <c r="G3442">
        <v>1</v>
      </c>
      <c r="H3442">
        <v>182</v>
      </c>
      <c r="I3442">
        <v>980</v>
      </c>
      <c r="J3442" s="4">
        <f>SUMIFS(I:I,D:D,External_Data[[#This Row],[Brand]],F:F,External_Data[[#This Row],[Year]])</f>
        <v>180446</v>
      </c>
      <c r="K34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185248</v>
      </c>
    </row>
    <row r="3443" spans="1:11" x14ac:dyDescent="0.25">
      <c r="A3443" s="1" t="s">
        <v>9</v>
      </c>
      <c r="B3443" s="1" t="s">
        <v>47</v>
      </c>
      <c r="C3443" s="1" t="s">
        <v>49</v>
      </c>
      <c r="D3443" s="1" t="s">
        <v>50</v>
      </c>
      <c r="E3443" s="1" t="s">
        <v>15</v>
      </c>
      <c r="F3443">
        <v>2019</v>
      </c>
      <c r="G3443">
        <v>2</v>
      </c>
      <c r="H3443">
        <v>224</v>
      </c>
      <c r="I3443">
        <v>1211</v>
      </c>
      <c r="J3443" s="4">
        <f>SUMIFS(I:I,D:D,External_Data[[#This Row],[Brand]],F:F,External_Data[[#This Row],[Year]])</f>
        <v>180446</v>
      </c>
      <c r="K34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184303</v>
      </c>
    </row>
    <row r="3444" spans="1:11" x14ac:dyDescent="0.25">
      <c r="A3444" s="1" t="s">
        <v>9</v>
      </c>
      <c r="B3444" s="1" t="s">
        <v>47</v>
      </c>
      <c r="C3444" s="1" t="s">
        <v>49</v>
      </c>
      <c r="D3444" s="1" t="s">
        <v>50</v>
      </c>
      <c r="E3444" s="1" t="s">
        <v>15</v>
      </c>
      <c r="F3444">
        <v>2019</v>
      </c>
      <c r="G3444">
        <v>3</v>
      </c>
      <c r="H3444">
        <v>196</v>
      </c>
      <c r="I3444">
        <v>1078</v>
      </c>
      <c r="J3444" s="4">
        <f>SUMIFS(I:I,D:D,External_Data[[#This Row],[Brand]],F:F,External_Data[[#This Row],[Year]])</f>
        <v>180446</v>
      </c>
      <c r="K34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182938</v>
      </c>
    </row>
    <row r="3445" spans="1:11" x14ac:dyDescent="0.25">
      <c r="A3445" s="1" t="s">
        <v>9</v>
      </c>
      <c r="B3445" s="1" t="s">
        <v>47</v>
      </c>
      <c r="C3445" s="1" t="s">
        <v>49</v>
      </c>
      <c r="D3445" s="1" t="s">
        <v>50</v>
      </c>
      <c r="E3445" s="1" t="s">
        <v>15</v>
      </c>
      <c r="F3445">
        <v>2019</v>
      </c>
      <c r="G3445">
        <v>4</v>
      </c>
      <c r="H3445">
        <v>203</v>
      </c>
      <c r="I3445">
        <v>1141</v>
      </c>
      <c r="J3445" s="4">
        <f>SUMIFS(I:I,D:D,External_Data[[#This Row],[Brand]],F:F,External_Data[[#This Row],[Year]])</f>
        <v>180446</v>
      </c>
      <c r="K34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181923</v>
      </c>
    </row>
    <row r="3446" spans="1:11" x14ac:dyDescent="0.25">
      <c r="A3446" s="1" t="s">
        <v>9</v>
      </c>
      <c r="B3446" s="1" t="s">
        <v>47</v>
      </c>
      <c r="C3446" s="1" t="s">
        <v>49</v>
      </c>
      <c r="D3446" s="1" t="s">
        <v>50</v>
      </c>
      <c r="E3446" s="1" t="s">
        <v>15</v>
      </c>
      <c r="F3446">
        <v>2019</v>
      </c>
      <c r="G3446">
        <v>5</v>
      </c>
      <c r="H3446">
        <v>266</v>
      </c>
      <c r="I3446">
        <v>1435</v>
      </c>
      <c r="J3446" s="4">
        <f>SUMIFS(I:I,D:D,External_Data[[#This Row],[Brand]],F:F,External_Data[[#This Row],[Year]])</f>
        <v>180446</v>
      </c>
      <c r="K34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181867</v>
      </c>
    </row>
    <row r="3447" spans="1:11" x14ac:dyDescent="0.25">
      <c r="A3447" s="1" t="s">
        <v>9</v>
      </c>
      <c r="B3447" s="1" t="s">
        <v>47</v>
      </c>
      <c r="C3447" s="1" t="s">
        <v>49</v>
      </c>
      <c r="D3447" s="1" t="s">
        <v>50</v>
      </c>
      <c r="E3447" s="1" t="s">
        <v>15</v>
      </c>
      <c r="F3447">
        <v>2019</v>
      </c>
      <c r="G3447">
        <v>6</v>
      </c>
      <c r="H3447">
        <v>35</v>
      </c>
      <c r="I3447">
        <v>182</v>
      </c>
      <c r="J3447" s="4">
        <f>SUMIFS(I:I,D:D,External_Data[[#This Row],[Brand]],F:F,External_Data[[#This Row],[Year]])</f>
        <v>180446</v>
      </c>
      <c r="K34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181825</v>
      </c>
    </row>
    <row r="3448" spans="1:11" x14ac:dyDescent="0.25">
      <c r="A3448" s="1" t="s">
        <v>9</v>
      </c>
      <c r="B3448" s="1" t="s">
        <v>47</v>
      </c>
      <c r="C3448" s="1" t="s">
        <v>49</v>
      </c>
      <c r="D3448" s="1" t="s">
        <v>50</v>
      </c>
      <c r="E3448" s="1" t="s">
        <v>15</v>
      </c>
      <c r="F3448">
        <v>2019</v>
      </c>
      <c r="G3448">
        <v>7</v>
      </c>
      <c r="H3448">
        <v>315</v>
      </c>
      <c r="I3448">
        <v>1715</v>
      </c>
      <c r="J3448" s="4">
        <f>SUMIFS(I:I,D:D,External_Data[[#This Row],[Brand]],F:F,External_Data[[#This Row],[Year]])</f>
        <v>180446</v>
      </c>
      <c r="K34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181692</v>
      </c>
    </row>
    <row r="3449" spans="1:11" x14ac:dyDescent="0.25">
      <c r="A3449" s="1" t="s">
        <v>9</v>
      </c>
      <c r="B3449" s="1" t="s">
        <v>47</v>
      </c>
      <c r="C3449" s="1" t="s">
        <v>49</v>
      </c>
      <c r="D3449" s="1" t="s">
        <v>50</v>
      </c>
      <c r="E3449" s="1" t="s">
        <v>15</v>
      </c>
      <c r="F3449">
        <v>2019</v>
      </c>
      <c r="G3449">
        <v>8</v>
      </c>
      <c r="H3449">
        <v>84</v>
      </c>
      <c r="I3449">
        <v>427</v>
      </c>
      <c r="J3449" s="4">
        <f>SUMIFS(I:I,D:D,External_Data[[#This Row],[Brand]],F:F,External_Data[[#This Row],[Year]])</f>
        <v>180446</v>
      </c>
      <c r="K34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181636</v>
      </c>
    </row>
    <row r="3450" spans="1:11" x14ac:dyDescent="0.25">
      <c r="A3450" s="1" t="s">
        <v>9</v>
      </c>
      <c r="B3450" s="1" t="s">
        <v>47</v>
      </c>
      <c r="C3450" s="1" t="s">
        <v>49</v>
      </c>
      <c r="D3450" s="1" t="s">
        <v>50</v>
      </c>
      <c r="E3450" s="1" t="s">
        <v>15</v>
      </c>
      <c r="F3450">
        <v>2019</v>
      </c>
      <c r="G3450">
        <v>9</v>
      </c>
      <c r="H3450">
        <v>77</v>
      </c>
      <c r="I3450">
        <v>392</v>
      </c>
      <c r="J3450" s="4">
        <f>SUMIFS(I:I,D:D,External_Data[[#This Row],[Brand]],F:F,External_Data[[#This Row],[Year]])</f>
        <v>180446</v>
      </c>
      <c r="K34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181405</v>
      </c>
    </row>
    <row r="3451" spans="1:11" x14ac:dyDescent="0.25">
      <c r="A3451" s="1" t="s">
        <v>9</v>
      </c>
      <c r="B3451" s="1" t="s">
        <v>47</v>
      </c>
      <c r="C3451" s="1" t="s">
        <v>49</v>
      </c>
      <c r="D3451" s="1" t="s">
        <v>50</v>
      </c>
      <c r="E3451" s="1" t="s">
        <v>15</v>
      </c>
      <c r="F3451">
        <v>2019</v>
      </c>
      <c r="G3451">
        <v>10</v>
      </c>
      <c r="H3451">
        <v>182</v>
      </c>
      <c r="I3451">
        <v>980</v>
      </c>
      <c r="J3451" s="4">
        <f>SUMIFS(I:I,D:D,External_Data[[#This Row],[Brand]],F:F,External_Data[[#This Row],[Year]])</f>
        <v>180446</v>
      </c>
      <c r="K34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181314</v>
      </c>
    </row>
    <row r="3452" spans="1:11" x14ac:dyDescent="0.25">
      <c r="A3452" s="1" t="s">
        <v>9</v>
      </c>
      <c r="B3452" s="1" t="s">
        <v>47</v>
      </c>
      <c r="C3452" s="1" t="s">
        <v>49</v>
      </c>
      <c r="D3452" s="1" t="s">
        <v>50</v>
      </c>
      <c r="E3452" s="1" t="s">
        <v>15</v>
      </c>
      <c r="F3452">
        <v>2019</v>
      </c>
      <c r="G3452">
        <v>11</v>
      </c>
      <c r="H3452">
        <v>63</v>
      </c>
      <c r="I3452">
        <v>371</v>
      </c>
      <c r="J3452" s="4">
        <f>SUMIFS(I:I,D:D,External_Data[[#This Row],[Brand]],F:F,External_Data[[#This Row],[Year]])</f>
        <v>180446</v>
      </c>
      <c r="K34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180509</v>
      </c>
    </row>
    <row r="3453" spans="1:11" x14ac:dyDescent="0.25">
      <c r="A3453" s="1" t="s">
        <v>9</v>
      </c>
      <c r="B3453" s="1" t="s">
        <v>47</v>
      </c>
      <c r="C3453" s="1" t="s">
        <v>49</v>
      </c>
      <c r="D3453" s="1" t="s">
        <v>50</v>
      </c>
      <c r="E3453" s="1" t="s">
        <v>15</v>
      </c>
      <c r="F3453">
        <v>2019</v>
      </c>
      <c r="G3453">
        <v>12</v>
      </c>
      <c r="H3453">
        <v>147</v>
      </c>
      <c r="I3453">
        <v>819</v>
      </c>
      <c r="J3453" s="4">
        <f>SUMIFS(I:I,D:D,External_Data[[#This Row],[Brand]],F:F,External_Data[[#This Row],[Year]])</f>
        <v>180446</v>
      </c>
      <c r="K34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180446</v>
      </c>
    </row>
    <row r="3454" spans="1:11" x14ac:dyDescent="0.25">
      <c r="A3454" s="1" t="s">
        <v>9</v>
      </c>
      <c r="B3454" s="1" t="s">
        <v>47</v>
      </c>
      <c r="C3454" s="1" t="s">
        <v>49</v>
      </c>
      <c r="D3454" s="1" t="s">
        <v>50</v>
      </c>
      <c r="E3454" s="1" t="s">
        <v>15</v>
      </c>
      <c r="F3454">
        <v>2020</v>
      </c>
      <c r="G3454">
        <v>1</v>
      </c>
      <c r="H3454">
        <v>231</v>
      </c>
      <c r="I3454">
        <v>1260</v>
      </c>
      <c r="J3454" s="4">
        <f>SUMIFS(I:I,D:D,External_Data[[#This Row],[Brand]],F:F,External_Data[[#This Row],[Year]])</f>
        <v>1652616</v>
      </c>
      <c r="K34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1654408</v>
      </c>
    </row>
    <row r="3455" spans="1:11" x14ac:dyDescent="0.25">
      <c r="A3455" s="1" t="s">
        <v>9</v>
      </c>
      <c r="B3455" s="1" t="s">
        <v>47</v>
      </c>
      <c r="C3455" s="1" t="s">
        <v>49</v>
      </c>
      <c r="D3455" s="1" t="s">
        <v>50</v>
      </c>
      <c r="E3455" s="1" t="s">
        <v>15</v>
      </c>
      <c r="F3455">
        <v>2020</v>
      </c>
      <c r="G3455">
        <v>2</v>
      </c>
      <c r="H3455">
        <v>210</v>
      </c>
      <c r="I3455">
        <v>1113</v>
      </c>
      <c r="J3455" s="4">
        <f>SUMIFS(I:I,D:D,External_Data[[#This Row],[Brand]],F:F,External_Data[[#This Row],[Year]])</f>
        <v>1652616</v>
      </c>
      <c r="K34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1654184</v>
      </c>
    </row>
    <row r="3456" spans="1:11" x14ac:dyDescent="0.25">
      <c r="A3456" s="1" t="s">
        <v>9</v>
      </c>
      <c r="B3456" s="1" t="s">
        <v>47</v>
      </c>
      <c r="C3456" s="1" t="s">
        <v>49</v>
      </c>
      <c r="D3456" s="1" t="s">
        <v>50</v>
      </c>
      <c r="E3456" s="1" t="s">
        <v>15</v>
      </c>
      <c r="F3456">
        <v>2020</v>
      </c>
      <c r="G3456">
        <v>3</v>
      </c>
      <c r="H3456">
        <v>1995</v>
      </c>
      <c r="I3456">
        <v>1071</v>
      </c>
      <c r="J3456" s="4">
        <f>SUMIFS(I:I,D:D,External_Data[[#This Row],[Brand]],F:F,External_Data[[#This Row],[Year]])</f>
        <v>1652616</v>
      </c>
      <c r="K34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1653988</v>
      </c>
    </row>
    <row r="3457" spans="1:11" x14ac:dyDescent="0.25">
      <c r="A3457" s="1" t="s">
        <v>9</v>
      </c>
      <c r="B3457" s="1" t="s">
        <v>47</v>
      </c>
      <c r="C3457" s="1" t="s">
        <v>49</v>
      </c>
      <c r="D3457" s="1" t="s">
        <v>50</v>
      </c>
      <c r="E3457" s="1" t="s">
        <v>15</v>
      </c>
      <c r="F3457">
        <v>2020</v>
      </c>
      <c r="G3457">
        <v>4</v>
      </c>
      <c r="H3457">
        <v>735</v>
      </c>
      <c r="I3457">
        <v>3675</v>
      </c>
      <c r="J3457" s="4">
        <f>SUMIFS(I:I,D:D,External_Data[[#This Row],[Brand]],F:F,External_Data[[#This Row],[Year]])</f>
        <v>1652616</v>
      </c>
      <c r="K34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1653785</v>
      </c>
    </row>
    <row r="3458" spans="1:11" x14ac:dyDescent="0.25">
      <c r="A3458" s="1" t="s">
        <v>9</v>
      </c>
      <c r="B3458" s="1" t="s">
        <v>47</v>
      </c>
      <c r="C3458" s="1" t="s">
        <v>49</v>
      </c>
      <c r="D3458" s="1" t="s">
        <v>50</v>
      </c>
      <c r="E3458" s="1" t="s">
        <v>15</v>
      </c>
      <c r="F3458">
        <v>2020</v>
      </c>
      <c r="G3458">
        <v>5</v>
      </c>
      <c r="H3458">
        <v>147</v>
      </c>
      <c r="I3458">
        <v>7875</v>
      </c>
      <c r="J3458" s="4">
        <f>SUMIFS(I:I,D:D,External_Data[[#This Row],[Brand]],F:F,External_Data[[#This Row],[Year]])</f>
        <v>1652616</v>
      </c>
      <c r="K34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1653519</v>
      </c>
    </row>
    <row r="3459" spans="1:11" x14ac:dyDescent="0.25">
      <c r="A3459" s="1" t="s">
        <v>9</v>
      </c>
      <c r="B3459" s="1" t="s">
        <v>47</v>
      </c>
      <c r="C3459" s="1" t="s">
        <v>49</v>
      </c>
      <c r="D3459" s="1" t="s">
        <v>50</v>
      </c>
      <c r="E3459" s="1" t="s">
        <v>15</v>
      </c>
      <c r="F3459">
        <v>2020</v>
      </c>
      <c r="G3459">
        <v>6</v>
      </c>
      <c r="H3459">
        <v>1365</v>
      </c>
      <c r="I3459">
        <v>7035</v>
      </c>
      <c r="J3459" s="4">
        <f>SUMIFS(I:I,D:D,External_Data[[#This Row],[Brand]],F:F,External_Data[[#This Row],[Year]])</f>
        <v>1652616</v>
      </c>
      <c r="K34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1653484</v>
      </c>
    </row>
    <row r="3460" spans="1:11" x14ac:dyDescent="0.25">
      <c r="A3460" s="1" t="s">
        <v>9</v>
      </c>
      <c r="B3460" s="1" t="s">
        <v>47</v>
      </c>
      <c r="C3460" s="1" t="s">
        <v>49</v>
      </c>
      <c r="D3460" s="1" t="s">
        <v>50</v>
      </c>
      <c r="E3460" s="1" t="s">
        <v>15</v>
      </c>
      <c r="F3460">
        <v>2020</v>
      </c>
      <c r="G3460">
        <v>7</v>
      </c>
      <c r="H3460">
        <v>1575</v>
      </c>
      <c r="I3460">
        <v>8505</v>
      </c>
      <c r="J3460" s="4">
        <f>SUMIFS(I:I,D:D,External_Data[[#This Row],[Brand]],F:F,External_Data[[#This Row],[Year]])</f>
        <v>1652616</v>
      </c>
      <c r="K34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1653169</v>
      </c>
    </row>
    <row r="3461" spans="1:11" x14ac:dyDescent="0.25">
      <c r="A3461" s="1" t="s">
        <v>9</v>
      </c>
      <c r="B3461" s="1" t="s">
        <v>47</v>
      </c>
      <c r="C3461" s="1" t="s">
        <v>49</v>
      </c>
      <c r="D3461" s="1" t="s">
        <v>50</v>
      </c>
      <c r="E3461" s="1" t="s">
        <v>15</v>
      </c>
      <c r="F3461">
        <v>2020</v>
      </c>
      <c r="G3461">
        <v>8</v>
      </c>
      <c r="H3461">
        <v>1365</v>
      </c>
      <c r="I3461">
        <v>735</v>
      </c>
      <c r="J3461" s="4">
        <f>SUMIFS(I:I,D:D,External_Data[[#This Row],[Brand]],F:F,External_Data[[#This Row],[Year]])</f>
        <v>1652616</v>
      </c>
      <c r="K34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1653085</v>
      </c>
    </row>
    <row r="3462" spans="1:11" x14ac:dyDescent="0.25">
      <c r="A3462" s="1" t="s">
        <v>9</v>
      </c>
      <c r="B3462" s="1" t="s">
        <v>47</v>
      </c>
      <c r="C3462" s="1" t="s">
        <v>49</v>
      </c>
      <c r="D3462" s="1" t="s">
        <v>50</v>
      </c>
      <c r="E3462" s="1" t="s">
        <v>15</v>
      </c>
      <c r="F3462">
        <v>2020</v>
      </c>
      <c r="G3462">
        <v>10</v>
      </c>
      <c r="H3462">
        <v>2415</v>
      </c>
      <c r="I3462">
        <v>13755</v>
      </c>
      <c r="J3462" s="4">
        <f>SUMIFS(I:I,D:D,External_Data[[#This Row],[Brand]],F:F,External_Data[[#This Row],[Year]])</f>
        <v>1652616</v>
      </c>
      <c r="K34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1652826</v>
      </c>
    </row>
    <row r="3463" spans="1:11" x14ac:dyDescent="0.25">
      <c r="A3463" s="1" t="s">
        <v>9</v>
      </c>
      <c r="B3463" s="1" t="s">
        <v>47</v>
      </c>
      <c r="C3463" s="1" t="s">
        <v>49</v>
      </c>
      <c r="D3463" s="1" t="s">
        <v>50</v>
      </c>
      <c r="E3463" s="1" t="s">
        <v>15</v>
      </c>
      <c r="F3463">
        <v>2020</v>
      </c>
      <c r="G3463">
        <v>11</v>
      </c>
      <c r="H3463">
        <v>735</v>
      </c>
      <c r="I3463">
        <v>3675</v>
      </c>
      <c r="J3463" s="4">
        <f>SUMIFS(I:I,D:D,External_Data[[#This Row],[Brand]],F:F,External_Data[[#This Row],[Year]])</f>
        <v>1652616</v>
      </c>
      <c r="K34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1652763</v>
      </c>
    </row>
    <row r="3464" spans="1:11" x14ac:dyDescent="0.25">
      <c r="A3464" s="1" t="s">
        <v>9</v>
      </c>
      <c r="B3464" s="1" t="s">
        <v>47</v>
      </c>
      <c r="C3464" s="1" t="s">
        <v>49</v>
      </c>
      <c r="D3464" s="1" t="s">
        <v>50</v>
      </c>
      <c r="E3464" s="1" t="s">
        <v>15</v>
      </c>
      <c r="F3464">
        <v>2020</v>
      </c>
      <c r="G3464">
        <v>12</v>
      </c>
      <c r="H3464">
        <v>2205</v>
      </c>
      <c r="I3464">
        <v>1197</v>
      </c>
      <c r="J3464" s="4">
        <f>SUMIFS(I:I,D:D,External_Data[[#This Row],[Brand]],F:F,External_Data[[#This Row],[Year]])</f>
        <v>1652616</v>
      </c>
      <c r="K34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1652616</v>
      </c>
    </row>
    <row r="3465" spans="1:11" x14ac:dyDescent="0.25">
      <c r="A3465" s="1" t="s">
        <v>9</v>
      </c>
      <c r="B3465" s="1" t="s">
        <v>47</v>
      </c>
      <c r="C3465" s="1" t="s">
        <v>49</v>
      </c>
      <c r="D3465" s="1" t="s">
        <v>50</v>
      </c>
      <c r="E3465" s="1" t="s">
        <v>15</v>
      </c>
      <c r="F3465">
        <v>2021</v>
      </c>
      <c r="G3465">
        <v>1</v>
      </c>
      <c r="H3465">
        <v>1449</v>
      </c>
      <c r="I3465">
        <v>8533</v>
      </c>
      <c r="J3465" s="4">
        <f>SUMIFS(I:I,D:D,External_Data[[#This Row],[Brand]],F:F,External_Data[[#This Row],[Year]])</f>
        <v>2634765</v>
      </c>
      <c r="K34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2647512</v>
      </c>
    </row>
    <row r="3466" spans="1:11" x14ac:dyDescent="0.25">
      <c r="A3466" s="1" t="s">
        <v>9</v>
      </c>
      <c r="B3466" s="1" t="s">
        <v>47</v>
      </c>
      <c r="C3466" s="1" t="s">
        <v>49</v>
      </c>
      <c r="D3466" s="1" t="s">
        <v>50</v>
      </c>
      <c r="E3466" s="1" t="s">
        <v>15</v>
      </c>
      <c r="F3466">
        <v>2021</v>
      </c>
      <c r="G3466">
        <v>3</v>
      </c>
      <c r="H3466">
        <v>2093</v>
      </c>
      <c r="I3466">
        <v>11592</v>
      </c>
      <c r="J3466" s="4">
        <f>SUMIFS(I:I,D:D,External_Data[[#This Row],[Brand]],F:F,External_Data[[#This Row],[Year]])</f>
        <v>2634765</v>
      </c>
      <c r="K34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2645307</v>
      </c>
    </row>
    <row r="3467" spans="1:11" x14ac:dyDescent="0.25">
      <c r="A3467" s="1" t="s">
        <v>9</v>
      </c>
      <c r="B3467" s="1" t="s">
        <v>47</v>
      </c>
      <c r="C3467" s="1" t="s">
        <v>49</v>
      </c>
      <c r="D3467" s="1" t="s">
        <v>50</v>
      </c>
      <c r="E3467" s="1" t="s">
        <v>15</v>
      </c>
      <c r="F3467">
        <v>2021</v>
      </c>
      <c r="G3467">
        <v>4</v>
      </c>
      <c r="H3467">
        <v>644</v>
      </c>
      <c r="I3467">
        <v>2898</v>
      </c>
      <c r="J3467" s="4">
        <f>SUMIFS(I:I,D:D,External_Data[[#This Row],[Brand]],F:F,External_Data[[#This Row],[Year]])</f>
        <v>2634765</v>
      </c>
      <c r="K34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2644572</v>
      </c>
    </row>
    <row r="3468" spans="1:11" x14ac:dyDescent="0.25">
      <c r="A3468" s="1" t="s">
        <v>9</v>
      </c>
      <c r="B3468" s="1" t="s">
        <v>47</v>
      </c>
      <c r="C3468" s="1" t="s">
        <v>49</v>
      </c>
      <c r="D3468" s="1" t="s">
        <v>50</v>
      </c>
      <c r="E3468" s="1" t="s">
        <v>15</v>
      </c>
      <c r="F3468">
        <v>2021</v>
      </c>
      <c r="G3468">
        <v>5</v>
      </c>
      <c r="H3468">
        <v>3381</v>
      </c>
      <c r="I3468">
        <v>18354</v>
      </c>
      <c r="J3468" s="4">
        <f>SUMIFS(I:I,D:D,External_Data[[#This Row],[Brand]],F:F,External_Data[[#This Row],[Year]])</f>
        <v>2634765</v>
      </c>
      <c r="K34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2644425</v>
      </c>
    </row>
    <row r="3469" spans="1:11" x14ac:dyDescent="0.25">
      <c r="A3469" s="1" t="s">
        <v>9</v>
      </c>
      <c r="B3469" s="1" t="s">
        <v>47</v>
      </c>
      <c r="C3469" s="1" t="s">
        <v>49</v>
      </c>
      <c r="D3469" s="1" t="s">
        <v>50</v>
      </c>
      <c r="E3469" s="1" t="s">
        <v>15</v>
      </c>
      <c r="F3469">
        <v>2021</v>
      </c>
      <c r="G3469">
        <v>6</v>
      </c>
      <c r="H3469">
        <v>4186</v>
      </c>
      <c r="I3469">
        <v>22379</v>
      </c>
      <c r="J3469" s="4">
        <f>SUMIFS(I:I,D:D,External_Data[[#This Row],[Brand]],F:F,External_Data[[#This Row],[Year]])</f>
        <v>2634765</v>
      </c>
      <c r="K34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2643060</v>
      </c>
    </row>
    <row r="3470" spans="1:11" x14ac:dyDescent="0.25">
      <c r="A3470" s="1" t="s">
        <v>9</v>
      </c>
      <c r="B3470" s="1" t="s">
        <v>47</v>
      </c>
      <c r="C3470" s="1" t="s">
        <v>49</v>
      </c>
      <c r="D3470" s="1" t="s">
        <v>50</v>
      </c>
      <c r="E3470" s="1" t="s">
        <v>15</v>
      </c>
      <c r="F3470">
        <v>2021</v>
      </c>
      <c r="G3470">
        <v>7</v>
      </c>
      <c r="H3470">
        <v>2576</v>
      </c>
      <c r="I3470">
        <v>14329</v>
      </c>
      <c r="J3470" s="4">
        <f>SUMIFS(I:I,D:D,External_Data[[#This Row],[Brand]],F:F,External_Data[[#This Row],[Year]])</f>
        <v>2634765</v>
      </c>
      <c r="K34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2641485</v>
      </c>
    </row>
    <row r="3471" spans="1:11" x14ac:dyDescent="0.25">
      <c r="A3471" s="1" t="s">
        <v>9</v>
      </c>
      <c r="B3471" s="1" t="s">
        <v>47</v>
      </c>
      <c r="C3471" s="1" t="s">
        <v>49</v>
      </c>
      <c r="D3471" s="1" t="s">
        <v>50</v>
      </c>
      <c r="E3471" s="1" t="s">
        <v>15</v>
      </c>
      <c r="F3471">
        <v>2021</v>
      </c>
      <c r="G3471">
        <v>8</v>
      </c>
      <c r="H3471">
        <v>644</v>
      </c>
      <c r="I3471">
        <v>3059</v>
      </c>
      <c r="J3471" s="4">
        <f>SUMIFS(I:I,D:D,External_Data[[#This Row],[Brand]],F:F,External_Data[[#This Row],[Year]])</f>
        <v>2634765</v>
      </c>
      <c r="K34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2640120</v>
      </c>
    </row>
    <row r="3472" spans="1:11" x14ac:dyDescent="0.25">
      <c r="A3472" s="1" t="s">
        <v>9</v>
      </c>
      <c r="B3472" s="1" t="s">
        <v>47</v>
      </c>
      <c r="C3472" s="1" t="s">
        <v>49</v>
      </c>
      <c r="D3472" s="1" t="s">
        <v>50</v>
      </c>
      <c r="E3472" s="1" t="s">
        <v>15</v>
      </c>
      <c r="F3472">
        <v>2021</v>
      </c>
      <c r="G3472">
        <v>10</v>
      </c>
      <c r="H3472">
        <v>4186</v>
      </c>
      <c r="I3472">
        <v>22379</v>
      </c>
      <c r="J3472" s="4">
        <f>SUMIFS(I:I,D:D,External_Data[[#This Row],[Brand]],F:F,External_Data[[#This Row],[Year]])</f>
        <v>2634765</v>
      </c>
      <c r="K34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2637705</v>
      </c>
    </row>
    <row r="3473" spans="1:11" x14ac:dyDescent="0.25">
      <c r="A3473" s="1" t="s">
        <v>9</v>
      </c>
      <c r="B3473" s="1" t="s">
        <v>47</v>
      </c>
      <c r="C3473" s="1" t="s">
        <v>49</v>
      </c>
      <c r="D3473" s="1" t="s">
        <v>50</v>
      </c>
      <c r="E3473" s="1" t="s">
        <v>15</v>
      </c>
      <c r="F3473">
        <v>2021</v>
      </c>
      <c r="G3473">
        <v>11</v>
      </c>
      <c r="H3473">
        <v>1127</v>
      </c>
      <c r="I3473">
        <v>5635</v>
      </c>
      <c r="J3473" s="4">
        <f>SUMIFS(I:I,D:D,External_Data[[#This Row],[Brand]],F:F,External_Data[[#This Row],[Year]])</f>
        <v>2634765</v>
      </c>
      <c r="K34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2636970</v>
      </c>
    </row>
    <row r="3474" spans="1:11" x14ac:dyDescent="0.25">
      <c r="A3474" s="1" t="s">
        <v>9</v>
      </c>
      <c r="B3474" s="1" t="s">
        <v>47</v>
      </c>
      <c r="C3474" s="1" t="s">
        <v>49</v>
      </c>
      <c r="D3474" s="1" t="s">
        <v>50</v>
      </c>
      <c r="E3474" s="1" t="s">
        <v>15</v>
      </c>
      <c r="F3474">
        <v>2021</v>
      </c>
      <c r="G3474">
        <v>12</v>
      </c>
      <c r="H3474">
        <v>4669</v>
      </c>
      <c r="I3474">
        <v>25438</v>
      </c>
      <c r="J3474" s="4">
        <f>SUMIFS(I:I,D:D,External_Data[[#This Row],[Brand]],F:F,External_Data[[#This Row],[Year]])</f>
        <v>2634765</v>
      </c>
      <c r="K34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2634765</v>
      </c>
    </row>
    <row r="3475" spans="1:11" x14ac:dyDescent="0.25">
      <c r="A3475" s="1" t="s">
        <v>9</v>
      </c>
      <c r="B3475" s="1" t="s">
        <v>47</v>
      </c>
      <c r="C3475" s="1" t="s">
        <v>49</v>
      </c>
      <c r="D3475" s="1" t="s">
        <v>50</v>
      </c>
      <c r="E3475" s="1" t="s">
        <v>15</v>
      </c>
      <c r="F3475">
        <v>2022</v>
      </c>
      <c r="G3475">
        <v>1</v>
      </c>
      <c r="H3475">
        <v>798</v>
      </c>
      <c r="I3475">
        <v>4200</v>
      </c>
      <c r="J3475" s="4">
        <f>SUMIFS(I:I,D:D,External_Data[[#This Row],[Brand]],F:F,External_Data[[#This Row],[Year]])</f>
        <v>967176</v>
      </c>
      <c r="K34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990682</v>
      </c>
    </row>
    <row r="3476" spans="1:11" x14ac:dyDescent="0.25">
      <c r="A3476" s="1" t="s">
        <v>9</v>
      </c>
      <c r="B3476" s="1" t="s">
        <v>47</v>
      </c>
      <c r="C3476" s="1" t="s">
        <v>49</v>
      </c>
      <c r="D3476" s="1" t="s">
        <v>50</v>
      </c>
      <c r="E3476" s="1" t="s">
        <v>15</v>
      </c>
      <c r="F3476">
        <v>2022</v>
      </c>
      <c r="G3476">
        <v>2</v>
      </c>
      <c r="H3476">
        <v>168</v>
      </c>
      <c r="I3476">
        <v>672</v>
      </c>
      <c r="J3476" s="4">
        <f>SUMIFS(I:I,D:D,External_Data[[#This Row],[Brand]],F:F,External_Data[[#This Row],[Year]])</f>
        <v>967176</v>
      </c>
      <c r="K34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990682</v>
      </c>
    </row>
    <row r="3477" spans="1:11" x14ac:dyDescent="0.25">
      <c r="A3477" s="1" t="s">
        <v>9</v>
      </c>
      <c r="B3477" s="1" t="s">
        <v>47</v>
      </c>
      <c r="C3477" s="1" t="s">
        <v>49</v>
      </c>
      <c r="D3477" s="1" t="s">
        <v>50</v>
      </c>
      <c r="E3477" s="1" t="s">
        <v>15</v>
      </c>
      <c r="F3477">
        <v>2022</v>
      </c>
      <c r="G3477">
        <v>3</v>
      </c>
      <c r="H3477">
        <v>756</v>
      </c>
      <c r="I3477">
        <v>4704</v>
      </c>
      <c r="J3477" s="4">
        <f>SUMIFS(I:I,D:D,External_Data[[#This Row],[Brand]],F:F,External_Data[[#This Row],[Year]])</f>
        <v>967176</v>
      </c>
      <c r="K34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988589</v>
      </c>
    </row>
    <row r="3478" spans="1:11" x14ac:dyDescent="0.25">
      <c r="A3478" s="1" t="s">
        <v>9</v>
      </c>
      <c r="B3478" s="1" t="s">
        <v>47</v>
      </c>
      <c r="C3478" s="1" t="s">
        <v>49</v>
      </c>
      <c r="D3478" s="1" t="s">
        <v>50</v>
      </c>
      <c r="E3478" s="1" t="s">
        <v>15</v>
      </c>
      <c r="F3478">
        <v>2022</v>
      </c>
      <c r="G3478">
        <v>4</v>
      </c>
      <c r="H3478">
        <v>546</v>
      </c>
      <c r="I3478">
        <v>3360</v>
      </c>
      <c r="J3478" s="4">
        <f>SUMIFS(I:I,D:D,External_Data[[#This Row],[Brand]],F:F,External_Data[[#This Row],[Year]])</f>
        <v>967176</v>
      </c>
      <c r="K34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987945</v>
      </c>
    </row>
    <row r="3479" spans="1:11" x14ac:dyDescent="0.25">
      <c r="A3479" s="1" t="s">
        <v>9</v>
      </c>
      <c r="B3479" s="1" t="s">
        <v>47</v>
      </c>
      <c r="C3479" s="1" t="s">
        <v>49</v>
      </c>
      <c r="D3479" s="1" t="s">
        <v>50</v>
      </c>
      <c r="E3479" s="1" t="s">
        <v>15</v>
      </c>
      <c r="F3479">
        <v>2022</v>
      </c>
      <c r="G3479">
        <v>6</v>
      </c>
      <c r="H3479">
        <v>882</v>
      </c>
      <c r="I3479">
        <v>5712</v>
      </c>
      <c r="J3479" s="4">
        <f>SUMIFS(I:I,D:D,External_Data[[#This Row],[Brand]],F:F,External_Data[[#This Row],[Year]])</f>
        <v>967176</v>
      </c>
      <c r="K34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980378</v>
      </c>
    </row>
    <row r="3480" spans="1:11" x14ac:dyDescent="0.25">
      <c r="A3480" s="1" t="s">
        <v>9</v>
      </c>
      <c r="B3480" s="1" t="s">
        <v>47</v>
      </c>
      <c r="C3480" s="1" t="s">
        <v>49</v>
      </c>
      <c r="D3480" s="1" t="s">
        <v>50</v>
      </c>
      <c r="E3480" s="1" t="s">
        <v>15</v>
      </c>
      <c r="F3480">
        <v>2022</v>
      </c>
      <c r="G3480">
        <v>8</v>
      </c>
      <c r="H3480">
        <v>378</v>
      </c>
      <c r="I3480">
        <v>2730</v>
      </c>
      <c r="J3480" s="4">
        <f>SUMIFS(I:I,D:D,External_Data[[#This Row],[Brand]],F:F,External_Data[[#This Row],[Year]])</f>
        <v>967176</v>
      </c>
      <c r="K34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977158</v>
      </c>
    </row>
    <row r="3481" spans="1:11" x14ac:dyDescent="0.25">
      <c r="A3481" s="1" t="s">
        <v>9</v>
      </c>
      <c r="B3481" s="1" t="s">
        <v>47</v>
      </c>
      <c r="C3481" s="1" t="s">
        <v>49</v>
      </c>
      <c r="D3481" s="1" t="s">
        <v>50</v>
      </c>
      <c r="E3481" s="1" t="s">
        <v>15</v>
      </c>
      <c r="F3481">
        <v>2022</v>
      </c>
      <c r="G3481">
        <v>9</v>
      </c>
      <c r="H3481">
        <v>546</v>
      </c>
      <c r="I3481">
        <v>3360</v>
      </c>
      <c r="J3481" s="4">
        <f>SUMIFS(I:I,D:D,External_Data[[#This Row],[Brand]],F:F,External_Data[[#This Row],[Year]])</f>
        <v>967176</v>
      </c>
      <c r="K34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977158</v>
      </c>
    </row>
    <row r="3482" spans="1:11" x14ac:dyDescent="0.25">
      <c r="A3482" s="1" t="s">
        <v>9</v>
      </c>
      <c r="B3482" s="1" t="s">
        <v>47</v>
      </c>
      <c r="C3482" s="1" t="s">
        <v>49</v>
      </c>
      <c r="D3482" s="1" t="s">
        <v>50</v>
      </c>
      <c r="E3482" s="1" t="s">
        <v>15</v>
      </c>
      <c r="F3482">
        <v>2022</v>
      </c>
      <c r="G3482">
        <v>11</v>
      </c>
      <c r="H3482">
        <v>378</v>
      </c>
      <c r="I3482">
        <v>2520</v>
      </c>
      <c r="J3482" s="4">
        <f>SUMIFS(I:I,D:D,External_Data[[#This Row],[Brand]],F:F,External_Data[[#This Row],[Year]])</f>
        <v>967176</v>
      </c>
      <c r="K34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971845</v>
      </c>
    </row>
    <row r="3483" spans="1:11" x14ac:dyDescent="0.25">
      <c r="A3483" s="1" t="s">
        <v>9</v>
      </c>
      <c r="B3483" s="1" t="s">
        <v>47</v>
      </c>
      <c r="C3483" s="1" t="s">
        <v>49</v>
      </c>
      <c r="D3483" s="1" t="s">
        <v>50</v>
      </c>
      <c r="E3483" s="1" t="s">
        <v>15</v>
      </c>
      <c r="F3483">
        <v>2022</v>
      </c>
      <c r="G3483">
        <v>12</v>
      </c>
      <c r="H3483">
        <v>798</v>
      </c>
      <c r="I3483">
        <v>5082</v>
      </c>
      <c r="J3483" s="4">
        <f>SUMIFS(I:I,D:D,External_Data[[#This Row],[Brand]],F:F,External_Data[[#This Row],[Year]])</f>
        <v>967176</v>
      </c>
      <c r="K34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967176</v>
      </c>
    </row>
    <row r="3484" spans="1:11" x14ac:dyDescent="0.25">
      <c r="A3484" s="1" t="s">
        <v>9</v>
      </c>
      <c r="B3484" s="1" t="s">
        <v>47</v>
      </c>
      <c r="C3484" s="1" t="s">
        <v>49</v>
      </c>
      <c r="D3484" s="1" t="s">
        <v>50</v>
      </c>
      <c r="E3484" s="1" t="s">
        <v>15</v>
      </c>
      <c r="F3484">
        <v>2023</v>
      </c>
      <c r="G3484">
        <v>1</v>
      </c>
      <c r="H3484">
        <v>1120</v>
      </c>
      <c r="I3484">
        <v>7336</v>
      </c>
      <c r="J3484" s="4">
        <f>SUMIFS(I:I,D:D,External_Data[[#This Row],[Brand]],F:F,External_Data[[#This Row],[Year]])</f>
        <v>372120</v>
      </c>
      <c r="K34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376572</v>
      </c>
    </row>
    <row r="3485" spans="1:11" x14ac:dyDescent="0.25">
      <c r="A3485" s="1" t="s">
        <v>9</v>
      </c>
      <c r="B3485" s="1" t="s">
        <v>47</v>
      </c>
      <c r="C3485" s="1" t="s">
        <v>49</v>
      </c>
      <c r="D3485" s="1" t="s">
        <v>50</v>
      </c>
      <c r="E3485" s="1" t="s">
        <v>15</v>
      </c>
      <c r="F3485">
        <v>2023</v>
      </c>
      <c r="G3485">
        <v>2</v>
      </c>
      <c r="H3485">
        <v>224</v>
      </c>
      <c r="I3485">
        <v>1120</v>
      </c>
      <c r="J3485" s="4">
        <f>SUMIFS(I:I,D:D,External_Data[[#This Row],[Brand]],F:F,External_Data[[#This Row],[Year]])</f>
        <v>372120</v>
      </c>
      <c r="K34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376404</v>
      </c>
    </row>
    <row r="3486" spans="1:11" x14ac:dyDescent="0.25">
      <c r="A3486" s="1" t="s">
        <v>9</v>
      </c>
      <c r="B3486" s="1" t="s">
        <v>47</v>
      </c>
      <c r="C3486" s="1" t="s">
        <v>49</v>
      </c>
      <c r="D3486" s="1" t="s">
        <v>50</v>
      </c>
      <c r="E3486" s="1" t="s">
        <v>15</v>
      </c>
      <c r="F3486">
        <v>2023</v>
      </c>
      <c r="G3486">
        <v>3</v>
      </c>
      <c r="H3486">
        <v>784</v>
      </c>
      <c r="I3486">
        <v>5040</v>
      </c>
      <c r="J3486" s="4">
        <f>SUMIFS(I:I,D:D,External_Data[[#This Row],[Brand]],F:F,External_Data[[#This Row],[Year]])</f>
        <v>372120</v>
      </c>
      <c r="K34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375648</v>
      </c>
    </row>
    <row r="3487" spans="1:11" x14ac:dyDescent="0.25">
      <c r="A3487" s="1" t="s">
        <v>9</v>
      </c>
      <c r="B3487" s="1" t="s">
        <v>47</v>
      </c>
      <c r="C3487" s="1" t="s">
        <v>51</v>
      </c>
      <c r="D3487" s="1" t="s">
        <v>52</v>
      </c>
      <c r="E3487" s="1" t="s">
        <v>13</v>
      </c>
      <c r="F3487">
        <v>2019</v>
      </c>
      <c r="G3487">
        <v>10</v>
      </c>
      <c r="H3487">
        <v>273</v>
      </c>
      <c r="I3487">
        <v>18375</v>
      </c>
      <c r="J3487" s="4">
        <f>SUMIFS(I:I,D:D,External_Data[[#This Row],[Brand]],F:F,External_Data[[#This Row],[Year]])</f>
        <v>320817</v>
      </c>
      <c r="K34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488" spans="1:11" x14ac:dyDescent="0.25">
      <c r="A3488" s="1" t="s">
        <v>9</v>
      </c>
      <c r="B3488" s="1" t="s">
        <v>47</v>
      </c>
      <c r="C3488" s="1" t="s">
        <v>51</v>
      </c>
      <c r="D3488" s="1" t="s">
        <v>52</v>
      </c>
      <c r="E3488" s="1" t="s">
        <v>13</v>
      </c>
      <c r="F3488">
        <v>2019</v>
      </c>
      <c r="G3488">
        <v>11</v>
      </c>
      <c r="H3488">
        <v>11445</v>
      </c>
      <c r="I3488">
        <v>62895</v>
      </c>
      <c r="J3488" s="4">
        <f>SUMIFS(I:I,D:D,External_Data[[#This Row],[Brand]],F:F,External_Data[[#This Row],[Year]])</f>
        <v>320817</v>
      </c>
      <c r="K34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489" spans="1:11" x14ac:dyDescent="0.25">
      <c r="A3489" s="1" t="s">
        <v>9</v>
      </c>
      <c r="B3489" s="1" t="s">
        <v>47</v>
      </c>
      <c r="C3489" s="1" t="s">
        <v>51</v>
      </c>
      <c r="D3489" s="1" t="s">
        <v>52</v>
      </c>
      <c r="E3489" s="1" t="s">
        <v>13</v>
      </c>
      <c r="F3489">
        <v>2019</v>
      </c>
      <c r="G3489">
        <v>12</v>
      </c>
      <c r="H3489">
        <v>4725</v>
      </c>
      <c r="I3489">
        <v>25935</v>
      </c>
      <c r="J3489" s="4">
        <f>SUMIFS(I:I,D:D,External_Data[[#This Row],[Brand]],F:F,External_Data[[#This Row],[Year]])</f>
        <v>320817</v>
      </c>
      <c r="K34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490" spans="1:11" x14ac:dyDescent="0.25">
      <c r="A3490" s="1" t="s">
        <v>9</v>
      </c>
      <c r="B3490" s="1" t="s">
        <v>47</v>
      </c>
      <c r="C3490" s="1" t="s">
        <v>51</v>
      </c>
      <c r="D3490" s="1" t="s">
        <v>52</v>
      </c>
      <c r="E3490" s="1" t="s">
        <v>13</v>
      </c>
      <c r="F3490">
        <v>2020</v>
      </c>
      <c r="G3490">
        <v>1</v>
      </c>
      <c r="H3490">
        <v>6615</v>
      </c>
      <c r="I3490">
        <v>36015</v>
      </c>
      <c r="J3490" s="4">
        <f>SUMIFS(I:I,D:D,External_Data[[#This Row],[Brand]],F:F,External_Data[[#This Row],[Year]])</f>
        <v>1928143</v>
      </c>
      <c r="K34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1" spans="1:11" x14ac:dyDescent="0.25">
      <c r="A3491" s="1" t="s">
        <v>9</v>
      </c>
      <c r="B3491" s="1" t="s">
        <v>47</v>
      </c>
      <c r="C3491" s="1" t="s">
        <v>51</v>
      </c>
      <c r="D3491" s="1" t="s">
        <v>52</v>
      </c>
      <c r="E3491" s="1" t="s">
        <v>13</v>
      </c>
      <c r="F3491">
        <v>2020</v>
      </c>
      <c r="G3491">
        <v>2</v>
      </c>
      <c r="H3491">
        <v>1407</v>
      </c>
      <c r="I3491">
        <v>76965</v>
      </c>
      <c r="J3491" s="4">
        <f>SUMIFS(I:I,D:D,External_Data[[#This Row],[Brand]],F:F,External_Data[[#This Row],[Year]])</f>
        <v>1928143</v>
      </c>
      <c r="K34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2" spans="1:11" x14ac:dyDescent="0.25">
      <c r="A3492" s="1" t="s">
        <v>9</v>
      </c>
      <c r="B3492" s="1" t="s">
        <v>47</v>
      </c>
      <c r="C3492" s="1" t="s">
        <v>51</v>
      </c>
      <c r="D3492" s="1" t="s">
        <v>52</v>
      </c>
      <c r="E3492" s="1" t="s">
        <v>13</v>
      </c>
      <c r="F3492">
        <v>2020</v>
      </c>
      <c r="G3492">
        <v>3</v>
      </c>
      <c r="H3492">
        <v>14175</v>
      </c>
      <c r="I3492">
        <v>77385</v>
      </c>
      <c r="J3492" s="4">
        <f>SUMIFS(I:I,D:D,External_Data[[#This Row],[Brand]],F:F,External_Data[[#This Row],[Year]])</f>
        <v>1928143</v>
      </c>
      <c r="K34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3" spans="1:11" x14ac:dyDescent="0.25">
      <c r="A3493" s="1" t="s">
        <v>9</v>
      </c>
      <c r="B3493" s="1" t="s">
        <v>47</v>
      </c>
      <c r="C3493" s="1" t="s">
        <v>51</v>
      </c>
      <c r="D3493" s="1" t="s">
        <v>52</v>
      </c>
      <c r="E3493" s="1" t="s">
        <v>13</v>
      </c>
      <c r="F3493">
        <v>2020</v>
      </c>
      <c r="G3493">
        <v>4</v>
      </c>
      <c r="H3493">
        <v>987</v>
      </c>
      <c r="I3493">
        <v>54285</v>
      </c>
      <c r="J3493" s="4">
        <f>SUMIFS(I:I,D:D,External_Data[[#This Row],[Brand]],F:F,External_Data[[#This Row],[Year]])</f>
        <v>1928143</v>
      </c>
      <c r="K34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4" spans="1:11" x14ac:dyDescent="0.25">
      <c r="A3494" s="1" t="s">
        <v>9</v>
      </c>
      <c r="B3494" s="1" t="s">
        <v>47</v>
      </c>
      <c r="C3494" s="1" t="s">
        <v>51</v>
      </c>
      <c r="D3494" s="1" t="s">
        <v>52</v>
      </c>
      <c r="E3494" s="1" t="s">
        <v>13</v>
      </c>
      <c r="F3494">
        <v>2020</v>
      </c>
      <c r="G3494">
        <v>5</v>
      </c>
      <c r="H3494">
        <v>1533</v>
      </c>
      <c r="I3494">
        <v>8400</v>
      </c>
      <c r="J3494" s="4">
        <f>SUMIFS(I:I,D:D,External_Data[[#This Row],[Brand]],F:F,External_Data[[#This Row],[Year]])</f>
        <v>1928143</v>
      </c>
      <c r="K34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5" spans="1:11" x14ac:dyDescent="0.25">
      <c r="A3495" s="1" t="s">
        <v>9</v>
      </c>
      <c r="B3495" s="1" t="s">
        <v>47</v>
      </c>
      <c r="C3495" s="1" t="s">
        <v>51</v>
      </c>
      <c r="D3495" s="1" t="s">
        <v>52</v>
      </c>
      <c r="E3495" s="1" t="s">
        <v>13</v>
      </c>
      <c r="F3495">
        <v>2020</v>
      </c>
      <c r="G3495">
        <v>6</v>
      </c>
      <c r="H3495">
        <v>24255</v>
      </c>
      <c r="I3495">
        <v>13377</v>
      </c>
      <c r="J3495" s="4">
        <f>SUMIFS(I:I,D:D,External_Data[[#This Row],[Brand]],F:F,External_Data[[#This Row],[Year]])</f>
        <v>1928143</v>
      </c>
      <c r="K34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6" spans="1:11" x14ac:dyDescent="0.25">
      <c r="A3496" s="1" t="s">
        <v>9</v>
      </c>
      <c r="B3496" s="1" t="s">
        <v>47</v>
      </c>
      <c r="C3496" s="1" t="s">
        <v>51</v>
      </c>
      <c r="D3496" s="1" t="s">
        <v>52</v>
      </c>
      <c r="E3496" s="1" t="s">
        <v>13</v>
      </c>
      <c r="F3496">
        <v>2020</v>
      </c>
      <c r="G3496">
        <v>7</v>
      </c>
      <c r="H3496">
        <v>20055</v>
      </c>
      <c r="I3496">
        <v>113085</v>
      </c>
      <c r="J3496" s="4">
        <f>SUMIFS(I:I,D:D,External_Data[[#This Row],[Brand]],F:F,External_Data[[#This Row],[Year]])</f>
        <v>1928143</v>
      </c>
      <c r="K34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7" spans="1:11" x14ac:dyDescent="0.25">
      <c r="A3497" s="1" t="s">
        <v>9</v>
      </c>
      <c r="B3497" s="1" t="s">
        <v>47</v>
      </c>
      <c r="C3497" s="1" t="s">
        <v>51</v>
      </c>
      <c r="D3497" s="1" t="s">
        <v>52</v>
      </c>
      <c r="E3497" s="1" t="s">
        <v>13</v>
      </c>
      <c r="F3497">
        <v>2020</v>
      </c>
      <c r="G3497">
        <v>8</v>
      </c>
      <c r="H3497">
        <v>29925</v>
      </c>
      <c r="I3497">
        <v>168945</v>
      </c>
      <c r="J3497" s="4">
        <f>SUMIFS(I:I,D:D,External_Data[[#This Row],[Brand]],F:F,External_Data[[#This Row],[Year]])</f>
        <v>1928143</v>
      </c>
      <c r="K34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8" spans="1:11" x14ac:dyDescent="0.25">
      <c r="A3498" s="1" t="s">
        <v>9</v>
      </c>
      <c r="B3498" s="1" t="s">
        <v>47</v>
      </c>
      <c r="C3498" s="1" t="s">
        <v>51</v>
      </c>
      <c r="D3498" s="1" t="s">
        <v>52</v>
      </c>
      <c r="E3498" s="1" t="s">
        <v>13</v>
      </c>
      <c r="F3498">
        <v>2020</v>
      </c>
      <c r="G3498">
        <v>9</v>
      </c>
      <c r="H3498">
        <v>21945</v>
      </c>
      <c r="I3498">
        <v>123795</v>
      </c>
      <c r="J3498" s="4">
        <f>SUMIFS(I:I,D:D,External_Data[[#This Row],[Brand]],F:F,External_Data[[#This Row],[Year]])</f>
        <v>1928143</v>
      </c>
      <c r="K34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1944586</v>
      </c>
    </row>
    <row r="3499" spans="1:11" x14ac:dyDescent="0.25">
      <c r="A3499" s="1" t="s">
        <v>9</v>
      </c>
      <c r="B3499" s="1" t="s">
        <v>47</v>
      </c>
      <c r="C3499" s="1" t="s">
        <v>51</v>
      </c>
      <c r="D3499" s="1" t="s">
        <v>52</v>
      </c>
      <c r="E3499" s="1" t="s">
        <v>13</v>
      </c>
      <c r="F3499">
        <v>2020</v>
      </c>
      <c r="G3499">
        <v>10</v>
      </c>
      <c r="H3499">
        <v>28665</v>
      </c>
      <c r="I3499">
        <v>16170</v>
      </c>
      <c r="J3499" s="4">
        <f>SUMIFS(I:I,D:D,External_Data[[#This Row],[Brand]],F:F,External_Data[[#This Row],[Year]])</f>
        <v>1928143</v>
      </c>
      <c r="K34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1944313</v>
      </c>
    </row>
    <row r="3500" spans="1:11" x14ac:dyDescent="0.25">
      <c r="A3500" s="1" t="s">
        <v>9</v>
      </c>
      <c r="B3500" s="1" t="s">
        <v>47</v>
      </c>
      <c r="C3500" s="1" t="s">
        <v>51</v>
      </c>
      <c r="D3500" s="1" t="s">
        <v>52</v>
      </c>
      <c r="E3500" s="1" t="s">
        <v>13</v>
      </c>
      <c r="F3500">
        <v>2020</v>
      </c>
      <c r="G3500">
        <v>11</v>
      </c>
      <c r="H3500">
        <v>2961</v>
      </c>
      <c r="I3500">
        <v>16737</v>
      </c>
      <c r="J3500" s="4">
        <f>SUMIFS(I:I,D:D,External_Data[[#This Row],[Brand]],F:F,External_Data[[#This Row],[Year]])</f>
        <v>1928143</v>
      </c>
      <c r="K35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1932868</v>
      </c>
    </row>
    <row r="3501" spans="1:11" x14ac:dyDescent="0.25">
      <c r="A3501" s="1" t="s">
        <v>9</v>
      </c>
      <c r="B3501" s="1" t="s">
        <v>47</v>
      </c>
      <c r="C3501" s="1" t="s">
        <v>51</v>
      </c>
      <c r="D3501" s="1" t="s">
        <v>52</v>
      </c>
      <c r="E3501" s="1" t="s">
        <v>13</v>
      </c>
      <c r="F3501">
        <v>2020</v>
      </c>
      <c r="G3501">
        <v>12</v>
      </c>
      <c r="H3501">
        <v>2772</v>
      </c>
      <c r="I3501">
        <v>15687</v>
      </c>
      <c r="J3501" s="4">
        <f>SUMIFS(I:I,D:D,External_Data[[#This Row],[Brand]],F:F,External_Data[[#This Row],[Year]])</f>
        <v>1928143</v>
      </c>
      <c r="K35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1928143</v>
      </c>
    </row>
    <row r="3502" spans="1:11" x14ac:dyDescent="0.25">
      <c r="A3502" s="1" t="s">
        <v>9</v>
      </c>
      <c r="B3502" s="1" t="s">
        <v>47</v>
      </c>
      <c r="C3502" s="1" t="s">
        <v>51</v>
      </c>
      <c r="D3502" s="1" t="s">
        <v>52</v>
      </c>
      <c r="E3502" s="1" t="s">
        <v>13</v>
      </c>
      <c r="F3502">
        <v>2021</v>
      </c>
      <c r="G3502">
        <v>1</v>
      </c>
      <c r="H3502">
        <v>4102</v>
      </c>
      <c r="I3502">
        <v>23198</v>
      </c>
      <c r="J3502" s="4">
        <f>SUMIFS(I:I,D:D,External_Data[[#This Row],[Brand]],F:F,External_Data[[#This Row],[Year]])</f>
        <v>649012</v>
      </c>
      <c r="K35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797692</v>
      </c>
    </row>
    <row r="3503" spans="1:11" x14ac:dyDescent="0.25">
      <c r="A3503" s="1" t="s">
        <v>9</v>
      </c>
      <c r="B3503" s="1" t="s">
        <v>47</v>
      </c>
      <c r="C3503" s="1" t="s">
        <v>51</v>
      </c>
      <c r="D3503" s="1" t="s">
        <v>52</v>
      </c>
      <c r="E3503" s="1" t="s">
        <v>13</v>
      </c>
      <c r="F3503">
        <v>2021</v>
      </c>
      <c r="G3503">
        <v>2</v>
      </c>
      <c r="H3503">
        <v>4116</v>
      </c>
      <c r="I3503">
        <v>23240</v>
      </c>
      <c r="J3503" s="4">
        <f>SUMIFS(I:I,D:D,External_Data[[#This Row],[Brand]],F:F,External_Data[[#This Row],[Year]])</f>
        <v>649012</v>
      </c>
      <c r="K35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796285</v>
      </c>
    </row>
    <row r="3504" spans="1:11" x14ac:dyDescent="0.25">
      <c r="A3504" s="1" t="s">
        <v>9</v>
      </c>
      <c r="B3504" s="1" t="s">
        <v>47</v>
      </c>
      <c r="C3504" s="1" t="s">
        <v>51</v>
      </c>
      <c r="D3504" s="1" t="s">
        <v>52</v>
      </c>
      <c r="E3504" s="1" t="s">
        <v>13</v>
      </c>
      <c r="F3504">
        <v>2021</v>
      </c>
      <c r="G3504">
        <v>3</v>
      </c>
      <c r="H3504">
        <v>3892</v>
      </c>
      <c r="I3504">
        <v>22036</v>
      </c>
      <c r="J3504" s="4">
        <f>SUMIFS(I:I,D:D,External_Data[[#This Row],[Brand]],F:F,External_Data[[#This Row],[Year]])</f>
        <v>649012</v>
      </c>
      <c r="K35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782110</v>
      </c>
    </row>
    <row r="3505" spans="1:11" x14ac:dyDescent="0.25">
      <c r="A3505" s="1" t="s">
        <v>9</v>
      </c>
      <c r="B3505" s="1" t="s">
        <v>47</v>
      </c>
      <c r="C3505" s="1" t="s">
        <v>51</v>
      </c>
      <c r="D3505" s="1" t="s">
        <v>52</v>
      </c>
      <c r="E3505" s="1" t="s">
        <v>13</v>
      </c>
      <c r="F3505">
        <v>2021</v>
      </c>
      <c r="G3505">
        <v>4</v>
      </c>
      <c r="H3505">
        <v>4438</v>
      </c>
      <c r="I3505">
        <v>25088</v>
      </c>
      <c r="J3505" s="4">
        <f>SUMIFS(I:I,D:D,External_Data[[#This Row],[Brand]],F:F,External_Data[[#This Row],[Year]])</f>
        <v>649012</v>
      </c>
      <c r="K35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781123</v>
      </c>
    </row>
    <row r="3506" spans="1:11" x14ac:dyDescent="0.25">
      <c r="A3506" s="1" t="s">
        <v>9</v>
      </c>
      <c r="B3506" s="1" t="s">
        <v>47</v>
      </c>
      <c r="C3506" s="1" t="s">
        <v>51</v>
      </c>
      <c r="D3506" s="1" t="s">
        <v>52</v>
      </c>
      <c r="E3506" s="1" t="s">
        <v>13</v>
      </c>
      <c r="F3506">
        <v>2021</v>
      </c>
      <c r="G3506">
        <v>5</v>
      </c>
      <c r="H3506">
        <v>4116</v>
      </c>
      <c r="I3506">
        <v>23296</v>
      </c>
      <c r="J3506" s="4">
        <f>SUMIFS(I:I,D:D,External_Data[[#This Row],[Brand]],F:F,External_Data[[#This Row],[Year]])</f>
        <v>649012</v>
      </c>
      <c r="K35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779590</v>
      </c>
    </row>
    <row r="3507" spans="1:11" x14ac:dyDescent="0.25">
      <c r="A3507" s="1" t="s">
        <v>9</v>
      </c>
      <c r="B3507" s="1" t="s">
        <v>47</v>
      </c>
      <c r="C3507" s="1" t="s">
        <v>51</v>
      </c>
      <c r="D3507" s="1" t="s">
        <v>52</v>
      </c>
      <c r="E3507" s="1" t="s">
        <v>13</v>
      </c>
      <c r="F3507">
        <v>2021</v>
      </c>
      <c r="G3507">
        <v>6</v>
      </c>
      <c r="H3507">
        <v>4214</v>
      </c>
      <c r="I3507">
        <v>23800</v>
      </c>
      <c r="J3507" s="4">
        <f>SUMIFS(I:I,D:D,External_Data[[#This Row],[Brand]],F:F,External_Data[[#This Row],[Year]])</f>
        <v>649012</v>
      </c>
      <c r="K35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755335</v>
      </c>
    </row>
    <row r="3508" spans="1:11" x14ac:dyDescent="0.25">
      <c r="A3508" s="1" t="s">
        <v>9</v>
      </c>
      <c r="B3508" s="1" t="s">
        <v>47</v>
      </c>
      <c r="C3508" s="1" t="s">
        <v>51</v>
      </c>
      <c r="D3508" s="1" t="s">
        <v>52</v>
      </c>
      <c r="E3508" s="1" t="s">
        <v>13</v>
      </c>
      <c r="F3508">
        <v>2021</v>
      </c>
      <c r="G3508">
        <v>7</v>
      </c>
      <c r="H3508">
        <v>4438</v>
      </c>
      <c r="I3508">
        <v>25032</v>
      </c>
      <c r="J3508" s="4">
        <f>SUMIFS(I:I,D:D,External_Data[[#This Row],[Brand]],F:F,External_Data[[#This Row],[Year]])</f>
        <v>649012</v>
      </c>
      <c r="K35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735280</v>
      </c>
    </row>
    <row r="3509" spans="1:11" x14ac:dyDescent="0.25">
      <c r="A3509" s="1" t="s">
        <v>9</v>
      </c>
      <c r="B3509" s="1" t="s">
        <v>47</v>
      </c>
      <c r="C3509" s="1" t="s">
        <v>51</v>
      </c>
      <c r="D3509" s="1" t="s">
        <v>52</v>
      </c>
      <c r="E3509" s="1" t="s">
        <v>13</v>
      </c>
      <c r="F3509">
        <v>2021</v>
      </c>
      <c r="G3509">
        <v>8</v>
      </c>
      <c r="H3509">
        <v>3416</v>
      </c>
      <c r="I3509">
        <v>19320</v>
      </c>
      <c r="J3509" s="4">
        <f>SUMIFS(I:I,D:D,External_Data[[#This Row],[Brand]],F:F,External_Data[[#This Row],[Year]])</f>
        <v>649012</v>
      </c>
      <c r="K35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705355</v>
      </c>
    </row>
    <row r="3510" spans="1:11" x14ac:dyDescent="0.25">
      <c r="A3510" s="1" t="s">
        <v>9</v>
      </c>
      <c r="B3510" s="1" t="s">
        <v>47</v>
      </c>
      <c r="C3510" s="1" t="s">
        <v>51</v>
      </c>
      <c r="D3510" s="1" t="s">
        <v>52</v>
      </c>
      <c r="E3510" s="1" t="s">
        <v>13</v>
      </c>
      <c r="F3510">
        <v>2021</v>
      </c>
      <c r="G3510">
        <v>9</v>
      </c>
      <c r="H3510">
        <v>3752</v>
      </c>
      <c r="I3510">
        <v>21210</v>
      </c>
      <c r="J3510" s="4">
        <f>SUMIFS(I:I,D:D,External_Data[[#This Row],[Brand]],F:F,External_Data[[#This Row],[Year]])</f>
        <v>649012</v>
      </c>
      <c r="K35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683410</v>
      </c>
    </row>
    <row r="3511" spans="1:11" x14ac:dyDescent="0.25">
      <c r="A3511" s="1" t="s">
        <v>9</v>
      </c>
      <c r="B3511" s="1" t="s">
        <v>47</v>
      </c>
      <c r="C3511" s="1" t="s">
        <v>51</v>
      </c>
      <c r="D3511" s="1" t="s">
        <v>52</v>
      </c>
      <c r="E3511" s="1" t="s">
        <v>13</v>
      </c>
      <c r="F3511">
        <v>2021</v>
      </c>
      <c r="G3511">
        <v>10</v>
      </c>
      <c r="H3511">
        <v>3360</v>
      </c>
      <c r="I3511">
        <v>19600</v>
      </c>
      <c r="J3511" s="4">
        <f>SUMIFS(I:I,D:D,External_Data[[#This Row],[Brand]],F:F,External_Data[[#This Row],[Year]])</f>
        <v>649012</v>
      </c>
      <c r="K35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654745</v>
      </c>
    </row>
    <row r="3512" spans="1:11" x14ac:dyDescent="0.25">
      <c r="A3512" s="1" t="s">
        <v>9</v>
      </c>
      <c r="B3512" s="1" t="s">
        <v>47</v>
      </c>
      <c r="C3512" s="1" t="s">
        <v>51</v>
      </c>
      <c r="D3512" s="1" t="s">
        <v>52</v>
      </c>
      <c r="E3512" s="1" t="s">
        <v>13</v>
      </c>
      <c r="F3512">
        <v>2021</v>
      </c>
      <c r="G3512">
        <v>11</v>
      </c>
      <c r="H3512">
        <v>3514</v>
      </c>
      <c r="I3512">
        <v>23394</v>
      </c>
      <c r="J3512" s="4">
        <f>SUMIFS(I:I,D:D,External_Data[[#This Row],[Brand]],F:F,External_Data[[#This Row],[Year]])</f>
        <v>649012</v>
      </c>
      <c r="K35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651784</v>
      </c>
    </row>
    <row r="3513" spans="1:11" x14ac:dyDescent="0.25">
      <c r="A3513" s="1" t="s">
        <v>9</v>
      </c>
      <c r="B3513" s="1" t="s">
        <v>47</v>
      </c>
      <c r="C3513" s="1" t="s">
        <v>51</v>
      </c>
      <c r="D3513" s="1" t="s">
        <v>52</v>
      </c>
      <c r="E3513" s="1" t="s">
        <v>13</v>
      </c>
      <c r="F3513">
        <v>2021</v>
      </c>
      <c r="G3513">
        <v>12</v>
      </c>
      <c r="H3513">
        <v>3696</v>
      </c>
      <c r="I3513">
        <v>24584</v>
      </c>
      <c r="J3513" s="4">
        <f>SUMIFS(I:I,D:D,External_Data[[#This Row],[Brand]],F:F,External_Data[[#This Row],[Year]])</f>
        <v>649012</v>
      </c>
      <c r="K35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649012</v>
      </c>
    </row>
    <row r="3514" spans="1:11" x14ac:dyDescent="0.25">
      <c r="A3514" s="1" t="s">
        <v>9</v>
      </c>
      <c r="B3514" s="1" t="s">
        <v>47</v>
      </c>
      <c r="C3514" s="1" t="s">
        <v>51</v>
      </c>
      <c r="D3514" s="1" t="s">
        <v>52</v>
      </c>
      <c r="E3514" s="1" t="s">
        <v>13</v>
      </c>
      <c r="F3514">
        <v>2022</v>
      </c>
      <c r="G3514">
        <v>1</v>
      </c>
      <c r="H3514">
        <v>653625</v>
      </c>
      <c r="I3514">
        <v>434175</v>
      </c>
      <c r="J3514" s="4">
        <f>SUMIFS(I:I,D:D,External_Data[[#This Row],[Brand]],F:F,External_Data[[#This Row],[Year]])</f>
        <v>42544320</v>
      </c>
      <c r="K35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42587272</v>
      </c>
    </row>
    <row r="3515" spans="1:11" x14ac:dyDescent="0.25">
      <c r="A3515" s="1" t="s">
        <v>9</v>
      </c>
      <c r="B3515" s="1" t="s">
        <v>47</v>
      </c>
      <c r="C3515" s="1" t="s">
        <v>51</v>
      </c>
      <c r="D3515" s="1" t="s">
        <v>52</v>
      </c>
      <c r="E3515" s="1" t="s">
        <v>13</v>
      </c>
      <c r="F3515">
        <v>2022</v>
      </c>
      <c r="G3515">
        <v>2</v>
      </c>
      <c r="H3515">
        <v>511875</v>
      </c>
      <c r="I3515">
        <v>340725</v>
      </c>
      <c r="J3515" s="4">
        <f>SUMIFS(I:I,D:D,External_Data[[#This Row],[Brand]],F:F,External_Data[[#This Row],[Year]])</f>
        <v>42544320</v>
      </c>
      <c r="K35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42583156</v>
      </c>
    </row>
    <row r="3516" spans="1:11" x14ac:dyDescent="0.25">
      <c r="A3516" s="1" t="s">
        <v>9</v>
      </c>
      <c r="B3516" s="1" t="s">
        <v>47</v>
      </c>
      <c r="C3516" s="1" t="s">
        <v>51</v>
      </c>
      <c r="D3516" s="1" t="s">
        <v>52</v>
      </c>
      <c r="E3516" s="1" t="s">
        <v>13</v>
      </c>
      <c r="F3516">
        <v>2022</v>
      </c>
      <c r="G3516">
        <v>3</v>
      </c>
      <c r="H3516">
        <v>75075</v>
      </c>
      <c r="I3516">
        <v>498225</v>
      </c>
      <c r="J3516" s="4">
        <f>SUMIFS(I:I,D:D,External_Data[[#This Row],[Brand]],F:F,External_Data[[#This Row],[Year]])</f>
        <v>42544320</v>
      </c>
      <c r="K35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42579264</v>
      </c>
    </row>
    <row r="3517" spans="1:11" x14ac:dyDescent="0.25">
      <c r="A3517" s="1" t="s">
        <v>9</v>
      </c>
      <c r="B3517" s="1" t="s">
        <v>47</v>
      </c>
      <c r="C3517" s="1" t="s">
        <v>51</v>
      </c>
      <c r="D3517" s="1" t="s">
        <v>52</v>
      </c>
      <c r="E3517" s="1" t="s">
        <v>13</v>
      </c>
      <c r="F3517">
        <v>2022</v>
      </c>
      <c r="G3517">
        <v>4</v>
      </c>
      <c r="H3517">
        <v>711375</v>
      </c>
      <c r="I3517">
        <v>4738125</v>
      </c>
      <c r="J3517" s="4">
        <f>SUMIFS(I:I,D:D,External_Data[[#This Row],[Brand]],F:F,External_Data[[#This Row],[Year]])</f>
        <v>42544320</v>
      </c>
      <c r="K35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42574826</v>
      </c>
    </row>
    <row r="3518" spans="1:11" x14ac:dyDescent="0.25">
      <c r="A3518" s="1" t="s">
        <v>9</v>
      </c>
      <c r="B3518" s="1" t="s">
        <v>47</v>
      </c>
      <c r="C3518" s="1" t="s">
        <v>51</v>
      </c>
      <c r="D3518" s="1" t="s">
        <v>52</v>
      </c>
      <c r="E3518" s="1" t="s">
        <v>13</v>
      </c>
      <c r="F3518">
        <v>2022</v>
      </c>
      <c r="G3518">
        <v>5</v>
      </c>
      <c r="H3518">
        <v>6195</v>
      </c>
      <c r="I3518">
        <v>42735</v>
      </c>
      <c r="J3518" s="4">
        <f>SUMIFS(I:I,D:D,External_Data[[#This Row],[Brand]],F:F,External_Data[[#This Row],[Year]])</f>
        <v>42544320</v>
      </c>
      <c r="K35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42570710</v>
      </c>
    </row>
    <row r="3519" spans="1:11" x14ac:dyDescent="0.25">
      <c r="A3519" s="1" t="s">
        <v>9</v>
      </c>
      <c r="B3519" s="1" t="s">
        <v>47</v>
      </c>
      <c r="C3519" s="1" t="s">
        <v>51</v>
      </c>
      <c r="D3519" s="1" t="s">
        <v>52</v>
      </c>
      <c r="E3519" s="1" t="s">
        <v>13</v>
      </c>
      <c r="F3519">
        <v>2022</v>
      </c>
      <c r="G3519">
        <v>6</v>
      </c>
      <c r="H3519">
        <v>75075</v>
      </c>
      <c r="I3519">
        <v>5179125</v>
      </c>
      <c r="J3519" s="4">
        <f>SUMIFS(I:I,D:D,External_Data[[#This Row],[Brand]],F:F,External_Data[[#This Row],[Year]])</f>
        <v>42544320</v>
      </c>
      <c r="K35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42566496</v>
      </c>
    </row>
    <row r="3520" spans="1:11" x14ac:dyDescent="0.25">
      <c r="A3520" s="1" t="s">
        <v>9</v>
      </c>
      <c r="B3520" s="1" t="s">
        <v>47</v>
      </c>
      <c r="C3520" s="1" t="s">
        <v>51</v>
      </c>
      <c r="D3520" s="1" t="s">
        <v>52</v>
      </c>
      <c r="E3520" s="1" t="s">
        <v>13</v>
      </c>
      <c r="F3520">
        <v>2022</v>
      </c>
      <c r="G3520">
        <v>7</v>
      </c>
      <c r="H3520">
        <v>163275</v>
      </c>
      <c r="I3520">
        <v>112665</v>
      </c>
      <c r="J3520" s="4">
        <f>SUMIFS(I:I,D:D,External_Data[[#This Row],[Brand]],F:F,External_Data[[#This Row],[Year]])</f>
        <v>42544320</v>
      </c>
      <c r="K35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42562058</v>
      </c>
    </row>
    <row r="3521" spans="1:11" x14ac:dyDescent="0.25">
      <c r="A3521" s="1" t="s">
        <v>9</v>
      </c>
      <c r="B3521" s="1" t="s">
        <v>47</v>
      </c>
      <c r="C3521" s="1" t="s">
        <v>51</v>
      </c>
      <c r="D3521" s="1" t="s">
        <v>52</v>
      </c>
      <c r="E3521" s="1" t="s">
        <v>13</v>
      </c>
      <c r="F3521">
        <v>2022</v>
      </c>
      <c r="G3521">
        <v>8</v>
      </c>
      <c r="H3521">
        <v>74025</v>
      </c>
      <c r="I3521">
        <v>51240</v>
      </c>
      <c r="J3521" s="4">
        <f>SUMIFS(I:I,D:D,External_Data[[#This Row],[Brand]],F:F,External_Data[[#This Row],[Year]])</f>
        <v>42544320</v>
      </c>
      <c r="K35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42558642</v>
      </c>
    </row>
    <row r="3522" spans="1:11" x14ac:dyDescent="0.25">
      <c r="A3522" s="1" t="s">
        <v>9</v>
      </c>
      <c r="B3522" s="1" t="s">
        <v>47</v>
      </c>
      <c r="C3522" s="1" t="s">
        <v>51</v>
      </c>
      <c r="D3522" s="1" t="s">
        <v>52</v>
      </c>
      <c r="E3522" s="1" t="s">
        <v>13</v>
      </c>
      <c r="F3522">
        <v>2022</v>
      </c>
      <c r="G3522">
        <v>9</v>
      </c>
      <c r="H3522">
        <v>60375</v>
      </c>
      <c r="I3522">
        <v>4150125</v>
      </c>
      <c r="J3522" s="4">
        <f>SUMIFS(I:I,D:D,External_Data[[#This Row],[Brand]],F:F,External_Data[[#This Row],[Year]])</f>
        <v>42544320</v>
      </c>
      <c r="K35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42554890</v>
      </c>
    </row>
    <row r="3523" spans="1:11" x14ac:dyDescent="0.25">
      <c r="A3523" s="1" t="s">
        <v>9</v>
      </c>
      <c r="B3523" s="1" t="s">
        <v>47</v>
      </c>
      <c r="C3523" s="1" t="s">
        <v>51</v>
      </c>
      <c r="D3523" s="1" t="s">
        <v>52</v>
      </c>
      <c r="E3523" s="1" t="s">
        <v>13</v>
      </c>
      <c r="F3523">
        <v>2022</v>
      </c>
      <c r="G3523">
        <v>10</v>
      </c>
      <c r="H3523">
        <v>62475</v>
      </c>
      <c r="I3523">
        <v>4307625</v>
      </c>
      <c r="J3523" s="4">
        <f>SUMIFS(I:I,D:D,External_Data[[#This Row],[Brand]],F:F,External_Data[[#This Row],[Year]])</f>
        <v>42544320</v>
      </c>
      <c r="K35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42551530</v>
      </c>
    </row>
    <row r="3524" spans="1:11" x14ac:dyDescent="0.25">
      <c r="A3524" s="1" t="s">
        <v>9</v>
      </c>
      <c r="B3524" s="1" t="s">
        <v>47</v>
      </c>
      <c r="C3524" s="1" t="s">
        <v>51</v>
      </c>
      <c r="D3524" s="1" t="s">
        <v>52</v>
      </c>
      <c r="E3524" s="1" t="s">
        <v>13</v>
      </c>
      <c r="F3524">
        <v>2022</v>
      </c>
      <c r="G3524">
        <v>11</v>
      </c>
      <c r="H3524">
        <v>811125</v>
      </c>
      <c r="I3524">
        <v>55965</v>
      </c>
      <c r="J3524" s="4">
        <f>SUMIFS(I:I,D:D,External_Data[[#This Row],[Brand]],F:F,External_Data[[#This Row],[Year]])</f>
        <v>42544320</v>
      </c>
      <c r="K35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42548016</v>
      </c>
    </row>
    <row r="3525" spans="1:11" x14ac:dyDescent="0.25">
      <c r="A3525" s="1" t="s">
        <v>9</v>
      </c>
      <c r="B3525" s="1" t="s">
        <v>47</v>
      </c>
      <c r="C3525" s="1" t="s">
        <v>51</v>
      </c>
      <c r="D3525" s="1" t="s">
        <v>52</v>
      </c>
      <c r="E3525" s="1" t="s">
        <v>13</v>
      </c>
      <c r="F3525">
        <v>2022</v>
      </c>
      <c r="G3525">
        <v>12</v>
      </c>
      <c r="H3525">
        <v>632625</v>
      </c>
      <c r="I3525">
        <v>43785</v>
      </c>
      <c r="J3525" s="4">
        <f>SUMIFS(I:I,D:D,External_Data[[#This Row],[Brand]],F:F,External_Data[[#This Row],[Year]])</f>
        <v>42544320</v>
      </c>
      <c r="K35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42544320</v>
      </c>
    </row>
    <row r="3526" spans="1:11" x14ac:dyDescent="0.25">
      <c r="A3526" s="1" t="s">
        <v>9</v>
      </c>
      <c r="B3526" s="1" t="s">
        <v>47</v>
      </c>
      <c r="C3526" s="1" t="s">
        <v>51</v>
      </c>
      <c r="D3526" s="1" t="s">
        <v>52</v>
      </c>
      <c r="E3526" s="1" t="s">
        <v>13</v>
      </c>
      <c r="F3526">
        <v>2023</v>
      </c>
      <c r="G3526">
        <v>1</v>
      </c>
      <c r="H3526">
        <v>8820</v>
      </c>
      <c r="I3526">
        <v>60900</v>
      </c>
      <c r="J3526" s="4">
        <f>SUMIFS(I:I,D:D,External_Data[[#This Row],[Brand]],F:F,External_Data[[#This Row],[Year]])</f>
        <v>497490</v>
      </c>
      <c r="K35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3680985</v>
      </c>
    </row>
    <row r="3527" spans="1:11" x14ac:dyDescent="0.25">
      <c r="A3527" s="1" t="s">
        <v>9</v>
      </c>
      <c r="B3527" s="1" t="s">
        <v>47</v>
      </c>
      <c r="C3527" s="1" t="s">
        <v>51</v>
      </c>
      <c r="D3527" s="1" t="s">
        <v>52</v>
      </c>
      <c r="E3527" s="1" t="s">
        <v>13</v>
      </c>
      <c r="F3527">
        <v>2023</v>
      </c>
      <c r="G3527">
        <v>2</v>
      </c>
      <c r="H3527">
        <v>10038</v>
      </c>
      <c r="I3527">
        <v>69132</v>
      </c>
      <c r="J3527" s="4">
        <f>SUMIFS(I:I,D:D,External_Data[[#This Row],[Brand]],F:F,External_Data[[#This Row],[Year]])</f>
        <v>497490</v>
      </c>
      <c r="K35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3169110</v>
      </c>
    </row>
    <row r="3528" spans="1:11" x14ac:dyDescent="0.25">
      <c r="A3528" s="1" t="s">
        <v>9</v>
      </c>
      <c r="B3528" s="1" t="s">
        <v>47</v>
      </c>
      <c r="C3528" s="1" t="s">
        <v>51</v>
      </c>
      <c r="D3528" s="1" t="s">
        <v>52</v>
      </c>
      <c r="E3528" s="1" t="s">
        <v>13</v>
      </c>
      <c r="F3528">
        <v>2023</v>
      </c>
      <c r="G3528">
        <v>3</v>
      </c>
      <c r="H3528">
        <v>9198</v>
      </c>
      <c r="I3528">
        <v>63252</v>
      </c>
      <c r="J3528" s="4">
        <f>SUMIFS(I:I,D:D,External_Data[[#This Row],[Brand]],F:F,External_Data[[#This Row],[Year]])</f>
        <v>497490</v>
      </c>
      <c r="K35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3094035</v>
      </c>
    </row>
    <row r="3529" spans="1:11" x14ac:dyDescent="0.25">
      <c r="A3529" s="1" t="s">
        <v>9</v>
      </c>
      <c r="B3529" s="1" t="s">
        <v>47</v>
      </c>
      <c r="C3529" s="1" t="s">
        <v>51</v>
      </c>
      <c r="D3529" s="1" t="s">
        <v>52</v>
      </c>
      <c r="E3529" s="1" t="s">
        <v>14</v>
      </c>
      <c r="F3529">
        <v>2019</v>
      </c>
      <c r="G3529">
        <v>10</v>
      </c>
      <c r="H3529">
        <v>2835</v>
      </c>
      <c r="I3529">
        <v>30345</v>
      </c>
      <c r="J3529" s="4">
        <f>SUMIFS(I:I,D:D,External_Data[[#This Row],[Brand]],F:F,External_Data[[#This Row],[Year]])</f>
        <v>320817</v>
      </c>
      <c r="K35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30" spans="1:11" x14ac:dyDescent="0.25">
      <c r="A3530" s="1" t="s">
        <v>9</v>
      </c>
      <c r="B3530" s="1" t="s">
        <v>47</v>
      </c>
      <c r="C3530" s="1" t="s">
        <v>51</v>
      </c>
      <c r="D3530" s="1" t="s">
        <v>52</v>
      </c>
      <c r="E3530" s="1" t="s">
        <v>14</v>
      </c>
      <c r="F3530">
        <v>2019</v>
      </c>
      <c r="G3530">
        <v>11</v>
      </c>
      <c r="H3530">
        <v>17535</v>
      </c>
      <c r="I3530">
        <v>9660</v>
      </c>
      <c r="J3530" s="4">
        <f>SUMIFS(I:I,D:D,External_Data[[#This Row],[Brand]],F:F,External_Data[[#This Row],[Year]])</f>
        <v>320817</v>
      </c>
      <c r="K35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31" spans="1:11" x14ac:dyDescent="0.25">
      <c r="A3531" s="1" t="s">
        <v>9</v>
      </c>
      <c r="B3531" s="1" t="s">
        <v>47</v>
      </c>
      <c r="C3531" s="1" t="s">
        <v>51</v>
      </c>
      <c r="D3531" s="1" t="s">
        <v>52</v>
      </c>
      <c r="E3531" s="1" t="s">
        <v>14</v>
      </c>
      <c r="F3531">
        <v>2019</v>
      </c>
      <c r="G3531">
        <v>12</v>
      </c>
      <c r="H3531">
        <v>1848</v>
      </c>
      <c r="I3531">
        <v>101325</v>
      </c>
      <c r="J3531" s="4">
        <f>SUMIFS(I:I,D:D,External_Data[[#This Row],[Brand]],F:F,External_Data[[#This Row],[Year]])</f>
        <v>320817</v>
      </c>
      <c r="K35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32" spans="1:11" x14ac:dyDescent="0.25">
      <c r="A3532" s="1" t="s">
        <v>9</v>
      </c>
      <c r="B3532" s="1" t="s">
        <v>47</v>
      </c>
      <c r="C3532" s="1" t="s">
        <v>51</v>
      </c>
      <c r="D3532" s="1" t="s">
        <v>52</v>
      </c>
      <c r="E3532" s="1" t="s">
        <v>14</v>
      </c>
      <c r="F3532">
        <v>2020</v>
      </c>
      <c r="G3532">
        <v>1</v>
      </c>
      <c r="H3532">
        <v>21315</v>
      </c>
      <c r="I3532">
        <v>11718</v>
      </c>
      <c r="J3532" s="4">
        <f>SUMIFS(I:I,D:D,External_Data[[#This Row],[Brand]],F:F,External_Data[[#This Row],[Year]])</f>
        <v>1928143</v>
      </c>
      <c r="K35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3" spans="1:11" x14ac:dyDescent="0.25">
      <c r="A3533" s="1" t="s">
        <v>9</v>
      </c>
      <c r="B3533" s="1" t="s">
        <v>47</v>
      </c>
      <c r="C3533" s="1" t="s">
        <v>51</v>
      </c>
      <c r="D3533" s="1" t="s">
        <v>52</v>
      </c>
      <c r="E3533" s="1" t="s">
        <v>14</v>
      </c>
      <c r="F3533">
        <v>2020</v>
      </c>
      <c r="G3533">
        <v>2</v>
      </c>
      <c r="H3533">
        <v>1932</v>
      </c>
      <c r="I3533">
        <v>106155</v>
      </c>
      <c r="J3533" s="4">
        <f>SUMIFS(I:I,D:D,External_Data[[#This Row],[Brand]],F:F,External_Data[[#This Row],[Year]])</f>
        <v>1928143</v>
      </c>
      <c r="K35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4" spans="1:11" x14ac:dyDescent="0.25">
      <c r="A3534" s="1" t="s">
        <v>9</v>
      </c>
      <c r="B3534" s="1" t="s">
        <v>47</v>
      </c>
      <c r="C3534" s="1" t="s">
        <v>51</v>
      </c>
      <c r="D3534" s="1" t="s">
        <v>52</v>
      </c>
      <c r="E3534" s="1" t="s">
        <v>14</v>
      </c>
      <c r="F3534">
        <v>2020</v>
      </c>
      <c r="G3534">
        <v>3</v>
      </c>
      <c r="H3534">
        <v>24465</v>
      </c>
      <c r="I3534">
        <v>134295</v>
      </c>
      <c r="J3534" s="4">
        <f>SUMIFS(I:I,D:D,External_Data[[#This Row],[Brand]],F:F,External_Data[[#This Row],[Year]])</f>
        <v>1928143</v>
      </c>
      <c r="K35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5" spans="1:11" x14ac:dyDescent="0.25">
      <c r="A3535" s="1" t="s">
        <v>9</v>
      </c>
      <c r="B3535" s="1" t="s">
        <v>47</v>
      </c>
      <c r="C3535" s="1" t="s">
        <v>51</v>
      </c>
      <c r="D3535" s="1" t="s">
        <v>52</v>
      </c>
      <c r="E3535" s="1" t="s">
        <v>14</v>
      </c>
      <c r="F3535">
        <v>2020</v>
      </c>
      <c r="G3535">
        <v>4</v>
      </c>
      <c r="H3535">
        <v>2478</v>
      </c>
      <c r="I3535">
        <v>135975</v>
      </c>
      <c r="J3535" s="4">
        <f>SUMIFS(I:I,D:D,External_Data[[#This Row],[Brand]],F:F,External_Data[[#This Row],[Year]])</f>
        <v>1928143</v>
      </c>
      <c r="K35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6" spans="1:11" x14ac:dyDescent="0.25">
      <c r="A3536" s="1" t="s">
        <v>9</v>
      </c>
      <c r="B3536" s="1" t="s">
        <v>47</v>
      </c>
      <c r="C3536" s="1" t="s">
        <v>51</v>
      </c>
      <c r="D3536" s="1" t="s">
        <v>52</v>
      </c>
      <c r="E3536" s="1" t="s">
        <v>14</v>
      </c>
      <c r="F3536">
        <v>2020</v>
      </c>
      <c r="G3536">
        <v>5</v>
      </c>
      <c r="H3536">
        <v>2331</v>
      </c>
      <c r="I3536">
        <v>12789</v>
      </c>
      <c r="J3536" s="4">
        <f>SUMIFS(I:I,D:D,External_Data[[#This Row],[Brand]],F:F,External_Data[[#This Row],[Year]])</f>
        <v>1928143</v>
      </c>
      <c r="K35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7" spans="1:11" x14ac:dyDescent="0.25">
      <c r="A3537" s="1" t="s">
        <v>9</v>
      </c>
      <c r="B3537" s="1" t="s">
        <v>47</v>
      </c>
      <c r="C3537" s="1" t="s">
        <v>51</v>
      </c>
      <c r="D3537" s="1" t="s">
        <v>52</v>
      </c>
      <c r="E3537" s="1" t="s">
        <v>14</v>
      </c>
      <c r="F3537">
        <v>2020</v>
      </c>
      <c r="G3537">
        <v>6</v>
      </c>
      <c r="H3537">
        <v>25935</v>
      </c>
      <c r="I3537">
        <v>14280</v>
      </c>
      <c r="J3537" s="4">
        <f>SUMIFS(I:I,D:D,External_Data[[#This Row],[Brand]],F:F,External_Data[[#This Row],[Year]])</f>
        <v>1928143</v>
      </c>
      <c r="K35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8" spans="1:11" x14ac:dyDescent="0.25">
      <c r="A3538" s="1" t="s">
        <v>9</v>
      </c>
      <c r="B3538" s="1" t="s">
        <v>47</v>
      </c>
      <c r="C3538" s="1" t="s">
        <v>51</v>
      </c>
      <c r="D3538" s="1" t="s">
        <v>52</v>
      </c>
      <c r="E3538" s="1" t="s">
        <v>14</v>
      </c>
      <c r="F3538">
        <v>2020</v>
      </c>
      <c r="G3538">
        <v>7</v>
      </c>
      <c r="H3538">
        <v>2919</v>
      </c>
      <c r="I3538">
        <v>164955</v>
      </c>
      <c r="J3538" s="4">
        <f>SUMIFS(I:I,D:D,External_Data[[#This Row],[Brand]],F:F,External_Data[[#This Row],[Year]])</f>
        <v>1928143</v>
      </c>
      <c r="K35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39" spans="1:11" x14ac:dyDescent="0.25">
      <c r="A3539" s="1" t="s">
        <v>9</v>
      </c>
      <c r="B3539" s="1" t="s">
        <v>47</v>
      </c>
      <c r="C3539" s="1" t="s">
        <v>51</v>
      </c>
      <c r="D3539" s="1" t="s">
        <v>52</v>
      </c>
      <c r="E3539" s="1" t="s">
        <v>14</v>
      </c>
      <c r="F3539">
        <v>2020</v>
      </c>
      <c r="G3539">
        <v>8</v>
      </c>
      <c r="H3539">
        <v>26145</v>
      </c>
      <c r="I3539">
        <v>14763</v>
      </c>
      <c r="J3539" s="4">
        <f>SUMIFS(I:I,D:D,External_Data[[#This Row],[Brand]],F:F,External_Data[[#This Row],[Year]])</f>
        <v>1928143</v>
      </c>
      <c r="K35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40" spans="1:11" x14ac:dyDescent="0.25">
      <c r="A3540" s="1" t="s">
        <v>9</v>
      </c>
      <c r="B3540" s="1" t="s">
        <v>47</v>
      </c>
      <c r="C3540" s="1" t="s">
        <v>51</v>
      </c>
      <c r="D3540" s="1" t="s">
        <v>52</v>
      </c>
      <c r="E3540" s="1" t="s">
        <v>14</v>
      </c>
      <c r="F3540">
        <v>2020</v>
      </c>
      <c r="G3540">
        <v>9</v>
      </c>
      <c r="H3540">
        <v>22575</v>
      </c>
      <c r="I3540">
        <v>12726</v>
      </c>
      <c r="J3540" s="4">
        <f>SUMIFS(I:I,D:D,External_Data[[#This Row],[Brand]],F:F,External_Data[[#This Row],[Year]])</f>
        <v>1928143</v>
      </c>
      <c r="K35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1950361</v>
      </c>
    </row>
    <row r="3541" spans="1:11" x14ac:dyDescent="0.25">
      <c r="A3541" s="1" t="s">
        <v>9</v>
      </c>
      <c r="B3541" s="1" t="s">
        <v>47</v>
      </c>
      <c r="C3541" s="1" t="s">
        <v>51</v>
      </c>
      <c r="D3541" s="1" t="s">
        <v>52</v>
      </c>
      <c r="E3541" s="1" t="s">
        <v>14</v>
      </c>
      <c r="F3541">
        <v>2020</v>
      </c>
      <c r="G3541">
        <v>10</v>
      </c>
      <c r="H3541">
        <v>2058</v>
      </c>
      <c r="I3541">
        <v>11634</v>
      </c>
      <c r="J3541" s="4">
        <f>SUMIFS(I:I,D:D,External_Data[[#This Row],[Brand]],F:F,External_Data[[#This Row],[Year]])</f>
        <v>1928143</v>
      </c>
      <c r="K35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1947526</v>
      </c>
    </row>
    <row r="3542" spans="1:11" x14ac:dyDescent="0.25">
      <c r="A3542" s="1" t="s">
        <v>9</v>
      </c>
      <c r="B3542" s="1" t="s">
        <v>47</v>
      </c>
      <c r="C3542" s="1" t="s">
        <v>51</v>
      </c>
      <c r="D3542" s="1" t="s">
        <v>52</v>
      </c>
      <c r="E3542" s="1" t="s">
        <v>14</v>
      </c>
      <c r="F3542">
        <v>2020</v>
      </c>
      <c r="G3542">
        <v>11</v>
      </c>
      <c r="H3542">
        <v>2184</v>
      </c>
      <c r="I3542">
        <v>12327</v>
      </c>
      <c r="J3542" s="4">
        <f>SUMIFS(I:I,D:D,External_Data[[#This Row],[Brand]],F:F,External_Data[[#This Row],[Year]])</f>
        <v>1928143</v>
      </c>
      <c r="K35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1929991</v>
      </c>
    </row>
    <row r="3543" spans="1:11" x14ac:dyDescent="0.25">
      <c r="A3543" s="1" t="s">
        <v>9</v>
      </c>
      <c r="B3543" s="1" t="s">
        <v>47</v>
      </c>
      <c r="C3543" s="1" t="s">
        <v>51</v>
      </c>
      <c r="D3543" s="1" t="s">
        <v>52</v>
      </c>
      <c r="E3543" s="1" t="s">
        <v>14</v>
      </c>
      <c r="F3543">
        <v>2020</v>
      </c>
      <c r="G3543">
        <v>12</v>
      </c>
      <c r="H3543">
        <v>26355</v>
      </c>
      <c r="I3543">
        <v>148995</v>
      </c>
      <c r="J3543" s="4">
        <f>SUMIFS(I:I,D:D,External_Data[[#This Row],[Brand]],F:F,External_Data[[#This Row],[Year]])</f>
        <v>1928143</v>
      </c>
      <c r="K35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1928143</v>
      </c>
    </row>
    <row r="3544" spans="1:11" x14ac:dyDescent="0.25">
      <c r="A3544" s="1" t="s">
        <v>9</v>
      </c>
      <c r="B3544" s="1" t="s">
        <v>47</v>
      </c>
      <c r="C3544" s="1" t="s">
        <v>51</v>
      </c>
      <c r="D3544" s="1" t="s">
        <v>52</v>
      </c>
      <c r="E3544" s="1" t="s">
        <v>14</v>
      </c>
      <c r="F3544">
        <v>2021</v>
      </c>
      <c r="G3544">
        <v>1</v>
      </c>
      <c r="H3544">
        <v>3290</v>
      </c>
      <c r="I3544">
        <v>18564</v>
      </c>
      <c r="J3544" s="4">
        <f>SUMIFS(I:I,D:D,External_Data[[#This Row],[Brand]],F:F,External_Data[[#This Row],[Year]])</f>
        <v>649012</v>
      </c>
      <c r="K35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788389</v>
      </c>
    </row>
    <row r="3545" spans="1:11" x14ac:dyDescent="0.25">
      <c r="A3545" s="1" t="s">
        <v>9</v>
      </c>
      <c r="B3545" s="1" t="s">
        <v>47</v>
      </c>
      <c r="C3545" s="1" t="s">
        <v>51</v>
      </c>
      <c r="D3545" s="1" t="s">
        <v>52</v>
      </c>
      <c r="E3545" s="1" t="s">
        <v>14</v>
      </c>
      <c r="F3545">
        <v>2021</v>
      </c>
      <c r="G3545">
        <v>2</v>
      </c>
      <c r="H3545">
        <v>3724</v>
      </c>
      <c r="I3545">
        <v>21098</v>
      </c>
      <c r="J3545" s="4">
        <f>SUMIFS(I:I,D:D,External_Data[[#This Row],[Brand]],F:F,External_Data[[#This Row],[Year]])</f>
        <v>649012</v>
      </c>
      <c r="K35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786457</v>
      </c>
    </row>
    <row r="3546" spans="1:11" x14ac:dyDescent="0.25">
      <c r="A3546" s="1" t="s">
        <v>9</v>
      </c>
      <c r="B3546" s="1" t="s">
        <v>47</v>
      </c>
      <c r="C3546" s="1" t="s">
        <v>51</v>
      </c>
      <c r="D3546" s="1" t="s">
        <v>52</v>
      </c>
      <c r="E3546" s="1" t="s">
        <v>14</v>
      </c>
      <c r="F3546">
        <v>2021</v>
      </c>
      <c r="G3546">
        <v>3</v>
      </c>
      <c r="H3546">
        <v>3864</v>
      </c>
      <c r="I3546">
        <v>21826</v>
      </c>
      <c r="J3546" s="4">
        <f>SUMIFS(I:I,D:D,External_Data[[#This Row],[Brand]],F:F,External_Data[[#This Row],[Year]])</f>
        <v>649012</v>
      </c>
      <c r="K35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761992</v>
      </c>
    </row>
    <row r="3547" spans="1:11" x14ac:dyDescent="0.25">
      <c r="A3547" s="1" t="s">
        <v>9</v>
      </c>
      <c r="B3547" s="1" t="s">
        <v>47</v>
      </c>
      <c r="C3547" s="1" t="s">
        <v>51</v>
      </c>
      <c r="D3547" s="1" t="s">
        <v>52</v>
      </c>
      <c r="E3547" s="1" t="s">
        <v>14</v>
      </c>
      <c r="F3547">
        <v>2021</v>
      </c>
      <c r="G3547">
        <v>4</v>
      </c>
      <c r="H3547">
        <v>3374</v>
      </c>
      <c r="I3547">
        <v>19110</v>
      </c>
      <c r="J3547" s="4">
        <f>SUMIFS(I:I,D:D,External_Data[[#This Row],[Brand]],F:F,External_Data[[#This Row],[Year]])</f>
        <v>649012</v>
      </c>
      <c r="K35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759514</v>
      </c>
    </row>
    <row r="3548" spans="1:11" x14ac:dyDescent="0.25">
      <c r="A3548" s="1" t="s">
        <v>9</v>
      </c>
      <c r="B3548" s="1" t="s">
        <v>47</v>
      </c>
      <c r="C3548" s="1" t="s">
        <v>51</v>
      </c>
      <c r="D3548" s="1" t="s">
        <v>52</v>
      </c>
      <c r="E3548" s="1" t="s">
        <v>14</v>
      </c>
      <c r="F3548">
        <v>2021</v>
      </c>
      <c r="G3548">
        <v>5</v>
      </c>
      <c r="H3548">
        <v>3822</v>
      </c>
      <c r="I3548">
        <v>21532</v>
      </c>
      <c r="J3548" s="4">
        <f>SUMIFS(I:I,D:D,External_Data[[#This Row],[Brand]],F:F,External_Data[[#This Row],[Year]])</f>
        <v>649012</v>
      </c>
      <c r="K35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757183</v>
      </c>
    </row>
    <row r="3549" spans="1:11" x14ac:dyDescent="0.25">
      <c r="A3549" s="1" t="s">
        <v>9</v>
      </c>
      <c r="B3549" s="1" t="s">
        <v>47</v>
      </c>
      <c r="C3549" s="1" t="s">
        <v>51</v>
      </c>
      <c r="D3549" s="1" t="s">
        <v>52</v>
      </c>
      <c r="E3549" s="1" t="s">
        <v>14</v>
      </c>
      <c r="F3549">
        <v>2021</v>
      </c>
      <c r="G3549">
        <v>6</v>
      </c>
      <c r="H3549">
        <v>4144</v>
      </c>
      <c r="I3549">
        <v>23450</v>
      </c>
      <c r="J3549" s="4">
        <f>SUMIFS(I:I,D:D,External_Data[[#This Row],[Brand]],F:F,External_Data[[#This Row],[Year]])</f>
        <v>649012</v>
      </c>
      <c r="K35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731248</v>
      </c>
    </row>
    <row r="3550" spans="1:11" x14ac:dyDescent="0.25">
      <c r="A3550" s="1" t="s">
        <v>9</v>
      </c>
      <c r="B3550" s="1" t="s">
        <v>47</v>
      </c>
      <c r="C3550" s="1" t="s">
        <v>51</v>
      </c>
      <c r="D3550" s="1" t="s">
        <v>52</v>
      </c>
      <c r="E3550" s="1" t="s">
        <v>14</v>
      </c>
      <c r="F3550">
        <v>2021</v>
      </c>
      <c r="G3550">
        <v>7</v>
      </c>
      <c r="H3550">
        <v>3822</v>
      </c>
      <c r="I3550">
        <v>21602</v>
      </c>
      <c r="J3550" s="4">
        <f>SUMIFS(I:I,D:D,External_Data[[#This Row],[Brand]],F:F,External_Data[[#This Row],[Year]])</f>
        <v>649012</v>
      </c>
      <c r="K35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728329</v>
      </c>
    </row>
    <row r="3551" spans="1:11" x14ac:dyDescent="0.25">
      <c r="A3551" s="1" t="s">
        <v>9</v>
      </c>
      <c r="B3551" s="1" t="s">
        <v>47</v>
      </c>
      <c r="C3551" s="1" t="s">
        <v>51</v>
      </c>
      <c r="D3551" s="1" t="s">
        <v>52</v>
      </c>
      <c r="E3551" s="1" t="s">
        <v>14</v>
      </c>
      <c r="F3551">
        <v>2021</v>
      </c>
      <c r="G3551">
        <v>8</v>
      </c>
      <c r="H3551">
        <v>2716</v>
      </c>
      <c r="I3551">
        <v>15344</v>
      </c>
      <c r="J3551" s="4">
        <f>SUMIFS(I:I,D:D,External_Data[[#This Row],[Brand]],F:F,External_Data[[#This Row],[Year]])</f>
        <v>649012</v>
      </c>
      <c r="K35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702184</v>
      </c>
    </row>
    <row r="3552" spans="1:11" x14ac:dyDescent="0.25">
      <c r="A3552" s="1" t="s">
        <v>9</v>
      </c>
      <c r="B3552" s="1" t="s">
        <v>47</v>
      </c>
      <c r="C3552" s="1" t="s">
        <v>51</v>
      </c>
      <c r="D3552" s="1" t="s">
        <v>52</v>
      </c>
      <c r="E3552" s="1" t="s">
        <v>14</v>
      </c>
      <c r="F3552">
        <v>2021</v>
      </c>
      <c r="G3552">
        <v>9</v>
      </c>
      <c r="H3552">
        <v>2688</v>
      </c>
      <c r="I3552">
        <v>15148</v>
      </c>
      <c r="J3552" s="4">
        <f>SUMIFS(I:I,D:D,External_Data[[#This Row],[Brand]],F:F,External_Data[[#This Row],[Year]])</f>
        <v>649012</v>
      </c>
      <c r="K35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679609</v>
      </c>
    </row>
    <row r="3553" spans="1:11" x14ac:dyDescent="0.25">
      <c r="A3553" s="1" t="s">
        <v>9</v>
      </c>
      <c r="B3553" s="1" t="s">
        <v>47</v>
      </c>
      <c r="C3553" s="1" t="s">
        <v>51</v>
      </c>
      <c r="D3553" s="1" t="s">
        <v>52</v>
      </c>
      <c r="E3553" s="1" t="s">
        <v>14</v>
      </c>
      <c r="F3553">
        <v>2021</v>
      </c>
      <c r="G3553">
        <v>10</v>
      </c>
      <c r="H3553">
        <v>3556</v>
      </c>
      <c r="I3553">
        <v>20370</v>
      </c>
      <c r="J3553" s="4">
        <f>SUMIFS(I:I,D:D,External_Data[[#This Row],[Brand]],F:F,External_Data[[#This Row],[Year]])</f>
        <v>649012</v>
      </c>
      <c r="K35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677551</v>
      </c>
    </row>
    <row r="3554" spans="1:11" x14ac:dyDescent="0.25">
      <c r="A3554" s="1" t="s">
        <v>9</v>
      </c>
      <c r="B3554" s="1" t="s">
        <v>47</v>
      </c>
      <c r="C3554" s="1" t="s">
        <v>51</v>
      </c>
      <c r="D3554" s="1" t="s">
        <v>52</v>
      </c>
      <c r="E3554" s="1" t="s">
        <v>14</v>
      </c>
      <c r="F3554">
        <v>2021</v>
      </c>
      <c r="G3554">
        <v>11</v>
      </c>
      <c r="H3554">
        <v>3150</v>
      </c>
      <c r="I3554">
        <v>20944</v>
      </c>
      <c r="J3554" s="4">
        <f>SUMIFS(I:I,D:D,External_Data[[#This Row],[Brand]],F:F,External_Data[[#This Row],[Year]])</f>
        <v>649012</v>
      </c>
      <c r="K35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675367</v>
      </c>
    </row>
    <row r="3555" spans="1:11" x14ac:dyDescent="0.25">
      <c r="A3555" s="1" t="s">
        <v>9</v>
      </c>
      <c r="B3555" s="1" t="s">
        <v>47</v>
      </c>
      <c r="C3555" s="1" t="s">
        <v>51</v>
      </c>
      <c r="D3555" s="1" t="s">
        <v>52</v>
      </c>
      <c r="E3555" s="1" t="s">
        <v>14</v>
      </c>
      <c r="F3555">
        <v>2021</v>
      </c>
      <c r="G3555">
        <v>12</v>
      </c>
      <c r="H3555">
        <v>3682</v>
      </c>
      <c r="I3555">
        <v>24444</v>
      </c>
      <c r="J3555" s="4">
        <f>SUMIFS(I:I,D:D,External_Data[[#This Row],[Brand]],F:F,External_Data[[#This Row],[Year]])</f>
        <v>649012</v>
      </c>
      <c r="K35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649012</v>
      </c>
    </row>
    <row r="3556" spans="1:11" x14ac:dyDescent="0.25">
      <c r="A3556" s="1" t="s">
        <v>9</v>
      </c>
      <c r="B3556" s="1" t="s">
        <v>47</v>
      </c>
      <c r="C3556" s="1" t="s">
        <v>51</v>
      </c>
      <c r="D3556" s="1" t="s">
        <v>52</v>
      </c>
      <c r="E3556" s="1" t="s">
        <v>14</v>
      </c>
      <c r="F3556">
        <v>2022</v>
      </c>
      <c r="G3556">
        <v>1</v>
      </c>
      <c r="H3556">
        <v>716625</v>
      </c>
      <c r="I3556">
        <v>475125</v>
      </c>
      <c r="J3556" s="4">
        <f>SUMIFS(I:I,D:D,External_Data[[#This Row],[Brand]],F:F,External_Data[[#This Row],[Year]])</f>
        <v>42544320</v>
      </c>
      <c r="K35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42582862</v>
      </c>
    </row>
    <row r="3557" spans="1:11" x14ac:dyDescent="0.25">
      <c r="A3557" s="1" t="s">
        <v>9</v>
      </c>
      <c r="B3557" s="1" t="s">
        <v>47</v>
      </c>
      <c r="C3557" s="1" t="s">
        <v>51</v>
      </c>
      <c r="D3557" s="1" t="s">
        <v>52</v>
      </c>
      <c r="E3557" s="1" t="s">
        <v>14</v>
      </c>
      <c r="F3557">
        <v>2022</v>
      </c>
      <c r="G3557">
        <v>2</v>
      </c>
      <c r="H3557">
        <v>622125</v>
      </c>
      <c r="I3557">
        <v>4144875</v>
      </c>
      <c r="J3557" s="4">
        <f>SUMIFS(I:I,D:D,External_Data[[#This Row],[Brand]],F:F,External_Data[[#This Row],[Year]])</f>
        <v>42544320</v>
      </c>
      <c r="K35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42579138</v>
      </c>
    </row>
    <row r="3558" spans="1:11" x14ac:dyDescent="0.25">
      <c r="A3558" s="1" t="s">
        <v>9</v>
      </c>
      <c r="B3558" s="1" t="s">
        <v>47</v>
      </c>
      <c r="C3558" s="1" t="s">
        <v>51</v>
      </c>
      <c r="D3558" s="1" t="s">
        <v>52</v>
      </c>
      <c r="E3558" s="1" t="s">
        <v>14</v>
      </c>
      <c r="F3558">
        <v>2022</v>
      </c>
      <c r="G3558">
        <v>3</v>
      </c>
      <c r="H3558">
        <v>732375</v>
      </c>
      <c r="I3558">
        <v>48720</v>
      </c>
      <c r="J3558" s="4">
        <f>SUMIFS(I:I,D:D,External_Data[[#This Row],[Brand]],F:F,External_Data[[#This Row],[Year]])</f>
        <v>42544320</v>
      </c>
      <c r="K35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42575274</v>
      </c>
    </row>
    <row r="3559" spans="1:11" x14ac:dyDescent="0.25">
      <c r="A3559" s="1" t="s">
        <v>9</v>
      </c>
      <c r="B3559" s="1" t="s">
        <v>47</v>
      </c>
      <c r="C3559" s="1" t="s">
        <v>51</v>
      </c>
      <c r="D3559" s="1" t="s">
        <v>52</v>
      </c>
      <c r="E3559" s="1" t="s">
        <v>14</v>
      </c>
      <c r="F3559">
        <v>2022</v>
      </c>
      <c r="G3559">
        <v>4</v>
      </c>
      <c r="H3559">
        <v>6090</v>
      </c>
      <c r="I3559">
        <v>407925</v>
      </c>
      <c r="J3559" s="4">
        <f>SUMIFS(I:I,D:D,External_Data[[#This Row],[Brand]],F:F,External_Data[[#This Row],[Year]])</f>
        <v>42544320</v>
      </c>
      <c r="K35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42571900</v>
      </c>
    </row>
    <row r="3560" spans="1:11" x14ac:dyDescent="0.25">
      <c r="A3560" s="1" t="s">
        <v>9</v>
      </c>
      <c r="B3560" s="1" t="s">
        <v>47</v>
      </c>
      <c r="C3560" s="1" t="s">
        <v>51</v>
      </c>
      <c r="D3560" s="1" t="s">
        <v>52</v>
      </c>
      <c r="E3560" s="1" t="s">
        <v>14</v>
      </c>
      <c r="F3560">
        <v>2022</v>
      </c>
      <c r="G3560">
        <v>5</v>
      </c>
      <c r="H3560">
        <v>606375</v>
      </c>
      <c r="I3560">
        <v>4186875</v>
      </c>
      <c r="J3560" s="4">
        <f>SUMIFS(I:I,D:D,External_Data[[#This Row],[Brand]],F:F,External_Data[[#This Row],[Year]])</f>
        <v>42544320</v>
      </c>
      <c r="K35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42568078</v>
      </c>
    </row>
    <row r="3561" spans="1:11" x14ac:dyDescent="0.25">
      <c r="A3561" s="1" t="s">
        <v>9</v>
      </c>
      <c r="B3561" s="1" t="s">
        <v>47</v>
      </c>
      <c r="C3561" s="1" t="s">
        <v>51</v>
      </c>
      <c r="D3561" s="1" t="s">
        <v>52</v>
      </c>
      <c r="E3561" s="1" t="s">
        <v>14</v>
      </c>
      <c r="F3561">
        <v>2022</v>
      </c>
      <c r="G3561">
        <v>6</v>
      </c>
      <c r="H3561">
        <v>64575</v>
      </c>
      <c r="I3561">
        <v>44415</v>
      </c>
      <c r="J3561" s="4">
        <f>SUMIFS(I:I,D:D,External_Data[[#This Row],[Brand]],F:F,External_Data[[#This Row],[Year]])</f>
        <v>42544320</v>
      </c>
      <c r="K35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42563934</v>
      </c>
    </row>
    <row r="3562" spans="1:11" x14ac:dyDescent="0.25">
      <c r="A3562" s="1" t="s">
        <v>9</v>
      </c>
      <c r="B3562" s="1" t="s">
        <v>47</v>
      </c>
      <c r="C3562" s="1" t="s">
        <v>51</v>
      </c>
      <c r="D3562" s="1" t="s">
        <v>52</v>
      </c>
      <c r="E3562" s="1" t="s">
        <v>14</v>
      </c>
      <c r="F3562">
        <v>2022</v>
      </c>
      <c r="G3562">
        <v>7</v>
      </c>
      <c r="H3562">
        <v>643125</v>
      </c>
      <c r="I3562">
        <v>442575</v>
      </c>
      <c r="J3562" s="4">
        <f>SUMIFS(I:I,D:D,External_Data[[#This Row],[Brand]],F:F,External_Data[[#This Row],[Year]])</f>
        <v>42544320</v>
      </c>
      <c r="K35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42560112</v>
      </c>
    </row>
    <row r="3563" spans="1:11" x14ac:dyDescent="0.25">
      <c r="A3563" s="1" t="s">
        <v>9</v>
      </c>
      <c r="B3563" s="1" t="s">
        <v>47</v>
      </c>
      <c r="C3563" s="1" t="s">
        <v>51</v>
      </c>
      <c r="D3563" s="1" t="s">
        <v>52</v>
      </c>
      <c r="E3563" s="1" t="s">
        <v>14</v>
      </c>
      <c r="F3563">
        <v>2022</v>
      </c>
      <c r="G3563">
        <v>8</v>
      </c>
      <c r="H3563">
        <v>7035</v>
      </c>
      <c r="I3563">
        <v>48615</v>
      </c>
      <c r="J3563" s="4">
        <f>SUMIFS(I:I,D:D,External_Data[[#This Row],[Brand]],F:F,External_Data[[#This Row],[Year]])</f>
        <v>42544320</v>
      </c>
      <c r="K35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42557396</v>
      </c>
    </row>
    <row r="3564" spans="1:11" x14ac:dyDescent="0.25">
      <c r="A3564" s="1" t="s">
        <v>9</v>
      </c>
      <c r="B3564" s="1" t="s">
        <v>47</v>
      </c>
      <c r="C3564" s="1" t="s">
        <v>51</v>
      </c>
      <c r="D3564" s="1" t="s">
        <v>52</v>
      </c>
      <c r="E3564" s="1" t="s">
        <v>14</v>
      </c>
      <c r="F3564">
        <v>2022</v>
      </c>
      <c r="G3564">
        <v>9</v>
      </c>
      <c r="H3564">
        <v>690375</v>
      </c>
      <c r="I3564">
        <v>477225</v>
      </c>
      <c r="J3564" s="4">
        <f>SUMIFS(I:I,D:D,External_Data[[#This Row],[Brand]],F:F,External_Data[[#This Row],[Year]])</f>
        <v>42544320</v>
      </c>
      <c r="K35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42554708</v>
      </c>
    </row>
    <row r="3565" spans="1:11" x14ac:dyDescent="0.25">
      <c r="A3565" s="1" t="s">
        <v>9</v>
      </c>
      <c r="B3565" s="1" t="s">
        <v>47</v>
      </c>
      <c r="C3565" s="1" t="s">
        <v>51</v>
      </c>
      <c r="D3565" s="1" t="s">
        <v>52</v>
      </c>
      <c r="E3565" s="1" t="s">
        <v>14</v>
      </c>
      <c r="F3565">
        <v>2022</v>
      </c>
      <c r="G3565">
        <v>10</v>
      </c>
      <c r="H3565">
        <v>590625</v>
      </c>
      <c r="I3565">
        <v>40845</v>
      </c>
      <c r="J3565" s="4">
        <f>SUMIFS(I:I,D:D,External_Data[[#This Row],[Brand]],F:F,External_Data[[#This Row],[Year]])</f>
        <v>42544320</v>
      </c>
      <c r="K35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42551152</v>
      </c>
    </row>
    <row r="3566" spans="1:11" x14ac:dyDescent="0.25">
      <c r="A3566" s="1" t="s">
        <v>9</v>
      </c>
      <c r="B3566" s="1" t="s">
        <v>47</v>
      </c>
      <c r="C3566" s="1" t="s">
        <v>51</v>
      </c>
      <c r="D3566" s="1" t="s">
        <v>52</v>
      </c>
      <c r="E3566" s="1" t="s">
        <v>14</v>
      </c>
      <c r="F3566">
        <v>2022</v>
      </c>
      <c r="G3566">
        <v>11</v>
      </c>
      <c r="H3566">
        <v>716625</v>
      </c>
      <c r="I3566">
        <v>492975</v>
      </c>
      <c r="J3566" s="4">
        <f>SUMIFS(I:I,D:D,External_Data[[#This Row],[Brand]],F:F,External_Data[[#This Row],[Year]])</f>
        <v>42544320</v>
      </c>
      <c r="K35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42548002</v>
      </c>
    </row>
    <row r="3567" spans="1:11" x14ac:dyDescent="0.25">
      <c r="A3567" s="1" t="s">
        <v>9</v>
      </c>
      <c r="B3567" s="1" t="s">
        <v>47</v>
      </c>
      <c r="C3567" s="1" t="s">
        <v>51</v>
      </c>
      <c r="D3567" s="1" t="s">
        <v>52</v>
      </c>
      <c r="E3567" s="1" t="s">
        <v>14</v>
      </c>
      <c r="F3567">
        <v>2022</v>
      </c>
      <c r="G3567">
        <v>12</v>
      </c>
      <c r="H3567">
        <v>606375</v>
      </c>
      <c r="I3567">
        <v>417375</v>
      </c>
      <c r="J3567" s="4">
        <f>SUMIFS(I:I,D:D,External_Data[[#This Row],[Brand]],F:F,External_Data[[#This Row],[Year]])</f>
        <v>42544320</v>
      </c>
      <c r="K35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42544320</v>
      </c>
    </row>
    <row r="3568" spans="1:11" x14ac:dyDescent="0.25">
      <c r="A3568" s="1" t="s">
        <v>9</v>
      </c>
      <c r="B3568" s="1" t="s">
        <v>47</v>
      </c>
      <c r="C3568" s="1" t="s">
        <v>51</v>
      </c>
      <c r="D3568" s="1" t="s">
        <v>52</v>
      </c>
      <c r="E3568" s="1" t="s">
        <v>14</v>
      </c>
      <c r="F3568">
        <v>2023</v>
      </c>
      <c r="G3568">
        <v>1</v>
      </c>
      <c r="H3568">
        <v>8442</v>
      </c>
      <c r="I3568">
        <v>57960</v>
      </c>
      <c r="J3568" s="4">
        <f>SUMIFS(I:I,D:D,External_Data[[#This Row],[Brand]],F:F,External_Data[[#This Row],[Year]])</f>
        <v>497490</v>
      </c>
      <c r="K35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5783190</v>
      </c>
    </row>
    <row r="3569" spans="1:11" x14ac:dyDescent="0.25">
      <c r="A3569" s="1" t="s">
        <v>9</v>
      </c>
      <c r="B3569" s="1" t="s">
        <v>47</v>
      </c>
      <c r="C3569" s="1" t="s">
        <v>51</v>
      </c>
      <c r="D3569" s="1" t="s">
        <v>52</v>
      </c>
      <c r="E3569" s="1" t="s">
        <v>14</v>
      </c>
      <c r="F3569">
        <v>2023</v>
      </c>
      <c r="G3569">
        <v>2</v>
      </c>
      <c r="H3569">
        <v>9198</v>
      </c>
      <c r="I3569">
        <v>63378</v>
      </c>
      <c r="J3569" s="4">
        <f>SUMIFS(I:I,D:D,External_Data[[#This Row],[Brand]],F:F,External_Data[[#This Row],[Year]])</f>
        <v>497490</v>
      </c>
      <c r="K35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5161065</v>
      </c>
    </row>
    <row r="3570" spans="1:11" x14ac:dyDescent="0.25">
      <c r="A3570" s="1" t="s">
        <v>9</v>
      </c>
      <c r="B3570" s="1" t="s">
        <v>47</v>
      </c>
      <c r="C3570" s="1" t="s">
        <v>51</v>
      </c>
      <c r="D3570" s="1" t="s">
        <v>52</v>
      </c>
      <c r="E3570" s="1" t="s">
        <v>14</v>
      </c>
      <c r="F3570">
        <v>2023</v>
      </c>
      <c r="G3570">
        <v>3</v>
      </c>
      <c r="H3570">
        <v>10038</v>
      </c>
      <c r="I3570">
        <v>69132</v>
      </c>
      <c r="J3570" s="4">
        <f>SUMIFS(I:I,D:D,External_Data[[#This Row],[Brand]],F:F,External_Data[[#This Row],[Year]])</f>
        <v>497490</v>
      </c>
      <c r="K35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4428690</v>
      </c>
    </row>
    <row r="3571" spans="1:11" x14ac:dyDescent="0.25">
      <c r="A3571" s="1" t="s">
        <v>9</v>
      </c>
      <c r="B3571" s="1" t="s">
        <v>47</v>
      </c>
      <c r="C3571" s="1" t="s">
        <v>51</v>
      </c>
      <c r="D3571" s="1" t="s">
        <v>52</v>
      </c>
      <c r="E3571" s="1" t="s">
        <v>15</v>
      </c>
      <c r="F3571">
        <v>2019</v>
      </c>
      <c r="G3571">
        <v>10</v>
      </c>
      <c r="H3571">
        <v>4095</v>
      </c>
      <c r="I3571">
        <v>2079</v>
      </c>
      <c r="J3571" s="4">
        <f>SUMIFS(I:I,D:D,External_Data[[#This Row],[Brand]],F:F,External_Data[[#This Row],[Year]])</f>
        <v>320817</v>
      </c>
      <c r="K35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72" spans="1:11" x14ac:dyDescent="0.25">
      <c r="A3572" s="1" t="s">
        <v>9</v>
      </c>
      <c r="B3572" s="1" t="s">
        <v>47</v>
      </c>
      <c r="C3572" s="1" t="s">
        <v>51</v>
      </c>
      <c r="D3572" s="1" t="s">
        <v>52</v>
      </c>
      <c r="E3572" s="1" t="s">
        <v>15</v>
      </c>
      <c r="F3572">
        <v>2019</v>
      </c>
      <c r="G3572">
        <v>11</v>
      </c>
      <c r="H3572">
        <v>7875</v>
      </c>
      <c r="I3572">
        <v>4368</v>
      </c>
      <c r="J3572" s="4">
        <f>SUMIFS(I:I,D:D,External_Data[[#This Row],[Brand]],F:F,External_Data[[#This Row],[Year]])</f>
        <v>320817</v>
      </c>
      <c r="K35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73" spans="1:11" x14ac:dyDescent="0.25">
      <c r="A3573" s="1" t="s">
        <v>9</v>
      </c>
      <c r="B3573" s="1" t="s">
        <v>47</v>
      </c>
      <c r="C3573" s="1" t="s">
        <v>51</v>
      </c>
      <c r="D3573" s="1" t="s">
        <v>52</v>
      </c>
      <c r="E3573" s="1" t="s">
        <v>15</v>
      </c>
      <c r="F3573">
        <v>2019</v>
      </c>
      <c r="G3573">
        <v>12</v>
      </c>
      <c r="H3573">
        <v>1197</v>
      </c>
      <c r="I3573">
        <v>65835</v>
      </c>
      <c r="J3573" s="4">
        <f>SUMIFS(I:I,D:D,External_Data[[#This Row],[Brand]],F:F,External_Data[[#This Row],[Year]])</f>
        <v>320817</v>
      </c>
      <c r="K35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320817</v>
      </c>
    </row>
    <row r="3574" spans="1:11" x14ac:dyDescent="0.25">
      <c r="A3574" s="1" t="s">
        <v>9</v>
      </c>
      <c r="B3574" s="1" t="s">
        <v>47</v>
      </c>
      <c r="C3574" s="1" t="s">
        <v>51</v>
      </c>
      <c r="D3574" s="1" t="s">
        <v>52</v>
      </c>
      <c r="E3574" s="1" t="s">
        <v>15</v>
      </c>
      <c r="F3574">
        <v>2020</v>
      </c>
      <c r="G3574">
        <v>1</v>
      </c>
      <c r="H3574">
        <v>1008</v>
      </c>
      <c r="I3574">
        <v>55125</v>
      </c>
      <c r="J3574" s="4">
        <f>SUMIFS(I:I,D:D,External_Data[[#This Row],[Brand]],F:F,External_Data[[#This Row],[Year]])</f>
        <v>1928143</v>
      </c>
      <c r="K35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75" spans="1:11" x14ac:dyDescent="0.25">
      <c r="A3575" s="1" t="s">
        <v>9</v>
      </c>
      <c r="B3575" s="1" t="s">
        <v>47</v>
      </c>
      <c r="C3575" s="1" t="s">
        <v>51</v>
      </c>
      <c r="D3575" s="1" t="s">
        <v>52</v>
      </c>
      <c r="E3575" s="1" t="s">
        <v>15</v>
      </c>
      <c r="F3575">
        <v>2020</v>
      </c>
      <c r="G3575">
        <v>2</v>
      </c>
      <c r="H3575">
        <v>9975</v>
      </c>
      <c r="I3575">
        <v>54705</v>
      </c>
      <c r="J3575" s="4">
        <f>SUMIFS(I:I,D:D,External_Data[[#This Row],[Brand]],F:F,External_Data[[#This Row],[Year]])</f>
        <v>1928143</v>
      </c>
      <c r="K35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76" spans="1:11" x14ac:dyDescent="0.25">
      <c r="A3576" s="1" t="s">
        <v>9</v>
      </c>
      <c r="B3576" s="1" t="s">
        <v>47</v>
      </c>
      <c r="C3576" s="1" t="s">
        <v>51</v>
      </c>
      <c r="D3576" s="1" t="s">
        <v>52</v>
      </c>
      <c r="E3576" s="1" t="s">
        <v>15</v>
      </c>
      <c r="F3576">
        <v>2020</v>
      </c>
      <c r="G3576">
        <v>3</v>
      </c>
      <c r="H3576">
        <v>966</v>
      </c>
      <c r="I3576">
        <v>5271</v>
      </c>
      <c r="J3576" s="4">
        <f>SUMIFS(I:I,D:D,External_Data[[#This Row],[Brand]],F:F,External_Data[[#This Row],[Year]])</f>
        <v>1928143</v>
      </c>
      <c r="K35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77" spans="1:11" x14ac:dyDescent="0.25">
      <c r="A3577" s="1" t="s">
        <v>9</v>
      </c>
      <c r="B3577" s="1" t="s">
        <v>47</v>
      </c>
      <c r="C3577" s="1" t="s">
        <v>51</v>
      </c>
      <c r="D3577" s="1" t="s">
        <v>52</v>
      </c>
      <c r="E3577" s="1" t="s">
        <v>15</v>
      </c>
      <c r="F3577">
        <v>2020</v>
      </c>
      <c r="G3577">
        <v>4</v>
      </c>
      <c r="H3577">
        <v>861</v>
      </c>
      <c r="I3577">
        <v>47565</v>
      </c>
      <c r="J3577" s="4">
        <f>SUMIFS(I:I,D:D,External_Data[[#This Row],[Brand]],F:F,External_Data[[#This Row],[Year]])</f>
        <v>1928143</v>
      </c>
      <c r="K35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78" spans="1:11" x14ac:dyDescent="0.25">
      <c r="A3578" s="1" t="s">
        <v>9</v>
      </c>
      <c r="B3578" s="1" t="s">
        <v>47</v>
      </c>
      <c r="C3578" s="1" t="s">
        <v>51</v>
      </c>
      <c r="D3578" s="1" t="s">
        <v>52</v>
      </c>
      <c r="E3578" s="1" t="s">
        <v>15</v>
      </c>
      <c r="F3578">
        <v>2020</v>
      </c>
      <c r="G3578">
        <v>5</v>
      </c>
      <c r="H3578">
        <v>987</v>
      </c>
      <c r="I3578">
        <v>53865</v>
      </c>
      <c r="J3578" s="4">
        <f>SUMIFS(I:I,D:D,External_Data[[#This Row],[Brand]],F:F,External_Data[[#This Row],[Year]])</f>
        <v>1928143</v>
      </c>
      <c r="K35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79" spans="1:11" x14ac:dyDescent="0.25">
      <c r="A3579" s="1" t="s">
        <v>9</v>
      </c>
      <c r="B3579" s="1" t="s">
        <v>47</v>
      </c>
      <c r="C3579" s="1" t="s">
        <v>51</v>
      </c>
      <c r="D3579" s="1" t="s">
        <v>52</v>
      </c>
      <c r="E3579" s="1" t="s">
        <v>15</v>
      </c>
      <c r="F3579">
        <v>2020</v>
      </c>
      <c r="G3579">
        <v>6</v>
      </c>
      <c r="H3579">
        <v>1155</v>
      </c>
      <c r="I3579">
        <v>63945</v>
      </c>
      <c r="J3579" s="4">
        <f>SUMIFS(I:I,D:D,External_Data[[#This Row],[Brand]],F:F,External_Data[[#This Row],[Year]])</f>
        <v>1928143</v>
      </c>
      <c r="K35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80" spans="1:11" x14ac:dyDescent="0.25">
      <c r="A3580" s="1" t="s">
        <v>9</v>
      </c>
      <c r="B3580" s="1" t="s">
        <v>47</v>
      </c>
      <c r="C3580" s="1" t="s">
        <v>51</v>
      </c>
      <c r="D3580" s="1" t="s">
        <v>52</v>
      </c>
      <c r="E3580" s="1" t="s">
        <v>15</v>
      </c>
      <c r="F3580">
        <v>2020</v>
      </c>
      <c r="G3580">
        <v>7</v>
      </c>
      <c r="H3580">
        <v>1701</v>
      </c>
      <c r="I3580">
        <v>95655</v>
      </c>
      <c r="J3580" s="4">
        <f>SUMIFS(I:I,D:D,External_Data[[#This Row],[Brand]],F:F,External_Data[[#This Row],[Year]])</f>
        <v>1928143</v>
      </c>
      <c r="K35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81" spans="1:11" x14ac:dyDescent="0.25">
      <c r="A3581" s="1" t="s">
        <v>9</v>
      </c>
      <c r="B3581" s="1" t="s">
        <v>47</v>
      </c>
      <c r="C3581" s="1" t="s">
        <v>51</v>
      </c>
      <c r="D3581" s="1" t="s">
        <v>52</v>
      </c>
      <c r="E3581" s="1" t="s">
        <v>15</v>
      </c>
      <c r="F3581">
        <v>2020</v>
      </c>
      <c r="G3581">
        <v>8</v>
      </c>
      <c r="H3581">
        <v>13335</v>
      </c>
      <c r="I3581">
        <v>7560</v>
      </c>
      <c r="J3581" s="4">
        <f>SUMIFS(I:I,D:D,External_Data[[#This Row],[Brand]],F:F,External_Data[[#This Row],[Year]])</f>
        <v>1928143</v>
      </c>
      <c r="K35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82" spans="1:11" x14ac:dyDescent="0.25">
      <c r="A3582" s="1" t="s">
        <v>9</v>
      </c>
      <c r="B3582" s="1" t="s">
        <v>47</v>
      </c>
      <c r="C3582" s="1" t="s">
        <v>51</v>
      </c>
      <c r="D3582" s="1" t="s">
        <v>52</v>
      </c>
      <c r="E3582" s="1" t="s">
        <v>15</v>
      </c>
      <c r="F3582">
        <v>2020</v>
      </c>
      <c r="G3582">
        <v>9</v>
      </c>
      <c r="H3582">
        <v>18585</v>
      </c>
      <c r="I3582">
        <v>10458</v>
      </c>
      <c r="J3582" s="4">
        <f>SUMIFS(I:I,D:D,External_Data[[#This Row],[Brand]],F:F,External_Data[[#This Row],[Year]])</f>
        <v>1928143</v>
      </c>
      <c r="K35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1941310</v>
      </c>
    </row>
    <row r="3583" spans="1:11" x14ac:dyDescent="0.25">
      <c r="A3583" s="1" t="s">
        <v>9</v>
      </c>
      <c r="B3583" s="1" t="s">
        <v>47</v>
      </c>
      <c r="C3583" s="1" t="s">
        <v>51</v>
      </c>
      <c r="D3583" s="1" t="s">
        <v>52</v>
      </c>
      <c r="E3583" s="1" t="s">
        <v>15</v>
      </c>
      <c r="F3583">
        <v>2020</v>
      </c>
      <c r="G3583">
        <v>10</v>
      </c>
      <c r="H3583">
        <v>2002</v>
      </c>
      <c r="I3583">
        <v>11340</v>
      </c>
      <c r="J3583" s="4">
        <f>SUMIFS(I:I,D:D,External_Data[[#This Row],[Brand]],F:F,External_Data[[#This Row],[Year]])</f>
        <v>1928143</v>
      </c>
      <c r="K35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1937215</v>
      </c>
    </row>
    <row r="3584" spans="1:11" x14ac:dyDescent="0.25">
      <c r="A3584" s="1" t="s">
        <v>9</v>
      </c>
      <c r="B3584" s="1" t="s">
        <v>47</v>
      </c>
      <c r="C3584" s="1" t="s">
        <v>51</v>
      </c>
      <c r="D3584" s="1" t="s">
        <v>52</v>
      </c>
      <c r="E3584" s="1" t="s">
        <v>15</v>
      </c>
      <c r="F3584">
        <v>2020</v>
      </c>
      <c r="G3584">
        <v>11</v>
      </c>
      <c r="H3584">
        <v>2016</v>
      </c>
      <c r="I3584">
        <v>11410</v>
      </c>
      <c r="J3584" s="4">
        <f>SUMIFS(I:I,D:D,External_Data[[#This Row],[Brand]],F:F,External_Data[[#This Row],[Year]])</f>
        <v>1928143</v>
      </c>
      <c r="K35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1929340</v>
      </c>
    </row>
    <row r="3585" spans="1:11" x14ac:dyDescent="0.25">
      <c r="A3585" s="1" t="s">
        <v>9</v>
      </c>
      <c r="B3585" s="1" t="s">
        <v>47</v>
      </c>
      <c r="C3585" s="1" t="s">
        <v>51</v>
      </c>
      <c r="D3585" s="1" t="s">
        <v>52</v>
      </c>
      <c r="E3585" s="1" t="s">
        <v>15</v>
      </c>
      <c r="F3585">
        <v>2020</v>
      </c>
      <c r="G3585">
        <v>12</v>
      </c>
      <c r="H3585">
        <v>1736</v>
      </c>
      <c r="I3585">
        <v>9786</v>
      </c>
      <c r="J3585" s="4">
        <f>SUMIFS(I:I,D:D,External_Data[[#This Row],[Brand]],F:F,External_Data[[#This Row],[Year]])</f>
        <v>1928143</v>
      </c>
      <c r="K35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1928143</v>
      </c>
    </row>
    <row r="3586" spans="1:11" x14ac:dyDescent="0.25">
      <c r="A3586" s="1" t="s">
        <v>9</v>
      </c>
      <c r="B3586" s="1" t="s">
        <v>47</v>
      </c>
      <c r="C3586" s="1" t="s">
        <v>51</v>
      </c>
      <c r="D3586" s="1" t="s">
        <v>52</v>
      </c>
      <c r="E3586" s="1" t="s">
        <v>15</v>
      </c>
      <c r="F3586">
        <v>2021</v>
      </c>
      <c r="G3586">
        <v>1</v>
      </c>
      <c r="H3586">
        <v>1876</v>
      </c>
      <c r="I3586">
        <v>10598</v>
      </c>
      <c r="J3586" s="4">
        <f>SUMIFS(I:I,D:D,External_Data[[#This Row],[Brand]],F:F,External_Data[[#This Row],[Year]])</f>
        <v>649012</v>
      </c>
      <c r="K35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702331</v>
      </c>
    </row>
    <row r="3587" spans="1:11" x14ac:dyDescent="0.25">
      <c r="A3587" s="1" t="s">
        <v>9</v>
      </c>
      <c r="B3587" s="1" t="s">
        <v>47</v>
      </c>
      <c r="C3587" s="1" t="s">
        <v>51</v>
      </c>
      <c r="D3587" s="1" t="s">
        <v>52</v>
      </c>
      <c r="E3587" s="1" t="s">
        <v>15</v>
      </c>
      <c r="F3587">
        <v>2021</v>
      </c>
      <c r="G3587">
        <v>2</v>
      </c>
      <c r="H3587">
        <v>1862</v>
      </c>
      <c r="I3587">
        <v>10472</v>
      </c>
      <c r="J3587" s="4">
        <f>SUMIFS(I:I,D:D,External_Data[[#This Row],[Brand]],F:F,External_Data[[#This Row],[Year]])</f>
        <v>649012</v>
      </c>
      <c r="K35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692356</v>
      </c>
    </row>
    <row r="3588" spans="1:11" x14ac:dyDescent="0.25">
      <c r="A3588" s="1" t="s">
        <v>9</v>
      </c>
      <c r="B3588" s="1" t="s">
        <v>47</v>
      </c>
      <c r="C3588" s="1" t="s">
        <v>51</v>
      </c>
      <c r="D3588" s="1" t="s">
        <v>52</v>
      </c>
      <c r="E3588" s="1" t="s">
        <v>15</v>
      </c>
      <c r="F3588">
        <v>2021</v>
      </c>
      <c r="G3588">
        <v>3</v>
      </c>
      <c r="H3588">
        <v>2016</v>
      </c>
      <c r="I3588">
        <v>11410</v>
      </c>
      <c r="J3588" s="4">
        <f>SUMIFS(I:I,D:D,External_Data[[#This Row],[Brand]],F:F,External_Data[[#This Row],[Year]])</f>
        <v>649012</v>
      </c>
      <c r="K35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691390</v>
      </c>
    </row>
    <row r="3589" spans="1:11" x14ac:dyDescent="0.25">
      <c r="A3589" s="1" t="s">
        <v>9</v>
      </c>
      <c r="B3589" s="1" t="s">
        <v>47</v>
      </c>
      <c r="C3589" s="1" t="s">
        <v>51</v>
      </c>
      <c r="D3589" s="1" t="s">
        <v>52</v>
      </c>
      <c r="E3589" s="1" t="s">
        <v>15</v>
      </c>
      <c r="F3589">
        <v>2021</v>
      </c>
      <c r="G3589">
        <v>4</v>
      </c>
      <c r="H3589">
        <v>1764</v>
      </c>
      <c r="I3589">
        <v>10010</v>
      </c>
      <c r="J3589" s="4">
        <f>SUMIFS(I:I,D:D,External_Data[[#This Row],[Brand]],F:F,External_Data[[#This Row],[Year]])</f>
        <v>649012</v>
      </c>
      <c r="K35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690529</v>
      </c>
    </row>
    <row r="3590" spans="1:11" x14ac:dyDescent="0.25">
      <c r="A3590" s="1" t="s">
        <v>9</v>
      </c>
      <c r="B3590" s="1" t="s">
        <v>47</v>
      </c>
      <c r="C3590" s="1" t="s">
        <v>51</v>
      </c>
      <c r="D3590" s="1" t="s">
        <v>52</v>
      </c>
      <c r="E3590" s="1" t="s">
        <v>15</v>
      </c>
      <c r="F3590">
        <v>2021</v>
      </c>
      <c r="G3590">
        <v>5</v>
      </c>
      <c r="H3590">
        <v>2282</v>
      </c>
      <c r="I3590">
        <v>12880</v>
      </c>
      <c r="J3590" s="4">
        <f>SUMIFS(I:I,D:D,External_Data[[#This Row],[Brand]],F:F,External_Data[[#This Row],[Year]])</f>
        <v>649012</v>
      </c>
      <c r="K35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689542</v>
      </c>
    </row>
    <row r="3591" spans="1:11" x14ac:dyDescent="0.25">
      <c r="A3591" s="1" t="s">
        <v>9</v>
      </c>
      <c r="B3591" s="1" t="s">
        <v>47</v>
      </c>
      <c r="C3591" s="1" t="s">
        <v>51</v>
      </c>
      <c r="D3591" s="1" t="s">
        <v>52</v>
      </c>
      <c r="E3591" s="1" t="s">
        <v>15</v>
      </c>
      <c r="F3591">
        <v>2021</v>
      </c>
      <c r="G3591">
        <v>6</v>
      </c>
      <c r="H3591">
        <v>2072</v>
      </c>
      <c r="I3591">
        <v>11718</v>
      </c>
      <c r="J3591" s="4">
        <f>SUMIFS(I:I,D:D,External_Data[[#This Row],[Brand]],F:F,External_Data[[#This Row],[Year]])</f>
        <v>649012</v>
      </c>
      <c r="K35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688387</v>
      </c>
    </row>
    <row r="3592" spans="1:11" x14ac:dyDescent="0.25">
      <c r="A3592" s="1" t="s">
        <v>9</v>
      </c>
      <c r="B3592" s="1" t="s">
        <v>47</v>
      </c>
      <c r="C3592" s="1" t="s">
        <v>51</v>
      </c>
      <c r="D3592" s="1" t="s">
        <v>52</v>
      </c>
      <c r="E3592" s="1" t="s">
        <v>15</v>
      </c>
      <c r="F3592">
        <v>2021</v>
      </c>
      <c r="G3592">
        <v>7</v>
      </c>
      <c r="H3592">
        <v>2058</v>
      </c>
      <c r="I3592">
        <v>11592</v>
      </c>
      <c r="J3592" s="4">
        <f>SUMIFS(I:I,D:D,External_Data[[#This Row],[Brand]],F:F,External_Data[[#This Row],[Year]])</f>
        <v>649012</v>
      </c>
      <c r="K35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686686</v>
      </c>
    </row>
    <row r="3593" spans="1:11" x14ac:dyDescent="0.25">
      <c r="A3593" s="1" t="s">
        <v>9</v>
      </c>
      <c r="B3593" s="1" t="s">
        <v>47</v>
      </c>
      <c r="C3593" s="1" t="s">
        <v>51</v>
      </c>
      <c r="D3593" s="1" t="s">
        <v>52</v>
      </c>
      <c r="E3593" s="1" t="s">
        <v>15</v>
      </c>
      <c r="F3593">
        <v>2021</v>
      </c>
      <c r="G3593">
        <v>8</v>
      </c>
      <c r="H3593">
        <v>1736</v>
      </c>
      <c r="I3593">
        <v>9758</v>
      </c>
      <c r="J3593" s="4">
        <f>SUMIFS(I:I,D:D,External_Data[[#This Row],[Brand]],F:F,External_Data[[#This Row],[Year]])</f>
        <v>649012</v>
      </c>
      <c r="K35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673351</v>
      </c>
    </row>
    <row r="3594" spans="1:11" x14ac:dyDescent="0.25">
      <c r="A3594" s="1" t="s">
        <v>9</v>
      </c>
      <c r="B3594" s="1" t="s">
        <v>47</v>
      </c>
      <c r="C3594" s="1" t="s">
        <v>51</v>
      </c>
      <c r="D3594" s="1" t="s">
        <v>52</v>
      </c>
      <c r="E3594" s="1" t="s">
        <v>15</v>
      </c>
      <c r="F3594">
        <v>2021</v>
      </c>
      <c r="G3594">
        <v>9</v>
      </c>
      <c r="H3594">
        <v>1428</v>
      </c>
      <c r="I3594">
        <v>8120</v>
      </c>
      <c r="J3594" s="4">
        <f>SUMIFS(I:I,D:D,External_Data[[#This Row],[Brand]],F:F,External_Data[[#This Row],[Year]])</f>
        <v>649012</v>
      </c>
      <c r="K35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654766</v>
      </c>
    </row>
    <row r="3595" spans="1:11" x14ac:dyDescent="0.25">
      <c r="A3595" s="1" t="s">
        <v>9</v>
      </c>
      <c r="B3595" s="1" t="s">
        <v>47</v>
      </c>
      <c r="C3595" s="1" t="s">
        <v>51</v>
      </c>
      <c r="D3595" s="1" t="s">
        <v>52</v>
      </c>
      <c r="E3595" s="1" t="s">
        <v>15</v>
      </c>
      <c r="F3595">
        <v>2021</v>
      </c>
      <c r="G3595">
        <v>10</v>
      </c>
      <c r="H3595">
        <v>2156</v>
      </c>
      <c r="I3595">
        <v>12544</v>
      </c>
      <c r="J3595" s="4">
        <f>SUMIFS(I:I,D:D,External_Data[[#This Row],[Brand]],F:F,External_Data[[#This Row],[Year]])</f>
        <v>649012</v>
      </c>
      <c r="K35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652764</v>
      </c>
    </row>
    <row r="3596" spans="1:11" x14ac:dyDescent="0.25">
      <c r="A3596" s="1" t="s">
        <v>9</v>
      </c>
      <c r="B3596" s="1" t="s">
        <v>47</v>
      </c>
      <c r="C3596" s="1" t="s">
        <v>51</v>
      </c>
      <c r="D3596" s="1" t="s">
        <v>52</v>
      </c>
      <c r="E3596" s="1" t="s">
        <v>15</v>
      </c>
      <c r="F3596">
        <v>2021</v>
      </c>
      <c r="G3596">
        <v>11</v>
      </c>
      <c r="H3596">
        <v>1624</v>
      </c>
      <c r="I3596">
        <v>10850</v>
      </c>
      <c r="J3596" s="4">
        <f>SUMIFS(I:I,D:D,External_Data[[#This Row],[Brand]],F:F,External_Data[[#This Row],[Year]])</f>
        <v>649012</v>
      </c>
      <c r="K35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650748</v>
      </c>
    </row>
    <row r="3597" spans="1:11" x14ac:dyDescent="0.25">
      <c r="A3597" s="1" t="s">
        <v>9</v>
      </c>
      <c r="B3597" s="1" t="s">
        <v>47</v>
      </c>
      <c r="C3597" s="1" t="s">
        <v>51</v>
      </c>
      <c r="D3597" s="1" t="s">
        <v>52</v>
      </c>
      <c r="E3597" s="1" t="s">
        <v>15</v>
      </c>
      <c r="F3597">
        <v>2021</v>
      </c>
      <c r="G3597">
        <v>12</v>
      </c>
      <c r="H3597">
        <v>1778</v>
      </c>
      <c r="I3597">
        <v>11830</v>
      </c>
      <c r="J3597" s="4">
        <f>SUMIFS(I:I,D:D,External_Data[[#This Row],[Brand]],F:F,External_Data[[#This Row],[Year]])</f>
        <v>649012</v>
      </c>
      <c r="K35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649012</v>
      </c>
    </row>
    <row r="3598" spans="1:11" x14ac:dyDescent="0.25">
      <c r="A3598" s="1" t="s">
        <v>9</v>
      </c>
      <c r="B3598" s="1" t="s">
        <v>47</v>
      </c>
      <c r="C3598" s="1" t="s">
        <v>51</v>
      </c>
      <c r="D3598" s="1" t="s">
        <v>52</v>
      </c>
      <c r="E3598" s="1" t="s">
        <v>15</v>
      </c>
      <c r="F3598">
        <v>2022</v>
      </c>
      <c r="G3598">
        <v>1</v>
      </c>
      <c r="H3598">
        <v>254625</v>
      </c>
      <c r="I3598">
        <v>169575</v>
      </c>
      <c r="J3598" s="4">
        <f>SUMIFS(I:I,D:D,External_Data[[#This Row],[Brand]],F:F,External_Data[[#This Row],[Year]])</f>
        <v>42544320</v>
      </c>
      <c r="K35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42565096</v>
      </c>
    </row>
    <row r="3599" spans="1:11" x14ac:dyDescent="0.25">
      <c r="A3599" s="1" t="s">
        <v>9</v>
      </c>
      <c r="B3599" s="1" t="s">
        <v>47</v>
      </c>
      <c r="C3599" s="1" t="s">
        <v>51</v>
      </c>
      <c r="D3599" s="1" t="s">
        <v>52</v>
      </c>
      <c r="E3599" s="1" t="s">
        <v>15</v>
      </c>
      <c r="F3599">
        <v>2022</v>
      </c>
      <c r="G3599">
        <v>2</v>
      </c>
      <c r="H3599">
        <v>301875</v>
      </c>
      <c r="I3599">
        <v>20055</v>
      </c>
      <c r="J3599" s="4">
        <f>SUMIFS(I:I,D:D,External_Data[[#This Row],[Brand]],F:F,External_Data[[#This Row],[Year]])</f>
        <v>42544320</v>
      </c>
      <c r="K35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42563234</v>
      </c>
    </row>
    <row r="3600" spans="1:11" x14ac:dyDescent="0.25">
      <c r="A3600" s="1" t="s">
        <v>9</v>
      </c>
      <c r="B3600" s="1" t="s">
        <v>47</v>
      </c>
      <c r="C3600" s="1" t="s">
        <v>51</v>
      </c>
      <c r="D3600" s="1" t="s">
        <v>52</v>
      </c>
      <c r="E3600" s="1" t="s">
        <v>15</v>
      </c>
      <c r="F3600">
        <v>2022</v>
      </c>
      <c r="G3600">
        <v>3</v>
      </c>
      <c r="H3600">
        <v>3885</v>
      </c>
      <c r="I3600">
        <v>25830</v>
      </c>
      <c r="J3600" s="4">
        <f>SUMIFS(I:I,D:D,External_Data[[#This Row],[Brand]],F:F,External_Data[[#This Row],[Year]])</f>
        <v>42544320</v>
      </c>
      <c r="K36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42561218</v>
      </c>
    </row>
    <row r="3601" spans="1:11" x14ac:dyDescent="0.25">
      <c r="A3601" s="1" t="s">
        <v>9</v>
      </c>
      <c r="B3601" s="1" t="s">
        <v>47</v>
      </c>
      <c r="C3601" s="1" t="s">
        <v>51</v>
      </c>
      <c r="D3601" s="1" t="s">
        <v>52</v>
      </c>
      <c r="E3601" s="1" t="s">
        <v>15</v>
      </c>
      <c r="F3601">
        <v>2022</v>
      </c>
      <c r="G3601">
        <v>4</v>
      </c>
      <c r="H3601">
        <v>286125</v>
      </c>
      <c r="I3601">
        <v>19005</v>
      </c>
      <c r="J3601" s="4">
        <f>SUMIFS(I:I,D:D,External_Data[[#This Row],[Brand]],F:F,External_Data[[#This Row],[Year]])</f>
        <v>42544320</v>
      </c>
      <c r="K36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42559454</v>
      </c>
    </row>
    <row r="3602" spans="1:11" x14ac:dyDescent="0.25">
      <c r="A3602" s="1" t="s">
        <v>9</v>
      </c>
      <c r="B3602" s="1" t="s">
        <v>47</v>
      </c>
      <c r="C3602" s="1" t="s">
        <v>51</v>
      </c>
      <c r="D3602" s="1" t="s">
        <v>52</v>
      </c>
      <c r="E3602" s="1" t="s">
        <v>15</v>
      </c>
      <c r="F3602">
        <v>2022</v>
      </c>
      <c r="G3602">
        <v>5</v>
      </c>
      <c r="H3602">
        <v>4305</v>
      </c>
      <c r="I3602">
        <v>296625</v>
      </c>
      <c r="J3602" s="4">
        <f>SUMIFS(I:I,D:D,External_Data[[#This Row],[Brand]],F:F,External_Data[[#This Row],[Year]])</f>
        <v>42544320</v>
      </c>
      <c r="K36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42557172</v>
      </c>
    </row>
    <row r="3603" spans="1:11" x14ac:dyDescent="0.25">
      <c r="A3603" s="1" t="s">
        <v>9</v>
      </c>
      <c r="B3603" s="1" t="s">
        <v>47</v>
      </c>
      <c r="C3603" s="1" t="s">
        <v>51</v>
      </c>
      <c r="D3603" s="1" t="s">
        <v>52</v>
      </c>
      <c r="E3603" s="1" t="s">
        <v>15</v>
      </c>
      <c r="F3603">
        <v>2022</v>
      </c>
      <c r="G3603">
        <v>6</v>
      </c>
      <c r="H3603">
        <v>42525</v>
      </c>
      <c r="I3603">
        <v>2926875</v>
      </c>
      <c r="J3603" s="4">
        <f>SUMIFS(I:I,D:D,External_Data[[#This Row],[Brand]],F:F,External_Data[[#This Row],[Year]])</f>
        <v>42544320</v>
      </c>
      <c r="K36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42555100</v>
      </c>
    </row>
    <row r="3604" spans="1:11" x14ac:dyDescent="0.25">
      <c r="A3604" s="1" t="s">
        <v>9</v>
      </c>
      <c r="B3604" s="1" t="s">
        <v>47</v>
      </c>
      <c r="C3604" s="1" t="s">
        <v>51</v>
      </c>
      <c r="D3604" s="1" t="s">
        <v>52</v>
      </c>
      <c r="E3604" s="1" t="s">
        <v>15</v>
      </c>
      <c r="F3604">
        <v>2022</v>
      </c>
      <c r="G3604">
        <v>7</v>
      </c>
      <c r="H3604">
        <v>37275</v>
      </c>
      <c r="I3604">
        <v>2575125</v>
      </c>
      <c r="J3604" s="4">
        <f>SUMIFS(I:I,D:D,External_Data[[#This Row],[Brand]],F:F,External_Data[[#This Row],[Year]])</f>
        <v>42544320</v>
      </c>
      <c r="K36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42553042</v>
      </c>
    </row>
    <row r="3605" spans="1:11" x14ac:dyDescent="0.25">
      <c r="A3605" s="1" t="s">
        <v>9</v>
      </c>
      <c r="B3605" s="1" t="s">
        <v>47</v>
      </c>
      <c r="C3605" s="1" t="s">
        <v>51</v>
      </c>
      <c r="D3605" s="1" t="s">
        <v>52</v>
      </c>
      <c r="E3605" s="1" t="s">
        <v>15</v>
      </c>
      <c r="F3605">
        <v>2022</v>
      </c>
      <c r="G3605">
        <v>8</v>
      </c>
      <c r="H3605">
        <v>3675</v>
      </c>
      <c r="I3605">
        <v>253575</v>
      </c>
      <c r="J3605" s="4">
        <f>SUMIFS(I:I,D:D,External_Data[[#This Row],[Brand]],F:F,External_Data[[#This Row],[Year]])</f>
        <v>42544320</v>
      </c>
      <c r="K36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42551306</v>
      </c>
    </row>
    <row r="3606" spans="1:11" x14ac:dyDescent="0.25">
      <c r="A3606" s="1" t="s">
        <v>9</v>
      </c>
      <c r="B3606" s="1" t="s">
        <v>47</v>
      </c>
      <c r="C3606" s="1" t="s">
        <v>51</v>
      </c>
      <c r="D3606" s="1" t="s">
        <v>52</v>
      </c>
      <c r="E3606" s="1" t="s">
        <v>15</v>
      </c>
      <c r="F3606">
        <v>2022</v>
      </c>
      <c r="G3606">
        <v>9</v>
      </c>
      <c r="H3606">
        <v>3780</v>
      </c>
      <c r="I3606">
        <v>2622375</v>
      </c>
      <c r="J3606" s="4">
        <f>SUMIFS(I:I,D:D,External_Data[[#This Row],[Brand]],F:F,External_Data[[#This Row],[Year]])</f>
        <v>42544320</v>
      </c>
      <c r="K36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42549878</v>
      </c>
    </row>
    <row r="3607" spans="1:11" x14ac:dyDescent="0.25">
      <c r="A3607" s="1" t="s">
        <v>9</v>
      </c>
      <c r="B3607" s="1" t="s">
        <v>47</v>
      </c>
      <c r="C3607" s="1" t="s">
        <v>51</v>
      </c>
      <c r="D3607" s="1" t="s">
        <v>52</v>
      </c>
      <c r="E3607" s="1" t="s">
        <v>15</v>
      </c>
      <c r="F3607">
        <v>2022</v>
      </c>
      <c r="G3607">
        <v>10</v>
      </c>
      <c r="H3607">
        <v>233625</v>
      </c>
      <c r="I3607">
        <v>16170</v>
      </c>
      <c r="J3607" s="4">
        <f>SUMIFS(I:I,D:D,External_Data[[#This Row],[Brand]],F:F,External_Data[[#This Row],[Year]])</f>
        <v>42544320</v>
      </c>
      <c r="K36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42547722</v>
      </c>
    </row>
    <row r="3608" spans="1:11" x14ac:dyDescent="0.25">
      <c r="A3608" s="1" t="s">
        <v>9</v>
      </c>
      <c r="B3608" s="1" t="s">
        <v>47</v>
      </c>
      <c r="C3608" s="1" t="s">
        <v>51</v>
      </c>
      <c r="D3608" s="1" t="s">
        <v>52</v>
      </c>
      <c r="E3608" s="1" t="s">
        <v>15</v>
      </c>
      <c r="F3608">
        <v>2022</v>
      </c>
      <c r="G3608">
        <v>11</v>
      </c>
      <c r="H3608">
        <v>36225</v>
      </c>
      <c r="I3608">
        <v>250425</v>
      </c>
      <c r="J3608" s="4">
        <f>SUMIFS(I:I,D:D,External_Data[[#This Row],[Brand]],F:F,External_Data[[#This Row],[Year]])</f>
        <v>42544320</v>
      </c>
      <c r="K36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42546098</v>
      </c>
    </row>
    <row r="3609" spans="1:11" x14ac:dyDescent="0.25">
      <c r="A3609" s="1" t="s">
        <v>9</v>
      </c>
      <c r="B3609" s="1" t="s">
        <v>47</v>
      </c>
      <c r="C3609" s="1" t="s">
        <v>51</v>
      </c>
      <c r="D3609" s="1" t="s">
        <v>52</v>
      </c>
      <c r="E3609" s="1" t="s">
        <v>15</v>
      </c>
      <c r="F3609">
        <v>2022</v>
      </c>
      <c r="G3609">
        <v>12</v>
      </c>
      <c r="H3609">
        <v>317625</v>
      </c>
      <c r="I3609">
        <v>2186625</v>
      </c>
      <c r="J3609" s="4">
        <f>SUMIFS(I:I,D:D,External_Data[[#This Row],[Brand]],F:F,External_Data[[#This Row],[Year]])</f>
        <v>42544320</v>
      </c>
      <c r="K36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42544320</v>
      </c>
    </row>
    <row r="3610" spans="1:11" x14ac:dyDescent="0.25">
      <c r="A3610" s="1" t="s">
        <v>9</v>
      </c>
      <c r="B3610" s="1" t="s">
        <v>47</v>
      </c>
      <c r="C3610" s="1" t="s">
        <v>51</v>
      </c>
      <c r="D3610" s="1" t="s">
        <v>52</v>
      </c>
      <c r="E3610" s="1" t="s">
        <v>15</v>
      </c>
      <c r="F3610">
        <v>2023</v>
      </c>
      <c r="G3610">
        <v>1</v>
      </c>
      <c r="H3610">
        <v>6174</v>
      </c>
      <c r="I3610">
        <v>42420</v>
      </c>
      <c r="J3610" s="4">
        <f>SUMIFS(I:I,D:D,External_Data[[#This Row],[Brand]],F:F,External_Data[[#This Row],[Year]])</f>
        <v>497490</v>
      </c>
      <c r="K36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1768410</v>
      </c>
    </row>
    <row r="3611" spans="1:11" x14ac:dyDescent="0.25">
      <c r="A3611" s="1" t="s">
        <v>9</v>
      </c>
      <c r="B3611" s="1" t="s">
        <v>47</v>
      </c>
      <c r="C3611" s="1" t="s">
        <v>51</v>
      </c>
      <c r="D3611" s="1" t="s">
        <v>52</v>
      </c>
      <c r="E3611" s="1" t="s">
        <v>15</v>
      </c>
      <c r="F3611">
        <v>2023</v>
      </c>
      <c r="G3611">
        <v>2</v>
      </c>
      <c r="H3611">
        <v>5082</v>
      </c>
      <c r="I3611">
        <v>34860</v>
      </c>
      <c r="J3611" s="4">
        <f>SUMIFS(I:I,D:D,External_Data[[#This Row],[Brand]],F:F,External_Data[[#This Row],[Year]])</f>
        <v>497490</v>
      </c>
      <c r="K36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1466535</v>
      </c>
    </row>
    <row r="3612" spans="1:11" x14ac:dyDescent="0.25">
      <c r="A3612" s="1" t="s">
        <v>9</v>
      </c>
      <c r="B3612" s="1" t="s">
        <v>47</v>
      </c>
      <c r="C3612" s="1" t="s">
        <v>51</v>
      </c>
      <c r="D3612" s="1" t="s">
        <v>52</v>
      </c>
      <c r="E3612" s="1" t="s">
        <v>15</v>
      </c>
      <c r="F3612">
        <v>2023</v>
      </c>
      <c r="G3612">
        <v>3</v>
      </c>
      <c r="H3612">
        <v>5292</v>
      </c>
      <c r="I3612">
        <v>36456</v>
      </c>
      <c r="J3612" s="4">
        <f>SUMIFS(I:I,D:D,External_Data[[#This Row],[Brand]],F:F,External_Data[[#This Row],[Year]])</f>
        <v>497490</v>
      </c>
      <c r="K36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1462650</v>
      </c>
    </row>
    <row r="3613" spans="1:11" x14ac:dyDescent="0.25">
      <c r="A3613" s="1" t="s">
        <v>9</v>
      </c>
      <c r="B3613" s="1" t="s">
        <v>47</v>
      </c>
      <c r="C3613" s="1" t="s">
        <v>18</v>
      </c>
      <c r="D3613" s="1" t="s">
        <v>53</v>
      </c>
      <c r="E3613" s="1" t="s">
        <v>13</v>
      </c>
      <c r="F3613">
        <v>2018</v>
      </c>
      <c r="G3613">
        <v>1</v>
      </c>
      <c r="H3613">
        <v>2702</v>
      </c>
      <c r="I3613">
        <v>235585</v>
      </c>
      <c r="J3613" s="4">
        <f>SUMIFS(I:I,D:D,External_Data[[#This Row],[Brand]],F:F,External_Data[[#This Row],[Year]])</f>
        <v>1891393</v>
      </c>
      <c r="K36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4" spans="1:11" x14ac:dyDescent="0.25">
      <c r="A3614" s="1" t="s">
        <v>9</v>
      </c>
      <c r="B3614" s="1" t="s">
        <v>47</v>
      </c>
      <c r="C3614" s="1" t="s">
        <v>18</v>
      </c>
      <c r="D3614" s="1" t="s">
        <v>53</v>
      </c>
      <c r="E3614" s="1" t="s">
        <v>13</v>
      </c>
      <c r="F3614">
        <v>2018</v>
      </c>
      <c r="G3614">
        <v>2</v>
      </c>
      <c r="H3614">
        <v>2156</v>
      </c>
      <c r="I3614">
        <v>189455</v>
      </c>
      <c r="J3614" s="4">
        <f>SUMIFS(I:I,D:D,External_Data[[#This Row],[Brand]],F:F,External_Data[[#This Row],[Year]])</f>
        <v>1891393</v>
      </c>
      <c r="K36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5" spans="1:11" x14ac:dyDescent="0.25">
      <c r="A3615" s="1" t="s">
        <v>9</v>
      </c>
      <c r="B3615" s="1" t="s">
        <v>47</v>
      </c>
      <c r="C3615" s="1" t="s">
        <v>18</v>
      </c>
      <c r="D3615" s="1" t="s">
        <v>53</v>
      </c>
      <c r="E3615" s="1" t="s">
        <v>13</v>
      </c>
      <c r="F3615">
        <v>2018</v>
      </c>
      <c r="G3615">
        <v>3</v>
      </c>
      <c r="H3615">
        <v>3115</v>
      </c>
      <c r="I3615">
        <v>27062</v>
      </c>
      <c r="J3615" s="4">
        <f>SUMIFS(I:I,D:D,External_Data[[#This Row],[Brand]],F:F,External_Data[[#This Row],[Year]])</f>
        <v>1891393</v>
      </c>
      <c r="K36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6" spans="1:11" x14ac:dyDescent="0.25">
      <c r="A3616" s="1" t="s">
        <v>9</v>
      </c>
      <c r="B3616" s="1" t="s">
        <v>47</v>
      </c>
      <c r="C3616" s="1" t="s">
        <v>18</v>
      </c>
      <c r="D3616" s="1" t="s">
        <v>53</v>
      </c>
      <c r="E3616" s="1" t="s">
        <v>13</v>
      </c>
      <c r="F3616">
        <v>2018</v>
      </c>
      <c r="G3616">
        <v>4</v>
      </c>
      <c r="H3616">
        <v>25165</v>
      </c>
      <c r="I3616">
        <v>21777</v>
      </c>
      <c r="J3616" s="4">
        <f>SUMIFS(I:I,D:D,External_Data[[#This Row],[Brand]],F:F,External_Data[[#This Row],[Year]])</f>
        <v>1891393</v>
      </c>
      <c r="K36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7" spans="1:11" x14ac:dyDescent="0.25">
      <c r="A3617" s="1" t="s">
        <v>9</v>
      </c>
      <c r="B3617" s="1" t="s">
        <v>47</v>
      </c>
      <c r="C3617" s="1" t="s">
        <v>18</v>
      </c>
      <c r="D3617" s="1" t="s">
        <v>53</v>
      </c>
      <c r="E3617" s="1" t="s">
        <v>13</v>
      </c>
      <c r="F3617">
        <v>2018</v>
      </c>
      <c r="G3617">
        <v>5</v>
      </c>
      <c r="H3617">
        <v>28385</v>
      </c>
      <c r="I3617">
        <v>23989</v>
      </c>
      <c r="J3617" s="4">
        <f>SUMIFS(I:I,D:D,External_Data[[#This Row],[Brand]],F:F,External_Data[[#This Row],[Year]])</f>
        <v>1891393</v>
      </c>
      <c r="K36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8" spans="1:11" x14ac:dyDescent="0.25">
      <c r="A3618" s="1" t="s">
        <v>9</v>
      </c>
      <c r="B3618" s="1" t="s">
        <v>47</v>
      </c>
      <c r="C3618" s="1" t="s">
        <v>18</v>
      </c>
      <c r="D3618" s="1" t="s">
        <v>53</v>
      </c>
      <c r="E3618" s="1" t="s">
        <v>13</v>
      </c>
      <c r="F3618">
        <v>2018</v>
      </c>
      <c r="G3618">
        <v>6</v>
      </c>
      <c r="H3618">
        <v>24535</v>
      </c>
      <c r="I3618">
        <v>21539</v>
      </c>
      <c r="J3618" s="4">
        <f>SUMIFS(I:I,D:D,External_Data[[#This Row],[Brand]],F:F,External_Data[[#This Row],[Year]])</f>
        <v>1891393</v>
      </c>
      <c r="K36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19" spans="1:11" x14ac:dyDescent="0.25">
      <c r="A3619" s="1" t="s">
        <v>9</v>
      </c>
      <c r="B3619" s="1" t="s">
        <v>47</v>
      </c>
      <c r="C3619" s="1" t="s">
        <v>18</v>
      </c>
      <c r="D3619" s="1" t="s">
        <v>53</v>
      </c>
      <c r="E3619" s="1" t="s">
        <v>13</v>
      </c>
      <c r="F3619">
        <v>2018</v>
      </c>
      <c r="G3619">
        <v>7</v>
      </c>
      <c r="H3619">
        <v>3738</v>
      </c>
      <c r="I3619">
        <v>330715</v>
      </c>
      <c r="J3619" s="4">
        <f>SUMIFS(I:I,D:D,External_Data[[#This Row],[Brand]],F:F,External_Data[[#This Row],[Year]])</f>
        <v>1891393</v>
      </c>
      <c r="K36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0" spans="1:11" x14ac:dyDescent="0.25">
      <c r="A3620" s="1" t="s">
        <v>9</v>
      </c>
      <c r="B3620" s="1" t="s">
        <v>47</v>
      </c>
      <c r="C3620" s="1" t="s">
        <v>18</v>
      </c>
      <c r="D3620" s="1" t="s">
        <v>53</v>
      </c>
      <c r="E3620" s="1" t="s">
        <v>13</v>
      </c>
      <c r="F3620">
        <v>2018</v>
      </c>
      <c r="G3620">
        <v>8</v>
      </c>
      <c r="H3620">
        <v>2653</v>
      </c>
      <c r="I3620">
        <v>228515</v>
      </c>
      <c r="J3620" s="4">
        <f>SUMIFS(I:I,D:D,External_Data[[#This Row],[Brand]],F:F,External_Data[[#This Row],[Year]])</f>
        <v>1891393</v>
      </c>
      <c r="K36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1" spans="1:11" x14ac:dyDescent="0.25">
      <c r="A3621" s="1" t="s">
        <v>9</v>
      </c>
      <c r="B3621" s="1" t="s">
        <v>47</v>
      </c>
      <c r="C3621" s="1" t="s">
        <v>18</v>
      </c>
      <c r="D3621" s="1" t="s">
        <v>53</v>
      </c>
      <c r="E3621" s="1" t="s">
        <v>13</v>
      </c>
      <c r="F3621">
        <v>2018</v>
      </c>
      <c r="G3621">
        <v>9</v>
      </c>
      <c r="H3621">
        <v>3990</v>
      </c>
      <c r="I3621">
        <v>34944</v>
      </c>
      <c r="J3621" s="4">
        <f>SUMIFS(I:I,D:D,External_Data[[#This Row],[Brand]],F:F,External_Data[[#This Row],[Year]])</f>
        <v>1891393</v>
      </c>
      <c r="K36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2" spans="1:11" x14ac:dyDescent="0.25">
      <c r="A3622" s="1" t="s">
        <v>9</v>
      </c>
      <c r="B3622" s="1" t="s">
        <v>47</v>
      </c>
      <c r="C3622" s="1" t="s">
        <v>18</v>
      </c>
      <c r="D3622" s="1" t="s">
        <v>53</v>
      </c>
      <c r="E3622" s="1" t="s">
        <v>13</v>
      </c>
      <c r="F3622">
        <v>2018</v>
      </c>
      <c r="G3622">
        <v>10</v>
      </c>
      <c r="H3622">
        <v>30065</v>
      </c>
      <c r="I3622">
        <v>25935</v>
      </c>
      <c r="J3622" s="4">
        <f>SUMIFS(I:I,D:D,External_Data[[#This Row],[Brand]],F:F,External_Data[[#This Row],[Year]])</f>
        <v>1891393</v>
      </c>
      <c r="K36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3" spans="1:11" x14ac:dyDescent="0.25">
      <c r="A3623" s="1" t="s">
        <v>9</v>
      </c>
      <c r="B3623" s="1" t="s">
        <v>47</v>
      </c>
      <c r="C3623" s="1" t="s">
        <v>18</v>
      </c>
      <c r="D3623" s="1" t="s">
        <v>53</v>
      </c>
      <c r="E3623" s="1" t="s">
        <v>13</v>
      </c>
      <c r="F3623">
        <v>2018</v>
      </c>
      <c r="G3623">
        <v>11</v>
      </c>
      <c r="H3623">
        <v>33775</v>
      </c>
      <c r="I3623">
        <v>291585</v>
      </c>
      <c r="J3623" s="4">
        <f>SUMIFS(I:I,D:D,External_Data[[#This Row],[Brand]],F:F,External_Data[[#This Row],[Year]])</f>
        <v>1891393</v>
      </c>
      <c r="K36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4" spans="1:11" x14ac:dyDescent="0.25">
      <c r="A3624" s="1" t="s">
        <v>9</v>
      </c>
      <c r="B3624" s="1" t="s">
        <v>47</v>
      </c>
      <c r="C3624" s="1" t="s">
        <v>18</v>
      </c>
      <c r="D3624" s="1" t="s">
        <v>53</v>
      </c>
      <c r="E3624" s="1" t="s">
        <v>13</v>
      </c>
      <c r="F3624">
        <v>2018</v>
      </c>
      <c r="G3624">
        <v>12</v>
      </c>
      <c r="H3624">
        <v>3423</v>
      </c>
      <c r="I3624">
        <v>294665</v>
      </c>
      <c r="J3624" s="4">
        <f>SUMIFS(I:I,D:D,External_Data[[#This Row],[Brand]],F:F,External_Data[[#This Row],[Year]])</f>
        <v>1891393</v>
      </c>
      <c r="K36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25" spans="1:11" x14ac:dyDescent="0.25">
      <c r="A3625" s="1" t="s">
        <v>9</v>
      </c>
      <c r="B3625" s="1" t="s">
        <v>47</v>
      </c>
      <c r="C3625" s="1" t="s">
        <v>18</v>
      </c>
      <c r="D3625" s="1" t="s">
        <v>53</v>
      </c>
      <c r="E3625" s="1" t="s">
        <v>13</v>
      </c>
      <c r="F3625">
        <v>2019</v>
      </c>
      <c r="G3625">
        <v>1</v>
      </c>
      <c r="H3625">
        <v>7462</v>
      </c>
      <c r="I3625">
        <v>64729</v>
      </c>
      <c r="J3625" s="4">
        <f>SUMIFS(I:I,D:D,External_Data[[#This Row],[Brand]],F:F,External_Data[[#This Row],[Year]])</f>
        <v>872144</v>
      </c>
      <c r="K36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1033144</v>
      </c>
    </row>
    <row r="3626" spans="1:11" x14ac:dyDescent="0.25">
      <c r="A3626" s="1" t="s">
        <v>9</v>
      </c>
      <c r="B3626" s="1" t="s">
        <v>47</v>
      </c>
      <c r="C3626" s="1" t="s">
        <v>18</v>
      </c>
      <c r="D3626" s="1" t="s">
        <v>53</v>
      </c>
      <c r="E3626" s="1" t="s">
        <v>13</v>
      </c>
      <c r="F3626">
        <v>2019</v>
      </c>
      <c r="G3626">
        <v>2</v>
      </c>
      <c r="H3626">
        <v>7224</v>
      </c>
      <c r="I3626">
        <v>62650</v>
      </c>
      <c r="J3626" s="4">
        <f>SUMIFS(I:I,D:D,External_Data[[#This Row],[Brand]],F:F,External_Data[[#This Row],[Year]])</f>
        <v>872144</v>
      </c>
      <c r="K36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1030988</v>
      </c>
    </row>
    <row r="3627" spans="1:11" x14ac:dyDescent="0.25">
      <c r="A3627" s="1" t="s">
        <v>9</v>
      </c>
      <c r="B3627" s="1" t="s">
        <v>47</v>
      </c>
      <c r="C3627" s="1" t="s">
        <v>18</v>
      </c>
      <c r="D3627" s="1" t="s">
        <v>53</v>
      </c>
      <c r="E3627" s="1" t="s">
        <v>13</v>
      </c>
      <c r="F3627">
        <v>2019</v>
      </c>
      <c r="G3627">
        <v>3</v>
      </c>
      <c r="H3627">
        <v>7497</v>
      </c>
      <c r="I3627">
        <v>65926</v>
      </c>
      <c r="J3627" s="4">
        <f>SUMIFS(I:I,D:D,External_Data[[#This Row],[Brand]],F:F,External_Data[[#This Row],[Year]])</f>
        <v>872144</v>
      </c>
      <c r="K36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1027873</v>
      </c>
    </row>
    <row r="3628" spans="1:11" x14ac:dyDescent="0.25">
      <c r="A3628" s="1" t="s">
        <v>9</v>
      </c>
      <c r="B3628" s="1" t="s">
        <v>47</v>
      </c>
      <c r="C3628" s="1" t="s">
        <v>18</v>
      </c>
      <c r="D3628" s="1" t="s">
        <v>53</v>
      </c>
      <c r="E3628" s="1" t="s">
        <v>13</v>
      </c>
      <c r="F3628">
        <v>2019</v>
      </c>
      <c r="G3628">
        <v>4</v>
      </c>
      <c r="H3628">
        <v>8029</v>
      </c>
      <c r="I3628">
        <v>69762</v>
      </c>
      <c r="J3628" s="4">
        <f>SUMIFS(I:I,D:D,External_Data[[#This Row],[Brand]],F:F,External_Data[[#This Row],[Year]])</f>
        <v>872144</v>
      </c>
      <c r="K36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1002708</v>
      </c>
    </row>
    <row r="3629" spans="1:11" x14ac:dyDescent="0.25">
      <c r="A3629" s="1" t="s">
        <v>9</v>
      </c>
      <c r="B3629" s="1" t="s">
        <v>47</v>
      </c>
      <c r="C3629" s="1" t="s">
        <v>18</v>
      </c>
      <c r="D3629" s="1" t="s">
        <v>53</v>
      </c>
      <c r="E3629" s="1" t="s">
        <v>13</v>
      </c>
      <c r="F3629">
        <v>2019</v>
      </c>
      <c r="G3629">
        <v>5</v>
      </c>
      <c r="H3629">
        <v>10325</v>
      </c>
      <c r="I3629">
        <v>89467</v>
      </c>
      <c r="J3629" s="4">
        <f>SUMIFS(I:I,D:D,External_Data[[#This Row],[Brand]],F:F,External_Data[[#This Row],[Year]])</f>
        <v>872144</v>
      </c>
      <c r="K36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974323</v>
      </c>
    </row>
    <row r="3630" spans="1:11" x14ac:dyDescent="0.25">
      <c r="A3630" s="1" t="s">
        <v>9</v>
      </c>
      <c r="B3630" s="1" t="s">
        <v>47</v>
      </c>
      <c r="C3630" s="1" t="s">
        <v>18</v>
      </c>
      <c r="D3630" s="1" t="s">
        <v>53</v>
      </c>
      <c r="E3630" s="1" t="s">
        <v>13</v>
      </c>
      <c r="F3630">
        <v>2019</v>
      </c>
      <c r="G3630">
        <v>6</v>
      </c>
      <c r="H3630">
        <v>6608</v>
      </c>
      <c r="I3630">
        <v>57568</v>
      </c>
      <c r="J3630" s="4">
        <f>SUMIFS(I:I,D:D,External_Data[[#This Row],[Brand]],F:F,External_Data[[#This Row],[Year]])</f>
        <v>872144</v>
      </c>
      <c r="K36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949788</v>
      </c>
    </row>
    <row r="3631" spans="1:11" x14ac:dyDescent="0.25">
      <c r="A3631" s="1" t="s">
        <v>9</v>
      </c>
      <c r="B3631" s="1" t="s">
        <v>47</v>
      </c>
      <c r="C3631" s="1" t="s">
        <v>18</v>
      </c>
      <c r="D3631" s="1" t="s">
        <v>53</v>
      </c>
      <c r="E3631" s="1" t="s">
        <v>13</v>
      </c>
      <c r="F3631">
        <v>2019</v>
      </c>
      <c r="G3631">
        <v>7</v>
      </c>
      <c r="H3631">
        <v>7623</v>
      </c>
      <c r="I3631">
        <v>66619</v>
      </c>
      <c r="J3631" s="4">
        <f>SUMIFS(I:I,D:D,External_Data[[#This Row],[Brand]],F:F,External_Data[[#This Row],[Year]])</f>
        <v>872144</v>
      </c>
      <c r="K36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946050</v>
      </c>
    </row>
    <row r="3632" spans="1:11" x14ac:dyDescent="0.25">
      <c r="A3632" s="1" t="s">
        <v>9</v>
      </c>
      <c r="B3632" s="1" t="s">
        <v>47</v>
      </c>
      <c r="C3632" s="1" t="s">
        <v>18</v>
      </c>
      <c r="D3632" s="1" t="s">
        <v>53</v>
      </c>
      <c r="E3632" s="1" t="s">
        <v>13</v>
      </c>
      <c r="F3632">
        <v>2019</v>
      </c>
      <c r="G3632">
        <v>8</v>
      </c>
      <c r="H3632">
        <v>6601</v>
      </c>
      <c r="I3632">
        <v>56497</v>
      </c>
      <c r="J3632" s="4">
        <f>SUMIFS(I:I,D:D,External_Data[[#This Row],[Brand]],F:F,External_Data[[#This Row],[Year]])</f>
        <v>872144</v>
      </c>
      <c r="K36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943397</v>
      </c>
    </row>
    <row r="3633" spans="1:11" x14ac:dyDescent="0.25">
      <c r="A3633" s="1" t="s">
        <v>9</v>
      </c>
      <c r="B3633" s="1" t="s">
        <v>47</v>
      </c>
      <c r="C3633" s="1" t="s">
        <v>18</v>
      </c>
      <c r="D3633" s="1" t="s">
        <v>53</v>
      </c>
      <c r="E3633" s="1" t="s">
        <v>13</v>
      </c>
      <c r="F3633">
        <v>2019</v>
      </c>
      <c r="G3633">
        <v>9</v>
      </c>
      <c r="H3633">
        <v>6727</v>
      </c>
      <c r="I3633">
        <v>58037</v>
      </c>
      <c r="J3633" s="4">
        <f>SUMIFS(I:I,D:D,External_Data[[#This Row],[Brand]],F:F,External_Data[[#This Row],[Year]])</f>
        <v>872144</v>
      </c>
      <c r="K36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939407</v>
      </c>
    </row>
    <row r="3634" spans="1:11" x14ac:dyDescent="0.25">
      <c r="A3634" s="1" t="s">
        <v>9</v>
      </c>
      <c r="B3634" s="1" t="s">
        <v>47</v>
      </c>
      <c r="C3634" s="1" t="s">
        <v>18</v>
      </c>
      <c r="D3634" s="1" t="s">
        <v>53</v>
      </c>
      <c r="E3634" s="1" t="s">
        <v>13</v>
      </c>
      <c r="F3634">
        <v>2019</v>
      </c>
      <c r="G3634">
        <v>10</v>
      </c>
      <c r="H3634">
        <v>7042</v>
      </c>
      <c r="I3634">
        <v>60102</v>
      </c>
      <c r="J3634" s="4">
        <f>SUMIFS(I:I,D:D,External_Data[[#This Row],[Brand]],F:F,External_Data[[#This Row],[Year]])</f>
        <v>872144</v>
      </c>
      <c r="K36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909342</v>
      </c>
    </row>
    <row r="3635" spans="1:11" x14ac:dyDescent="0.25">
      <c r="A3635" s="1" t="s">
        <v>9</v>
      </c>
      <c r="B3635" s="1" t="s">
        <v>47</v>
      </c>
      <c r="C3635" s="1" t="s">
        <v>18</v>
      </c>
      <c r="D3635" s="1" t="s">
        <v>53</v>
      </c>
      <c r="E3635" s="1" t="s">
        <v>13</v>
      </c>
      <c r="F3635">
        <v>2019</v>
      </c>
      <c r="G3635">
        <v>11</v>
      </c>
      <c r="H3635">
        <v>5362</v>
      </c>
      <c r="I3635">
        <v>46067</v>
      </c>
      <c r="J3635" s="4">
        <f>SUMIFS(I:I,D:D,External_Data[[#This Row],[Brand]],F:F,External_Data[[#This Row],[Year]])</f>
        <v>872144</v>
      </c>
      <c r="K36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875567</v>
      </c>
    </row>
    <row r="3636" spans="1:11" x14ac:dyDescent="0.25">
      <c r="A3636" s="1" t="s">
        <v>9</v>
      </c>
      <c r="B3636" s="1" t="s">
        <v>47</v>
      </c>
      <c r="C3636" s="1" t="s">
        <v>18</v>
      </c>
      <c r="D3636" s="1" t="s">
        <v>53</v>
      </c>
      <c r="E3636" s="1" t="s">
        <v>13</v>
      </c>
      <c r="F3636">
        <v>2019</v>
      </c>
      <c r="G3636">
        <v>12</v>
      </c>
      <c r="H3636">
        <v>6111</v>
      </c>
      <c r="I3636">
        <v>52150</v>
      </c>
      <c r="J3636" s="4">
        <f>SUMIFS(I:I,D:D,External_Data[[#This Row],[Brand]],F:F,External_Data[[#This Row],[Year]])</f>
        <v>872144</v>
      </c>
      <c r="K36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872144</v>
      </c>
    </row>
    <row r="3637" spans="1:11" x14ac:dyDescent="0.25">
      <c r="A3637" s="1" t="s">
        <v>9</v>
      </c>
      <c r="B3637" s="1" t="s">
        <v>47</v>
      </c>
      <c r="C3637" s="1" t="s">
        <v>18</v>
      </c>
      <c r="D3637" s="1" t="s">
        <v>53</v>
      </c>
      <c r="E3637" s="1" t="s">
        <v>13</v>
      </c>
      <c r="F3637">
        <v>2020</v>
      </c>
      <c r="G3637">
        <v>1</v>
      </c>
      <c r="H3637">
        <v>7098</v>
      </c>
      <c r="I3637">
        <v>59346</v>
      </c>
      <c r="J3637" s="4">
        <f>SUMIFS(I:I,D:D,External_Data[[#This Row],[Brand]],F:F,External_Data[[#This Row],[Year]])</f>
        <v>6443808</v>
      </c>
      <c r="K36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6522957</v>
      </c>
    </row>
    <row r="3638" spans="1:11" x14ac:dyDescent="0.25">
      <c r="A3638" s="1" t="s">
        <v>9</v>
      </c>
      <c r="B3638" s="1" t="s">
        <v>47</v>
      </c>
      <c r="C3638" s="1" t="s">
        <v>18</v>
      </c>
      <c r="D3638" s="1" t="s">
        <v>53</v>
      </c>
      <c r="E3638" s="1" t="s">
        <v>13</v>
      </c>
      <c r="F3638">
        <v>2020</v>
      </c>
      <c r="G3638">
        <v>2</v>
      </c>
      <c r="H3638">
        <v>77175</v>
      </c>
      <c r="I3638">
        <v>65058</v>
      </c>
      <c r="J3638" s="4">
        <f>SUMIFS(I:I,D:D,External_Data[[#This Row],[Brand]],F:F,External_Data[[#This Row],[Year]])</f>
        <v>6443808</v>
      </c>
      <c r="K36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6515733</v>
      </c>
    </row>
    <row r="3639" spans="1:11" x14ac:dyDescent="0.25">
      <c r="A3639" s="1" t="s">
        <v>9</v>
      </c>
      <c r="B3639" s="1" t="s">
        <v>47</v>
      </c>
      <c r="C3639" s="1" t="s">
        <v>18</v>
      </c>
      <c r="D3639" s="1" t="s">
        <v>53</v>
      </c>
      <c r="E3639" s="1" t="s">
        <v>13</v>
      </c>
      <c r="F3639">
        <v>2020</v>
      </c>
      <c r="G3639">
        <v>3</v>
      </c>
      <c r="H3639">
        <v>88095</v>
      </c>
      <c r="I3639">
        <v>74592</v>
      </c>
      <c r="J3639" s="4">
        <f>SUMIFS(I:I,D:D,External_Data[[#This Row],[Brand]],F:F,External_Data[[#This Row],[Year]])</f>
        <v>6443808</v>
      </c>
      <c r="K36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6508236</v>
      </c>
    </row>
    <row r="3640" spans="1:11" x14ac:dyDescent="0.25">
      <c r="A3640" s="1" t="s">
        <v>9</v>
      </c>
      <c r="B3640" s="1" t="s">
        <v>47</v>
      </c>
      <c r="C3640" s="1" t="s">
        <v>18</v>
      </c>
      <c r="D3640" s="1" t="s">
        <v>53</v>
      </c>
      <c r="E3640" s="1" t="s">
        <v>13</v>
      </c>
      <c r="F3640">
        <v>2020</v>
      </c>
      <c r="G3640">
        <v>4</v>
      </c>
      <c r="H3640">
        <v>7644</v>
      </c>
      <c r="I3640">
        <v>641865</v>
      </c>
      <c r="J3640" s="4">
        <f>SUMIFS(I:I,D:D,External_Data[[#This Row],[Brand]],F:F,External_Data[[#This Row],[Year]])</f>
        <v>6443808</v>
      </c>
      <c r="K36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6500207</v>
      </c>
    </row>
    <row r="3641" spans="1:11" x14ac:dyDescent="0.25">
      <c r="A3641" s="1" t="s">
        <v>9</v>
      </c>
      <c r="B3641" s="1" t="s">
        <v>47</v>
      </c>
      <c r="C3641" s="1" t="s">
        <v>18</v>
      </c>
      <c r="D3641" s="1" t="s">
        <v>53</v>
      </c>
      <c r="E3641" s="1" t="s">
        <v>13</v>
      </c>
      <c r="F3641">
        <v>2020</v>
      </c>
      <c r="G3641">
        <v>5</v>
      </c>
      <c r="H3641">
        <v>72555</v>
      </c>
      <c r="I3641">
        <v>61929</v>
      </c>
      <c r="J3641" s="4">
        <f>SUMIFS(I:I,D:D,External_Data[[#This Row],[Brand]],F:F,External_Data[[#This Row],[Year]])</f>
        <v>6443808</v>
      </c>
      <c r="K36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6489882</v>
      </c>
    </row>
    <row r="3642" spans="1:11" x14ac:dyDescent="0.25">
      <c r="A3642" s="1" t="s">
        <v>9</v>
      </c>
      <c r="B3642" s="1" t="s">
        <v>47</v>
      </c>
      <c r="C3642" s="1" t="s">
        <v>18</v>
      </c>
      <c r="D3642" s="1" t="s">
        <v>53</v>
      </c>
      <c r="E3642" s="1" t="s">
        <v>13</v>
      </c>
      <c r="F3642">
        <v>2020</v>
      </c>
      <c r="G3642">
        <v>6</v>
      </c>
      <c r="H3642">
        <v>8085</v>
      </c>
      <c r="I3642">
        <v>694785</v>
      </c>
      <c r="J3642" s="4">
        <f>SUMIFS(I:I,D:D,External_Data[[#This Row],[Brand]],F:F,External_Data[[#This Row],[Year]])</f>
        <v>6443808</v>
      </c>
      <c r="K36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6483274</v>
      </c>
    </row>
    <row r="3643" spans="1:11" x14ac:dyDescent="0.25">
      <c r="A3643" s="1" t="s">
        <v>9</v>
      </c>
      <c r="B3643" s="1" t="s">
        <v>47</v>
      </c>
      <c r="C3643" s="1" t="s">
        <v>18</v>
      </c>
      <c r="D3643" s="1" t="s">
        <v>53</v>
      </c>
      <c r="E3643" s="1" t="s">
        <v>13</v>
      </c>
      <c r="F3643">
        <v>2020</v>
      </c>
      <c r="G3643">
        <v>7</v>
      </c>
      <c r="H3643">
        <v>8610</v>
      </c>
      <c r="I3643">
        <v>733635</v>
      </c>
      <c r="J3643" s="4">
        <f>SUMIFS(I:I,D:D,External_Data[[#This Row],[Brand]],F:F,External_Data[[#This Row],[Year]])</f>
        <v>6443808</v>
      </c>
      <c r="K36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6475651</v>
      </c>
    </row>
    <row r="3644" spans="1:11" x14ac:dyDescent="0.25">
      <c r="A3644" s="1" t="s">
        <v>9</v>
      </c>
      <c r="B3644" s="1" t="s">
        <v>47</v>
      </c>
      <c r="C3644" s="1" t="s">
        <v>18</v>
      </c>
      <c r="D3644" s="1" t="s">
        <v>53</v>
      </c>
      <c r="E3644" s="1" t="s">
        <v>13</v>
      </c>
      <c r="F3644">
        <v>2020</v>
      </c>
      <c r="G3644">
        <v>8</v>
      </c>
      <c r="H3644">
        <v>111195</v>
      </c>
      <c r="I3644">
        <v>962115</v>
      </c>
      <c r="J3644" s="4">
        <f>SUMIFS(I:I,D:D,External_Data[[#This Row],[Brand]],F:F,External_Data[[#This Row],[Year]])</f>
        <v>6443808</v>
      </c>
      <c r="K36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6469050</v>
      </c>
    </row>
    <row r="3645" spans="1:11" x14ac:dyDescent="0.25">
      <c r="A3645" s="1" t="s">
        <v>9</v>
      </c>
      <c r="B3645" s="1" t="s">
        <v>47</v>
      </c>
      <c r="C3645" s="1" t="s">
        <v>18</v>
      </c>
      <c r="D3645" s="1" t="s">
        <v>53</v>
      </c>
      <c r="E3645" s="1" t="s">
        <v>13</v>
      </c>
      <c r="F3645">
        <v>2020</v>
      </c>
      <c r="G3645">
        <v>9</v>
      </c>
      <c r="H3645">
        <v>111825</v>
      </c>
      <c r="I3645">
        <v>97671</v>
      </c>
      <c r="J3645" s="4">
        <f>SUMIFS(I:I,D:D,External_Data[[#This Row],[Brand]],F:F,External_Data[[#This Row],[Year]])</f>
        <v>6443808</v>
      </c>
      <c r="K36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6462323</v>
      </c>
    </row>
    <row r="3646" spans="1:11" x14ac:dyDescent="0.25">
      <c r="A3646" s="1" t="s">
        <v>9</v>
      </c>
      <c r="B3646" s="1" t="s">
        <v>47</v>
      </c>
      <c r="C3646" s="1" t="s">
        <v>18</v>
      </c>
      <c r="D3646" s="1" t="s">
        <v>53</v>
      </c>
      <c r="E3646" s="1" t="s">
        <v>13</v>
      </c>
      <c r="F3646">
        <v>2020</v>
      </c>
      <c r="G3646">
        <v>10</v>
      </c>
      <c r="H3646">
        <v>10227</v>
      </c>
      <c r="I3646">
        <v>889245</v>
      </c>
      <c r="J3646" s="4">
        <f>SUMIFS(I:I,D:D,External_Data[[#This Row],[Brand]],F:F,External_Data[[#This Row],[Year]])</f>
        <v>6443808</v>
      </c>
      <c r="K36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6455281</v>
      </c>
    </row>
    <row r="3647" spans="1:11" x14ac:dyDescent="0.25">
      <c r="A3647" s="1" t="s">
        <v>9</v>
      </c>
      <c r="B3647" s="1" t="s">
        <v>47</v>
      </c>
      <c r="C3647" s="1" t="s">
        <v>18</v>
      </c>
      <c r="D3647" s="1" t="s">
        <v>53</v>
      </c>
      <c r="E3647" s="1" t="s">
        <v>13</v>
      </c>
      <c r="F3647">
        <v>2020</v>
      </c>
      <c r="G3647">
        <v>11</v>
      </c>
      <c r="H3647">
        <v>7749</v>
      </c>
      <c r="I3647">
        <v>668535</v>
      </c>
      <c r="J3647" s="4">
        <f>SUMIFS(I:I,D:D,External_Data[[#This Row],[Brand]],F:F,External_Data[[#This Row],[Year]])</f>
        <v>6443808</v>
      </c>
      <c r="K36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6449919</v>
      </c>
    </row>
    <row r="3648" spans="1:11" x14ac:dyDescent="0.25">
      <c r="A3648" s="1" t="s">
        <v>9</v>
      </c>
      <c r="B3648" s="1" t="s">
        <v>47</v>
      </c>
      <c r="C3648" s="1" t="s">
        <v>18</v>
      </c>
      <c r="D3648" s="1" t="s">
        <v>53</v>
      </c>
      <c r="E3648" s="1" t="s">
        <v>13</v>
      </c>
      <c r="F3648">
        <v>2020</v>
      </c>
      <c r="G3648">
        <v>12</v>
      </c>
      <c r="H3648">
        <v>108675</v>
      </c>
      <c r="I3648">
        <v>94395</v>
      </c>
      <c r="J3648" s="4">
        <f>SUMIFS(I:I,D:D,External_Data[[#This Row],[Brand]],F:F,External_Data[[#This Row],[Year]])</f>
        <v>6443808</v>
      </c>
      <c r="K36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6443808</v>
      </c>
    </row>
    <row r="3649" spans="1:11" x14ac:dyDescent="0.25">
      <c r="A3649" s="1" t="s">
        <v>9</v>
      </c>
      <c r="B3649" s="1" t="s">
        <v>47</v>
      </c>
      <c r="C3649" s="1" t="s">
        <v>18</v>
      </c>
      <c r="D3649" s="1" t="s">
        <v>53</v>
      </c>
      <c r="E3649" s="1" t="s">
        <v>13</v>
      </c>
      <c r="F3649">
        <v>2021</v>
      </c>
      <c r="G3649">
        <v>1</v>
      </c>
      <c r="H3649">
        <v>135079</v>
      </c>
      <c r="I3649">
        <v>1169021</v>
      </c>
      <c r="J3649" s="4">
        <f>SUMIFS(I:I,D:D,External_Data[[#This Row],[Brand]],F:F,External_Data[[#This Row],[Year]])</f>
        <v>21393841</v>
      </c>
      <c r="K36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22005676</v>
      </c>
    </row>
    <row r="3650" spans="1:11" x14ac:dyDescent="0.25">
      <c r="A3650" s="1" t="s">
        <v>9</v>
      </c>
      <c r="B3650" s="1" t="s">
        <v>47</v>
      </c>
      <c r="C3650" s="1" t="s">
        <v>18</v>
      </c>
      <c r="D3650" s="1" t="s">
        <v>53</v>
      </c>
      <c r="E3650" s="1" t="s">
        <v>13</v>
      </c>
      <c r="F3650">
        <v>2021</v>
      </c>
      <c r="G3650">
        <v>2</v>
      </c>
      <c r="H3650">
        <v>149086</v>
      </c>
      <c r="I3650">
        <v>1282848</v>
      </c>
      <c r="J3650" s="4">
        <f>SUMIFS(I:I,D:D,External_Data[[#This Row],[Brand]],F:F,External_Data[[#This Row],[Year]])</f>
        <v>21393841</v>
      </c>
      <c r="K36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21928501</v>
      </c>
    </row>
    <row r="3651" spans="1:11" x14ac:dyDescent="0.25">
      <c r="A3651" s="1" t="s">
        <v>9</v>
      </c>
      <c r="B3651" s="1" t="s">
        <v>47</v>
      </c>
      <c r="C3651" s="1" t="s">
        <v>18</v>
      </c>
      <c r="D3651" s="1" t="s">
        <v>53</v>
      </c>
      <c r="E3651" s="1" t="s">
        <v>13</v>
      </c>
      <c r="F3651">
        <v>2021</v>
      </c>
      <c r="G3651">
        <v>3</v>
      </c>
      <c r="H3651">
        <v>187243</v>
      </c>
      <c r="I3651">
        <v>1636887</v>
      </c>
      <c r="J3651" s="4">
        <f>SUMIFS(I:I,D:D,External_Data[[#This Row],[Brand]],F:F,External_Data[[#This Row],[Year]])</f>
        <v>21393841</v>
      </c>
      <c r="K36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21840406</v>
      </c>
    </row>
    <row r="3652" spans="1:11" x14ac:dyDescent="0.25">
      <c r="A3652" s="1" t="s">
        <v>9</v>
      </c>
      <c r="B3652" s="1" t="s">
        <v>47</v>
      </c>
      <c r="C3652" s="1" t="s">
        <v>18</v>
      </c>
      <c r="D3652" s="1" t="s">
        <v>53</v>
      </c>
      <c r="E3652" s="1" t="s">
        <v>13</v>
      </c>
      <c r="F3652">
        <v>2021</v>
      </c>
      <c r="G3652">
        <v>4</v>
      </c>
      <c r="H3652">
        <v>165991</v>
      </c>
      <c r="I3652">
        <v>1438052</v>
      </c>
      <c r="J3652" s="4">
        <f>SUMIFS(I:I,D:D,External_Data[[#This Row],[Brand]],F:F,External_Data[[#This Row],[Year]])</f>
        <v>21393841</v>
      </c>
      <c r="K36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21832762</v>
      </c>
    </row>
    <row r="3653" spans="1:11" x14ac:dyDescent="0.25">
      <c r="A3653" s="1" t="s">
        <v>9</v>
      </c>
      <c r="B3653" s="1" t="s">
        <v>47</v>
      </c>
      <c r="C3653" s="1" t="s">
        <v>18</v>
      </c>
      <c r="D3653" s="1" t="s">
        <v>53</v>
      </c>
      <c r="E3653" s="1" t="s">
        <v>13</v>
      </c>
      <c r="F3653">
        <v>2021</v>
      </c>
      <c r="G3653">
        <v>5</v>
      </c>
      <c r="H3653">
        <v>178549</v>
      </c>
      <c r="I3653">
        <v>1539643</v>
      </c>
      <c r="J3653" s="4">
        <f>SUMIFS(I:I,D:D,External_Data[[#This Row],[Brand]],F:F,External_Data[[#This Row],[Year]])</f>
        <v>21393841</v>
      </c>
      <c r="K36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21760207</v>
      </c>
    </row>
    <row r="3654" spans="1:11" x14ac:dyDescent="0.25">
      <c r="A3654" s="1" t="s">
        <v>9</v>
      </c>
      <c r="B3654" s="1" t="s">
        <v>47</v>
      </c>
      <c r="C3654" s="1" t="s">
        <v>18</v>
      </c>
      <c r="D3654" s="1" t="s">
        <v>53</v>
      </c>
      <c r="E3654" s="1" t="s">
        <v>13</v>
      </c>
      <c r="F3654">
        <v>2021</v>
      </c>
      <c r="G3654">
        <v>6</v>
      </c>
      <c r="H3654">
        <v>159551</v>
      </c>
      <c r="I3654">
        <v>1400217</v>
      </c>
      <c r="J3654" s="4">
        <f>SUMIFS(I:I,D:D,External_Data[[#This Row],[Brand]],F:F,External_Data[[#This Row],[Year]])</f>
        <v>21393841</v>
      </c>
      <c r="K36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21752122</v>
      </c>
    </row>
    <row r="3655" spans="1:11" x14ac:dyDescent="0.25">
      <c r="A3655" s="1" t="s">
        <v>9</v>
      </c>
      <c r="B3655" s="1" t="s">
        <v>47</v>
      </c>
      <c r="C3655" s="1" t="s">
        <v>18</v>
      </c>
      <c r="D3655" s="1" t="s">
        <v>53</v>
      </c>
      <c r="E3655" s="1" t="s">
        <v>13</v>
      </c>
      <c r="F3655">
        <v>2021</v>
      </c>
      <c r="G3655">
        <v>7</v>
      </c>
      <c r="H3655">
        <v>181447</v>
      </c>
      <c r="I3655">
        <v>1640751</v>
      </c>
      <c r="J3655" s="4">
        <f>SUMIFS(I:I,D:D,External_Data[[#This Row],[Brand]],F:F,External_Data[[#This Row],[Year]])</f>
        <v>21393841</v>
      </c>
      <c r="K36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21743512</v>
      </c>
    </row>
    <row r="3656" spans="1:11" x14ac:dyDescent="0.25">
      <c r="A3656" s="1" t="s">
        <v>9</v>
      </c>
      <c r="B3656" s="1" t="s">
        <v>47</v>
      </c>
      <c r="C3656" s="1" t="s">
        <v>18</v>
      </c>
      <c r="D3656" s="1" t="s">
        <v>53</v>
      </c>
      <c r="E3656" s="1" t="s">
        <v>13</v>
      </c>
      <c r="F3656">
        <v>2021</v>
      </c>
      <c r="G3656">
        <v>8</v>
      </c>
      <c r="H3656">
        <v>189336</v>
      </c>
      <c r="I3656">
        <v>1703702</v>
      </c>
      <c r="J3656" s="4">
        <f>SUMIFS(I:I,D:D,External_Data[[#This Row],[Brand]],F:F,External_Data[[#This Row],[Year]])</f>
        <v>21393841</v>
      </c>
      <c r="K36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21632317</v>
      </c>
    </row>
    <row r="3657" spans="1:11" x14ac:dyDescent="0.25">
      <c r="A3657" s="1" t="s">
        <v>9</v>
      </c>
      <c r="B3657" s="1" t="s">
        <v>47</v>
      </c>
      <c r="C3657" s="1" t="s">
        <v>18</v>
      </c>
      <c r="D3657" s="1" t="s">
        <v>53</v>
      </c>
      <c r="E3657" s="1" t="s">
        <v>13</v>
      </c>
      <c r="F3657">
        <v>2021</v>
      </c>
      <c r="G3657">
        <v>9</v>
      </c>
      <c r="H3657">
        <v>144095</v>
      </c>
      <c r="I3657">
        <v>1302973</v>
      </c>
      <c r="J3657" s="4">
        <f>SUMIFS(I:I,D:D,External_Data[[#This Row],[Brand]],F:F,External_Data[[#This Row],[Year]])</f>
        <v>21393841</v>
      </c>
      <c r="K36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21520492</v>
      </c>
    </row>
    <row r="3658" spans="1:11" x14ac:dyDescent="0.25">
      <c r="A3658" s="1" t="s">
        <v>9</v>
      </c>
      <c r="B3658" s="1" t="s">
        <v>47</v>
      </c>
      <c r="C3658" s="1" t="s">
        <v>18</v>
      </c>
      <c r="D3658" s="1" t="s">
        <v>53</v>
      </c>
      <c r="E3658" s="1" t="s">
        <v>13</v>
      </c>
      <c r="F3658">
        <v>2021</v>
      </c>
      <c r="G3658">
        <v>10</v>
      </c>
      <c r="H3658">
        <v>175973</v>
      </c>
      <c r="I3658">
        <v>1585206</v>
      </c>
      <c r="J3658" s="4">
        <f>SUMIFS(I:I,D:D,External_Data[[#This Row],[Brand]],F:F,External_Data[[#This Row],[Year]])</f>
        <v>21393841</v>
      </c>
      <c r="K36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21510265</v>
      </c>
    </row>
    <row r="3659" spans="1:11" x14ac:dyDescent="0.25">
      <c r="A3659" s="1" t="s">
        <v>9</v>
      </c>
      <c r="B3659" s="1" t="s">
        <v>47</v>
      </c>
      <c r="C3659" s="1" t="s">
        <v>18</v>
      </c>
      <c r="D3659" s="1" t="s">
        <v>53</v>
      </c>
      <c r="E3659" s="1" t="s">
        <v>13</v>
      </c>
      <c r="F3659">
        <v>2021</v>
      </c>
      <c r="G3659">
        <v>11</v>
      </c>
      <c r="H3659">
        <v>159712</v>
      </c>
      <c r="I3659">
        <v>1412292</v>
      </c>
      <c r="J3659" s="4">
        <f>SUMIFS(I:I,D:D,External_Data[[#This Row],[Brand]],F:F,External_Data[[#This Row],[Year]])</f>
        <v>21393841</v>
      </c>
      <c r="K36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21502516</v>
      </c>
    </row>
    <row r="3660" spans="1:11" x14ac:dyDescent="0.25">
      <c r="A3660" s="1" t="s">
        <v>9</v>
      </c>
      <c r="B3660" s="1" t="s">
        <v>47</v>
      </c>
      <c r="C3660" s="1" t="s">
        <v>18</v>
      </c>
      <c r="D3660" s="1" t="s">
        <v>53</v>
      </c>
      <c r="E3660" s="1" t="s">
        <v>13</v>
      </c>
      <c r="F3660">
        <v>2021</v>
      </c>
      <c r="G3660">
        <v>12</v>
      </c>
      <c r="H3660">
        <v>147154</v>
      </c>
      <c r="I3660">
        <v>1297177</v>
      </c>
      <c r="J3660" s="4">
        <f>SUMIFS(I:I,D:D,External_Data[[#This Row],[Brand]],F:F,External_Data[[#This Row],[Year]])</f>
        <v>21393841</v>
      </c>
      <c r="K36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21393841</v>
      </c>
    </row>
    <row r="3661" spans="1:11" x14ac:dyDescent="0.25">
      <c r="A3661" s="1" t="s">
        <v>9</v>
      </c>
      <c r="B3661" s="1" t="s">
        <v>47</v>
      </c>
      <c r="C3661" s="1" t="s">
        <v>18</v>
      </c>
      <c r="D3661" s="1" t="s">
        <v>53</v>
      </c>
      <c r="E3661" s="1" t="s">
        <v>13</v>
      </c>
      <c r="F3661">
        <v>2022</v>
      </c>
      <c r="G3661">
        <v>1</v>
      </c>
      <c r="H3661">
        <v>19614</v>
      </c>
      <c r="I3661">
        <v>176652</v>
      </c>
      <c r="J3661" s="4">
        <f>SUMIFS(I:I,D:D,External_Data[[#This Row],[Brand]],F:F,External_Data[[#This Row],[Year]])</f>
        <v>3078663</v>
      </c>
      <c r="K36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4916800</v>
      </c>
    </row>
    <row r="3662" spans="1:11" x14ac:dyDescent="0.25">
      <c r="A3662" s="1" t="s">
        <v>9</v>
      </c>
      <c r="B3662" s="1" t="s">
        <v>47</v>
      </c>
      <c r="C3662" s="1" t="s">
        <v>18</v>
      </c>
      <c r="D3662" s="1" t="s">
        <v>53</v>
      </c>
      <c r="E3662" s="1" t="s">
        <v>13</v>
      </c>
      <c r="F3662">
        <v>2022</v>
      </c>
      <c r="G3662">
        <v>2</v>
      </c>
      <c r="H3662">
        <v>17766</v>
      </c>
      <c r="I3662">
        <v>156912</v>
      </c>
      <c r="J3662" s="4">
        <f>SUMIFS(I:I,D:D,External_Data[[#This Row],[Brand]],F:F,External_Data[[#This Row],[Year]])</f>
        <v>3078663</v>
      </c>
      <c r="K36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4767714</v>
      </c>
    </row>
    <row r="3663" spans="1:11" x14ac:dyDescent="0.25">
      <c r="A3663" s="1" t="s">
        <v>9</v>
      </c>
      <c r="B3663" s="1" t="s">
        <v>47</v>
      </c>
      <c r="C3663" s="1" t="s">
        <v>18</v>
      </c>
      <c r="D3663" s="1" t="s">
        <v>53</v>
      </c>
      <c r="E3663" s="1" t="s">
        <v>13</v>
      </c>
      <c r="F3663">
        <v>2022</v>
      </c>
      <c r="G3663">
        <v>3</v>
      </c>
      <c r="H3663">
        <v>23709</v>
      </c>
      <c r="I3663">
        <v>213990</v>
      </c>
      <c r="J3663" s="4">
        <f>SUMIFS(I:I,D:D,External_Data[[#This Row],[Brand]],F:F,External_Data[[#This Row],[Year]])</f>
        <v>3078663</v>
      </c>
      <c r="K36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4580471</v>
      </c>
    </row>
    <row r="3664" spans="1:11" x14ac:dyDescent="0.25">
      <c r="A3664" s="1" t="s">
        <v>9</v>
      </c>
      <c r="B3664" s="1" t="s">
        <v>47</v>
      </c>
      <c r="C3664" s="1" t="s">
        <v>18</v>
      </c>
      <c r="D3664" s="1" t="s">
        <v>53</v>
      </c>
      <c r="E3664" s="1" t="s">
        <v>13</v>
      </c>
      <c r="F3664">
        <v>2022</v>
      </c>
      <c r="G3664">
        <v>4</v>
      </c>
      <c r="H3664">
        <v>24045</v>
      </c>
      <c r="I3664">
        <v>213570</v>
      </c>
      <c r="J3664" s="4">
        <f>SUMIFS(I:I,D:D,External_Data[[#This Row],[Brand]],F:F,External_Data[[#This Row],[Year]])</f>
        <v>3078663</v>
      </c>
      <c r="K36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4414480</v>
      </c>
    </row>
    <row r="3665" spans="1:11" x14ac:dyDescent="0.25">
      <c r="A3665" s="1" t="s">
        <v>9</v>
      </c>
      <c r="B3665" s="1" t="s">
        <v>47</v>
      </c>
      <c r="C3665" s="1" t="s">
        <v>18</v>
      </c>
      <c r="D3665" s="1" t="s">
        <v>53</v>
      </c>
      <c r="E3665" s="1" t="s">
        <v>13</v>
      </c>
      <c r="F3665">
        <v>2022</v>
      </c>
      <c r="G3665">
        <v>5</v>
      </c>
      <c r="H3665">
        <v>21189</v>
      </c>
      <c r="I3665">
        <v>190239</v>
      </c>
      <c r="J3665" s="4">
        <f>SUMIFS(I:I,D:D,External_Data[[#This Row],[Brand]],F:F,External_Data[[#This Row],[Year]])</f>
        <v>3078663</v>
      </c>
      <c r="K36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4235931</v>
      </c>
    </row>
    <row r="3666" spans="1:11" x14ac:dyDescent="0.25">
      <c r="A3666" s="1" t="s">
        <v>9</v>
      </c>
      <c r="B3666" s="1" t="s">
        <v>47</v>
      </c>
      <c r="C3666" s="1" t="s">
        <v>18</v>
      </c>
      <c r="D3666" s="1" t="s">
        <v>53</v>
      </c>
      <c r="E3666" s="1" t="s">
        <v>13</v>
      </c>
      <c r="F3666">
        <v>2022</v>
      </c>
      <c r="G3666">
        <v>6</v>
      </c>
      <c r="H3666">
        <v>22092</v>
      </c>
      <c r="I3666">
        <v>196203</v>
      </c>
      <c r="J3666" s="4">
        <f>SUMIFS(I:I,D:D,External_Data[[#This Row],[Brand]],F:F,External_Data[[#This Row],[Year]])</f>
        <v>3078663</v>
      </c>
      <c r="K36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4076380</v>
      </c>
    </row>
    <row r="3667" spans="1:11" x14ac:dyDescent="0.25">
      <c r="A3667" s="1" t="s">
        <v>9</v>
      </c>
      <c r="B3667" s="1" t="s">
        <v>47</v>
      </c>
      <c r="C3667" s="1" t="s">
        <v>18</v>
      </c>
      <c r="D3667" s="1" t="s">
        <v>53</v>
      </c>
      <c r="E3667" s="1" t="s">
        <v>13</v>
      </c>
      <c r="F3667">
        <v>2022</v>
      </c>
      <c r="G3667">
        <v>7</v>
      </c>
      <c r="H3667">
        <v>20412</v>
      </c>
      <c r="I3667">
        <v>181104</v>
      </c>
      <c r="J3667" s="4">
        <f>SUMIFS(I:I,D:D,External_Data[[#This Row],[Brand]],F:F,External_Data[[#This Row],[Year]])</f>
        <v>3078663</v>
      </c>
      <c r="K36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3894933</v>
      </c>
    </row>
    <row r="3668" spans="1:11" x14ac:dyDescent="0.25">
      <c r="A3668" s="1" t="s">
        <v>9</v>
      </c>
      <c r="B3668" s="1" t="s">
        <v>47</v>
      </c>
      <c r="C3668" s="1" t="s">
        <v>18</v>
      </c>
      <c r="D3668" s="1" t="s">
        <v>53</v>
      </c>
      <c r="E3668" s="1" t="s">
        <v>13</v>
      </c>
      <c r="F3668">
        <v>2022</v>
      </c>
      <c r="G3668">
        <v>8</v>
      </c>
      <c r="H3668">
        <v>24213</v>
      </c>
      <c r="I3668">
        <v>215565</v>
      </c>
      <c r="J3668" s="4">
        <f>SUMIFS(I:I,D:D,External_Data[[#This Row],[Brand]],F:F,External_Data[[#This Row],[Year]])</f>
        <v>3078663</v>
      </c>
      <c r="K36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3705597</v>
      </c>
    </row>
    <row r="3669" spans="1:11" x14ac:dyDescent="0.25">
      <c r="A3669" s="1" t="s">
        <v>9</v>
      </c>
      <c r="B3669" s="1" t="s">
        <v>47</v>
      </c>
      <c r="C3669" s="1" t="s">
        <v>18</v>
      </c>
      <c r="D3669" s="1" t="s">
        <v>53</v>
      </c>
      <c r="E3669" s="1" t="s">
        <v>13</v>
      </c>
      <c r="F3669">
        <v>2022</v>
      </c>
      <c r="G3669">
        <v>9</v>
      </c>
      <c r="H3669">
        <v>25893</v>
      </c>
      <c r="I3669">
        <v>231714</v>
      </c>
      <c r="J3669" s="4">
        <f>SUMIFS(I:I,D:D,External_Data[[#This Row],[Brand]],F:F,External_Data[[#This Row],[Year]])</f>
        <v>3078663</v>
      </c>
      <c r="K36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3561502</v>
      </c>
    </row>
    <row r="3670" spans="1:11" x14ac:dyDescent="0.25">
      <c r="A3670" s="1" t="s">
        <v>9</v>
      </c>
      <c r="B3670" s="1" t="s">
        <v>47</v>
      </c>
      <c r="C3670" s="1" t="s">
        <v>18</v>
      </c>
      <c r="D3670" s="1" t="s">
        <v>53</v>
      </c>
      <c r="E3670" s="1" t="s">
        <v>13</v>
      </c>
      <c r="F3670">
        <v>2022</v>
      </c>
      <c r="G3670">
        <v>10</v>
      </c>
      <c r="H3670">
        <v>20349</v>
      </c>
      <c r="I3670">
        <v>180621</v>
      </c>
      <c r="J3670" s="4">
        <f>SUMIFS(I:I,D:D,External_Data[[#This Row],[Brand]],F:F,External_Data[[#This Row],[Year]])</f>
        <v>3078663</v>
      </c>
      <c r="K36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3385529</v>
      </c>
    </row>
    <row r="3671" spans="1:11" x14ac:dyDescent="0.25">
      <c r="A3671" s="1" t="s">
        <v>9</v>
      </c>
      <c r="B3671" s="1" t="s">
        <v>47</v>
      </c>
      <c r="C3671" s="1" t="s">
        <v>18</v>
      </c>
      <c r="D3671" s="1" t="s">
        <v>53</v>
      </c>
      <c r="E3671" s="1" t="s">
        <v>13</v>
      </c>
      <c r="F3671">
        <v>2022</v>
      </c>
      <c r="G3671">
        <v>11</v>
      </c>
      <c r="H3671">
        <v>20748</v>
      </c>
      <c r="I3671">
        <v>184275</v>
      </c>
      <c r="J3671" s="4">
        <f>SUMIFS(I:I,D:D,External_Data[[#This Row],[Brand]],F:F,External_Data[[#This Row],[Year]])</f>
        <v>3078663</v>
      </c>
      <c r="K36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3225817</v>
      </c>
    </row>
    <row r="3672" spans="1:11" x14ac:dyDescent="0.25">
      <c r="A3672" s="1" t="s">
        <v>9</v>
      </c>
      <c r="B3672" s="1" t="s">
        <v>47</v>
      </c>
      <c r="C3672" s="1" t="s">
        <v>18</v>
      </c>
      <c r="D3672" s="1" t="s">
        <v>53</v>
      </c>
      <c r="E3672" s="1" t="s">
        <v>13</v>
      </c>
      <c r="F3672">
        <v>2022</v>
      </c>
      <c r="G3672">
        <v>12</v>
      </c>
      <c r="H3672">
        <v>21735</v>
      </c>
      <c r="I3672">
        <v>200382</v>
      </c>
      <c r="J3672" s="4">
        <f>SUMIFS(I:I,D:D,External_Data[[#This Row],[Brand]],F:F,External_Data[[#This Row],[Year]])</f>
        <v>3078663</v>
      </c>
      <c r="K36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3078663</v>
      </c>
    </row>
    <row r="3673" spans="1:11" x14ac:dyDescent="0.25">
      <c r="A3673" s="1" t="s">
        <v>9</v>
      </c>
      <c r="B3673" s="1" t="s">
        <v>47</v>
      </c>
      <c r="C3673" s="1" t="s">
        <v>18</v>
      </c>
      <c r="D3673" s="1" t="s">
        <v>53</v>
      </c>
      <c r="E3673" s="1" t="s">
        <v>13</v>
      </c>
      <c r="F3673">
        <v>2023</v>
      </c>
      <c r="G3673">
        <v>1</v>
      </c>
      <c r="H3673">
        <v>29008</v>
      </c>
      <c r="I3673">
        <v>275548</v>
      </c>
      <c r="J3673" s="4">
        <f>SUMIFS(I:I,D:D,External_Data[[#This Row],[Brand]],F:F,External_Data[[#This Row],[Year]])</f>
        <v>1256332</v>
      </c>
      <c r="K36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1498483</v>
      </c>
    </row>
    <row r="3674" spans="1:11" x14ac:dyDescent="0.25">
      <c r="A3674" s="1" t="s">
        <v>9</v>
      </c>
      <c r="B3674" s="1" t="s">
        <v>47</v>
      </c>
      <c r="C3674" s="1" t="s">
        <v>18</v>
      </c>
      <c r="D3674" s="1" t="s">
        <v>53</v>
      </c>
      <c r="E3674" s="1" t="s">
        <v>13</v>
      </c>
      <c r="F3674">
        <v>2023</v>
      </c>
      <c r="G3674">
        <v>2</v>
      </c>
      <c r="H3674">
        <v>28420</v>
      </c>
      <c r="I3674">
        <v>274876</v>
      </c>
      <c r="J3674" s="4">
        <f>SUMIFS(I:I,D:D,External_Data[[#This Row],[Brand]],F:F,External_Data[[#This Row],[Year]])</f>
        <v>1256332</v>
      </c>
      <c r="K36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1480717</v>
      </c>
    </row>
    <row r="3675" spans="1:11" x14ac:dyDescent="0.25">
      <c r="A3675" s="1" t="s">
        <v>9</v>
      </c>
      <c r="B3675" s="1" t="s">
        <v>47</v>
      </c>
      <c r="C3675" s="1" t="s">
        <v>18</v>
      </c>
      <c r="D3675" s="1" t="s">
        <v>53</v>
      </c>
      <c r="E3675" s="1" t="s">
        <v>13</v>
      </c>
      <c r="F3675">
        <v>2023</v>
      </c>
      <c r="G3675">
        <v>3</v>
      </c>
      <c r="H3675">
        <v>35084</v>
      </c>
      <c r="I3675">
        <v>337344</v>
      </c>
      <c r="J3675" s="4">
        <f>SUMIFS(I:I,D:D,External_Data[[#This Row],[Brand]],F:F,External_Data[[#This Row],[Year]])</f>
        <v>1256332</v>
      </c>
      <c r="K36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1457008</v>
      </c>
    </row>
    <row r="3676" spans="1:11" x14ac:dyDescent="0.25">
      <c r="A3676" s="1" t="s">
        <v>9</v>
      </c>
      <c r="B3676" s="1" t="s">
        <v>47</v>
      </c>
      <c r="C3676" s="1" t="s">
        <v>18</v>
      </c>
      <c r="D3676" s="1" t="s">
        <v>53</v>
      </c>
      <c r="E3676" s="1" t="s">
        <v>14</v>
      </c>
      <c r="F3676">
        <v>2018</v>
      </c>
      <c r="G3676">
        <v>1</v>
      </c>
      <c r="H3676">
        <v>1715</v>
      </c>
      <c r="I3676">
        <v>1421</v>
      </c>
      <c r="J3676" s="4">
        <f>SUMIFS(I:I,D:D,External_Data[[#This Row],[Brand]],F:F,External_Data[[#This Row],[Year]])</f>
        <v>1891393</v>
      </c>
      <c r="K36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77" spans="1:11" x14ac:dyDescent="0.25">
      <c r="A3677" s="1" t="s">
        <v>9</v>
      </c>
      <c r="B3677" s="1" t="s">
        <v>47</v>
      </c>
      <c r="C3677" s="1" t="s">
        <v>18</v>
      </c>
      <c r="D3677" s="1" t="s">
        <v>53</v>
      </c>
      <c r="E3677" s="1" t="s">
        <v>14</v>
      </c>
      <c r="F3677">
        <v>2018</v>
      </c>
      <c r="G3677">
        <v>2</v>
      </c>
      <c r="H3677">
        <v>3605</v>
      </c>
      <c r="I3677">
        <v>3017</v>
      </c>
      <c r="J3677" s="4">
        <f>SUMIFS(I:I,D:D,External_Data[[#This Row],[Brand]],F:F,External_Data[[#This Row],[Year]])</f>
        <v>1891393</v>
      </c>
      <c r="K36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78" spans="1:11" x14ac:dyDescent="0.25">
      <c r="A3678" s="1" t="s">
        <v>9</v>
      </c>
      <c r="B3678" s="1" t="s">
        <v>47</v>
      </c>
      <c r="C3678" s="1" t="s">
        <v>18</v>
      </c>
      <c r="D3678" s="1" t="s">
        <v>53</v>
      </c>
      <c r="E3678" s="1" t="s">
        <v>14</v>
      </c>
      <c r="F3678">
        <v>2018</v>
      </c>
      <c r="G3678">
        <v>3</v>
      </c>
      <c r="H3678">
        <v>3115</v>
      </c>
      <c r="I3678">
        <v>2555</v>
      </c>
      <c r="J3678" s="4">
        <f>SUMIFS(I:I,D:D,External_Data[[#This Row],[Brand]],F:F,External_Data[[#This Row],[Year]])</f>
        <v>1891393</v>
      </c>
      <c r="K36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79" spans="1:11" x14ac:dyDescent="0.25">
      <c r="A3679" s="1" t="s">
        <v>9</v>
      </c>
      <c r="B3679" s="1" t="s">
        <v>47</v>
      </c>
      <c r="C3679" s="1" t="s">
        <v>18</v>
      </c>
      <c r="D3679" s="1" t="s">
        <v>53</v>
      </c>
      <c r="E3679" s="1" t="s">
        <v>14</v>
      </c>
      <c r="F3679">
        <v>2018</v>
      </c>
      <c r="G3679">
        <v>4</v>
      </c>
      <c r="H3679">
        <v>315</v>
      </c>
      <c r="I3679">
        <v>2436</v>
      </c>
      <c r="J3679" s="4">
        <f>SUMIFS(I:I,D:D,External_Data[[#This Row],[Brand]],F:F,External_Data[[#This Row],[Year]])</f>
        <v>1891393</v>
      </c>
      <c r="K36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0" spans="1:11" x14ac:dyDescent="0.25">
      <c r="A3680" s="1" t="s">
        <v>9</v>
      </c>
      <c r="B3680" s="1" t="s">
        <v>47</v>
      </c>
      <c r="C3680" s="1" t="s">
        <v>18</v>
      </c>
      <c r="D3680" s="1" t="s">
        <v>53</v>
      </c>
      <c r="E3680" s="1" t="s">
        <v>14</v>
      </c>
      <c r="F3680">
        <v>2018</v>
      </c>
      <c r="G3680">
        <v>5</v>
      </c>
      <c r="H3680">
        <v>147</v>
      </c>
      <c r="I3680">
        <v>12355</v>
      </c>
      <c r="J3680" s="4">
        <f>SUMIFS(I:I,D:D,External_Data[[#This Row],[Brand]],F:F,External_Data[[#This Row],[Year]])</f>
        <v>1891393</v>
      </c>
      <c r="K36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1" spans="1:11" x14ac:dyDescent="0.25">
      <c r="A3681" s="1" t="s">
        <v>9</v>
      </c>
      <c r="B3681" s="1" t="s">
        <v>47</v>
      </c>
      <c r="C3681" s="1" t="s">
        <v>18</v>
      </c>
      <c r="D3681" s="1" t="s">
        <v>53</v>
      </c>
      <c r="E3681" s="1" t="s">
        <v>14</v>
      </c>
      <c r="F3681">
        <v>2018</v>
      </c>
      <c r="G3681">
        <v>6</v>
      </c>
      <c r="H3681">
        <v>3605</v>
      </c>
      <c r="I3681">
        <v>3157</v>
      </c>
      <c r="J3681" s="4">
        <f>SUMIFS(I:I,D:D,External_Data[[#This Row],[Brand]],F:F,External_Data[[#This Row],[Year]])</f>
        <v>1891393</v>
      </c>
      <c r="K36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2" spans="1:11" x14ac:dyDescent="0.25">
      <c r="A3682" s="1" t="s">
        <v>9</v>
      </c>
      <c r="B3682" s="1" t="s">
        <v>47</v>
      </c>
      <c r="C3682" s="1" t="s">
        <v>18</v>
      </c>
      <c r="D3682" s="1" t="s">
        <v>53</v>
      </c>
      <c r="E3682" s="1" t="s">
        <v>14</v>
      </c>
      <c r="F3682">
        <v>2018</v>
      </c>
      <c r="G3682">
        <v>7</v>
      </c>
      <c r="H3682">
        <v>371</v>
      </c>
      <c r="I3682">
        <v>3122</v>
      </c>
      <c r="J3682" s="4">
        <f>SUMIFS(I:I,D:D,External_Data[[#This Row],[Brand]],F:F,External_Data[[#This Row],[Year]])</f>
        <v>1891393</v>
      </c>
      <c r="K36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3" spans="1:11" x14ac:dyDescent="0.25">
      <c r="A3683" s="1" t="s">
        <v>9</v>
      </c>
      <c r="B3683" s="1" t="s">
        <v>47</v>
      </c>
      <c r="C3683" s="1" t="s">
        <v>18</v>
      </c>
      <c r="D3683" s="1" t="s">
        <v>53</v>
      </c>
      <c r="E3683" s="1" t="s">
        <v>14</v>
      </c>
      <c r="F3683">
        <v>2018</v>
      </c>
      <c r="G3683">
        <v>8</v>
      </c>
      <c r="H3683">
        <v>2485</v>
      </c>
      <c r="I3683">
        <v>20685</v>
      </c>
      <c r="J3683" s="4">
        <f>SUMIFS(I:I,D:D,External_Data[[#This Row],[Brand]],F:F,External_Data[[#This Row],[Year]])</f>
        <v>1891393</v>
      </c>
      <c r="K36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4" spans="1:11" x14ac:dyDescent="0.25">
      <c r="A3684" s="1" t="s">
        <v>9</v>
      </c>
      <c r="B3684" s="1" t="s">
        <v>47</v>
      </c>
      <c r="C3684" s="1" t="s">
        <v>18</v>
      </c>
      <c r="D3684" s="1" t="s">
        <v>53</v>
      </c>
      <c r="E3684" s="1" t="s">
        <v>14</v>
      </c>
      <c r="F3684">
        <v>2018</v>
      </c>
      <c r="G3684">
        <v>9</v>
      </c>
      <c r="H3684">
        <v>182</v>
      </c>
      <c r="I3684">
        <v>1351</v>
      </c>
      <c r="J3684" s="4">
        <f>SUMIFS(I:I,D:D,External_Data[[#This Row],[Brand]],F:F,External_Data[[#This Row],[Year]])</f>
        <v>1891393</v>
      </c>
      <c r="K36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5" spans="1:11" x14ac:dyDescent="0.25">
      <c r="A3685" s="1" t="s">
        <v>9</v>
      </c>
      <c r="B3685" s="1" t="s">
        <v>47</v>
      </c>
      <c r="C3685" s="1" t="s">
        <v>18</v>
      </c>
      <c r="D3685" s="1" t="s">
        <v>53</v>
      </c>
      <c r="E3685" s="1" t="s">
        <v>14</v>
      </c>
      <c r="F3685">
        <v>2018</v>
      </c>
      <c r="G3685">
        <v>10</v>
      </c>
      <c r="H3685">
        <v>378</v>
      </c>
      <c r="I3685">
        <v>31395</v>
      </c>
      <c r="J3685" s="4">
        <f>SUMIFS(I:I,D:D,External_Data[[#This Row],[Brand]],F:F,External_Data[[#This Row],[Year]])</f>
        <v>1891393</v>
      </c>
      <c r="K36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6" spans="1:11" x14ac:dyDescent="0.25">
      <c r="A3686" s="1" t="s">
        <v>9</v>
      </c>
      <c r="B3686" s="1" t="s">
        <v>47</v>
      </c>
      <c r="C3686" s="1" t="s">
        <v>18</v>
      </c>
      <c r="D3686" s="1" t="s">
        <v>53</v>
      </c>
      <c r="E3686" s="1" t="s">
        <v>14</v>
      </c>
      <c r="F3686">
        <v>2018</v>
      </c>
      <c r="G3686">
        <v>11</v>
      </c>
      <c r="H3686">
        <v>1855</v>
      </c>
      <c r="I3686">
        <v>15155</v>
      </c>
      <c r="J3686" s="4">
        <f>SUMIFS(I:I,D:D,External_Data[[#This Row],[Brand]],F:F,External_Data[[#This Row],[Year]])</f>
        <v>1891393</v>
      </c>
      <c r="K36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7" spans="1:11" x14ac:dyDescent="0.25">
      <c r="A3687" s="1" t="s">
        <v>9</v>
      </c>
      <c r="B3687" s="1" t="s">
        <v>47</v>
      </c>
      <c r="C3687" s="1" t="s">
        <v>18</v>
      </c>
      <c r="D3687" s="1" t="s">
        <v>53</v>
      </c>
      <c r="E3687" s="1" t="s">
        <v>14</v>
      </c>
      <c r="F3687">
        <v>2018</v>
      </c>
      <c r="G3687">
        <v>12</v>
      </c>
      <c r="H3687">
        <v>315</v>
      </c>
      <c r="I3687">
        <v>2562</v>
      </c>
      <c r="J3687" s="4">
        <f>SUMIFS(I:I,D:D,External_Data[[#This Row],[Brand]],F:F,External_Data[[#This Row],[Year]])</f>
        <v>1891393</v>
      </c>
      <c r="K36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688" spans="1:11" x14ac:dyDescent="0.25">
      <c r="A3688" s="1" t="s">
        <v>9</v>
      </c>
      <c r="B3688" s="1" t="s">
        <v>47</v>
      </c>
      <c r="C3688" s="1" t="s">
        <v>18</v>
      </c>
      <c r="D3688" s="1" t="s">
        <v>53</v>
      </c>
      <c r="E3688" s="1" t="s">
        <v>14</v>
      </c>
      <c r="F3688">
        <v>2019</v>
      </c>
      <c r="G3688">
        <v>1</v>
      </c>
      <c r="H3688">
        <v>567</v>
      </c>
      <c r="I3688">
        <v>4711</v>
      </c>
      <c r="J3688" s="4">
        <f>SUMIFS(I:I,D:D,External_Data[[#This Row],[Brand]],F:F,External_Data[[#This Row],[Year]])</f>
        <v>872144</v>
      </c>
      <c r="K36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888517</v>
      </c>
    </row>
    <row r="3689" spans="1:11" x14ac:dyDescent="0.25">
      <c r="A3689" s="1" t="s">
        <v>9</v>
      </c>
      <c r="B3689" s="1" t="s">
        <v>47</v>
      </c>
      <c r="C3689" s="1" t="s">
        <v>18</v>
      </c>
      <c r="D3689" s="1" t="s">
        <v>53</v>
      </c>
      <c r="E3689" s="1" t="s">
        <v>14</v>
      </c>
      <c r="F3689">
        <v>2019</v>
      </c>
      <c r="G3689">
        <v>2</v>
      </c>
      <c r="H3689">
        <v>784</v>
      </c>
      <c r="I3689">
        <v>6377</v>
      </c>
      <c r="J3689" s="4">
        <f>SUMIFS(I:I,D:D,External_Data[[#This Row],[Brand]],F:F,External_Data[[#This Row],[Year]])</f>
        <v>872144</v>
      </c>
      <c r="K36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884912</v>
      </c>
    </row>
    <row r="3690" spans="1:11" x14ac:dyDescent="0.25">
      <c r="A3690" s="1" t="s">
        <v>9</v>
      </c>
      <c r="B3690" s="1" t="s">
        <v>47</v>
      </c>
      <c r="C3690" s="1" t="s">
        <v>18</v>
      </c>
      <c r="D3690" s="1" t="s">
        <v>53</v>
      </c>
      <c r="E3690" s="1" t="s">
        <v>14</v>
      </c>
      <c r="F3690">
        <v>2019</v>
      </c>
      <c r="G3690">
        <v>3</v>
      </c>
      <c r="H3690">
        <v>679</v>
      </c>
      <c r="I3690">
        <v>5509</v>
      </c>
      <c r="J3690" s="4">
        <f>SUMIFS(I:I,D:D,External_Data[[#This Row],[Brand]],F:F,External_Data[[#This Row],[Year]])</f>
        <v>872144</v>
      </c>
      <c r="K36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881797</v>
      </c>
    </row>
    <row r="3691" spans="1:11" x14ac:dyDescent="0.25">
      <c r="A3691" s="1" t="s">
        <v>9</v>
      </c>
      <c r="B3691" s="1" t="s">
        <v>47</v>
      </c>
      <c r="C3691" s="1" t="s">
        <v>18</v>
      </c>
      <c r="D3691" s="1" t="s">
        <v>53</v>
      </c>
      <c r="E3691" s="1" t="s">
        <v>14</v>
      </c>
      <c r="F3691">
        <v>2019</v>
      </c>
      <c r="G3691">
        <v>4</v>
      </c>
      <c r="H3691">
        <v>1008</v>
      </c>
      <c r="I3691">
        <v>8295</v>
      </c>
      <c r="J3691" s="4">
        <f>SUMIFS(I:I,D:D,External_Data[[#This Row],[Brand]],F:F,External_Data[[#This Row],[Year]])</f>
        <v>872144</v>
      </c>
      <c r="K36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881482</v>
      </c>
    </row>
    <row r="3692" spans="1:11" x14ac:dyDescent="0.25">
      <c r="A3692" s="1" t="s">
        <v>9</v>
      </c>
      <c r="B3692" s="1" t="s">
        <v>47</v>
      </c>
      <c r="C3692" s="1" t="s">
        <v>18</v>
      </c>
      <c r="D3692" s="1" t="s">
        <v>53</v>
      </c>
      <c r="E3692" s="1" t="s">
        <v>14</v>
      </c>
      <c r="F3692">
        <v>2019</v>
      </c>
      <c r="G3692">
        <v>5</v>
      </c>
      <c r="H3692">
        <v>427</v>
      </c>
      <c r="I3692">
        <v>3521</v>
      </c>
      <c r="J3692" s="4">
        <f>SUMIFS(I:I,D:D,External_Data[[#This Row],[Brand]],F:F,External_Data[[#This Row],[Year]])</f>
        <v>872144</v>
      </c>
      <c r="K36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881335</v>
      </c>
    </row>
    <row r="3693" spans="1:11" x14ac:dyDescent="0.25">
      <c r="A3693" s="1" t="s">
        <v>9</v>
      </c>
      <c r="B3693" s="1" t="s">
        <v>47</v>
      </c>
      <c r="C3693" s="1" t="s">
        <v>18</v>
      </c>
      <c r="D3693" s="1" t="s">
        <v>53</v>
      </c>
      <c r="E3693" s="1" t="s">
        <v>14</v>
      </c>
      <c r="F3693">
        <v>2019</v>
      </c>
      <c r="G3693">
        <v>6</v>
      </c>
      <c r="H3693">
        <v>987</v>
      </c>
      <c r="I3693">
        <v>8099</v>
      </c>
      <c r="J3693" s="4">
        <f>SUMIFS(I:I,D:D,External_Data[[#This Row],[Brand]],F:F,External_Data[[#This Row],[Year]])</f>
        <v>872144</v>
      </c>
      <c r="K36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877730</v>
      </c>
    </row>
    <row r="3694" spans="1:11" x14ac:dyDescent="0.25">
      <c r="A3694" s="1" t="s">
        <v>9</v>
      </c>
      <c r="B3694" s="1" t="s">
        <v>47</v>
      </c>
      <c r="C3694" s="1" t="s">
        <v>18</v>
      </c>
      <c r="D3694" s="1" t="s">
        <v>53</v>
      </c>
      <c r="E3694" s="1" t="s">
        <v>14</v>
      </c>
      <c r="F3694">
        <v>2019</v>
      </c>
      <c r="G3694">
        <v>7</v>
      </c>
      <c r="H3694">
        <v>1449</v>
      </c>
      <c r="I3694">
        <v>12509</v>
      </c>
      <c r="J3694" s="4">
        <f>SUMIFS(I:I,D:D,External_Data[[#This Row],[Brand]],F:F,External_Data[[#This Row],[Year]])</f>
        <v>872144</v>
      </c>
      <c r="K36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877359</v>
      </c>
    </row>
    <row r="3695" spans="1:11" x14ac:dyDescent="0.25">
      <c r="A3695" s="1" t="s">
        <v>9</v>
      </c>
      <c r="B3695" s="1" t="s">
        <v>47</v>
      </c>
      <c r="C3695" s="1" t="s">
        <v>18</v>
      </c>
      <c r="D3695" s="1" t="s">
        <v>53</v>
      </c>
      <c r="E3695" s="1" t="s">
        <v>14</v>
      </c>
      <c r="F3695">
        <v>2019</v>
      </c>
      <c r="G3695">
        <v>8</v>
      </c>
      <c r="H3695">
        <v>1358</v>
      </c>
      <c r="I3695">
        <v>11557</v>
      </c>
      <c r="J3695" s="4">
        <f>SUMIFS(I:I,D:D,External_Data[[#This Row],[Brand]],F:F,External_Data[[#This Row],[Year]])</f>
        <v>872144</v>
      </c>
      <c r="K36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874874</v>
      </c>
    </row>
    <row r="3696" spans="1:11" x14ac:dyDescent="0.25">
      <c r="A3696" s="1" t="s">
        <v>9</v>
      </c>
      <c r="B3696" s="1" t="s">
        <v>47</v>
      </c>
      <c r="C3696" s="1" t="s">
        <v>18</v>
      </c>
      <c r="D3696" s="1" t="s">
        <v>53</v>
      </c>
      <c r="E3696" s="1" t="s">
        <v>14</v>
      </c>
      <c r="F3696">
        <v>2019</v>
      </c>
      <c r="G3696">
        <v>9</v>
      </c>
      <c r="H3696">
        <v>1386</v>
      </c>
      <c r="I3696">
        <v>11900</v>
      </c>
      <c r="J3696" s="4">
        <f>SUMIFS(I:I,D:D,External_Data[[#This Row],[Brand]],F:F,External_Data[[#This Row],[Year]])</f>
        <v>872144</v>
      </c>
      <c r="K36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874692</v>
      </c>
    </row>
    <row r="3697" spans="1:11" x14ac:dyDescent="0.25">
      <c r="A3697" s="1" t="s">
        <v>9</v>
      </c>
      <c r="B3697" s="1" t="s">
        <v>47</v>
      </c>
      <c r="C3697" s="1" t="s">
        <v>18</v>
      </c>
      <c r="D3697" s="1" t="s">
        <v>53</v>
      </c>
      <c r="E3697" s="1" t="s">
        <v>14</v>
      </c>
      <c r="F3697">
        <v>2019</v>
      </c>
      <c r="G3697">
        <v>10</v>
      </c>
      <c r="H3697">
        <v>1218</v>
      </c>
      <c r="I3697">
        <v>10360</v>
      </c>
      <c r="J3697" s="4">
        <f>SUMIFS(I:I,D:D,External_Data[[#This Row],[Brand]],F:F,External_Data[[#This Row],[Year]])</f>
        <v>872144</v>
      </c>
      <c r="K36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874314</v>
      </c>
    </row>
    <row r="3698" spans="1:11" x14ac:dyDescent="0.25">
      <c r="A3698" s="1" t="s">
        <v>9</v>
      </c>
      <c r="B3698" s="1" t="s">
        <v>47</v>
      </c>
      <c r="C3698" s="1" t="s">
        <v>18</v>
      </c>
      <c r="D3698" s="1" t="s">
        <v>53</v>
      </c>
      <c r="E3698" s="1" t="s">
        <v>14</v>
      </c>
      <c r="F3698">
        <v>2019</v>
      </c>
      <c r="G3698">
        <v>11</v>
      </c>
      <c r="H3698">
        <v>931</v>
      </c>
      <c r="I3698">
        <v>7742</v>
      </c>
      <c r="J3698" s="4">
        <f>SUMIFS(I:I,D:D,External_Data[[#This Row],[Brand]],F:F,External_Data[[#This Row],[Year]])</f>
        <v>872144</v>
      </c>
      <c r="K36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872459</v>
      </c>
    </row>
    <row r="3699" spans="1:11" x14ac:dyDescent="0.25">
      <c r="A3699" s="1" t="s">
        <v>9</v>
      </c>
      <c r="B3699" s="1" t="s">
        <v>47</v>
      </c>
      <c r="C3699" s="1" t="s">
        <v>18</v>
      </c>
      <c r="D3699" s="1" t="s">
        <v>53</v>
      </c>
      <c r="E3699" s="1" t="s">
        <v>14</v>
      </c>
      <c r="F3699">
        <v>2019</v>
      </c>
      <c r="G3699">
        <v>12</v>
      </c>
      <c r="H3699">
        <v>1407</v>
      </c>
      <c r="I3699">
        <v>12019</v>
      </c>
      <c r="J3699" s="4">
        <f>SUMIFS(I:I,D:D,External_Data[[#This Row],[Brand]],F:F,External_Data[[#This Row],[Year]])</f>
        <v>872144</v>
      </c>
      <c r="K36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872144</v>
      </c>
    </row>
    <row r="3700" spans="1:11" x14ac:dyDescent="0.25">
      <c r="A3700" s="1" t="s">
        <v>9</v>
      </c>
      <c r="B3700" s="1" t="s">
        <v>47</v>
      </c>
      <c r="C3700" s="1" t="s">
        <v>18</v>
      </c>
      <c r="D3700" s="1" t="s">
        <v>53</v>
      </c>
      <c r="E3700" s="1" t="s">
        <v>14</v>
      </c>
      <c r="F3700">
        <v>2020</v>
      </c>
      <c r="G3700">
        <v>1</v>
      </c>
      <c r="H3700">
        <v>1218</v>
      </c>
      <c r="I3700">
        <v>103215</v>
      </c>
      <c r="J3700" s="4">
        <f>SUMIFS(I:I,D:D,External_Data[[#This Row],[Brand]],F:F,External_Data[[#This Row],[Year]])</f>
        <v>6443808</v>
      </c>
      <c r="K37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6455442</v>
      </c>
    </row>
    <row r="3701" spans="1:11" x14ac:dyDescent="0.25">
      <c r="A3701" s="1" t="s">
        <v>9</v>
      </c>
      <c r="B3701" s="1" t="s">
        <v>47</v>
      </c>
      <c r="C3701" s="1" t="s">
        <v>18</v>
      </c>
      <c r="D3701" s="1" t="s">
        <v>53</v>
      </c>
      <c r="E3701" s="1" t="s">
        <v>14</v>
      </c>
      <c r="F3701">
        <v>2020</v>
      </c>
      <c r="G3701">
        <v>2</v>
      </c>
      <c r="H3701">
        <v>16485</v>
      </c>
      <c r="I3701">
        <v>14238</v>
      </c>
      <c r="J3701" s="4">
        <f>SUMIFS(I:I,D:D,External_Data[[#This Row],[Brand]],F:F,External_Data[[#This Row],[Year]])</f>
        <v>6443808</v>
      </c>
      <c r="K37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6454658</v>
      </c>
    </row>
    <row r="3702" spans="1:11" x14ac:dyDescent="0.25">
      <c r="A3702" s="1" t="s">
        <v>9</v>
      </c>
      <c r="B3702" s="1" t="s">
        <v>47</v>
      </c>
      <c r="C3702" s="1" t="s">
        <v>18</v>
      </c>
      <c r="D3702" s="1" t="s">
        <v>53</v>
      </c>
      <c r="E3702" s="1" t="s">
        <v>14</v>
      </c>
      <c r="F3702">
        <v>2020</v>
      </c>
      <c r="G3702">
        <v>3</v>
      </c>
      <c r="H3702">
        <v>1911</v>
      </c>
      <c r="I3702">
        <v>158865</v>
      </c>
      <c r="J3702" s="4">
        <f>SUMIFS(I:I,D:D,External_Data[[#This Row],[Brand]],F:F,External_Data[[#This Row],[Year]])</f>
        <v>6443808</v>
      </c>
      <c r="K37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6453979</v>
      </c>
    </row>
    <row r="3703" spans="1:11" x14ac:dyDescent="0.25">
      <c r="A3703" s="1" t="s">
        <v>9</v>
      </c>
      <c r="B3703" s="1" t="s">
        <v>47</v>
      </c>
      <c r="C3703" s="1" t="s">
        <v>18</v>
      </c>
      <c r="D3703" s="1" t="s">
        <v>53</v>
      </c>
      <c r="E3703" s="1" t="s">
        <v>14</v>
      </c>
      <c r="F3703">
        <v>2020</v>
      </c>
      <c r="G3703">
        <v>4</v>
      </c>
      <c r="H3703">
        <v>18585</v>
      </c>
      <c r="I3703">
        <v>163065</v>
      </c>
      <c r="J3703" s="4">
        <f>SUMIFS(I:I,D:D,External_Data[[#This Row],[Brand]],F:F,External_Data[[#This Row],[Year]])</f>
        <v>6443808</v>
      </c>
      <c r="K37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6452971</v>
      </c>
    </row>
    <row r="3704" spans="1:11" x14ac:dyDescent="0.25">
      <c r="A3704" s="1" t="s">
        <v>9</v>
      </c>
      <c r="B3704" s="1" t="s">
        <v>47</v>
      </c>
      <c r="C3704" s="1" t="s">
        <v>18</v>
      </c>
      <c r="D3704" s="1" t="s">
        <v>53</v>
      </c>
      <c r="E3704" s="1" t="s">
        <v>14</v>
      </c>
      <c r="F3704">
        <v>2020</v>
      </c>
      <c r="G3704">
        <v>5</v>
      </c>
      <c r="H3704">
        <v>10815</v>
      </c>
      <c r="I3704">
        <v>8967</v>
      </c>
      <c r="J3704" s="4">
        <f>SUMIFS(I:I,D:D,External_Data[[#This Row],[Brand]],F:F,External_Data[[#This Row],[Year]])</f>
        <v>6443808</v>
      </c>
      <c r="K37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6452544</v>
      </c>
    </row>
    <row r="3705" spans="1:11" x14ac:dyDescent="0.25">
      <c r="A3705" s="1" t="s">
        <v>9</v>
      </c>
      <c r="B3705" s="1" t="s">
        <v>47</v>
      </c>
      <c r="C3705" s="1" t="s">
        <v>18</v>
      </c>
      <c r="D3705" s="1" t="s">
        <v>53</v>
      </c>
      <c r="E3705" s="1" t="s">
        <v>14</v>
      </c>
      <c r="F3705">
        <v>2020</v>
      </c>
      <c r="G3705">
        <v>6</v>
      </c>
      <c r="H3705">
        <v>1407</v>
      </c>
      <c r="I3705">
        <v>11802</v>
      </c>
      <c r="J3705" s="4">
        <f>SUMIFS(I:I,D:D,External_Data[[#This Row],[Brand]],F:F,External_Data[[#This Row],[Year]])</f>
        <v>6443808</v>
      </c>
      <c r="K37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6451557</v>
      </c>
    </row>
    <row r="3706" spans="1:11" x14ac:dyDescent="0.25">
      <c r="A3706" s="1" t="s">
        <v>9</v>
      </c>
      <c r="B3706" s="1" t="s">
        <v>47</v>
      </c>
      <c r="C3706" s="1" t="s">
        <v>18</v>
      </c>
      <c r="D3706" s="1" t="s">
        <v>53</v>
      </c>
      <c r="E3706" s="1" t="s">
        <v>14</v>
      </c>
      <c r="F3706">
        <v>2020</v>
      </c>
      <c r="G3706">
        <v>7</v>
      </c>
      <c r="H3706">
        <v>1365</v>
      </c>
      <c r="I3706">
        <v>117915</v>
      </c>
      <c r="J3706" s="4">
        <f>SUMIFS(I:I,D:D,External_Data[[#This Row],[Brand]],F:F,External_Data[[#This Row],[Year]])</f>
        <v>6443808</v>
      </c>
      <c r="K37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6450108</v>
      </c>
    </row>
    <row r="3707" spans="1:11" x14ac:dyDescent="0.25">
      <c r="A3707" s="1" t="s">
        <v>9</v>
      </c>
      <c r="B3707" s="1" t="s">
        <v>47</v>
      </c>
      <c r="C3707" s="1" t="s">
        <v>18</v>
      </c>
      <c r="D3707" s="1" t="s">
        <v>53</v>
      </c>
      <c r="E3707" s="1" t="s">
        <v>14</v>
      </c>
      <c r="F3707">
        <v>2020</v>
      </c>
      <c r="G3707">
        <v>8</v>
      </c>
      <c r="H3707">
        <v>1197</v>
      </c>
      <c r="I3707">
        <v>101745</v>
      </c>
      <c r="J3707" s="4">
        <f>SUMIFS(I:I,D:D,External_Data[[#This Row],[Brand]],F:F,External_Data[[#This Row],[Year]])</f>
        <v>6443808</v>
      </c>
      <c r="K37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6448750</v>
      </c>
    </row>
    <row r="3708" spans="1:11" x14ac:dyDescent="0.25">
      <c r="A3708" s="1" t="s">
        <v>9</v>
      </c>
      <c r="B3708" s="1" t="s">
        <v>47</v>
      </c>
      <c r="C3708" s="1" t="s">
        <v>18</v>
      </c>
      <c r="D3708" s="1" t="s">
        <v>53</v>
      </c>
      <c r="E3708" s="1" t="s">
        <v>14</v>
      </c>
      <c r="F3708">
        <v>2020</v>
      </c>
      <c r="G3708">
        <v>9</v>
      </c>
      <c r="H3708">
        <v>1764</v>
      </c>
      <c r="I3708">
        <v>14826</v>
      </c>
      <c r="J3708" s="4">
        <f>SUMIFS(I:I,D:D,External_Data[[#This Row],[Brand]],F:F,External_Data[[#This Row],[Year]])</f>
        <v>6443808</v>
      </c>
      <c r="K37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6447364</v>
      </c>
    </row>
    <row r="3709" spans="1:11" x14ac:dyDescent="0.25">
      <c r="A3709" s="1" t="s">
        <v>9</v>
      </c>
      <c r="B3709" s="1" t="s">
        <v>47</v>
      </c>
      <c r="C3709" s="1" t="s">
        <v>18</v>
      </c>
      <c r="D3709" s="1" t="s">
        <v>53</v>
      </c>
      <c r="E3709" s="1" t="s">
        <v>14</v>
      </c>
      <c r="F3709">
        <v>2020</v>
      </c>
      <c r="G3709">
        <v>10</v>
      </c>
      <c r="H3709">
        <v>2226</v>
      </c>
      <c r="I3709">
        <v>192255</v>
      </c>
      <c r="J3709" s="4">
        <f>SUMIFS(I:I,D:D,External_Data[[#This Row],[Brand]],F:F,External_Data[[#This Row],[Year]])</f>
        <v>6443808</v>
      </c>
      <c r="K37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6446146</v>
      </c>
    </row>
    <row r="3710" spans="1:11" x14ac:dyDescent="0.25">
      <c r="A3710" s="1" t="s">
        <v>9</v>
      </c>
      <c r="B3710" s="1" t="s">
        <v>47</v>
      </c>
      <c r="C3710" s="1" t="s">
        <v>18</v>
      </c>
      <c r="D3710" s="1" t="s">
        <v>53</v>
      </c>
      <c r="E3710" s="1" t="s">
        <v>14</v>
      </c>
      <c r="F3710">
        <v>2020</v>
      </c>
      <c r="G3710">
        <v>11</v>
      </c>
      <c r="H3710">
        <v>16065</v>
      </c>
      <c r="I3710">
        <v>141855</v>
      </c>
      <c r="J3710" s="4">
        <f>SUMIFS(I:I,D:D,External_Data[[#This Row],[Brand]],F:F,External_Data[[#This Row],[Year]])</f>
        <v>6443808</v>
      </c>
      <c r="K37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6445215</v>
      </c>
    </row>
    <row r="3711" spans="1:11" x14ac:dyDescent="0.25">
      <c r="A3711" s="1" t="s">
        <v>9</v>
      </c>
      <c r="B3711" s="1" t="s">
        <v>47</v>
      </c>
      <c r="C3711" s="1" t="s">
        <v>18</v>
      </c>
      <c r="D3711" s="1" t="s">
        <v>53</v>
      </c>
      <c r="E3711" s="1" t="s">
        <v>14</v>
      </c>
      <c r="F3711">
        <v>2020</v>
      </c>
      <c r="G3711">
        <v>12</v>
      </c>
      <c r="H3711">
        <v>23415</v>
      </c>
      <c r="I3711">
        <v>201915</v>
      </c>
      <c r="J3711" s="4">
        <f>SUMIFS(I:I,D:D,External_Data[[#This Row],[Brand]],F:F,External_Data[[#This Row],[Year]])</f>
        <v>6443808</v>
      </c>
      <c r="K37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6443808</v>
      </c>
    </row>
    <row r="3712" spans="1:11" x14ac:dyDescent="0.25">
      <c r="A3712" s="1" t="s">
        <v>9</v>
      </c>
      <c r="B3712" s="1" t="s">
        <v>47</v>
      </c>
      <c r="C3712" s="1" t="s">
        <v>18</v>
      </c>
      <c r="D3712" s="1" t="s">
        <v>53</v>
      </c>
      <c r="E3712" s="1" t="s">
        <v>14</v>
      </c>
      <c r="F3712">
        <v>2021</v>
      </c>
      <c r="G3712">
        <v>1</v>
      </c>
      <c r="H3712">
        <v>36708</v>
      </c>
      <c r="I3712">
        <v>318458</v>
      </c>
      <c r="J3712" s="4">
        <f>SUMIFS(I:I,D:D,External_Data[[#This Row],[Brand]],F:F,External_Data[[#This Row],[Year]])</f>
        <v>21393841</v>
      </c>
      <c r="K37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21489076</v>
      </c>
    </row>
    <row r="3713" spans="1:11" x14ac:dyDescent="0.25">
      <c r="A3713" s="1" t="s">
        <v>9</v>
      </c>
      <c r="B3713" s="1" t="s">
        <v>47</v>
      </c>
      <c r="C3713" s="1" t="s">
        <v>18</v>
      </c>
      <c r="D3713" s="1" t="s">
        <v>53</v>
      </c>
      <c r="E3713" s="1" t="s">
        <v>14</v>
      </c>
      <c r="F3713">
        <v>2021</v>
      </c>
      <c r="G3713">
        <v>2</v>
      </c>
      <c r="H3713">
        <v>29785</v>
      </c>
      <c r="I3713">
        <v>260015</v>
      </c>
      <c r="J3713" s="4">
        <f>SUMIFS(I:I,D:D,External_Data[[#This Row],[Brand]],F:F,External_Data[[#This Row],[Year]])</f>
        <v>21393841</v>
      </c>
      <c r="K37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21472591</v>
      </c>
    </row>
    <row r="3714" spans="1:11" x14ac:dyDescent="0.25">
      <c r="A3714" s="1" t="s">
        <v>9</v>
      </c>
      <c r="B3714" s="1" t="s">
        <v>47</v>
      </c>
      <c r="C3714" s="1" t="s">
        <v>18</v>
      </c>
      <c r="D3714" s="1" t="s">
        <v>53</v>
      </c>
      <c r="E3714" s="1" t="s">
        <v>14</v>
      </c>
      <c r="F3714">
        <v>2021</v>
      </c>
      <c r="G3714">
        <v>3</v>
      </c>
      <c r="H3714">
        <v>39606</v>
      </c>
      <c r="I3714">
        <v>336651</v>
      </c>
      <c r="J3714" s="4">
        <f>SUMIFS(I:I,D:D,External_Data[[#This Row],[Brand]],F:F,External_Data[[#This Row],[Year]])</f>
        <v>21393841</v>
      </c>
      <c r="K37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21470680</v>
      </c>
    </row>
    <row r="3715" spans="1:11" x14ac:dyDescent="0.25">
      <c r="A3715" s="1" t="s">
        <v>9</v>
      </c>
      <c r="B3715" s="1" t="s">
        <v>47</v>
      </c>
      <c r="C3715" s="1" t="s">
        <v>18</v>
      </c>
      <c r="D3715" s="1" t="s">
        <v>53</v>
      </c>
      <c r="E3715" s="1" t="s">
        <v>14</v>
      </c>
      <c r="F3715">
        <v>2021</v>
      </c>
      <c r="G3715">
        <v>4</v>
      </c>
      <c r="H3715">
        <v>34776</v>
      </c>
      <c r="I3715">
        <v>305578</v>
      </c>
      <c r="J3715" s="4">
        <f>SUMIFS(I:I,D:D,External_Data[[#This Row],[Brand]],F:F,External_Data[[#This Row],[Year]])</f>
        <v>21393841</v>
      </c>
      <c r="K37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21452095</v>
      </c>
    </row>
    <row r="3716" spans="1:11" x14ac:dyDescent="0.25">
      <c r="A3716" s="1" t="s">
        <v>9</v>
      </c>
      <c r="B3716" s="1" t="s">
        <v>47</v>
      </c>
      <c r="C3716" s="1" t="s">
        <v>18</v>
      </c>
      <c r="D3716" s="1" t="s">
        <v>53</v>
      </c>
      <c r="E3716" s="1" t="s">
        <v>14</v>
      </c>
      <c r="F3716">
        <v>2021</v>
      </c>
      <c r="G3716">
        <v>5</v>
      </c>
      <c r="H3716">
        <v>33166</v>
      </c>
      <c r="I3716">
        <v>288029</v>
      </c>
      <c r="J3716" s="4">
        <f>SUMIFS(I:I,D:D,External_Data[[#This Row],[Brand]],F:F,External_Data[[#This Row],[Year]])</f>
        <v>21393841</v>
      </c>
      <c r="K37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21441280</v>
      </c>
    </row>
    <row r="3717" spans="1:11" x14ac:dyDescent="0.25">
      <c r="A3717" s="1" t="s">
        <v>9</v>
      </c>
      <c r="B3717" s="1" t="s">
        <v>47</v>
      </c>
      <c r="C3717" s="1" t="s">
        <v>18</v>
      </c>
      <c r="D3717" s="1" t="s">
        <v>53</v>
      </c>
      <c r="E3717" s="1" t="s">
        <v>14</v>
      </c>
      <c r="F3717">
        <v>2021</v>
      </c>
      <c r="G3717">
        <v>6</v>
      </c>
      <c r="H3717">
        <v>21413</v>
      </c>
      <c r="I3717">
        <v>183057</v>
      </c>
      <c r="J3717" s="4">
        <f>SUMIFS(I:I,D:D,External_Data[[#This Row],[Brand]],F:F,External_Data[[#This Row],[Year]])</f>
        <v>21393841</v>
      </c>
      <c r="K37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21439873</v>
      </c>
    </row>
    <row r="3718" spans="1:11" x14ac:dyDescent="0.25">
      <c r="A3718" s="1" t="s">
        <v>9</v>
      </c>
      <c r="B3718" s="1" t="s">
        <v>47</v>
      </c>
      <c r="C3718" s="1" t="s">
        <v>18</v>
      </c>
      <c r="D3718" s="1" t="s">
        <v>53</v>
      </c>
      <c r="E3718" s="1" t="s">
        <v>14</v>
      </c>
      <c r="F3718">
        <v>2021</v>
      </c>
      <c r="G3718">
        <v>7</v>
      </c>
      <c r="H3718">
        <v>34776</v>
      </c>
      <c r="I3718">
        <v>311696</v>
      </c>
      <c r="J3718" s="4">
        <f>SUMIFS(I:I,D:D,External_Data[[#This Row],[Brand]],F:F,External_Data[[#This Row],[Year]])</f>
        <v>21393841</v>
      </c>
      <c r="K37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21438508</v>
      </c>
    </row>
    <row r="3719" spans="1:11" x14ac:dyDescent="0.25">
      <c r="A3719" s="1" t="s">
        <v>9</v>
      </c>
      <c r="B3719" s="1" t="s">
        <v>47</v>
      </c>
      <c r="C3719" s="1" t="s">
        <v>18</v>
      </c>
      <c r="D3719" s="1" t="s">
        <v>53</v>
      </c>
      <c r="E3719" s="1" t="s">
        <v>14</v>
      </c>
      <c r="F3719">
        <v>2021</v>
      </c>
      <c r="G3719">
        <v>8</v>
      </c>
      <c r="H3719">
        <v>31878</v>
      </c>
      <c r="I3719">
        <v>286902</v>
      </c>
      <c r="J3719" s="4">
        <f>SUMIFS(I:I,D:D,External_Data[[#This Row],[Brand]],F:F,External_Data[[#This Row],[Year]])</f>
        <v>21393841</v>
      </c>
      <c r="K37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21437311</v>
      </c>
    </row>
    <row r="3720" spans="1:11" x14ac:dyDescent="0.25">
      <c r="A3720" s="1" t="s">
        <v>9</v>
      </c>
      <c r="B3720" s="1" t="s">
        <v>47</v>
      </c>
      <c r="C3720" s="1" t="s">
        <v>18</v>
      </c>
      <c r="D3720" s="1" t="s">
        <v>53</v>
      </c>
      <c r="E3720" s="1" t="s">
        <v>14</v>
      </c>
      <c r="F3720">
        <v>2021</v>
      </c>
      <c r="G3720">
        <v>9</v>
      </c>
      <c r="H3720">
        <v>30912</v>
      </c>
      <c r="I3720">
        <v>279013</v>
      </c>
      <c r="J3720" s="4">
        <f>SUMIFS(I:I,D:D,External_Data[[#This Row],[Brand]],F:F,External_Data[[#This Row],[Year]])</f>
        <v>21393841</v>
      </c>
      <c r="K37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21435547</v>
      </c>
    </row>
    <row r="3721" spans="1:11" x14ac:dyDescent="0.25">
      <c r="A3721" s="1" t="s">
        <v>9</v>
      </c>
      <c r="B3721" s="1" t="s">
        <v>47</v>
      </c>
      <c r="C3721" s="1" t="s">
        <v>18</v>
      </c>
      <c r="D3721" s="1" t="s">
        <v>53</v>
      </c>
      <c r="E3721" s="1" t="s">
        <v>14</v>
      </c>
      <c r="F3721">
        <v>2021</v>
      </c>
      <c r="G3721">
        <v>10</v>
      </c>
      <c r="H3721">
        <v>38157</v>
      </c>
      <c r="I3721">
        <v>344057</v>
      </c>
      <c r="J3721" s="4">
        <f>SUMIFS(I:I,D:D,External_Data[[#This Row],[Brand]],F:F,External_Data[[#This Row],[Year]])</f>
        <v>21393841</v>
      </c>
      <c r="K37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21433321</v>
      </c>
    </row>
    <row r="3722" spans="1:11" x14ac:dyDescent="0.25">
      <c r="A3722" s="1" t="s">
        <v>9</v>
      </c>
      <c r="B3722" s="1" t="s">
        <v>47</v>
      </c>
      <c r="C3722" s="1" t="s">
        <v>18</v>
      </c>
      <c r="D3722" s="1" t="s">
        <v>53</v>
      </c>
      <c r="E3722" s="1" t="s">
        <v>14</v>
      </c>
      <c r="F3722">
        <v>2021</v>
      </c>
      <c r="G3722">
        <v>11</v>
      </c>
      <c r="H3722">
        <v>33488</v>
      </c>
      <c r="I3722">
        <v>302519</v>
      </c>
      <c r="J3722" s="4">
        <f>SUMIFS(I:I,D:D,External_Data[[#This Row],[Brand]],F:F,External_Data[[#This Row],[Year]])</f>
        <v>21393841</v>
      </c>
      <c r="K37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21417256</v>
      </c>
    </row>
    <row r="3723" spans="1:11" x14ac:dyDescent="0.25">
      <c r="A3723" s="1" t="s">
        <v>9</v>
      </c>
      <c r="B3723" s="1" t="s">
        <v>47</v>
      </c>
      <c r="C3723" s="1" t="s">
        <v>18</v>
      </c>
      <c r="D3723" s="1" t="s">
        <v>53</v>
      </c>
      <c r="E3723" s="1" t="s">
        <v>14</v>
      </c>
      <c r="F3723">
        <v>2021</v>
      </c>
      <c r="G3723">
        <v>12</v>
      </c>
      <c r="H3723">
        <v>3220</v>
      </c>
      <c r="I3723">
        <v>292537</v>
      </c>
      <c r="J3723" s="4">
        <f>SUMIFS(I:I,D:D,External_Data[[#This Row],[Brand]],F:F,External_Data[[#This Row],[Year]])</f>
        <v>21393841</v>
      </c>
      <c r="K37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21393841</v>
      </c>
    </row>
    <row r="3724" spans="1:11" x14ac:dyDescent="0.25">
      <c r="A3724" s="1" t="s">
        <v>9</v>
      </c>
      <c r="B3724" s="1" t="s">
        <v>47</v>
      </c>
      <c r="C3724" s="1" t="s">
        <v>18</v>
      </c>
      <c r="D3724" s="1" t="s">
        <v>53</v>
      </c>
      <c r="E3724" s="1" t="s">
        <v>14</v>
      </c>
      <c r="F3724">
        <v>2022</v>
      </c>
      <c r="G3724">
        <v>1</v>
      </c>
      <c r="H3724">
        <v>3801</v>
      </c>
      <c r="I3724">
        <v>34062</v>
      </c>
      <c r="J3724" s="4">
        <f>SUMIFS(I:I,D:D,External_Data[[#This Row],[Brand]],F:F,External_Data[[#This Row],[Year]])</f>
        <v>3078663</v>
      </c>
      <c r="K37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3409840</v>
      </c>
    </row>
    <row r="3725" spans="1:11" x14ac:dyDescent="0.25">
      <c r="A3725" s="1" t="s">
        <v>9</v>
      </c>
      <c r="B3725" s="1" t="s">
        <v>47</v>
      </c>
      <c r="C3725" s="1" t="s">
        <v>18</v>
      </c>
      <c r="D3725" s="1" t="s">
        <v>53</v>
      </c>
      <c r="E3725" s="1" t="s">
        <v>14</v>
      </c>
      <c r="F3725">
        <v>2022</v>
      </c>
      <c r="G3725">
        <v>2</v>
      </c>
      <c r="H3725">
        <v>4620</v>
      </c>
      <c r="I3725">
        <v>42063</v>
      </c>
      <c r="J3725" s="4">
        <f>SUMIFS(I:I,D:D,External_Data[[#This Row],[Brand]],F:F,External_Data[[#This Row],[Year]])</f>
        <v>3078663</v>
      </c>
      <c r="K37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3380055</v>
      </c>
    </row>
    <row r="3726" spans="1:11" x14ac:dyDescent="0.25">
      <c r="A3726" s="1" t="s">
        <v>9</v>
      </c>
      <c r="B3726" s="1" t="s">
        <v>47</v>
      </c>
      <c r="C3726" s="1" t="s">
        <v>18</v>
      </c>
      <c r="D3726" s="1" t="s">
        <v>53</v>
      </c>
      <c r="E3726" s="1" t="s">
        <v>14</v>
      </c>
      <c r="F3726">
        <v>2022</v>
      </c>
      <c r="G3726">
        <v>3</v>
      </c>
      <c r="H3726">
        <v>4494</v>
      </c>
      <c r="I3726">
        <v>40656</v>
      </c>
      <c r="J3726" s="4">
        <f>SUMIFS(I:I,D:D,External_Data[[#This Row],[Brand]],F:F,External_Data[[#This Row],[Year]])</f>
        <v>3078663</v>
      </c>
      <c r="K37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3340449</v>
      </c>
    </row>
    <row r="3727" spans="1:11" x14ac:dyDescent="0.25">
      <c r="A3727" s="1" t="s">
        <v>9</v>
      </c>
      <c r="B3727" s="1" t="s">
        <v>47</v>
      </c>
      <c r="C3727" s="1" t="s">
        <v>18</v>
      </c>
      <c r="D3727" s="1" t="s">
        <v>53</v>
      </c>
      <c r="E3727" s="1" t="s">
        <v>14</v>
      </c>
      <c r="F3727">
        <v>2022</v>
      </c>
      <c r="G3727">
        <v>4</v>
      </c>
      <c r="H3727">
        <v>5292</v>
      </c>
      <c r="I3727">
        <v>46263</v>
      </c>
      <c r="J3727" s="4">
        <f>SUMIFS(I:I,D:D,External_Data[[#This Row],[Brand]],F:F,External_Data[[#This Row],[Year]])</f>
        <v>3078663</v>
      </c>
      <c r="K37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3305673</v>
      </c>
    </row>
    <row r="3728" spans="1:11" x14ac:dyDescent="0.25">
      <c r="A3728" s="1" t="s">
        <v>9</v>
      </c>
      <c r="B3728" s="1" t="s">
        <v>47</v>
      </c>
      <c r="C3728" s="1" t="s">
        <v>18</v>
      </c>
      <c r="D3728" s="1" t="s">
        <v>53</v>
      </c>
      <c r="E3728" s="1" t="s">
        <v>14</v>
      </c>
      <c r="F3728">
        <v>2022</v>
      </c>
      <c r="G3728">
        <v>5</v>
      </c>
      <c r="H3728">
        <v>5292</v>
      </c>
      <c r="I3728">
        <v>47271</v>
      </c>
      <c r="J3728" s="4">
        <f>SUMIFS(I:I,D:D,External_Data[[#This Row],[Brand]],F:F,External_Data[[#This Row],[Year]])</f>
        <v>3078663</v>
      </c>
      <c r="K37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3272507</v>
      </c>
    </row>
    <row r="3729" spans="1:11" x14ac:dyDescent="0.25">
      <c r="A3729" s="1" t="s">
        <v>9</v>
      </c>
      <c r="B3729" s="1" t="s">
        <v>47</v>
      </c>
      <c r="C3729" s="1" t="s">
        <v>18</v>
      </c>
      <c r="D3729" s="1" t="s">
        <v>53</v>
      </c>
      <c r="E3729" s="1" t="s">
        <v>14</v>
      </c>
      <c r="F3729">
        <v>2022</v>
      </c>
      <c r="G3729">
        <v>6</v>
      </c>
      <c r="H3729">
        <v>5208</v>
      </c>
      <c r="I3729">
        <v>47208</v>
      </c>
      <c r="J3729" s="4">
        <f>SUMIFS(I:I,D:D,External_Data[[#This Row],[Brand]],F:F,External_Data[[#This Row],[Year]])</f>
        <v>3078663</v>
      </c>
      <c r="K37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3251094</v>
      </c>
    </row>
    <row r="3730" spans="1:11" x14ac:dyDescent="0.25">
      <c r="A3730" s="1" t="s">
        <v>9</v>
      </c>
      <c r="B3730" s="1" t="s">
        <v>47</v>
      </c>
      <c r="C3730" s="1" t="s">
        <v>18</v>
      </c>
      <c r="D3730" s="1" t="s">
        <v>53</v>
      </c>
      <c r="E3730" s="1" t="s">
        <v>14</v>
      </c>
      <c r="F3730">
        <v>2022</v>
      </c>
      <c r="G3730">
        <v>7</v>
      </c>
      <c r="H3730">
        <v>4515</v>
      </c>
      <c r="I3730">
        <v>40950</v>
      </c>
      <c r="J3730" s="4">
        <f>SUMIFS(I:I,D:D,External_Data[[#This Row],[Brand]],F:F,External_Data[[#This Row],[Year]])</f>
        <v>3078663</v>
      </c>
      <c r="K37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3216318</v>
      </c>
    </row>
    <row r="3731" spans="1:11" x14ac:dyDescent="0.25">
      <c r="A3731" s="1" t="s">
        <v>9</v>
      </c>
      <c r="B3731" s="1" t="s">
        <v>47</v>
      </c>
      <c r="C3731" s="1" t="s">
        <v>18</v>
      </c>
      <c r="D3731" s="1" t="s">
        <v>53</v>
      </c>
      <c r="E3731" s="1" t="s">
        <v>14</v>
      </c>
      <c r="F3731">
        <v>2022</v>
      </c>
      <c r="G3731">
        <v>8</v>
      </c>
      <c r="H3731">
        <v>7161</v>
      </c>
      <c r="I3731">
        <v>64953</v>
      </c>
      <c r="J3731" s="4">
        <f>SUMIFS(I:I,D:D,External_Data[[#This Row],[Brand]],F:F,External_Data[[#This Row],[Year]])</f>
        <v>3078663</v>
      </c>
      <c r="K37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3184440</v>
      </c>
    </row>
    <row r="3732" spans="1:11" x14ac:dyDescent="0.25">
      <c r="A3732" s="1" t="s">
        <v>9</v>
      </c>
      <c r="B3732" s="1" t="s">
        <v>47</v>
      </c>
      <c r="C3732" s="1" t="s">
        <v>18</v>
      </c>
      <c r="D3732" s="1" t="s">
        <v>53</v>
      </c>
      <c r="E3732" s="1" t="s">
        <v>14</v>
      </c>
      <c r="F3732">
        <v>2022</v>
      </c>
      <c r="G3732">
        <v>9</v>
      </c>
      <c r="H3732">
        <v>5691</v>
      </c>
      <c r="I3732">
        <v>51240</v>
      </c>
      <c r="J3732" s="4">
        <f>SUMIFS(I:I,D:D,External_Data[[#This Row],[Brand]],F:F,External_Data[[#This Row],[Year]])</f>
        <v>3078663</v>
      </c>
      <c r="K37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3153528</v>
      </c>
    </row>
    <row r="3733" spans="1:11" x14ac:dyDescent="0.25">
      <c r="A3733" s="1" t="s">
        <v>9</v>
      </c>
      <c r="B3733" s="1" t="s">
        <v>47</v>
      </c>
      <c r="C3733" s="1" t="s">
        <v>18</v>
      </c>
      <c r="D3733" s="1" t="s">
        <v>53</v>
      </c>
      <c r="E3733" s="1" t="s">
        <v>14</v>
      </c>
      <c r="F3733">
        <v>2022</v>
      </c>
      <c r="G3733">
        <v>10</v>
      </c>
      <c r="H3733">
        <v>5733</v>
      </c>
      <c r="I3733">
        <v>51282</v>
      </c>
      <c r="J3733" s="4">
        <f>SUMIFS(I:I,D:D,External_Data[[#This Row],[Brand]],F:F,External_Data[[#This Row],[Year]])</f>
        <v>3078663</v>
      </c>
      <c r="K37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3115371</v>
      </c>
    </row>
    <row r="3734" spans="1:11" x14ac:dyDescent="0.25">
      <c r="A3734" s="1" t="s">
        <v>9</v>
      </c>
      <c r="B3734" s="1" t="s">
        <v>47</v>
      </c>
      <c r="C3734" s="1" t="s">
        <v>18</v>
      </c>
      <c r="D3734" s="1" t="s">
        <v>53</v>
      </c>
      <c r="E3734" s="1" t="s">
        <v>14</v>
      </c>
      <c r="F3734">
        <v>2022</v>
      </c>
      <c r="G3734">
        <v>11</v>
      </c>
      <c r="H3734">
        <v>6993</v>
      </c>
      <c r="I3734">
        <v>63378</v>
      </c>
      <c r="J3734" s="4">
        <f>SUMIFS(I:I,D:D,External_Data[[#This Row],[Brand]],F:F,External_Data[[#This Row],[Year]])</f>
        <v>3078663</v>
      </c>
      <c r="K37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3081883</v>
      </c>
    </row>
    <row r="3735" spans="1:11" x14ac:dyDescent="0.25">
      <c r="A3735" s="1" t="s">
        <v>9</v>
      </c>
      <c r="B3735" s="1" t="s">
        <v>47</v>
      </c>
      <c r="C3735" s="1" t="s">
        <v>18</v>
      </c>
      <c r="D3735" s="1" t="s">
        <v>53</v>
      </c>
      <c r="E3735" s="1" t="s">
        <v>14</v>
      </c>
      <c r="F3735">
        <v>2022</v>
      </c>
      <c r="G3735">
        <v>12</v>
      </c>
      <c r="H3735">
        <v>6678</v>
      </c>
      <c r="I3735">
        <v>62328</v>
      </c>
      <c r="J3735" s="4">
        <f>SUMIFS(I:I,D:D,External_Data[[#This Row],[Brand]],F:F,External_Data[[#This Row],[Year]])</f>
        <v>3078663</v>
      </c>
      <c r="K37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3078663</v>
      </c>
    </row>
    <row r="3736" spans="1:11" x14ac:dyDescent="0.25">
      <c r="A3736" s="1" t="s">
        <v>9</v>
      </c>
      <c r="B3736" s="1" t="s">
        <v>47</v>
      </c>
      <c r="C3736" s="1" t="s">
        <v>18</v>
      </c>
      <c r="D3736" s="1" t="s">
        <v>53</v>
      </c>
      <c r="E3736" s="1" t="s">
        <v>14</v>
      </c>
      <c r="F3736">
        <v>2023</v>
      </c>
      <c r="G3736">
        <v>1</v>
      </c>
      <c r="H3736">
        <v>9352</v>
      </c>
      <c r="I3736">
        <v>88704</v>
      </c>
      <c r="J3736" s="4">
        <f>SUMIFS(I:I,D:D,External_Data[[#This Row],[Brand]],F:F,External_Data[[#This Row],[Year]])</f>
        <v>1256332</v>
      </c>
      <c r="K37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1318009</v>
      </c>
    </row>
    <row r="3737" spans="1:11" x14ac:dyDescent="0.25">
      <c r="A3737" s="1" t="s">
        <v>9</v>
      </c>
      <c r="B3737" s="1" t="s">
        <v>47</v>
      </c>
      <c r="C3737" s="1" t="s">
        <v>18</v>
      </c>
      <c r="D3737" s="1" t="s">
        <v>53</v>
      </c>
      <c r="E3737" s="1" t="s">
        <v>14</v>
      </c>
      <c r="F3737">
        <v>2023</v>
      </c>
      <c r="G3737">
        <v>2</v>
      </c>
      <c r="H3737">
        <v>9464</v>
      </c>
      <c r="I3737">
        <v>90552</v>
      </c>
      <c r="J3737" s="4">
        <f>SUMIFS(I:I,D:D,External_Data[[#This Row],[Brand]],F:F,External_Data[[#This Row],[Year]])</f>
        <v>1256332</v>
      </c>
      <c r="K37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1313389</v>
      </c>
    </row>
    <row r="3738" spans="1:11" x14ac:dyDescent="0.25">
      <c r="A3738" s="1" t="s">
        <v>9</v>
      </c>
      <c r="B3738" s="1" t="s">
        <v>47</v>
      </c>
      <c r="C3738" s="1" t="s">
        <v>18</v>
      </c>
      <c r="D3738" s="1" t="s">
        <v>53</v>
      </c>
      <c r="E3738" s="1" t="s">
        <v>14</v>
      </c>
      <c r="F3738">
        <v>2023</v>
      </c>
      <c r="G3738">
        <v>3</v>
      </c>
      <c r="H3738">
        <v>11172</v>
      </c>
      <c r="I3738">
        <v>106736</v>
      </c>
      <c r="J3738" s="4">
        <f>SUMIFS(I:I,D:D,External_Data[[#This Row],[Brand]],F:F,External_Data[[#This Row],[Year]])</f>
        <v>1256332</v>
      </c>
      <c r="K37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1308895</v>
      </c>
    </row>
    <row r="3739" spans="1:11" x14ac:dyDescent="0.25">
      <c r="A3739" s="1" t="s">
        <v>9</v>
      </c>
      <c r="B3739" s="1" t="s">
        <v>47</v>
      </c>
      <c r="C3739" s="1" t="s">
        <v>18</v>
      </c>
      <c r="D3739" s="1" t="s">
        <v>53</v>
      </c>
      <c r="E3739" s="1" t="s">
        <v>15</v>
      </c>
      <c r="F3739">
        <v>2018</v>
      </c>
      <c r="G3739">
        <v>1</v>
      </c>
      <c r="H3739">
        <v>154</v>
      </c>
      <c r="I3739">
        <v>12565</v>
      </c>
      <c r="J3739" s="4">
        <f>SUMIFS(I:I,D:D,External_Data[[#This Row],[Brand]],F:F,External_Data[[#This Row],[Year]])</f>
        <v>1891393</v>
      </c>
      <c r="K37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0" spans="1:11" x14ac:dyDescent="0.25">
      <c r="A3740" s="1" t="s">
        <v>9</v>
      </c>
      <c r="B3740" s="1" t="s">
        <v>47</v>
      </c>
      <c r="C3740" s="1" t="s">
        <v>18</v>
      </c>
      <c r="D3740" s="1" t="s">
        <v>53</v>
      </c>
      <c r="E3740" s="1" t="s">
        <v>15</v>
      </c>
      <c r="F3740">
        <v>2018</v>
      </c>
      <c r="G3740">
        <v>2</v>
      </c>
      <c r="H3740">
        <v>1155</v>
      </c>
      <c r="I3740">
        <v>9345</v>
      </c>
      <c r="J3740" s="4">
        <f>SUMIFS(I:I,D:D,External_Data[[#This Row],[Brand]],F:F,External_Data[[#This Row],[Year]])</f>
        <v>1891393</v>
      </c>
      <c r="K37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1" spans="1:11" x14ac:dyDescent="0.25">
      <c r="A3741" s="1" t="s">
        <v>9</v>
      </c>
      <c r="B3741" s="1" t="s">
        <v>47</v>
      </c>
      <c r="C3741" s="1" t="s">
        <v>18</v>
      </c>
      <c r="D3741" s="1" t="s">
        <v>53</v>
      </c>
      <c r="E3741" s="1" t="s">
        <v>15</v>
      </c>
      <c r="F3741">
        <v>2018</v>
      </c>
      <c r="G3741">
        <v>3</v>
      </c>
      <c r="H3741">
        <v>245</v>
      </c>
      <c r="I3741">
        <v>1918</v>
      </c>
      <c r="J3741" s="4">
        <f>SUMIFS(I:I,D:D,External_Data[[#This Row],[Brand]],F:F,External_Data[[#This Row],[Year]])</f>
        <v>1891393</v>
      </c>
      <c r="K37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2" spans="1:11" x14ac:dyDescent="0.25">
      <c r="A3742" s="1" t="s">
        <v>9</v>
      </c>
      <c r="B3742" s="1" t="s">
        <v>47</v>
      </c>
      <c r="C3742" s="1" t="s">
        <v>18</v>
      </c>
      <c r="D3742" s="1" t="s">
        <v>53</v>
      </c>
      <c r="E3742" s="1" t="s">
        <v>15</v>
      </c>
      <c r="F3742">
        <v>2018</v>
      </c>
      <c r="G3742">
        <v>4</v>
      </c>
      <c r="H3742">
        <v>203</v>
      </c>
      <c r="I3742">
        <v>1624</v>
      </c>
      <c r="J3742" s="4">
        <f>SUMIFS(I:I,D:D,External_Data[[#This Row],[Brand]],F:F,External_Data[[#This Row],[Year]])</f>
        <v>1891393</v>
      </c>
      <c r="K37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3" spans="1:11" x14ac:dyDescent="0.25">
      <c r="A3743" s="1" t="s">
        <v>9</v>
      </c>
      <c r="B3743" s="1" t="s">
        <v>47</v>
      </c>
      <c r="C3743" s="1" t="s">
        <v>18</v>
      </c>
      <c r="D3743" s="1" t="s">
        <v>53</v>
      </c>
      <c r="E3743" s="1" t="s">
        <v>15</v>
      </c>
      <c r="F3743">
        <v>2018</v>
      </c>
      <c r="G3743">
        <v>5</v>
      </c>
      <c r="H3743">
        <v>2555</v>
      </c>
      <c r="I3743">
        <v>2065</v>
      </c>
      <c r="J3743" s="4">
        <f>SUMIFS(I:I,D:D,External_Data[[#This Row],[Brand]],F:F,External_Data[[#This Row],[Year]])</f>
        <v>1891393</v>
      </c>
      <c r="K37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4" spans="1:11" x14ac:dyDescent="0.25">
      <c r="A3744" s="1" t="s">
        <v>9</v>
      </c>
      <c r="B3744" s="1" t="s">
        <v>47</v>
      </c>
      <c r="C3744" s="1" t="s">
        <v>18</v>
      </c>
      <c r="D3744" s="1" t="s">
        <v>53</v>
      </c>
      <c r="E3744" s="1" t="s">
        <v>15</v>
      </c>
      <c r="F3744">
        <v>2018</v>
      </c>
      <c r="G3744">
        <v>6</v>
      </c>
      <c r="H3744">
        <v>1715</v>
      </c>
      <c r="I3744">
        <v>1477</v>
      </c>
      <c r="J3744" s="4">
        <f>SUMIFS(I:I,D:D,External_Data[[#This Row],[Brand]],F:F,External_Data[[#This Row],[Year]])</f>
        <v>1891393</v>
      </c>
      <c r="K37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5" spans="1:11" x14ac:dyDescent="0.25">
      <c r="A3745" s="1" t="s">
        <v>9</v>
      </c>
      <c r="B3745" s="1" t="s">
        <v>47</v>
      </c>
      <c r="C3745" s="1" t="s">
        <v>18</v>
      </c>
      <c r="D3745" s="1" t="s">
        <v>53</v>
      </c>
      <c r="E3745" s="1" t="s">
        <v>15</v>
      </c>
      <c r="F3745">
        <v>2018</v>
      </c>
      <c r="G3745">
        <v>7</v>
      </c>
      <c r="H3745">
        <v>945</v>
      </c>
      <c r="I3745">
        <v>693</v>
      </c>
      <c r="J3745" s="4">
        <f>SUMIFS(I:I,D:D,External_Data[[#This Row],[Brand]],F:F,External_Data[[#This Row],[Year]])</f>
        <v>1891393</v>
      </c>
      <c r="K37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6" spans="1:11" x14ac:dyDescent="0.25">
      <c r="A3746" s="1" t="s">
        <v>9</v>
      </c>
      <c r="B3746" s="1" t="s">
        <v>47</v>
      </c>
      <c r="C3746" s="1" t="s">
        <v>18</v>
      </c>
      <c r="D3746" s="1" t="s">
        <v>53</v>
      </c>
      <c r="E3746" s="1" t="s">
        <v>15</v>
      </c>
      <c r="F3746">
        <v>2018</v>
      </c>
      <c r="G3746">
        <v>8</v>
      </c>
      <c r="H3746">
        <v>1015</v>
      </c>
      <c r="I3746">
        <v>8645</v>
      </c>
      <c r="J3746" s="4">
        <f>SUMIFS(I:I,D:D,External_Data[[#This Row],[Brand]],F:F,External_Data[[#This Row],[Year]])</f>
        <v>1891393</v>
      </c>
      <c r="K37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7" spans="1:11" x14ac:dyDescent="0.25">
      <c r="A3747" s="1" t="s">
        <v>9</v>
      </c>
      <c r="B3747" s="1" t="s">
        <v>47</v>
      </c>
      <c r="C3747" s="1" t="s">
        <v>18</v>
      </c>
      <c r="D3747" s="1" t="s">
        <v>53</v>
      </c>
      <c r="E3747" s="1" t="s">
        <v>15</v>
      </c>
      <c r="F3747">
        <v>2018</v>
      </c>
      <c r="G3747">
        <v>9</v>
      </c>
      <c r="H3747">
        <v>1015</v>
      </c>
      <c r="I3747">
        <v>9415</v>
      </c>
      <c r="J3747" s="4">
        <f>SUMIFS(I:I,D:D,External_Data[[#This Row],[Brand]],F:F,External_Data[[#This Row],[Year]])</f>
        <v>1891393</v>
      </c>
      <c r="K37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8" spans="1:11" x14ac:dyDescent="0.25">
      <c r="A3748" s="1" t="s">
        <v>9</v>
      </c>
      <c r="B3748" s="1" t="s">
        <v>47</v>
      </c>
      <c r="C3748" s="1" t="s">
        <v>18</v>
      </c>
      <c r="D3748" s="1" t="s">
        <v>53</v>
      </c>
      <c r="E3748" s="1" t="s">
        <v>15</v>
      </c>
      <c r="F3748">
        <v>2018</v>
      </c>
      <c r="G3748">
        <v>10</v>
      </c>
      <c r="H3748">
        <v>203</v>
      </c>
      <c r="I3748">
        <v>1589</v>
      </c>
      <c r="J3748" s="4">
        <f>SUMIFS(I:I,D:D,External_Data[[#This Row],[Brand]],F:F,External_Data[[#This Row],[Year]])</f>
        <v>1891393</v>
      </c>
      <c r="K37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49" spans="1:11" x14ac:dyDescent="0.25">
      <c r="A3749" s="1" t="s">
        <v>9</v>
      </c>
      <c r="B3749" s="1" t="s">
        <v>47</v>
      </c>
      <c r="C3749" s="1" t="s">
        <v>18</v>
      </c>
      <c r="D3749" s="1" t="s">
        <v>53</v>
      </c>
      <c r="E3749" s="1" t="s">
        <v>15</v>
      </c>
      <c r="F3749">
        <v>2018</v>
      </c>
      <c r="G3749">
        <v>11</v>
      </c>
      <c r="H3749">
        <v>735</v>
      </c>
      <c r="I3749">
        <v>665</v>
      </c>
      <c r="J3749" s="4">
        <f>SUMIFS(I:I,D:D,External_Data[[#This Row],[Brand]],F:F,External_Data[[#This Row],[Year]])</f>
        <v>1891393</v>
      </c>
      <c r="K37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50" spans="1:11" x14ac:dyDescent="0.25">
      <c r="A3750" s="1" t="s">
        <v>9</v>
      </c>
      <c r="B3750" s="1" t="s">
        <v>47</v>
      </c>
      <c r="C3750" s="1" t="s">
        <v>18</v>
      </c>
      <c r="D3750" s="1" t="s">
        <v>53</v>
      </c>
      <c r="E3750" s="1" t="s">
        <v>15</v>
      </c>
      <c r="F3750">
        <v>2018</v>
      </c>
      <c r="G3750">
        <v>12</v>
      </c>
      <c r="H3750">
        <v>189</v>
      </c>
      <c r="I3750">
        <v>16415</v>
      </c>
      <c r="J3750" s="4">
        <f>SUMIFS(I:I,D:D,External_Data[[#This Row],[Brand]],F:F,External_Data[[#This Row],[Year]])</f>
        <v>1891393</v>
      </c>
      <c r="K37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1891393</v>
      </c>
    </row>
    <row r="3751" spans="1:11" x14ac:dyDescent="0.25">
      <c r="A3751" s="1" t="s">
        <v>9</v>
      </c>
      <c r="B3751" s="1" t="s">
        <v>47</v>
      </c>
      <c r="C3751" s="1" t="s">
        <v>18</v>
      </c>
      <c r="D3751" s="1" t="s">
        <v>53</v>
      </c>
      <c r="E3751" s="1" t="s">
        <v>15</v>
      </c>
      <c r="F3751">
        <v>2019</v>
      </c>
      <c r="G3751">
        <v>1</v>
      </c>
      <c r="H3751">
        <v>182</v>
      </c>
      <c r="I3751">
        <v>1638</v>
      </c>
      <c r="J3751" s="4">
        <f>SUMIFS(I:I,D:D,External_Data[[#This Row],[Brand]],F:F,External_Data[[#This Row],[Year]])</f>
        <v>872144</v>
      </c>
      <c r="K37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882119</v>
      </c>
    </row>
    <row r="3752" spans="1:11" x14ac:dyDescent="0.25">
      <c r="A3752" s="1" t="s">
        <v>9</v>
      </c>
      <c r="B3752" s="1" t="s">
        <v>47</v>
      </c>
      <c r="C3752" s="1" t="s">
        <v>18</v>
      </c>
      <c r="D3752" s="1" t="s">
        <v>53</v>
      </c>
      <c r="E3752" s="1" t="s">
        <v>15</v>
      </c>
      <c r="F3752">
        <v>2019</v>
      </c>
      <c r="G3752">
        <v>2</v>
      </c>
      <c r="H3752">
        <v>119</v>
      </c>
      <c r="I3752">
        <v>994</v>
      </c>
      <c r="J3752" s="4">
        <f>SUMIFS(I:I,D:D,External_Data[[#This Row],[Brand]],F:F,External_Data[[#This Row],[Year]])</f>
        <v>872144</v>
      </c>
      <c r="K37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880964</v>
      </c>
    </row>
    <row r="3753" spans="1:11" x14ac:dyDescent="0.25">
      <c r="A3753" s="1" t="s">
        <v>9</v>
      </c>
      <c r="B3753" s="1" t="s">
        <v>47</v>
      </c>
      <c r="C3753" s="1" t="s">
        <v>18</v>
      </c>
      <c r="D3753" s="1" t="s">
        <v>53</v>
      </c>
      <c r="E3753" s="1" t="s">
        <v>15</v>
      </c>
      <c r="F3753">
        <v>2019</v>
      </c>
      <c r="G3753">
        <v>3</v>
      </c>
      <c r="H3753">
        <v>91</v>
      </c>
      <c r="I3753">
        <v>658</v>
      </c>
      <c r="J3753" s="4">
        <f>SUMIFS(I:I,D:D,External_Data[[#This Row],[Brand]],F:F,External_Data[[#This Row],[Year]])</f>
        <v>872144</v>
      </c>
      <c r="K37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880719</v>
      </c>
    </row>
    <row r="3754" spans="1:11" x14ac:dyDescent="0.25">
      <c r="A3754" s="1" t="s">
        <v>9</v>
      </c>
      <c r="B3754" s="1" t="s">
        <v>47</v>
      </c>
      <c r="C3754" s="1" t="s">
        <v>18</v>
      </c>
      <c r="D3754" s="1" t="s">
        <v>53</v>
      </c>
      <c r="E3754" s="1" t="s">
        <v>15</v>
      </c>
      <c r="F3754">
        <v>2019</v>
      </c>
      <c r="G3754">
        <v>4</v>
      </c>
      <c r="H3754">
        <v>399</v>
      </c>
      <c r="I3754">
        <v>3157</v>
      </c>
      <c r="J3754" s="4">
        <f>SUMIFS(I:I,D:D,External_Data[[#This Row],[Brand]],F:F,External_Data[[#This Row],[Year]])</f>
        <v>872144</v>
      </c>
      <c r="K37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880516</v>
      </c>
    </row>
    <row r="3755" spans="1:11" x14ac:dyDescent="0.25">
      <c r="A3755" s="1" t="s">
        <v>9</v>
      </c>
      <c r="B3755" s="1" t="s">
        <v>47</v>
      </c>
      <c r="C3755" s="1" t="s">
        <v>18</v>
      </c>
      <c r="D3755" s="1" t="s">
        <v>53</v>
      </c>
      <c r="E3755" s="1" t="s">
        <v>15</v>
      </c>
      <c r="F3755">
        <v>2019</v>
      </c>
      <c r="G3755">
        <v>5</v>
      </c>
      <c r="H3755">
        <v>462</v>
      </c>
      <c r="I3755">
        <v>4060</v>
      </c>
      <c r="J3755" s="4">
        <f>SUMIFS(I:I,D:D,External_Data[[#This Row],[Brand]],F:F,External_Data[[#This Row],[Year]])</f>
        <v>872144</v>
      </c>
      <c r="K37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877961</v>
      </c>
    </row>
    <row r="3756" spans="1:11" x14ac:dyDescent="0.25">
      <c r="A3756" s="1" t="s">
        <v>9</v>
      </c>
      <c r="B3756" s="1" t="s">
        <v>47</v>
      </c>
      <c r="C3756" s="1" t="s">
        <v>18</v>
      </c>
      <c r="D3756" s="1" t="s">
        <v>53</v>
      </c>
      <c r="E3756" s="1" t="s">
        <v>15</v>
      </c>
      <c r="F3756">
        <v>2019</v>
      </c>
      <c r="G3756">
        <v>7</v>
      </c>
      <c r="H3756">
        <v>308</v>
      </c>
      <c r="I3756">
        <v>2555</v>
      </c>
      <c r="J3756" s="4">
        <f>SUMIFS(I:I,D:D,External_Data[[#This Row],[Brand]],F:F,External_Data[[#This Row],[Year]])</f>
        <v>872144</v>
      </c>
      <c r="K37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875301</v>
      </c>
    </row>
    <row r="3757" spans="1:11" x14ac:dyDescent="0.25">
      <c r="A3757" s="1" t="s">
        <v>9</v>
      </c>
      <c r="B3757" s="1" t="s">
        <v>47</v>
      </c>
      <c r="C3757" s="1" t="s">
        <v>18</v>
      </c>
      <c r="D3757" s="1" t="s">
        <v>53</v>
      </c>
      <c r="E3757" s="1" t="s">
        <v>15</v>
      </c>
      <c r="F3757">
        <v>2019</v>
      </c>
      <c r="G3757">
        <v>8</v>
      </c>
      <c r="H3757">
        <v>231</v>
      </c>
      <c r="I3757">
        <v>1645</v>
      </c>
      <c r="J3757" s="4">
        <f>SUMIFS(I:I,D:D,External_Data[[#This Row],[Brand]],F:F,External_Data[[#This Row],[Year]])</f>
        <v>872144</v>
      </c>
      <c r="K37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874286</v>
      </c>
    </row>
    <row r="3758" spans="1:11" x14ac:dyDescent="0.25">
      <c r="A3758" s="1" t="s">
        <v>9</v>
      </c>
      <c r="B3758" s="1" t="s">
        <v>47</v>
      </c>
      <c r="C3758" s="1" t="s">
        <v>18</v>
      </c>
      <c r="D3758" s="1" t="s">
        <v>53</v>
      </c>
      <c r="E3758" s="1" t="s">
        <v>15</v>
      </c>
      <c r="F3758">
        <v>2019</v>
      </c>
      <c r="G3758">
        <v>9</v>
      </c>
      <c r="H3758">
        <v>217</v>
      </c>
      <c r="I3758">
        <v>1694</v>
      </c>
      <c r="J3758" s="4">
        <f>SUMIFS(I:I,D:D,External_Data[[#This Row],[Brand]],F:F,External_Data[[#This Row],[Year]])</f>
        <v>872144</v>
      </c>
      <c r="K37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873271</v>
      </c>
    </row>
    <row r="3759" spans="1:11" x14ac:dyDescent="0.25">
      <c r="A3759" s="1" t="s">
        <v>9</v>
      </c>
      <c r="B3759" s="1" t="s">
        <v>47</v>
      </c>
      <c r="C3759" s="1" t="s">
        <v>18</v>
      </c>
      <c r="D3759" s="1" t="s">
        <v>53</v>
      </c>
      <c r="E3759" s="1" t="s">
        <v>15</v>
      </c>
      <c r="F3759">
        <v>2019</v>
      </c>
      <c r="G3759">
        <v>10</v>
      </c>
      <c r="H3759">
        <v>147</v>
      </c>
      <c r="I3759">
        <v>1267</v>
      </c>
      <c r="J3759" s="4">
        <f>SUMIFS(I:I,D:D,External_Data[[#This Row],[Brand]],F:F,External_Data[[#This Row],[Year]])</f>
        <v>872144</v>
      </c>
      <c r="K37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873068</v>
      </c>
    </row>
    <row r="3760" spans="1:11" x14ac:dyDescent="0.25">
      <c r="A3760" s="1" t="s">
        <v>9</v>
      </c>
      <c r="B3760" s="1" t="s">
        <v>47</v>
      </c>
      <c r="C3760" s="1" t="s">
        <v>18</v>
      </c>
      <c r="D3760" s="1" t="s">
        <v>53</v>
      </c>
      <c r="E3760" s="1" t="s">
        <v>15</v>
      </c>
      <c r="F3760">
        <v>2019</v>
      </c>
      <c r="G3760">
        <v>11</v>
      </c>
      <c r="H3760">
        <v>28</v>
      </c>
      <c r="I3760">
        <v>175</v>
      </c>
      <c r="J3760" s="4">
        <f>SUMIFS(I:I,D:D,External_Data[[#This Row],[Brand]],F:F,External_Data[[#This Row],[Year]])</f>
        <v>872144</v>
      </c>
      <c r="K37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872333</v>
      </c>
    </row>
    <row r="3761" spans="1:11" x14ac:dyDescent="0.25">
      <c r="A3761" s="1" t="s">
        <v>9</v>
      </c>
      <c r="B3761" s="1" t="s">
        <v>47</v>
      </c>
      <c r="C3761" s="1" t="s">
        <v>18</v>
      </c>
      <c r="D3761" s="1" t="s">
        <v>53</v>
      </c>
      <c r="E3761" s="1" t="s">
        <v>15</v>
      </c>
      <c r="F3761">
        <v>2019</v>
      </c>
      <c r="G3761">
        <v>12</v>
      </c>
      <c r="H3761">
        <v>259</v>
      </c>
      <c r="I3761">
        <v>2128</v>
      </c>
      <c r="J3761" s="4">
        <f>SUMIFS(I:I,D:D,External_Data[[#This Row],[Brand]],F:F,External_Data[[#This Row],[Year]])</f>
        <v>872144</v>
      </c>
      <c r="K37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872144</v>
      </c>
    </row>
    <row r="3762" spans="1:11" x14ac:dyDescent="0.25">
      <c r="A3762" s="1" t="s">
        <v>9</v>
      </c>
      <c r="B3762" s="1" t="s">
        <v>47</v>
      </c>
      <c r="C3762" s="1" t="s">
        <v>18</v>
      </c>
      <c r="D3762" s="1" t="s">
        <v>53</v>
      </c>
      <c r="E3762" s="1" t="s">
        <v>15</v>
      </c>
      <c r="F3762">
        <v>2020</v>
      </c>
      <c r="G3762">
        <v>1</v>
      </c>
      <c r="H3762">
        <v>1575</v>
      </c>
      <c r="I3762">
        <v>11655</v>
      </c>
      <c r="J3762" s="4">
        <f>SUMIFS(I:I,D:D,External_Data[[#This Row],[Brand]],F:F,External_Data[[#This Row],[Year]])</f>
        <v>6443808</v>
      </c>
      <c r="K37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6446069</v>
      </c>
    </row>
    <row r="3763" spans="1:11" x14ac:dyDescent="0.25">
      <c r="A3763" s="1" t="s">
        <v>9</v>
      </c>
      <c r="B3763" s="1" t="s">
        <v>47</v>
      </c>
      <c r="C3763" s="1" t="s">
        <v>18</v>
      </c>
      <c r="D3763" s="1" t="s">
        <v>53</v>
      </c>
      <c r="E3763" s="1" t="s">
        <v>15</v>
      </c>
      <c r="F3763">
        <v>2020</v>
      </c>
      <c r="G3763">
        <v>2</v>
      </c>
      <c r="H3763">
        <v>2415</v>
      </c>
      <c r="I3763">
        <v>2100</v>
      </c>
      <c r="J3763" s="4">
        <f>SUMIFS(I:I,D:D,External_Data[[#This Row],[Brand]],F:F,External_Data[[#This Row],[Year]])</f>
        <v>6443808</v>
      </c>
      <c r="K37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6445950</v>
      </c>
    </row>
    <row r="3764" spans="1:11" x14ac:dyDescent="0.25">
      <c r="A3764" s="1" t="s">
        <v>9</v>
      </c>
      <c r="B3764" s="1" t="s">
        <v>47</v>
      </c>
      <c r="C3764" s="1" t="s">
        <v>18</v>
      </c>
      <c r="D3764" s="1" t="s">
        <v>53</v>
      </c>
      <c r="E3764" s="1" t="s">
        <v>15</v>
      </c>
      <c r="F3764">
        <v>2020</v>
      </c>
      <c r="G3764">
        <v>3</v>
      </c>
      <c r="H3764">
        <v>315</v>
      </c>
      <c r="I3764">
        <v>2331</v>
      </c>
      <c r="J3764" s="4">
        <f>SUMIFS(I:I,D:D,External_Data[[#This Row],[Brand]],F:F,External_Data[[#This Row],[Year]])</f>
        <v>6443808</v>
      </c>
      <c r="K37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6445859</v>
      </c>
    </row>
    <row r="3765" spans="1:11" x14ac:dyDescent="0.25">
      <c r="A3765" s="1" t="s">
        <v>9</v>
      </c>
      <c r="B3765" s="1" t="s">
        <v>47</v>
      </c>
      <c r="C3765" s="1" t="s">
        <v>18</v>
      </c>
      <c r="D3765" s="1" t="s">
        <v>53</v>
      </c>
      <c r="E3765" s="1" t="s">
        <v>15</v>
      </c>
      <c r="F3765">
        <v>2020</v>
      </c>
      <c r="G3765">
        <v>4</v>
      </c>
      <c r="H3765">
        <v>2205</v>
      </c>
      <c r="I3765">
        <v>1596</v>
      </c>
      <c r="J3765" s="4">
        <f>SUMIFS(I:I,D:D,External_Data[[#This Row],[Brand]],F:F,External_Data[[#This Row],[Year]])</f>
        <v>6443808</v>
      </c>
      <c r="K37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6445460</v>
      </c>
    </row>
    <row r="3766" spans="1:11" x14ac:dyDescent="0.25">
      <c r="A3766" s="1" t="s">
        <v>9</v>
      </c>
      <c r="B3766" s="1" t="s">
        <v>47</v>
      </c>
      <c r="C3766" s="1" t="s">
        <v>18</v>
      </c>
      <c r="D3766" s="1" t="s">
        <v>53</v>
      </c>
      <c r="E3766" s="1" t="s">
        <v>15</v>
      </c>
      <c r="F3766">
        <v>2020</v>
      </c>
      <c r="G3766">
        <v>5</v>
      </c>
      <c r="H3766">
        <v>189</v>
      </c>
      <c r="I3766">
        <v>1491</v>
      </c>
      <c r="J3766" s="4">
        <f>SUMIFS(I:I,D:D,External_Data[[#This Row],[Brand]],F:F,External_Data[[#This Row],[Year]])</f>
        <v>6443808</v>
      </c>
      <c r="K37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6444998</v>
      </c>
    </row>
    <row r="3767" spans="1:11" x14ac:dyDescent="0.25">
      <c r="A3767" s="1" t="s">
        <v>9</v>
      </c>
      <c r="B3767" s="1" t="s">
        <v>47</v>
      </c>
      <c r="C3767" s="1" t="s">
        <v>18</v>
      </c>
      <c r="D3767" s="1" t="s">
        <v>53</v>
      </c>
      <c r="E3767" s="1" t="s">
        <v>15</v>
      </c>
      <c r="F3767">
        <v>2020</v>
      </c>
      <c r="G3767">
        <v>6</v>
      </c>
      <c r="H3767">
        <v>651</v>
      </c>
      <c r="I3767">
        <v>54495</v>
      </c>
      <c r="J3767" s="4">
        <f>SUMIFS(I:I,D:D,External_Data[[#This Row],[Brand]],F:F,External_Data[[#This Row],[Year]])</f>
        <v>6443808</v>
      </c>
      <c r="K37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6444998</v>
      </c>
    </row>
    <row r="3768" spans="1:11" x14ac:dyDescent="0.25">
      <c r="A3768" s="1" t="s">
        <v>9</v>
      </c>
      <c r="B3768" s="1" t="s">
        <v>47</v>
      </c>
      <c r="C3768" s="1" t="s">
        <v>18</v>
      </c>
      <c r="D3768" s="1" t="s">
        <v>53</v>
      </c>
      <c r="E3768" s="1" t="s">
        <v>15</v>
      </c>
      <c r="F3768">
        <v>2020</v>
      </c>
      <c r="G3768">
        <v>7</v>
      </c>
      <c r="H3768">
        <v>2415</v>
      </c>
      <c r="I3768">
        <v>21735</v>
      </c>
      <c r="J3768" s="4">
        <f>SUMIFS(I:I,D:D,External_Data[[#This Row],[Brand]],F:F,External_Data[[#This Row],[Year]])</f>
        <v>6443808</v>
      </c>
      <c r="K37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6444690</v>
      </c>
    </row>
    <row r="3769" spans="1:11" x14ac:dyDescent="0.25">
      <c r="A3769" s="1" t="s">
        <v>9</v>
      </c>
      <c r="B3769" s="1" t="s">
        <v>47</v>
      </c>
      <c r="C3769" s="1" t="s">
        <v>18</v>
      </c>
      <c r="D3769" s="1" t="s">
        <v>53</v>
      </c>
      <c r="E3769" s="1" t="s">
        <v>15</v>
      </c>
      <c r="F3769">
        <v>2020</v>
      </c>
      <c r="G3769">
        <v>8</v>
      </c>
      <c r="H3769">
        <v>4305</v>
      </c>
      <c r="I3769">
        <v>36225</v>
      </c>
      <c r="J3769" s="4">
        <f>SUMIFS(I:I,D:D,External_Data[[#This Row],[Brand]],F:F,External_Data[[#This Row],[Year]])</f>
        <v>6443808</v>
      </c>
      <c r="K37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6444459</v>
      </c>
    </row>
    <row r="3770" spans="1:11" x14ac:dyDescent="0.25">
      <c r="A3770" s="1" t="s">
        <v>9</v>
      </c>
      <c r="B3770" s="1" t="s">
        <v>47</v>
      </c>
      <c r="C3770" s="1" t="s">
        <v>18</v>
      </c>
      <c r="D3770" s="1" t="s">
        <v>53</v>
      </c>
      <c r="E3770" s="1" t="s">
        <v>15</v>
      </c>
      <c r="F3770">
        <v>2020</v>
      </c>
      <c r="G3770">
        <v>9</v>
      </c>
      <c r="H3770">
        <v>735</v>
      </c>
      <c r="I3770">
        <v>6069</v>
      </c>
      <c r="J3770" s="4">
        <f>SUMIFS(I:I,D:D,External_Data[[#This Row],[Brand]],F:F,External_Data[[#This Row],[Year]])</f>
        <v>6443808</v>
      </c>
      <c r="K37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6444242</v>
      </c>
    </row>
    <row r="3771" spans="1:11" x14ac:dyDescent="0.25">
      <c r="A3771" s="1" t="s">
        <v>9</v>
      </c>
      <c r="B3771" s="1" t="s">
        <v>47</v>
      </c>
      <c r="C3771" s="1" t="s">
        <v>18</v>
      </c>
      <c r="D3771" s="1" t="s">
        <v>53</v>
      </c>
      <c r="E3771" s="1" t="s">
        <v>15</v>
      </c>
      <c r="F3771">
        <v>2020</v>
      </c>
      <c r="G3771">
        <v>10</v>
      </c>
      <c r="H3771">
        <v>1365</v>
      </c>
      <c r="I3771">
        <v>11025</v>
      </c>
      <c r="J3771" s="4">
        <f>SUMIFS(I:I,D:D,External_Data[[#This Row],[Brand]],F:F,External_Data[[#This Row],[Year]])</f>
        <v>6443808</v>
      </c>
      <c r="K37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6444095</v>
      </c>
    </row>
    <row r="3772" spans="1:11" x14ac:dyDescent="0.25">
      <c r="A3772" s="1" t="s">
        <v>9</v>
      </c>
      <c r="B3772" s="1" t="s">
        <v>47</v>
      </c>
      <c r="C3772" s="1" t="s">
        <v>18</v>
      </c>
      <c r="D3772" s="1" t="s">
        <v>53</v>
      </c>
      <c r="E3772" s="1" t="s">
        <v>15</v>
      </c>
      <c r="F3772">
        <v>2020</v>
      </c>
      <c r="G3772">
        <v>11</v>
      </c>
      <c r="H3772">
        <v>7665</v>
      </c>
      <c r="I3772">
        <v>5817</v>
      </c>
      <c r="J3772" s="4">
        <f>SUMIFS(I:I,D:D,External_Data[[#This Row],[Brand]],F:F,External_Data[[#This Row],[Year]])</f>
        <v>6443808</v>
      </c>
      <c r="K37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6444067</v>
      </c>
    </row>
    <row r="3773" spans="1:11" x14ac:dyDescent="0.25">
      <c r="A3773" s="1" t="s">
        <v>9</v>
      </c>
      <c r="B3773" s="1" t="s">
        <v>47</v>
      </c>
      <c r="C3773" s="1" t="s">
        <v>18</v>
      </c>
      <c r="D3773" s="1" t="s">
        <v>53</v>
      </c>
      <c r="E3773" s="1" t="s">
        <v>15</v>
      </c>
      <c r="F3773">
        <v>2020</v>
      </c>
      <c r="G3773">
        <v>12</v>
      </c>
      <c r="H3773">
        <v>189</v>
      </c>
      <c r="I3773">
        <v>15435</v>
      </c>
      <c r="J3773" s="4">
        <f>SUMIFS(I:I,D:D,External_Data[[#This Row],[Brand]],F:F,External_Data[[#This Row],[Year]])</f>
        <v>6443808</v>
      </c>
      <c r="K37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6443808</v>
      </c>
    </row>
    <row r="3774" spans="1:11" x14ac:dyDescent="0.25">
      <c r="A3774" s="1" t="s">
        <v>9</v>
      </c>
      <c r="B3774" s="1" t="s">
        <v>47</v>
      </c>
      <c r="C3774" s="1" t="s">
        <v>18</v>
      </c>
      <c r="D3774" s="1" t="s">
        <v>53</v>
      </c>
      <c r="E3774" s="1" t="s">
        <v>15</v>
      </c>
      <c r="F3774">
        <v>2021</v>
      </c>
      <c r="G3774">
        <v>1</v>
      </c>
      <c r="H3774">
        <v>2737</v>
      </c>
      <c r="I3774">
        <v>20608</v>
      </c>
      <c r="J3774" s="4">
        <f>SUMIFS(I:I,D:D,External_Data[[#This Row],[Brand]],F:F,External_Data[[#This Row],[Year]])</f>
        <v>21393841</v>
      </c>
      <c r="K37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21416290</v>
      </c>
    </row>
    <row r="3775" spans="1:11" x14ac:dyDescent="0.25">
      <c r="A3775" s="1" t="s">
        <v>9</v>
      </c>
      <c r="B3775" s="1" t="s">
        <v>47</v>
      </c>
      <c r="C3775" s="1" t="s">
        <v>18</v>
      </c>
      <c r="D3775" s="1" t="s">
        <v>53</v>
      </c>
      <c r="E3775" s="1" t="s">
        <v>15</v>
      </c>
      <c r="F3775">
        <v>2021</v>
      </c>
      <c r="G3775">
        <v>2</v>
      </c>
      <c r="H3775">
        <v>4669</v>
      </c>
      <c r="I3775">
        <v>37191</v>
      </c>
      <c r="J3775" s="4">
        <f>SUMIFS(I:I,D:D,External_Data[[#This Row],[Brand]],F:F,External_Data[[#This Row],[Year]])</f>
        <v>21393841</v>
      </c>
      <c r="K37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21413875</v>
      </c>
    </row>
    <row r="3776" spans="1:11" x14ac:dyDescent="0.25">
      <c r="A3776" s="1" t="s">
        <v>9</v>
      </c>
      <c r="B3776" s="1" t="s">
        <v>47</v>
      </c>
      <c r="C3776" s="1" t="s">
        <v>18</v>
      </c>
      <c r="D3776" s="1" t="s">
        <v>53</v>
      </c>
      <c r="E3776" s="1" t="s">
        <v>15</v>
      </c>
      <c r="F3776">
        <v>2021</v>
      </c>
      <c r="G3776">
        <v>3</v>
      </c>
      <c r="H3776">
        <v>4669</v>
      </c>
      <c r="I3776">
        <v>41699</v>
      </c>
      <c r="J3776" s="4">
        <f>SUMIFS(I:I,D:D,External_Data[[#This Row],[Brand]],F:F,External_Data[[#This Row],[Year]])</f>
        <v>21393841</v>
      </c>
      <c r="K37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21413560</v>
      </c>
    </row>
    <row r="3777" spans="1:11" x14ac:dyDescent="0.25">
      <c r="A3777" s="1" t="s">
        <v>9</v>
      </c>
      <c r="B3777" s="1" t="s">
        <v>47</v>
      </c>
      <c r="C3777" s="1" t="s">
        <v>18</v>
      </c>
      <c r="D3777" s="1" t="s">
        <v>53</v>
      </c>
      <c r="E3777" s="1" t="s">
        <v>15</v>
      </c>
      <c r="F3777">
        <v>2021</v>
      </c>
      <c r="G3777">
        <v>4</v>
      </c>
      <c r="H3777">
        <v>2576</v>
      </c>
      <c r="I3777">
        <v>19159</v>
      </c>
      <c r="J3777" s="4">
        <f>SUMIFS(I:I,D:D,External_Data[[#This Row],[Brand]],F:F,External_Data[[#This Row],[Year]])</f>
        <v>21393841</v>
      </c>
      <c r="K37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21411355</v>
      </c>
    </row>
    <row r="3778" spans="1:11" x14ac:dyDescent="0.25">
      <c r="A3778" s="1" t="s">
        <v>9</v>
      </c>
      <c r="B3778" s="1" t="s">
        <v>47</v>
      </c>
      <c r="C3778" s="1" t="s">
        <v>18</v>
      </c>
      <c r="D3778" s="1" t="s">
        <v>53</v>
      </c>
      <c r="E3778" s="1" t="s">
        <v>15</v>
      </c>
      <c r="F3778">
        <v>2021</v>
      </c>
      <c r="G3778">
        <v>5</v>
      </c>
      <c r="H3778">
        <v>4669</v>
      </c>
      <c r="I3778">
        <v>37513</v>
      </c>
      <c r="J3778" s="4">
        <f>SUMIFS(I:I,D:D,External_Data[[#This Row],[Brand]],F:F,External_Data[[#This Row],[Year]])</f>
        <v>21393841</v>
      </c>
      <c r="K37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21411166</v>
      </c>
    </row>
    <row r="3779" spans="1:11" x14ac:dyDescent="0.25">
      <c r="A3779" s="1" t="s">
        <v>9</v>
      </c>
      <c r="B3779" s="1" t="s">
        <v>47</v>
      </c>
      <c r="C3779" s="1" t="s">
        <v>18</v>
      </c>
      <c r="D3779" s="1" t="s">
        <v>53</v>
      </c>
      <c r="E3779" s="1" t="s">
        <v>15</v>
      </c>
      <c r="F3779">
        <v>2021</v>
      </c>
      <c r="G3779">
        <v>6</v>
      </c>
      <c r="H3779">
        <v>5152</v>
      </c>
      <c r="I3779">
        <v>42504</v>
      </c>
      <c r="J3779" s="4">
        <f>SUMIFS(I:I,D:D,External_Data[[#This Row],[Brand]],F:F,External_Data[[#This Row],[Year]])</f>
        <v>21393841</v>
      </c>
      <c r="K37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21410515</v>
      </c>
    </row>
    <row r="3780" spans="1:11" x14ac:dyDescent="0.25">
      <c r="A3780" s="1" t="s">
        <v>9</v>
      </c>
      <c r="B3780" s="1" t="s">
        <v>47</v>
      </c>
      <c r="C3780" s="1" t="s">
        <v>18</v>
      </c>
      <c r="D3780" s="1" t="s">
        <v>53</v>
      </c>
      <c r="E3780" s="1" t="s">
        <v>15</v>
      </c>
      <c r="F3780">
        <v>2021</v>
      </c>
      <c r="G3780">
        <v>7</v>
      </c>
      <c r="H3780">
        <v>5957</v>
      </c>
      <c r="I3780">
        <v>4991</v>
      </c>
      <c r="J3780" s="4">
        <f>SUMIFS(I:I,D:D,External_Data[[#This Row],[Brand]],F:F,External_Data[[#This Row],[Year]])</f>
        <v>21393841</v>
      </c>
      <c r="K37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21408100</v>
      </c>
    </row>
    <row r="3781" spans="1:11" x14ac:dyDescent="0.25">
      <c r="A3781" s="1" t="s">
        <v>9</v>
      </c>
      <c r="B3781" s="1" t="s">
        <v>47</v>
      </c>
      <c r="C3781" s="1" t="s">
        <v>18</v>
      </c>
      <c r="D3781" s="1" t="s">
        <v>53</v>
      </c>
      <c r="E3781" s="1" t="s">
        <v>15</v>
      </c>
      <c r="F3781">
        <v>2021</v>
      </c>
      <c r="G3781">
        <v>8</v>
      </c>
      <c r="H3781">
        <v>9016</v>
      </c>
      <c r="I3781">
        <v>81144</v>
      </c>
      <c r="J3781" s="4">
        <f>SUMIFS(I:I,D:D,External_Data[[#This Row],[Brand]],F:F,External_Data[[#This Row],[Year]])</f>
        <v>21393841</v>
      </c>
      <c r="K37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21403795</v>
      </c>
    </row>
    <row r="3782" spans="1:11" x14ac:dyDescent="0.25">
      <c r="A3782" s="1" t="s">
        <v>9</v>
      </c>
      <c r="B3782" s="1" t="s">
        <v>47</v>
      </c>
      <c r="C3782" s="1" t="s">
        <v>18</v>
      </c>
      <c r="D3782" s="1" t="s">
        <v>53</v>
      </c>
      <c r="E3782" s="1" t="s">
        <v>15</v>
      </c>
      <c r="F3782">
        <v>2021</v>
      </c>
      <c r="G3782">
        <v>9</v>
      </c>
      <c r="H3782">
        <v>4669</v>
      </c>
      <c r="I3782">
        <v>40572</v>
      </c>
      <c r="J3782" s="4">
        <f>SUMIFS(I:I,D:D,External_Data[[#This Row],[Brand]],F:F,External_Data[[#This Row],[Year]])</f>
        <v>21393841</v>
      </c>
      <c r="K37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21403060</v>
      </c>
    </row>
    <row r="3783" spans="1:11" x14ac:dyDescent="0.25">
      <c r="A3783" s="1" t="s">
        <v>9</v>
      </c>
      <c r="B3783" s="1" t="s">
        <v>47</v>
      </c>
      <c r="C3783" s="1" t="s">
        <v>18</v>
      </c>
      <c r="D3783" s="1" t="s">
        <v>53</v>
      </c>
      <c r="E3783" s="1" t="s">
        <v>15</v>
      </c>
      <c r="F3783">
        <v>2021</v>
      </c>
      <c r="G3783">
        <v>10</v>
      </c>
      <c r="H3783">
        <v>2415</v>
      </c>
      <c r="I3783">
        <v>18032</v>
      </c>
      <c r="J3783" s="4">
        <f>SUMIFS(I:I,D:D,External_Data[[#This Row],[Brand]],F:F,External_Data[[#This Row],[Year]])</f>
        <v>21393841</v>
      </c>
      <c r="K37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21401695</v>
      </c>
    </row>
    <row r="3784" spans="1:11" x14ac:dyDescent="0.25">
      <c r="A3784" s="1" t="s">
        <v>9</v>
      </c>
      <c r="B3784" s="1" t="s">
        <v>47</v>
      </c>
      <c r="C3784" s="1" t="s">
        <v>18</v>
      </c>
      <c r="D3784" s="1" t="s">
        <v>53</v>
      </c>
      <c r="E3784" s="1" t="s">
        <v>15</v>
      </c>
      <c r="F3784">
        <v>2021</v>
      </c>
      <c r="G3784">
        <v>11</v>
      </c>
      <c r="H3784">
        <v>10143</v>
      </c>
      <c r="I3784">
        <v>89033</v>
      </c>
      <c r="J3784" s="4">
        <f>SUMIFS(I:I,D:D,External_Data[[#This Row],[Brand]],F:F,External_Data[[#This Row],[Year]])</f>
        <v>21393841</v>
      </c>
      <c r="K37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21394030</v>
      </c>
    </row>
    <row r="3785" spans="1:11" x14ac:dyDescent="0.25">
      <c r="A3785" s="1" t="s">
        <v>9</v>
      </c>
      <c r="B3785" s="1" t="s">
        <v>47</v>
      </c>
      <c r="C3785" s="1" t="s">
        <v>18</v>
      </c>
      <c r="D3785" s="1" t="s">
        <v>53</v>
      </c>
      <c r="E3785" s="1" t="s">
        <v>15</v>
      </c>
      <c r="F3785">
        <v>2021</v>
      </c>
      <c r="G3785">
        <v>12</v>
      </c>
      <c r="H3785">
        <v>5152</v>
      </c>
      <c r="I3785">
        <v>44114</v>
      </c>
      <c r="J3785" s="4">
        <f>SUMIFS(I:I,D:D,External_Data[[#This Row],[Brand]],F:F,External_Data[[#This Row],[Year]])</f>
        <v>21393841</v>
      </c>
      <c r="K37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21393841</v>
      </c>
    </row>
    <row r="3786" spans="1:11" x14ac:dyDescent="0.25">
      <c r="A3786" s="1" t="s">
        <v>9</v>
      </c>
      <c r="B3786" s="1" t="s">
        <v>47</v>
      </c>
      <c r="C3786" s="1" t="s">
        <v>18</v>
      </c>
      <c r="D3786" s="1" t="s">
        <v>53</v>
      </c>
      <c r="E3786" s="1" t="s">
        <v>15</v>
      </c>
      <c r="F3786">
        <v>2022</v>
      </c>
      <c r="G3786">
        <v>1</v>
      </c>
      <c r="H3786">
        <v>735</v>
      </c>
      <c r="I3786">
        <v>6636</v>
      </c>
      <c r="J3786" s="4">
        <f>SUMIFS(I:I,D:D,External_Data[[#This Row],[Brand]],F:F,External_Data[[#This Row],[Year]])</f>
        <v>3078663</v>
      </c>
      <c r="K37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3137750</v>
      </c>
    </row>
    <row r="3787" spans="1:11" x14ac:dyDescent="0.25">
      <c r="A3787" s="1" t="s">
        <v>9</v>
      </c>
      <c r="B3787" s="1" t="s">
        <v>47</v>
      </c>
      <c r="C3787" s="1" t="s">
        <v>18</v>
      </c>
      <c r="D3787" s="1" t="s">
        <v>53</v>
      </c>
      <c r="E3787" s="1" t="s">
        <v>15</v>
      </c>
      <c r="F3787">
        <v>2022</v>
      </c>
      <c r="G3787">
        <v>2</v>
      </c>
      <c r="H3787">
        <v>1344</v>
      </c>
      <c r="I3787">
        <v>12243</v>
      </c>
      <c r="J3787" s="4">
        <f>SUMIFS(I:I,D:D,External_Data[[#This Row],[Brand]],F:F,External_Data[[#This Row],[Year]])</f>
        <v>3078663</v>
      </c>
      <c r="K37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3133081</v>
      </c>
    </row>
    <row r="3788" spans="1:11" x14ac:dyDescent="0.25">
      <c r="A3788" s="1" t="s">
        <v>9</v>
      </c>
      <c r="B3788" s="1" t="s">
        <v>47</v>
      </c>
      <c r="C3788" s="1" t="s">
        <v>18</v>
      </c>
      <c r="D3788" s="1" t="s">
        <v>53</v>
      </c>
      <c r="E3788" s="1" t="s">
        <v>15</v>
      </c>
      <c r="F3788">
        <v>2022</v>
      </c>
      <c r="G3788">
        <v>3</v>
      </c>
      <c r="H3788">
        <v>1176</v>
      </c>
      <c r="I3788">
        <v>10626</v>
      </c>
      <c r="J3788" s="4">
        <f>SUMIFS(I:I,D:D,External_Data[[#This Row],[Brand]],F:F,External_Data[[#This Row],[Year]])</f>
        <v>3078663</v>
      </c>
      <c r="K37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3128412</v>
      </c>
    </row>
    <row r="3789" spans="1:11" x14ac:dyDescent="0.25">
      <c r="A3789" s="1" t="s">
        <v>9</v>
      </c>
      <c r="B3789" s="1" t="s">
        <v>47</v>
      </c>
      <c r="C3789" s="1" t="s">
        <v>18</v>
      </c>
      <c r="D3789" s="1" t="s">
        <v>53</v>
      </c>
      <c r="E3789" s="1" t="s">
        <v>15</v>
      </c>
      <c r="F3789">
        <v>2022</v>
      </c>
      <c r="G3789">
        <v>4</v>
      </c>
      <c r="H3789">
        <v>882</v>
      </c>
      <c r="I3789">
        <v>7896</v>
      </c>
      <c r="J3789" s="4">
        <f>SUMIFS(I:I,D:D,External_Data[[#This Row],[Brand]],F:F,External_Data[[#This Row],[Year]])</f>
        <v>3078663</v>
      </c>
      <c r="K37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3125836</v>
      </c>
    </row>
    <row r="3790" spans="1:11" x14ac:dyDescent="0.25">
      <c r="A3790" s="1" t="s">
        <v>9</v>
      </c>
      <c r="B3790" s="1" t="s">
        <v>47</v>
      </c>
      <c r="C3790" s="1" t="s">
        <v>18</v>
      </c>
      <c r="D3790" s="1" t="s">
        <v>53</v>
      </c>
      <c r="E3790" s="1" t="s">
        <v>15</v>
      </c>
      <c r="F3790">
        <v>2022</v>
      </c>
      <c r="G3790">
        <v>5</v>
      </c>
      <c r="H3790">
        <v>1575</v>
      </c>
      <c r="I3790">
        <v>13755</v>
      </c>
      <c r="J3790" s="4">
        <f>SUMIFS(I:I,D:D,External_Data[[#This Row],[Brand]],F:F,External_Data[[#This Row],[Year]])</f>
        <v>3078663</v>
      </c>
      <c r="K37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3121167</v>
      </c>
    </row>
    <row r="3791" spans="1:11" x14ac:dyDescent="0.25">
      <c r="A3791" s="1" t="s">
        <v>9</v>
      </c>
      <c r="B3791" s="1" t="s">
        <v>47</v>
      </c>
      <c r="C3791" s="1" t="s">
        <v>18</v>
      </c>
      <c r="D3791" s="1" t="s">
        <v>53</v>
      </c>
      <c r="E3791" s="1" t="s">
        <v>15</v>
      </c>
      <c r="F3791">
        <v>2022</v>
      </c>
      <c r="G3791">
        <v>6</v>
      </c>
      <c r="H3791">
        <v>1449</v>
      </c>
      <c r="I3791">
        <v>13104</v>
      </c>
      <c r="J3791" s="4">
        <f>SUMIFS(I:I,D:D,External_Data[[#This Row],[Brand]],F:F,External_Data[[#This Row],[Year]])</f>
        <v>3078663</v>
      </c>
      <c r="K37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3116015</v>
      </c>
    </row>
    <row r="3792" spans="1:11" x14ac:dyDescent="0.25">
      <c r="A3792" s="1" t="s">
        <v>9</v>
      </c>
      <c r="B3792" s="1" t="s">
        <v>47</v>
      </c>
      <c r="C3792" s="1" t="s">
        <v>18</v>
      </c>
      <c r="D3792" s="1" t="s">
        <v>53</v>
      </c>
      <c r="E3792" s="1" t="s">
        <v>15</v>
      </c>
      <c r="F3792">
        <v>2022</v>
      </c>
      <c r="G3792">
        <v>7</v>
      </c>
      <c r="H3792">
        <v>945</v>
      </c>
      <c r="I3792">
        <v>8190</v>
      </c>
      <c r="J3792" s="4">
        <f>SUMIFS(I:I,D:D,External_Data[[#This Row],[Brand]],F:F,External_Data[[#This Row],[Year]])</f>
        <v>3078663</v>
      </c>
      <c r="K37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3110058</v>
      </c>
    </row>
    <row r="3793" spans="1:11" x14ac:dyDescent="0.25">
      <c r="A3793" s="1" t="s">
        <v>9</v>
      </c>
      <c r="B3793" s="1" t="s">
        <v>47</v>
      </c>
      <c r="C3793" s="1" t="s">
        <v>18</v>
      </c>
      <c r="D3793" s="1" t="s">
        <v>53</v>
      </c>
      <c r="E3793" s="1" t="s">
        <v>15</v>
      </c>
      <c r="F3793">
        <v>2022</v>
      </c>
      <c r="G3793">
        <v>8</v>
      </c>
      <c r="H3793">
        <v>2121</v>
      </c>
      <c r="I3793">
        <v>18753</v>
      </c>
      <c r="J3793" s="4">
        <f>SUMIFS(I:I,D:D,External_Data[[#This Row],[Brand]],F:F,External_Data[[#This Row],[Year]])</f>
        <v>3078663</v>
      </c>
      <c r="K37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3101042</v>
      </c>
    </row>
    <row r="3794" spans="1:11" x14ac:dyDescent="0.25">
      <c r="A3794" s="1" t="s">
        <v>9</v>
      </c>
      <c r="B3794" s="1" t="s">
        <v>47</v>
      </c>
      <c r="C3794" s="1" t="s">
        <v>18</v>
      </c>
      <c r="D3794" s="1" t="s">
        <v>53</v>
      </c>
      <c r="E3794" s="1" t="s">
        <v>15</v>
      </c>
      <c r="F3794">
        <v>2022</v>
      </c>
      <c r="G3794">
        <v>9</v>
      </c>
      <c r="H3794">
        <v>798</v>
      </c>
      <c r="I3794">
        <v>6951</v>
      </c>
      <c r="J3794" s="4">
        <f>SUMIFS(I:I,D:D,External_Data[[#This Row],[Brand]],F:F,External_Data[[#This Row],[Year]])</f>
        <v>3078663</v>
      </c>
      <c r="K37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3096373</v>
      </c>
    </row>
    <row r="3795" spans="1:11" x14ac:dyDescent="0.25">
      <c r="A3795" s="1" t="s">
        <v>9</v>
      </c>
      <c r="B3795" s="1" t="s">
        <v>47</v>
      </c>
      <c r="C3795" s="1" t="s">
        <v>18</v>
      </c>
      <c r="D3795" s="1" t="s">
        <v>53</v>
      </c>
      <c r="E3795" s="1" t="s">
        <v>15</v>
      </c>
      <c r="F3795">
        <v>2022</v>
      </c>
      <c r="G3795">
        <v>10</v>
      </c>
      <c r="H3795">
        <v>1974</v>
      </c>
      <c r="I3795">
        <v>16947</v>
      </c>
      <c r="J3795" s="4">
        <f>SUMIFS(I:I,D:D,External_Data[[#This Row],[Brand]],F:F,External_Data[[#This Row],[Year]])</f>
        <v>3078663</v>
      </c>
      <c r="K37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3093958</v>
      </c>
    </row>
    <row r="3796" spans="1:11" x14ac:dyDescent="0.25">
      <c r="A3796" s="1" t="s">
        <v>9</v>
      </c>
      <c r="B3796" s="1" t="s">
        <v>47</v>
      </c>
      <c r="C3796" s="1" t="s">
        <v>18</v>
      </c>
      <c r="D3796" s="1" t="s">
        <v>53</v>
      </c>
      <c r="E3796" s="1" t="s">
        <v>15</v>
      </c>
      <c r="F3796">
        <v>2022</v>
      </c>
      <c r="G3796">
        <v>11</v>
      </c>
      <c r="H3796">
        <v>1575</v>
      </c>
      <c r="I3796">
        <v>14070</v>
      </c>
      <c r="J3796" s="4">
        <f>SUMIFS(I:I,D:D,External_Data[[#This Row],[Brand]],F:F,External_Data[[#This Row],[Year]])</f>
        <v>3078663</v>
      </c>
      <c r="K37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3083815</v>
      </c>
    </row>
    <row r="3797" spans="1:11" x14ac:dyDescent="0.25">
      <c r="A3797" s="1" t="s">
        <v>9</v>
      </c>
      <c r="B3797" s="1" t="s">
        <v>47</v>
      </c>
      <c r="C3797" s="1" t="s">
        <v>18</v>
      </c>
      <c r="D3797" s="1" t="s">
        <v>53</v>
      </c>
      <c r="E3797" s="1" t="s">
        <v>15</v>
      </c>
      <c r="F3797">
        <v>2022</v>
      </c>
      <c r="G3797">
        <v>12</v>
      </c>
      <c r="H3797">
        <v>1827</v>
      </c>
      <c r="I3797">
        <v>16611</v>
      </c>
      <c r="J3797" s="4">
        <f>SUMIFS(I:I,D:D,External_Data[[#This Row],[Brand]],F:F,External_Data[[#This Row],[Year]])</f>
        <v>3078663</v>
      </c>
      <c r="K37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3078663</v>
      </c>
    </row>
    <row r="3798" spans="1:11" x14ac:dyDescent="0.25">
      <c r="A3798" s="1" t="s">
        <v>9</v>
      </c>
      <c r="B3798" s="1" t="s">
        <v>47</v>
      </c>
      <c r="C3798" s="1" t="s">
        <v>18</v>
      </c>
      <c r="D3798" s="1" t="s">
        <v>53</v>
      </c>
      <c r="E3798" s="1" t="s">
        <v>15</v>
      </c>
      <c r="F3798">
        <v>2023</v>
      </c>
      <c r="G3798">
        <v>1</v>
      </c>
      <c r="H3798">
        <v>2688</v>
      </c>
      <c r="I3798">
        <v>24724</v>
      </c>
      <c r="J3798" s="4">
        <f>SUMIFS(I:I,D:D,External_Data[[#This Row],[Brand]],F:F,External_Data[[#This Row],[Year]])</f>
        <v>1256332</v>
      </c>
      <c r="K37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1271998</v>
      </c>
    </row>
    <row r="3799" spans="1:11" x14ac:dyDescent="0.25">
      <c r="A3799" s="1" t="s">
        <v>9</v>
      </c>
      <c r="B3799" s="1" t="s">
        <v>47</v>
      </c>
      <c r="C3799" s="1" t="s">
        <v>18</v>
      </c>
      <c r="D3799" s="1" t="s">
        <v>53</v>
      </c>
      <c r="E3799" s="1" t="s">
        <v>15</v>
      </c>
      <c r="F3799">
        <v>2023</v>
      </c>
      <c r="G3799">
        <v>2</v>
      </c>
      <c r="H3799">
        <v>2016</v>
      </c>
      <c r="I3799">
        <v>19544</v>
      </c>
      <c r="J3799" s="4">
        <f>SUMIFS(I:I,D:D,External_Data[[#This Row],[Brand]],F:F,External_Data[[#This Row],[Year]])</f>
        <v>1256332</v>
      </c>
      <c r="K37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1270654</v>
      </c>
    </row>
    <row r="3800" spans="1:11" x14ac:dyDescent="0.25">
      <c r="A3800" s="1" t="s">
        <v>9</v>
      </c>
      <c r="B3800" s="1" t="s">
        <v>47</v>
      </c>
      <c r="C3800" s="1" t="s">
        <v>18</v>
      </c>
      <c r="D3800" s="1" t="s">
        <v>53</v>
      </c>
      <c r="E3800" s="1" t="s">
        <v>15</v>
      </c>
      <c r="F3800">
        <v>2023</v>
      </c>
      <c r="G3800">
        <v>3</v>
      </c>
      <c r="H3800">
        <v>3920</v>
      </c>
      <c r="I3800">
        <v>38304</v>
      </c>
      <c r="J3800" s="4">
        <f>SUMIFS(I:I,D:D,External_Data[[#This Row],[Brand]],F:F,External_Data[[#This Row],[Year]])</f>
        <v>1256332</v>
      </c>
      <c r="K38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1269478</v>
      </c>
    </row>
    <row r="3801" spans="1:11" x14ac:dyDescent="0.25">
      <c r="A3801" s="1" t="s">
        <v>9</v>
      </c>
      <c r="B3801" s="1" t="s">
        <v>47</v>
      </c>
      <c r="C3801" s="1" t="s">
        <v>22</v>
      </c>
      <c r="D3801" s="1" t="s">
        <v>54</v>
      </c>
      <c r="E3801" s="1" t="s">
        <v>13</v>
      </c>
      <c r="F3801">
        <v>2018</v>
      </c>
      <c r="G3801">
        <v>1</v>
      </c>
      <c r="H3801">
        <v>616</v>
      </c>
      <c r="I3801">
        <v>33215</v>
      </c>
      <c r="J3801" s="4">
        <f>SUMIFS(I:I,D:D,External_Data[[#This Row],[Brand]],F:F,External_Data[[#This Row],[Year]])</f>
        <v>532000</v>
      </c>
      <c r="K38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2" spans="1:11" x14ac:dyDescent="0.25">
      <c r="A3802" s="1" t="s">
        <v>9</v>
      </c>
      <c r="B3802" s="1" t="s">
        <v>47</v>
      </c>
      <c r="C3802" s="1" t="s">
        <v>22</v>
      </c>
      <c r="D3802" s="1" t="s">
        <v>54</v>
      </c>
      <c r="E3802" s="1" t="s">
        <v>13</v>
      </c>
      <c r="F3802">
        <v>2018</v>
      </c>
      <c r="G3802">
        <v>2</v>
      </c>
      <c r="H3802">
        <v>413</v>
      </c>
      <c r="I3802">
        <v>2240</v>
      </c>
      <c r="J3802" s="4">
        <f>SUMIFS(I:I,D:D,External_Data[[#This Row],[Brand]],F:F,External_Data[[#This Row],[Year]])</f>
        <v>532000</v>
      </c>
      <c r="K38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3" spans="1:11" x14ac:dyDescent="0.25">
      <c r="A3803" s="1" t="s">
        <v>9</v>
      </c>
      <c r="B3803" s="1" t="s">
        <v>47</v>
      </c>
      <c r="C3803" s="1" t="s">
        <v>22</v>
      </c>
      <c r="D3803" s="1" t="s">
        <v>54</v>
      </c>
      <c r="E3803" s="1" t="s">
        <v>13</v>
      </c>
      <c r="F3803">
        <v>2018</v>
      </c>
      <c r="G3803">
        <v>3</v>
      </c>
      <c r="H3803">
        <v>3465</v>
      </c>
      <c r="I3803">
        <v>1876</v>
      </c>
      <c r="J3803" s="4">
        <f>SUMIFS(I:I,D:D,External_Data[[#This Row],[Brand]],F:F,External_Data[[#This Row],[Year]])</f>
        <v>532000</v>
      </c>
      <c r="K38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4" spans="1:11" x14ac:dyDescent="0.25">
      <c r="A3804" s="1" t="s">
        <v>9</v>
      </c>
      <c r="B3804" s="1" t="s">
        <v>47</v>
      </c>
      <c r="C3804" s="1" t="s">
        <v>22</v>
      </c>
      <c r="D3804" s="1" t="s">
        <v>54</v>
      </c>
      <c r="E3804" s="1" t="s">
        <v>13</v>
      </c>
      <c r="F3804">
        <v>2018</v>
      </c>
      <c r="G3804">
        <v>4</v>
      </c>
      <c r="H3804">
        <v>350</v>
      </c>
      <c r="I3804">
        <v>1897</v>
      </c>
      <c r="J3804" s="4">
        <f>SUMIFS(I:I,D:D,External_Data[[#This Row],[Brand]],F:F,External_Data[[#This Row],[Year]])</f>
        <v>532000</v>
      </c>
      <c r="K38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5" spans="1:11" x14ac:dyDescent="0.25">
      <c r="A3805" s="1" t="s">
        <v>9</v>
      </c>
      <c r="B3805" s="1" t="s">
        <v>47</v>
      </c>
      <c r="C3805" s="1" t="s">
        <v>22</v>
      </c>
      <c r="D3805" s="1" t="s">
        <v>54</v>
      </c>
      <c r="E3805" s="1" t="s">
        <v>13</v>
      </c>
      <c r="F3805">
        <v>2018</v>
      </c>
      <c r="G3805">
        <v>5</v>
      </c>
      <c r="H3805">
        <v>4585</v>
      </c>
      <c r="I3805">
        <v>24675</v>
      </c>
      <c r="J3805" s="4">
        <f>SUMIFS(I:I,D:D,External_Data[[#This Row],[Brand]],F:F,External_Data[[#This Row],[Year]])</f>
        <v>532000</v>
      </c>
      <c r="K38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6" spans="1:11" x14ac:dyDescent="0.25">
      <c r="A3806" s="1" t="s">
        <v>9</v>
      </c>
      <c r="B3806" s="1" t="s">
        <v>47</v>
      </c>
      <c r="C3806" s="1" t="s">
        <v>22</v>
      </c>
      <c r="D3806" s="1" t="s">
        <v>54</v>
      </c>
      <c r="E3806" s="1" t="s">
        <v>13</v>
      </c>
      <c r="F3806">
        <v>2018</v>
      </c>
      <c r="G3806">
        <v>6</v>
      </c>
      <c r="H3806">
        <v>476</v>
      </c>
      <c r="I3806">
        <v>25865</v>
      </c>
      <c r="J3806" s="4">
        <f>SUMIFS(I:I,D:D,External_Data[[#This Row],[Brand]],F:F,External_Data[[#This Row],[Year]])</f>
        <v>532000</v>
      </c>
      <c r="K38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7" spans="1:11" x14ac:dyDescent="0.25">
      <c r="A3807" s="1" t="s">
        <v>9</v>
      </c>
      <c r="B3807" s="1" t="s">
        <v>47</v>
      </c>
      <c r="C3807" s="1" t="s">
        <v>22</v>
      </c>
      <c r="D3807" s="1" t="s">
        <v>54</v>
      </c>
      <c r="E3807" s="1" t="s">
        <v>13</v>
      </c>
      <c r="F3807">
        <v>2018</v>
      </c>
      <c r="G3807">
        <v>7</v>
      </c>
      <c r="H3807">
        <v>308</v>
      </c>
      <c r="I3807">
        <v>16485</v>
      </c>
      <c r="J3807" s="4">
        <f>SUMIFS(I:I,D:D,External_Data[[#This Row],[Brand]],F:F,External_Data[[#This Row],[Year]])</f>
        <v>532000</v>
      </c>
      <c r="K38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8" spans="1:11" x14ac:dyDescent="0.25">
      <c r="A3808" s="1" t="s">
        <v>9</v>
      </c>
      <c r="B3808" s="1" t="s">
        <v>47</v>
      </c>
      <c r="C3808" s="1" t="s">
        <v>22</v>
      </c>
      <c r="D3808" s="1" t="s">
        <v>54</v>
      </c>
      <c r="E3808" s="1" t="s">
        <v>13</v>
      </c>
      <c r="F3808">
        <v>2018</v>
      </c>
      <c r="G3808">
        <v>8</v>
      </c>
      <c r="H3808">
        <v>5285</v>
      </c>
      <c r="I3808">
        <v>2863</v>
      </c>
      <c r="J3808" s="4">
        <f>SUMIFS(I:I,D:D,External_Data[[#This Row],[Brand]],F:F,External_Data[[#This Row],[Year]])</f>
        <v>532000</v>
      </c>
      <c r="K38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09" spans="1:11" x14ac:dyDescent="0.25">
      <c r="A3809" s="1" t="s">
        <v>9</v>
      </c>
      <c r="B3809" s="1" t="s">
        <v>47</v>
      </c>
      <c r="C3809" s="1" t="s">
        <v>22</v>
      </c>
      <c r="D3809" s="1" t="s">
        <v>54</v>
      </c>
      <c r="E3809" s="1" t="s">
        <v>13</v>
      </c>
      <c r="F3809">
        <v>2018</v>
      </c>
      <c r="G3809">
        <v>9</v>
      </c>
      <c r="H3809">
        <v>3535</v>
      </c>
      <c r="I3809">
        <v>1904</v>
      </c>
      <c r="J3809" s="4">
        <f>SUMIFS(I:I,D:D,External_Data[[#This Row],[Brand]],F:F,External_Data[[#This Row],[Year]])</f>
        <v>532000</v>
      </c>
      <c r="K38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10" spans="1:11" x14ac:dyDescent="0.25">
      <c r="A3810" s="1" t="s">
        <v>9</v>
      </c>
      <c r="B3810" s="1" t="s">
        <v>47</v>
      </c>
      <c r="C3810" s="1" t="s">
        <v>22</v>
      </c>
      <c r="D3810" s="1" t="s">
        <v>54</v>
      </c>
      <c r="E3810" s="1" t="s">
        <v>13</v>
      </c>
      <c r="F3810">
        <v>2018</v>
      </c>
      <c r="G3810">
        <v>10</v>
      </c>
      <c r="H3810">
        <v>413</v>
      </c>
      <c r="I3810">
        <v>22365</v>
      </c>
      <c r="J3810" s="4">
        <f>SUMIFS(I:I,D:D,External_Data[[#This Row],[Brand]],F:F,External_Data[[#This Row],[Year]])</f>
        <v>532000</v>
      </c>
      <c r="K38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11" spans="1:11" x14ac:dyDescent="0.25">
      <c r="A3811" s="1" t="s">
        <v>9</v>
      </c>
      <c r="B3811" s="1" t="s">
        <v>47</v>
      </c>
      <c r="C3811" s="1" t="s">
        <v>22</v>
      </c>
      <c r="D3811" s="1" t="s">
        <v>54</v>
      </c>
      <c r="E3811" s="1" t="s">
        <v>13</v>
      </c>
      <c r="F3811">
        <v>2018</v>
      </c>
      <c r="G3811">
        <v>11</v>
      </c>
      <c r="H3811">
        <v>308</v>
      </c>
      <c r="I3811">
        <v>16555</v>
      </c>
      <c r="J3811" s="4">
        <f>SUMIFS(I:I,D:D,External_Data[[#This Row],[Brand]],F:F,External_Data[[#This Row],[Year]])</f>
        <v>532000</v>
      </c>
      <c r="K38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12" spans="1:11" x14ac:dyDescent="0.25">
      <c r="A3812" s="1" t="s">
        <v>9</v>
      </c>
      <c r="B3812" s="1" t="s">
        <v>47</v>
      </c>
      <c r="C3812" s="1" t="s">
        <v>22</v>
      </c>
      <c r="D3812" s="1" t="s">
        <v>54</v>
      </c>
      <c r="E3812" s="1" t="s">
        <v>13</v>
      </c>
      <c r="F3812">
        <v>2018</v>
      </c>
      <c r="G3812">
        <v>12</v>
      </c>
      <c r="H3812">
        <v>3745</v>
      </c>
      <c r="I3812">
        <v>2030</v>
      </c>
      <c r="J3812" s="4">
        <f>SUMIFS(I:I,D:D,External_Data[[#This Row],[Brand]],F:F,External_Data[[#This Row],[Year]])</f>
        <v>532000</v>
      </c>
      <c r="K38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13" spans="1:11" x14ac:dyDescent="0.25">
      <c r="A3813" s="1" t="s">
        <v>9</v>
      </c>
      <c r="B3813" s="1" t="s">
        <v>47</v>
      </c>
      <c r="C3813" s="1" t="s">
        <v>22</v>
      </c>
      <c r="D3813" s="1" t="s">
        <v>54</v>
      </c>
      <c r="E3813" s="1" t="s">
        <v>13</v>
      </c>
      <c r="F3813">
        <v>2019</v>
      </c>
      <c r="G3813">
        <v>1</v>
      </c>
      <c r="H3813">
        <v>721</v>
      </c>
      <c r="I3813">
        <v>3899</v>
      </c>
      <c r="J3813" s="4">
        <f>SUMIFS(I:I,D:D,External_Data[[#This Row],[Brand]],F:F,External_Data[[#This Row],[Year]])</f>
        <v>205142</v>
      </c>
      <c r="K38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228025</v>
      </c>
    </row>
    <row r="3814" spans="1:11" x14ac:dyDescent="0.25">
      <c r="A3814" s="1" t="s">
        <v>9</v>
      </c>
      <c r="B3814" s="1" t="s">
        <v>47</v>
      </c>
      <c r="C3814" s="1" t="s">
        <v>22</v>
      </c>
      <c r="D3814" s="1" t="s">
        <v>54</v>
      </c>
      <c r="E3814" s="1" t="s">
        <v>13</v>
      </c>
      <c r="F3814">
        <v>2019</v>
      </c>
      <c r="G3814">
        <v>2</v>
      </c>
      <c r="H3814">
        <v>644</v>
      </c>
      <c r="I3814">
        <v>3458</v>
      </c>
      <c r="J3814" s="4">
        <f>SUMIFS(I:I,D:D,External_Data[[#This Row],[Brand]],F:F,External_Data[[#This Row],[Year]])</f>
        <v>205142</v>
      </c>
      <c r="K38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227612</v>
      </c>
    </row>
    <row r="3815" spans="1:11" x14ac:dyDescent="0.25">
      <c r="A3815" s="1" t="s">
        <v>9</v>
      </c>
      <c r="B3815" s="1" t="s">
        <v>47</v>
      </c>
      <c r="C3815" s="1" t="s">
        <v>22</v>
      </c>
      <c r="D3815" s="1" t="s">
        <v>54</v>
      </c>
      <c r="E3815" s="1" t="s">
        <v>13</v>
      </c>
      <c r="F3815">
        <v>2019</v>
      </c>
      <c r="G3815">
        <v>3</v>
      </c>
      <c r="H3815">
        <v>637</v>
      </c>
      <c r="I3815">
        <v>3444</v>
      </c>
      <c r="J3815" s="4">
        <f>SUMIFS(I:I,D:D,External_Data[[#This Row],[Brand]],F:F,External_Data[[#This Row],[Year]])</f>
        <v>205142</v>
      </c>
      <c r="K38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224147</v>
      </c>
    </row>
    <row r="3816" spans="1:11" x14ac:dyDescent="0.25">
      <c r="A3816" s="1" t="s">
        <v>9</v>
      </c>
      <c r="B3816" s="1" t="s">
        <v>47</v>
      </c>
      <c r="C3816" s="1" t="s">
        <v>22</v>
      </c>
      <c r="D3816" s="1" t="s">
        <v>54</v>
      </c>
      <c r="E3816" s="1" t="s">
        <v>13</v>
      </c>
      <c r="F3816">
        <v>2019</v>
      </c>
      <c r="G3816">
        <v>4</v>
      </c>
      <c r="H3816">
        <v>840</v>
      </c>
      <c r="I3816">
        <v>4522</v>
      </c>
      <c r="J3816" s="4">
        <f>SUMIFS(I:I,D:D,External_Data[[#This Row],[Brand]],F:F,External_Data[[#This Row],[Year]])</f>
        <v>205142</v>
      </c>
      <c r="K38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223797</v>
      </c>
    </row>
    <row r="3817" spans="1:11" x14ac:dyDescent="0.25">
      <c r="A3817" s="1" t="s">
        <v>9</v>
      </c>
      <c r="B3817" s="1" t="s">
        <v>47</v>
      </c>
      <c r="C3817" s="1" t="s">
        <v>22</v>
      </c>
      <c r="D3817" s="1" t="s">
        <v>54</v>
      </c>
      <c r="E3817" s="1" t="s">
        <v>13</v>
      </c>
      <c r="F3817">
        <v>2019</v>
      </c>
      <c r="G3817">
        <v>5</v>
      </c>
      <c r="H3817">
        <v>441</v>
      </c>
      <c r="I3817">
        <v>2373</v>
      </c>
      <c r="J3817" s="4">
        <f>SUMIFS(I:I,D:D,External_Data[[#This Row],[Brand]],F:F,External_Data[[#This Row],[Year]])</f>
        <v>205142</v>
      </c>
      <c r="K38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219212</v>
      </c>
    </row>
    <row r="3818" spans="1:11" x14ac:dyDescent="0.25">
      <c r="A3818" s="1" t="s">
        <v>9</v>
      </c>
      <c r="B3818" s="1" t="s">
        <v>47</v>
      </c>
      <c r="C3818" s="1" t="s">
        <v>22</v>
      </c>
      <c r="D3818" s="1" t="s">
        <v>54</v>
      </c>
      <c r="E3818" s="1" t="s">
        <v>13</v>
      </c>
      <c r="F3818">
        <v>2019</v>
      </c>
      <c r="G3818">
        <v>6</v>
      </c>
      <c r="H3818">
        <v>791</v>
      </c>
      <c r="I3818">
        <v>4284</v>
      </c>
      <c r="J3818" s="4">
        <f>SUMIFS(I:I,D:D,External_Data[[#This Row],[Brand]],F:F,External_Data[[#This Row],[Year]])</f>
        <v>205142</v>
      </c>
      <c r="K38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218736</v>
      </c>
    </row>
    <row r="3819" spans="1:11" x14ac:dyDescent="0.25">
      <c r="A3819" s="1" t="s">
        <v>9</v>
      </c>
      <c r="B3819" s="1" t="s">
        <v>47</v>
      </c>
      <c r="C3819" s="1" t="s">
        <v>22</v>
      </c>
      <c r="D3819" s="1" t="s">
        <v>54</v>
      </c>
      <c r="E3819" s="1" t="s">
        <v>13</v>
      </c>
      <c r="F3819">
        <v>2019</v>
      </c>
      <c r="G3819">
        <v>7</v>
      </c>
      <c r="H3819">
        <v>637</v>
      </c>
      <c r="I3819">
        <v>3444</v>
      </c>
      <c r="J3819" s="4">
        <f>SUMIFS(I:I,D:D,External_Data[[#This Row],[Brand]],F:F,External_Data[[#This Row],[Year]])</f>
        <v>205142</v>
      </c>
      <c r="K38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218428</v>
      </c>
    </row>
    <row r="3820" spans="1:11" x14ac:dyDescent="0.25">
      <c r="A3820" s="1" t="s">
        <v>9</v>
      </c>
      <c r="B3820" s="1" t="s">
        <v>47</v>
      </c>
      <c r="C3820" s="1" t="s">
        <v>22</v>
      </c>
      <c r="D3820" s="1" t="s">
        <v>54</v>
      </c>
      <c r="E3820" s="1" t="s">
        <v>13</v>
      </c>
      <c r="F3820">
        <v>2019</v>
      </c>
      <c r="G3820">
        <v>8</v>
      </c>
      <c r="H3820">
        <v>791</v>
      </c>
      <c r="I3820">
        <v>4256</v>
      </c>
      <c r="J3820" s="4">
        <f>SUMIFS(I:I,D:D,External_Data[[#This Row],[Brand]],F:F,External_Data[[#This Row],[Year]])</f>
        <v>205142</v>
      </c>
      <c r="K38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213143</v>
      </c>
    </row>
    <row r="3821" spans="1:11" x14ac:dyDescent="0.25">
      <c r="A3821" s="1" t="s">
        <v>9</v>
      </c>
      <c r="B3821" s="1" t="s">
        <v>47</v>
      </c>
      <c r="C3821" s="1" t="s">
        <v>22</v>
      </c>
      <c r="D3821" s="1" t="s">
        <v>54</v>
      </c>
      <c r="E3821" s="1" t="s">
        <v>13</v>
      </c>
      <c r="F3821">
        <v>2019</v>
      </c>
      <c r="G3821">
        <v>9</v>
      </c>
      <c r="H3821">
        <v>679</v>
      </c>
      <c r="I3821">
        <v>3647</v>
      </c>
      <c r="J3821" s="4">
        <f>SUMIFS(I:I,D:D,External_Data[[#This Row],[Brand]],F:F,External_Data[[#This Row],[Year]])</f>
        <v>205142</v>
      </c>
      <c r="K38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209608</v>
      </c>
    </row>
    <row r="3822" spans="1:11" x14ac:dyDescent="0.25">
      <c r="A3822" s="1" t="s">
        <v>9</v>
      </c>
      <c r="B3822" s="1" t="s">
        <v>47</v>
      </c>
      <c r="C3822" s="1" t="s">
        <v>22</v>
      </c>
      <c r="D3822" s="1" t="s">
        <v>54</v>
      </c>
      <c r="E3822" s="1" t="s">
        <v>13</v>
      </c>
      <c r="F3822">
        <v>2019</v>
      </c>
      <c r="G3822">
        <v>10</v>
      </c>
      <c r="H3822">
        <v>560</v>
      </c>
      <c r="I3822">
        <v>3017</v>
      </c>
      <c r="J3822" s="4">
        <f>SUMIFS(I:I,D:D,External_Data[[#This Row],[Brand]],F:F,External_Data[[#This Row],[Year]])</f>
        <v>205142</v>
      </c>
      <c r="K38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209195</v>
      </c>
    </row>
    <row r="3823" spans="1:11" x14ac:dyDescent="0.25">
      <c r="A3823" s="1" t="s">
        <v>9</v>
      </c>
      <c r="B3823" s="1" t="s">
        <v>47</v>
      </c>
      <c r="C3823" s="1" t="s">
        <v>22</v>
      </c>
      <c r="D3823" s="1" t="s">
        <v>54</v>
      </c>
      <c r="E3823" s="1" t="s">
        <v>13</v>
      </c>
      <c r="F3823">
        <v>2019</v>
      </c>
      <c r="G3823">
        <v>11</v>
      </c>
      <c r="H3823">
        <v>329</v>
      </c>
      <c r="I3823">
        <v>1799</v>
      </c>
      <c r="J3823" s="4">
        <f>SUMIFS(I:I,D:D,External_Data[[#This Row],[Brand]],F:F,External_Data[[#This Row],[Year]])</f>
        <v>205142</v>
      </c>
      <c r="K38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208887</v>
      </c>
    </row>
    <row r="3824" spans="1:11" x14ac:dyDescent="0.25">
      <c r="A3824" s="1" t="s">
        <v>9</v>
      </c>
      <c r="B3824" s="1" t="s">
        <v>47</v>
      </c>
      <c r="C3824" s="1" t="s">
        <v>22</v>
      </c>
      <c r="D3824" s="1" t="s">
        <v>54</v>
      </c>
      <c r="E3824" s="1" t="s">
        <v>13</v>
      </c>
      <c r="F3824">
        <v>2019</v>
      </c>
      <c r="G3824">
        <v>12</v>
      </c>
      <c r="H3824">
        <v>273</v>
      </c>
      <c r="I3824">
        <v>1505</v>
      </c>
      <c r="J3824" s="4">
        <f>SUMIFS(I:I,D:D,External_Data[[#This Row],[Brand]],F:F,External_Data[[#This Row],[Year]])</f>
        <v>205142</v>
      </c>
      <c r="K38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205142</v>
      </c>
    </row>
    <row r="3825" spans="1:11" x14ac:dyDescent="0.25">
      <c r="A3825" s="1" t="s">
        <v>9</v>
      </c>
      <c r="B3825" s="1" t="s">
        <v>47</v>
      </c>
      <c r="C3825" s="1" t="s">
        <v>22</v>
      </c>
      <c r="D3825" s="1" t="s">
        <v>54</v>
      </c>
      <c r="E3825" s="1" t="s">
        <v>13</v>
      </c>
      <c r="F3825">
        <v>2020</v>
      </c>
      <c r="G3825">
        <v>1</v>
      </c>
      <c r="H3825">
        <v>3465</v>
      </c>
      <c r="I3825">
        <v>1890</v>
      </c>
      <c r="J3825" s="4">
        <f>SUMIFS(I:I,D:D,External_Data[[#This Row],[Brand]],F:F,External_Data[[#This Row],[Year]])</f>
        <v>170625</v>
      </c>
      <c r="K38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177247</v>
      </c>
    </row>
    <row r="3826" spans="1:11" x14ac:dyDescent="0.25">
      <c r="A3826" s="1" t="s">
        <v>9</v>
      </c>
      <c r="B3826" s="1" t="s">
        <v>47</v>
      </c>
      <c r="C3826" s="1" t="s">
        <v>22</v>
      </c>
      <c r="D3826" s="1" t="s">
        <v>54</v>
      </c>
      <c r="E3826" s="1" t="s">
        <v>13</v>
      </c>
      <c r="F3826">
        <v>2020</v>
      </c>
      <c r="G3826">
        <v>2</v>
      </c>
      <c r="H3826">
        <v>105</v>
      </c>
      <c r="I3826">
        <v>546</v>
      </c>
      <c r="J3826" s="4">
        <f>SUMIFS(I:I,D:D,External_Data[[#This Row],[Brand]],F:F,External_Data[[#This Row],[Year]])</f>
        <v>170625</v>
      </c>
      <c r="K38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176603</v>
      </c>
    </row>
    <row r="3827" spans="1:11" x14ac:dyDescent="0.25">
      <c r="A3827" s="1" t="s">
        <v>9</v>
      </c>
      <c r="B3827" s="1" t="s">
        <v>47</v>
      </c>
      <c r="C3827" s="1" t="s">
        <v>22</v>
      </c>
      <c r="D3827" s="1" t="s">
        <v>54</v>
      </c>
      <c r="E3827" s="1" t="s">
        <v>13</v>
      </c>
      <c r="F3827">
        <v>2020</v>
      </c>
      <c r="G3827">
        <v>3</v>
      </c>
      <c r="H3827">
        <v>168</v>
      </c>
      <c r="I3827">
        <v>924</v>
      </c>
      <c r="J3827" s="4">
        <f>SUMIFS(I:I,D:D,External_Data[[#This Row],[Brand]],F:F,External_Data[[#This Row],[Year]])</f>
        <v>170625</v>
      </c>
      <c r="K38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175966</v>
      </c>
    </row>
    <row r="3828" spans="1:11" x14ac:dyDescent="0.25">
      <c r="A3828" s="1" t="s">
        <v>9</v>
      </c>
      <c r="B3828" s="1" t="s">
        <v>47</v>
      </c>
      <c r="C3828" s="1" t="s">
        <v>22</v>
      </c>
      <c r="D3828" s="1" t="s">
        <v>54</v>
      </c>
      <c r="E3828" s="1" t="s">
        <v>13</v>
      </c>
      <c r="F3828">
        <v>2020</v>
      </c>
      <c r="G3828">
        <v>4</v>
      </c>
      <c r="H3828">
        <v>1995</v>
      </c>
      <c r="I3828">
        <v>1092</v>
      </c>
      <c r="J3828" s="4">
        <f>SUMIFS(I:I,D:D,External_Data[[#This Row],[Brand]],F:F,External_Data[[#This Row],[Year]])</f>
        <v>170625</v>
      </c>
      <c r="K38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175126</v>
      </c>
    </row>
    <row r="3829" spans="1:11" x14ac:dyDescent="0.25">
      <c r="A3829" s="1" t="s">
        <v>9</v>
      </c>
      <c r="B3829" s="1" t="s">
        <v>47</v>
      </c>
      <c r="C3829" s="1" t="s">
        <v>22</v>
      </c>
      <c r="D3829" s="1" t="s">
        <v>54</v>
      </c>
      <c r="E3829" s="1" t="s">
        <v>13</v>
      </c>
      <c r="F3829">
        <v>2020</v>
      </c>
      <c r="G3829">
        <v>5</v>
      </c>
      <c r="H3829">
        <v>315</v>
      </c>
      <c r="I3829">
        <v>147</v>
      </c>
      <c r="J3829" s="4">
        <f>SUMIFS(I:I,D:D,External_Data[[#This Row],[Brand]],F:F,External_Data[[#This Row],[Year]])</f>
        <v>170625</v>
      </c>
      <c r="K38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174685</v>
      </c>
    </row>
    <row r="3830" spans="1:11" x14ac:dyDescent="0.25">
      <c r="A3830" s="1" t="s">
        <v>9</v>
      </c>
      <c r="B3830" s="1" t="s">
        <v>47</v>
      </c>
      <c r="C3830" s="1" t="s">
        <v>22</v>
      </c>
      <c r="D3830" s="1" t="s">
        <v>54</v>
      </c>
      <c r="E3830" s="1" t="s">
        <v>13</v>
      </c>
      <c r="F3830">
        <v>2020</v>
      </c>
      <c r="G3830">
        <v>6</v>
      </c>
      <c r="H3830">
        <v>945</v>
      </c>
      <c r="I3830">
        <v>483</v>
      </c>
      <c r="J3830" s="4">
        <f>SUMIFS(I:I,D:D,External_Data[[#This Row],[Brand]],F:F,External_Data[[#This Row],[Year]])</f>
        <v>170625</v>
      </c>
      <c r="K38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173894</v>
      </c>
    </row>
    <row r="3831" spans="1:11" x14ac:dyDescent="0.25">
      <c r="A3831" s="1" t="s">
        <v>9</v>
      </c>
      <c r="B3831" s="1" t="s">
        <v>47</v>
      </c>
      <c r="C3831" s="1" t="s">
        <v>22</v>
      </c>
      <c r="D3831" s="1" t="s">
        <v>54</v>
      </c>
      <c r="E3831" s="1" t="s">
        <v>13</v>
      </c>
      <c r="F3831">
        <v>2020</v>
      </c>
      <c r="G3831">
        <v>7</v>
      </c>
      <c r="H3831">
        <v>63</v>
      </c>
      <c r="I3831">
        <v>357</v>
      </c>
      <c r="J3831" s="4">
        <f>SUMIFS(I:I,D:D,External_Data[[#This Row],[Brand]],F:F,External_Data[[#This Row],[Year]])</f>
        <v>170625</v>
      </c>
      <c r="K38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173257</v>
      </c>
    </row>
    <row r="3832" spans="1:11" x14ac:dyDescent="0.25">
      <c r="A3832" s="1" t="s">
        <v>9</v>
      </c>
      <c r="B3832" s="1" t="s">
        <v>47</v>
      </c>
      <c r="C3832" s="1" t="s">
        <v>22</v>
      </c>
      <c r="D3832" s="1" t="s">
        <v>54</v>
      </c>
      <c r="E3832" s="1" t="s">
        <v>13</v>
      </c>
      <c r="F3832">
        <v>2020</v>
      </c>
      <c r="G3832">
        <v>8</v>
      </c>
      <c r="H3832">
        <v>84</v>
      </c>
      <c r="I3832">
        <v>483</v>
      </c>
      <c r="J3832" s="4">
        <f>SUMIFS(I:I,D:D,External_Data[[#This Row],[Brand]],F:F,External_Data[[#This Row],[Year]])</f>
        <v>170625</v>
      </c>
      <c r="K38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172466</v>
      </c>
    </row>
    <row r="3833" spans="1:11" x14ac:dyDescent="0.25">
      <c r="A3833" s="1" t="s">
        <v>9</v>
      </c>
      <c r="B3833" s="1" t="s">
        <v>47</v>
      </c>
      <c r="C3833" s="1" t="s">
        <v>22</v>
      </c>
      <c r="D3833" s="1" t="s">
        <v>54</v>
      </c>
      <c r="E3833" s="1" t="s">
        <v>13</v>
      </c>
      <c r="F3833">
        <v>2020</v>
      </c>
      <c r="G3833">
        <v>9</v>
      </c>
      <c r="H3833">
        <v>84</v>
      </c>
      <c r="I3833">
        <v>483</v>
      </c>
      <c r="J3833" s="4">
        <f>SUMIFS(I:I,D:D,External_Data[[#This Row],[Brand]],F:F,External_Data[[#This Row],[Year]])</f>
        <v>170625</v>
      </c>
      <c r="K38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171787</v>
      </c>
    </row>
    <row r="3834" spans="1:11" x14ac:dyDescent="0.25">
      <c r="A3834" s="1" t="s">
        <v>9</v>
      </c>
      <c r="B3834" s="1" t="s">
        <v>47</v>
      </c>
      <c r="C3834" s="1" t="s">
        <v>22</v>
      </c>
      <c r="D3834" s="1" t="s">
        <v>54</v>
      </c>
      <c r="E3834" s="1" t="s">
        <v>13</v>
      </c>
      <c r="F3834">
        <v>2020</v>
      </c>
      <c r="G3834">
        <v>11</v>
      </c>
      <c r="H3834">
        <v>525</v>
      </c>
      <c r="I3834">
        <v>2625</v>
      </c>
      <c r="J3834" s="4">
        <f>SUMIFS(I:I,D:D,External_Data[[#This Row],[Brand]],F:F,External_Data[[#This Row],[Year]])</f>
        <v>170625</v>
      </c>
      <c r="K38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170898</v>
      </c>
    </row>
    <row r="3835" spans="1:11" x14ac:dyDescent="0.25">
      <c r="A3835" s="1" t="s">
        <v>9</v>
      </c>
      <c r="B3835" s="1" t="s">
        <v>47</v>
      </c>
      <c r="C3835" s="1" t="s">
        <v>22</v>
      </c>
      <c r="D3835" s="1" t="s">
        <v>54</v>
      </c>
      <c r="E3835" s="1" t="s">
        <v>13</v>
      </c>
      <c r="F3835">
        <v>2020</v>
      </c>
      <c r="G3835">
        <v>12</v>
      </c>
      <c r="H3835">
        <v>315</v>
      </c>
      <c r="I3835">
        <v>147</v>
      </c>
      <c r="J3835" s="4">
        <f>SUMIFS(I:I,D:D,External_Data[[#This Row],[Brand]],F:F,External_Data[[#This Row],[Year]])</f>
        <v>170625</v>
      </c>
      <c r="K38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170625</v>
      </c>
    </row>
    <row r="3836" spans="1:11" x14ac:dyDescent="0.25">
      <c r="A3836" s="1" t="s">
        <v>9</v>
      </c>
      <c r="B3836" s="1" t="s">
        <v>47</v>
      </c>
      <c r="C3836" s="1" t="s">
        <v>22</v>
      </c>
      <c r="D3836" s="1" t="s">
        <v>54</v>
      </c>
      <c r="E3836" s="1" t="s">
        <v>13</v>
      </c>
      <c r="F3836">
        <v>2021</v>
      </c>
      <c r="G3836">
        <v>1</v>
      </c>
      <c r="H3836">
        <v>1449</v>
      </c>
      <c r="I3836">
        <v>7889</v>
      </c>
      <c r="J3836" s="4">
        <f>SUMIFS(I:I,D:D,External_Data[[#This Row],[Brand]],F:F,External_Data[[#This Row],[Year]])</f>
        <v>31073</v>
      </c>
      <c r="K38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35672</v>
      </c>
    </row>
    <row r="3837" spans="1:11" x14ac:dyDescent="0.25">
      <c r="A3837" s="1" t="s">
        <v>9</v>
      </c>
      <c r="B3837" s="1" t="s">
        <v>47</v>
      </c>
      <c r="C3837" s="1" t="s">
        <v>22</v>
      </c>
      <c r="D3837" s="1" t="s">
        <v>54</v>
      </c>
      <c r="E3837" s="1" t="s">
        <v>13</v>
      </c>
      <c r="F3837">
        <v>2021</v>
      </c>
      <c r="G3837">
        <v>2</v>
      </c>
      <c r="H3837">
        <v>322</v>
      </c>
      <c r="I3837">
        <v>1932</v>
      </c>
      <c r="J3837" s="4">
        <f>SUMIFS(I:I,D:D,External_Data[[#This Row],[Brand]],F:F,External_Data[[#This Row],[Year]])</f>
        <v>31073</v>
      </c>
      <c r="K38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35567</v>
      </c>
    </row>
    <row r="3838" spans="1:11" x14ac:dyDescent="0.25">
      <c r="A3838" s="1" t="s">
        <v>9</v>
      </c>
      <c r="B3838" s="1" t="s">
        <v>47</v>
      </c>
      <c r="C3838" s="1" t="s">
        <v>22</v>
      </c>
      <c r="D3838" s="1" t="s">
        <v>54</v>
      </c>
      <c r="E3838" s="1" t="s">
        <v>13</v>
      </c>
      <c r="F3838">
        <v>2021</v>
      </c>
      <c r="G3838">
        <v>4</v>
      </c>
      <c r="H3838">
        <v>322</v>
      </c>
      <c r="I3838">
        <v>1771</v>
      </c>
      <c r="J3838" s="4">
        <f>SUMIFS(I:I,D:D,External_Data[[#This Row],[Brand]],F:F,External_Data[[#This Row],[Year]])</f>
        <v>31073</v>
      </c>
      <c r="K38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33404</v>
      </c>
    </row>
    <row r="3839" spans="1:11" x14ac:dyDescent="0.25">
      <c r="A3839" s="1" t="s">
        <v>9</v>
      </c>
      <c r="B3839" s="1" t="s">
        <v>47</v>
      </c>
      <c r="C3839" s="1" t="s">
        <v>22</v>
      </c>
      <c r="D3839" s="1" t="s">
        <v>54</v>
      </c>
      <c r="E3839" s="1" t="s">
        <v>13</v>
      </c>
      <c r="F3839">
        <v>2021</v>
      </c>
      <c r="G3839">
        <v>5</v>
      </c>
      <c r="H3839">
        <v>644</v>
      </c>
      <c r="I3839">
        <v>3703</v>
      </c>
      <c r="J3839" s="4">
        <f>SUMIFS(I:I,D:D,External_Data[[#This Row],[Brand]],F:F,External_Data[[#This Row],[Year]])</f>
        <v>31073</v>
      </c>
      <c r="K38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33089</v>
      </c>
    </row>
    <row r="3840" spans="1:11" x14ac:dyDescent="0.25">
      <c r="A3840" s="1" t="s">
        <v>9</v>
      </c>
      <c r="B3840" s="1" t="s">
        <v>47</v>
      </c>
      <c r="C3840" s="1" t="s">
        <v>22</v>
      </c>
      <c r="D3840" s="1" t="s">
        <v>54</v>
      </c>
      <c r="E3840" s="1" t="s">
        <v>14</v>
      </c>
      <c r="F3840">
        <v>2018</v>
      </c>
      <c r="G3840">
        <v>1</v>
      </c>
      <c r="H3840">
        <v>1029</v>
      </c>
      <c r="I3840">
        <v>5551</v>
      </c>
      <c r="J3840" s="4">
        <f>SUMIFS(I:I,D:D,External_Data[[#This Row],[Brand]],F:F,External_Data[[#This Row],[Year]])</f>
        <v>532000</v>
      </c>
      <c r="K38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1" spans="1:11" x14ac:dyDescent="0.25">
      <c r="A3841" s="1" t="s">
        <v>9</v>
      </c>
      <c r="B3841" s="1" t="s">
        <v>47</v>
      </c>
      <c r="C3841" s="1" t="s">
        <v>22</v>
      </c>
      <c r="D3841" s="1" t="s">
        <v>54</v>
      </c>
      <c r="E3841" s="1" t="s">
        <v>14</v>
      </c>
      <c r="F3841">
        <v>2018</v>
      </c>
      <c r="G3841">
        <v>2</v>
      </c>
      <c r="H3841">
        <v>1057</v>
      </c>
      <c r="I3841">
        <v>57015</v>
      </c>
      <c r="J3841" s="4">
        <f>SUMIFS(I:I,D:D,External_Data[[#This Row],[Brand]],F:F,External_Data[[#This Row],[Year]])</f>
        <v>532000</v>
      </c>
      <c r="K38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2" spans="1:11" x14ac:dyDescent="0.25">
      <c r="A3842" s="1" t="s">
        <v>9</v>
      </c>
      <c r="B3842" s="1" t="s">
        <v>47</v>
      </c>
      <c r="C3842" s="1" t="s">
        <v>22</v>
      </c>
      <c r="D3842" s="1" t="s">
        <v>54</v>
      </c>
      <c r="E3842" s="1" t="s">
        <v>14</v>
      </c>
      <c r="F3842">
        <v>2018</v>
      </c>
      <c r="G3842">
        <v>3</v>
      </c>
      <c r="H3842">
        <v>945</v>
      </c>
      <c r="I3842">
        <v>5103</v>
      </c>
      <c r="J3842" s="4">
        <f>SUMIFS(I:I,D:D,External_Data[[#This Row],[Brand]],F:F,External_Data[[#This Row],[Year]])</f>
        <v>532000</v>
      </c>
      <c r="K38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3" spans="1:11" x14ac:dyDescent="0.25">
      <c r="A3843" s="1" t="s">
        <v>9</v>
      </c>
      <c r="B3843" s="1" t="s">
        <v>47</v>
      </c>
      <c r="C3843" s="1" t="s">
        <v>22</v>
      </c>
      <c r="D3843" s="1" t="s">
        <v>54</v>
      </c>
      <c r="E3843" s="1" t="s">
        <v>14</v>
      </c>
      <c r="F3843">
        <v>2018</v>
      </c>
      <c r="G3843">
        <v>4</v>
      </c>
      <c r="H3843">
        <v>8715</v>
      </c>
      <c r="I3843">
        <v>47005</v>
      </c>
      <c r="J3843" s="4">
        <f>SUMIFS(I:I,D:D,External_Data[[#This Row],[Brand]],F:F,External_Data[[#This Row],[Year]])</f>
        <v>532000</v>
      </c>
      <c r="K38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4" spans="1:11" x14ac:dyDescent="0.25">
      <c r="A3844" s="1" t="s">
        <v>9</v>
      </c>
      <c r="B3844" s="1" t="s">
        <v>47</v>
      </c>
      <c r="C3844" s="1" t="s">
        <v>22</v>
      </c>
      <c r="D3844" s="1" t="s">
        <v>54</v>
      </c>
      <c r="E3844" s="1" t="s">
        <v>14</v>
      </c>
      <c r="F3844">
        <v>2018</v>
      </c>
      <c r="G3844">
        <v>5</v>
      </c>
      <c r="H3844">
        <v>756</v>
      </c>
      <c r="I3844">
        <v>40775</v>
      </c>
      <c r="J3844" s="4">
        <f>SUMIFS(I:I,D:D,External_Data[[#This Row],[Brand]],F:F,External_Data[[#This Row],[Year]])</f>
        <v>532000</v>
      </c>
      <c r="K38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5" spans="1:11" x14ac:dyDescent="0.25">
      <c r="A3845" s="1" t="s">
        <v>9</v>
      </c>
      <c r="B3845" s="1" t="s">
        <v>47</v>
      </c>
      <c r="C3845" s="1" t="s">
        <v>22</v>
      </c>
      <c r="D3845" s="1" t="s">
        <v>54</v>
      </c>
      <c r="E3845" s="1" t="s">
        <v>14</v>
      </c>
      <c r="F3845">
        <v>2018</v>
      </c>
      <c r="G3845">
        <v>6</v>
      </c>
      <c r="H3845">
        <v>10185</v>
      </c>
      <c r="I3845">
        <v>5495</v>
      </c>
      <c r="J3845" s="4">
        <f>SUMIFS(I:I,D:D,External_Data[[#This Row],[Brand]],F:F,External_Data[[#This Row],[Year]])</f>
        <v>532000</v>
      </c>
      <c r="K38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6" spans="1:11" x14ac:dyDescent="0.25">
      <c r="A3846" s="1" t="s">
        <v>9</v>
      </c>
      <c r="B3846" s="1" t="s">
        <v>47</v>
      </c>
      <c r="C3846" s="1" t="s">
        <v>22</v>
      </c>
      <c r="D3846" s="1" t="s">
        <v>54</v>
      </c>
      <c r="E3846" s="1" t="s">
        <v>14</v>
      </c>
      <c r="F3846">
        <v>2018</v>
      </c>
      <c r="G3846">
        <v>7</v>
      </c>
      <c r="H3846">
        <v>8295</v>
      </c>
      <c r="I3846">
        <v>4480</v>
      </c>
      <c r="J3846" s="4">
        <f>SUMIFS(I:I,D:D,External_Data[[#This Row],[Brand]],F:F,External_Data[[#This Row],[Year]])</f>
        <v>532000</v>
      </c>
      <c r="K38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7" spans="1:11" x14ac:dyDescent="0.25">
      <c r="A3847" s="1" t="s">
        <v>9</v>
      </c>
      <c r="B3847" s="1" t="s">
        <v>47</v>
      </c>
      <c r="C3847" s="1" t="s">
        <v>22</v>
      </c>
      <c r="D3847" s="1" t="s">
        <v>54</v>
      </c>
      <c r="E3847" s="1" t="s">
        <v>14</v>
      </c>
      <c r="F3847">
        <v>2018</v>
      </c>
      <c r="G3847">
        <v>8</v>
      </c>
      <c r="H3847">
        <v>8365</v>
      </c>
      <c r="I3847">
        <v>4529</v>
      </c>
      <c r="J3847" s="4">
        <f>SUMIFS(I:I,D:D,External_Data[[#This Row],[Brand]],F:F,External_Data[[#This Row],[Year]])</f>
        <v>532000</v>
      </c>
      <c r="K38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8" spans="1:11" x14ac:dyDescent="0.25">
      <c r="A3848" s="1" t="s">
        <v>9</v>
      </c>
      <c r="B3848" s="1" t="s">
        <v>47</v>
      </c>
      <c r="C3848" s="1" t="s">
        <v>22</v>
      </c>
      <c r="D3848" s="1" t="s">
        <v>54</v>
      </c>
      <c r="E3848" s="1" t="s">
        <v>14</v>
      </c>
      <c r="F3848">
        <v>2018</v>
      </c>
      <c r="G3848">
        <v>9</v>
      </c>
      <c r="H3848">
        <v>6965</v>
      </c>
      <c r="I3848">
        <v>37555</v>
      </c>
      <c r="J3848" s="4">
        <f>SUMIFS(I:I,D:D,External_Data[[#This Row],[Brand]],F:F,External_Data[[#This Row],[Year]])</f>
        <v>532000</v>
      </c>
      <c r="K38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49" spans="1:11" x14ac:dyDescent="0.25">
      <c r="A3849" s="1" t="s">
        <v>9</v>
      </c>
      <c r="B3849" s="1" t="s">
        <v>47</v>
      </c>
      <c r="C3849" s="1" t="s">
        <v>22</v>
      </c>
      <c r="D3849" s="1" t="s">
        <v>54</v>
      </c>
      <c r="E3849" s="1" t="s">
        <v>14</v>
      </c>
      <c r="F3849">
        <v>2018</v>
      </c>
      <c r="G3849">
        <v>10</v>
      </c>
      <c r="H3849">
        <v>6825</v>
      </c>
      <c r="I3849">
        <v>3682</v>
      </c>
      <c r="J3849" s="4">
        <f>SUMIFS(I:I,D:D,External_Data[[#This Row],[Brand]],F:F,External_Data[[#This Row],[Year]])</f>
        <v>532000</v>
      </c>
      <c r="K38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50" spans="1:11" x14ac:dyDescent="0.25">
      <c r="A3850" s="1" t="s">
        <v>9</v>
      </c>
      <c r="B3850" s="1" t="s">
        <v>47</v>
      </c>
      <c r="C3850" s="1" t="s">
        <v>22</v>
      </c>
      <c r="D3850" s="1" t="s">
        <v>54</v>
      </c>
      <c r="E3850" s="1" t="s">
        <v>14</v>
      </c>
      <c r="F3850">
        <v>2018</v>
      </c>
      <c r="G3850">
        <v>11</v>
      </c>
      <c r="H3850">
        <v>8435</v>
      </c>
      <c r="I3850">
        <v>4557</v>
      </c>
      <c r="J3850" s="4">
        <f>SUMIFS(I:I,D:D,External_Data[[#This Row],[Brand]],F:F,External_Data[[#This Row],[Year]])</f>
        <v>532000</v>
      </c>
      <c r="K38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51" spans="1:11" x14ac:dyDescent="0.25">
      <c r="A3851" s="1" t="s">
        <v>9</v>
      </c>
      <c r="B3851" s="1" t="s">
        <v>47</v>
      </c>
      <c r="C3851" s="1" t="s">
        <v>22</v>
      </c>
      <c r="D3851" s="1" t="s">
        <v>54</v>
      </c>
      <c r="E3851" s="1" t="s">
        <v>14</v>
      </c>
      <c r="F3851">
        <v>2018</v>
      </c>
      <c r="G3851">
        <v>12</v>
      </c>
      <c r="H3851">
        <v>7385</v>
      </c>
      <c r="I3851">
        <v>3983</v>
      </c>
      <c r="J3851" s="4">
        <f>SUMIFS(I:I,D:D,External_Data[[#This Row],[Brand]],F:F,External_Data[[#This Row],[Year]])</f>
        <v>532000</v>
      </c>
      <c r="K38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52" spans="1:11" x14ac:dyDescent="0.25">
      <c r="A3852" s="1" t="s">
        <v>9</v>
      </c>
      <c r="B3852" s="1" t="s">
        <v>47</v>
      </c>
      <c r="C3852" s="1" t="s">
        <v>22</v>
      </c>
      <c r="D3852" s="1" t="s">
        <v>54</v>
      </c>
      <c r="E3852" s="1" t="s">
        <v>14</v>
      </c>
      <c r="F3852">
        <v>2019</v>
      </c>
      <c r="G3852">
        <v>1</v>
      </c>
      <c r="H3852">
        <v>1785</v>
      </c>
      <c r="I3852">
        <v>9632</v>
      </c>
      <c r="J3852" s="4">
        <f>SUMIFS(I:I,D:D,External_Data[[#This Row],[Brand]],F:F,External_Data[[#This Row],[Year]])</f>
        <v>205142</v>
      </c>
      <c r="K38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273070</v>
      </c>
    </row>
    <row r="3853" spans="1:11" x14ac:dyDescent="0.25">
      <c r="A3853" s="1" t="s">
        <v>9</v>
      </c>
      <c r="B3853" s="1" t="s">
        <v>47</v>
      </c>
      <c r="C3853" s="1" t="s">
        <v>22</v>
      </c>
      <c r="D3853" s="1" t="s">
        <v>54</v>
      </c>
      <c r="E3853" s="1" t="s">
        <v>14</v>
      </c>
      <c r="F3853">
        <v>2019</v>
      </c>
      <c r="G3853">
        <v>2</v>
      </c>
      <c r="H3853">
        <v>1540</v>
      </c>
      <c r="I3853">
        <v>8316</v>
      </c>
      <c r="J3853" s="4">
        <f>SUMIFS(I:I,D:D,External_Data[[#This Row],[Brand]],F:F,External_Data[[#This Row],[Year]])</f>
        <v>205142</v>
      </c>
      <c r="K38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272013</v>
      </c>
    </row>
    <row r="3854" spans="1:11" x14ac:dyDescent="0.25">
      <c r="A3854" s="1" t="s">
        <v>9</v>
      </c>
      <c r="B3854" s="1" t="s">
        <v>47</v>
      </c>
      <c r="C3854" s="1" t="s">
        <v>22</v>
      </c>
      <c r="D3854" s="1" t="s">
        <v>54</v>
      </c>
      <c r="E3854" s="1" t="s">
        <v>14</v>
      </c>
      <c r="F3854">
        <v>2019</v>
      </c>
      <c r="G3854">
        <v>3</v>
      </c>
      <c r="H3854">
        <v>1330</v>
      </c>
      <c r="I3854">
        <v>7168</v>
      </c>
      <c r="J3854" s="4">
        <f>SUMIFS(I:I,D:D,External_Data[[#This Row],[Brand]],F:F,External_Data[[#This Row],[Year]])</f>
        <v>205142</v>
      </c>
      <c r="K38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271068</v>
      </c>
    </row>
    <row r="3855" spans="1:11" x14ac:dyDescent="0.25">
      <c r="A3855" s="1" t="s">
        <v>9</v>
      </c>
      <c r="B3855" s="1" t="s">
        <v>47</v>
      </c>
      <c r="C3855" s="1" t="s">
        <v>22</v>
      </c>
      <c r="D3855" s="1" t="s">
        <v>54</v>
      </c>
      <c r="E3855" s="1" t="s">
        <v>14</v>
      </c>
      <c r="F3855">
        <v>2019</v>
      </c>
      <c r="G3855">
        <v>4</v>
      </c>
      <c r="H3855">
        <v>1407</v>
      </c>
      <c r="I3855">
        <v>7574</v>
      </c>
      <c r="J3855" s="4">
        <f>SUMIFS(I:I,D:D,External_Data[[#This Row],[Brand]],F:F,External_Data[[#This Row],[Year]])</f>
        <v>205142</v>
      </c>
      <c r="K38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262353</v>
      </c>
    </row>
    <row r="3856" spans="1:11" x14ac:dyDescent="0.25">
      <c r="A3856" s="1" t="s">
        <v>9</v>
      </c>
      <c r="B3856" s="1" t="s">
        <v>47</v>
      </c>
      <c r="C3856" s="1" t="s">
        <v>22</v>
      </c>
      <c r="D3856" s="1" t="s">
        <v>54</v>
      </c>
      <c r="E3856" s="1" t="s">
        <v>14</v>
      </c>
      <c r="F3856">
        <v>2019</v>
      </c>
      <c r="G3856">
        <v>5</v>
      </c>
      <c r="H3856">
        <v>1309</v>
      </c>
      <c r="I3856">
        <v>7070</v>
      </c>
      <c r="J3856" s="4">
        <f>SUMIFS(I:I,D:D,External_Data[[#This Row],[Brand]],F:F,External_Data[[#This Row],[Year]])</f>
        <v>205142</v>
      </c>
      <c r="K38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261597</v>
      </c>
    </row>
    <row r="3857" spans="1:11" x14ac:dyDescent="0.25">
      <c r="A3857" s="1" t="s">
        <v>9</v>
      </c>
      <c r="B3857" s="1" t="s">
        <v>47</v>
      </c>
      <c r="C3857" s="1" t="s">
        <v>22</v>
      </c>
      <c r="D3857" s="1" t="s">
        <v>54</v>
      </c>
      <c r="E3857" s="1" t="s">
        <v>14</v>
      </c>
      <c r="F3857">
        <v>2019</v>
      </c>
      <c r="G3857">
        <v>6</v>
      </c>
      <c r="H3857">
        <v>1113</v>
      </c>
      <c r="I3857">
        <v>6013</v>
      </c>
      <c r="J3857" s="4">
        <f>SUMIFS(I:I,D:D,External_Data[[#This Row],[Brand]],F:F,External_Data[[#This Row],[Year]])</f>
        <v>205142</v>
      </c>
      <c r="K38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251412</v>
      </c>
    </row>
    <row r="3858" spans="1:11" x14ac:dyDescent="0.25">
      <c r="A3858" s="1" t="s">
        <v>9</v>
      </c>
      <c r="B3858" s="1" t="s">
        <v>47</v>
      </c>
      <c r="C3858" s="1" t="s">
        <v>22</v>
      </c>
      <c r="D3858" s="1" t="s">
        <v>54</v>
      </c>
      <c r="E3858" s="1" t="s">
        <v>14</v>
      </c>
      <c r="F3858">
        <v>2019</v>
      </c>
      <c r="G3858">
        <v>7</v>
      </c>
      <c r="H3858">
        <v>1827</v>
      </c>
      <c r="I3858">
        <v>9891</v>
      </c>
      <c r="J3858" s="4">
        <f>SUMIFS(I:I,D:D,External_Data[[#This Row],[Brand]],F:F,External_Data[[#This Row],[Year]])</f>
        <v>205142</v>
      </c>
      <c r="K38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243117</v>
      </c>
    </row>
    <row r="3859" spans="1:11" x14ac:dyDescent="0.25">
      <c r="A3859" s="1" t="s">
        <v>9</v>
      </c>
      <c r="B3859" s="1" t="s">
        <v>47</v>
      </c>
      <c r="C3859" s="1" t="s">
        <v>22</v>
      </c>
      <c r="D3859" s="1" t="s">
        <v>54</v>
      </c>
      <c r="E3859" s="1" t="s">
        <v>14</v>
      </c>
      <c r="F3859">
        <v>2019</v>
      </c>
      <c r="G3859">
        <v>8</v>
      </c>
      <c r="H3859">
        <v>2359</v>
      </c>
      <c r="I3859">
        <v>12747</v>
      </c>
      <c r="J3859" s="4">
        <f>SUMIFS(I:I,D:D,External_Data[[#This Row],[Brand]],F:F,External_Data[[#This Row],[Year]])</f>
        <v>205142</v>
      </c>
      <c r="K38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234752</v>
      </c>
    </row>
    <row r="3860" spans="1:11" x14ac:dyDescent="0.25">
      <c r="A3860" s="1" t="s">
        <v>9</v>
      </c>
      <c r="B3860" s="1" t="s">
        <v>47</v>
      </c>
      <c r="C3860" s="1" t="s">
        <v>22</v>
      </c>
      <c r="D3860" s="1" t="s">
        <v>54</v>
      </c>
      <c r="E3860" s="1" t="s">
        <v>14</v>
      </c>
      <c r="F3860">
        <v>2019</v>
      </c>
      <c r="G3860">
        <v>9</v>
      </c>
      <c r="H3860">
        <v>1071</v>
      </c>
      <c r="I3860">
        <v>5789</v>
      </c>
      <c r="J3860" s="4">
        <f>SUMIFS(I:I,D:D,External_Data[[#This Row],[Brand]],F:F,External_Data[[#This Row],[Year]])</f>
        <v>205142</v>
      </c>
      <c r="K38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227787</v>
      </c>
    </row>
    <row r="3861" spans="1:11" x14ac:dyDescent="0.25">
      <c r="A3861" s="1" t="s">
        <v>9</v>
      </c>
      <c r="B3861" s="1" t="s">
        <v>47</v>
      </c>
      <c r="C3861" s="1" t="s">
        <v>22</v>
      </c>
      <c r="D3861" s="1" t="s">
        <v>54</v>
      </c>
      <c r="E3861" s="1" t="s">
        <v>14</v>
      </c>
      <c r="F3861">
        <v>2019</v>
      </c>
      <c r="G3861">
        <v>10</v>
      </c>
      <c r="H3861">
        <v>2016</v>
      </c>
      <c r="I3861">
        <v>10871</v>
      </c>
      <c r="J3861" s="4">
        <f>SUMIFS(I:I,D:D,External_Data[[#This Row],[Brand]],F:F,External_Data[[#This Row],[Year]])</f>
        <v>205142</v>
      </c>
      <c r="K38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220962</v>
      </c>
    </row>
    <row r="3862" spans="1:11" x14ac:dyDescent="0.25">
      <c r="A3862" s="1" t="s">
        <v>9</v>
      </c>
      <c r="B3862" s="1" t="s">
        <v>47</v>
      </c>
      <c r="C3862" s="1" t="s">
        <v>22</v>
      </c>
      <c r="D3862" s="1" t="s">
        <v>54</v>
      </c>
      <c r="E3862" s="1" t="s">
        <v>14</v>
      </c>
      <c r="F3862">
        <v>2019</v>
      </c>
      <c r="G3862">
        <v>11</v>
      </c>
      <c r="H3862">
        <v>1246</v>
      </c>
      <c r="I3862">
        <v>6713</v>
      </c>
      <c r="J3862" s="4">
        <f>SUMIFS(I:I,D:D,External_Data[[#This Row],[Brand]],F:F,External_Data[[#This Row],[Year]])</f>
        <v>205142</v>
      </c>
      <c r="K38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212527</v>
      </c>
    </row>
    <row r="3863" spans="1:11" x14ac:dyDescent="0.25">
      <c r="A3863" s="1" t="s">
        <v>9</v>
      </c>
      <c r="B3863" s="1" t="s">
        <v>47</v>
      </c>
      <c r="C3863" s="1" t="s">
        <v>22</v>
      </c>
      <c r="D3863" s="1" t="s">
        <v>54</v>
      </c>
      <c r="E3863" s="1" t="s">
        <v>14</v>
      </c>
      <c r="F3863">
        <v>2019</v>
      </c>
      <c r="G3863">
        <v>12</v>
      </c>
      <c r="H3863">
        <v>1141</v>
      </c>
      <c r="I3863">
        <v>6188</v>
      </c>
      <c r="J3863" s="4">
        <f>SUMIFS(I:I,D:D,External_Data[[#This Row],[Brand]],F:F,External_Data[[#This Row],[Year]])</f>
        <v>205142</v>
      </c>
      <c r="K38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205142</v>
      </c>
    </row>
    <row r="3864" spans="1:11" x14ac:dyDescent="0.25">
      <c r="A3864" s="1" t="s">
        <v>9</v>
      </c>
      <c r="B3864" s="1" t="s">
        <v>47</v>
      </c>
      <c r="C3864" s="1" t="s">
        <v>22</v>
      </c>
      <c r="D3864" s="1" t="s">
        <v>54</v>
      </c>
      <c r="E3864" s="1" t="s">
        <v>14</v>
      </c>
      <c r="F3864">
        <v>2020</v>
      </c>
      <c r="G3864">
        <v>1</v>
      </c>
      <c r="H3864">
        <v>14175</v>
      </c>
      <c r="I3864">
        <v>7665</v>
      </c>
      <c r="J3864" s="4">
        <f>SUMIFS(I:I,D:D,External_Data[[#This Row],[Brand]],F:F,External_Data[[#This Row],[Year]])</f>
        <v>170625</v>
      </c>
      <c r="K38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186984</v>
      </c>
    </row>
    <row r="3865" spans="1:11" x14ac:dyDescent="0.25">
      <c r="A3865" s="1" t="s">
        <v>9</v>
      </c>
      <c r="B3865" s="1" t="s">
        <v>47</v>
      </c>
      <c r="C3865" s="1" t="s">
        <v>22</v>
      </c>
      <c r="D3865" s="1" t="s">
        <v>54</v>
      </c>
      <c r="E3865" s="1" t="s">
        <v>14</v>
      </c>
      <c r="F3865">
        <v>2020</v>
      </c>
      <c r="G3865">
        <v>2</v>
      </c>
      <c r="H3865">
        <v>7665</v>
      </c>
      <c r="I3865">
        <v>40845</v>
      </c>
      <c r="J3865" s="4">
        <f>SUMIFS(I:I,D:D,External_Data[[#This Row],[Brand]],F:F,External_Data[[#This Row],[Year]])</f>
        <v>170625</v>
      </c>
      <c r="K38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185444</v>
      </c>
    </row>
    <row r="3866" spans="1:11" x14ac:dyDescent="0.25">
      <c r="A3866" s="1" t="s">
        <v>9</v>
      </c>
      <c r="B3866" s="1" t="s">
        <v>47</v>
      </c>
      <c r="C3866" s="1" t="s">
        <v>22</v>
      </c>
      <c r="D3866" s="1" t="s">
        <v>54</v>
      </c>
      <c r="E3866" s="1" t="s">
        <v>14</v>
      </c>
      <c r="F3866">
        <v>2020</v>
      </c>
      <c r="G3866">
        <v>3</v>
      </c>
      <c r="H3866">
        <v>7035</v>
      </c>
      <c r="I3866">
        <v>3759</v>
      </c>
      <c r="J3866" s="4">
        <f>SUMIFS(I:I,D:D,External_Data[[#This Row],[Brand]],F:F,External_Data[[#This Row],[Year]])</f>
        <v>170625</v>
      </c>
      <c r="K38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184114</v>
      </c>
    </row>
    <row r="3867" spans="1:11" x14ac:dyDescent="0.25">
      <c r="A3867" s="1" t="s">
        <v>9</v>
      </c>
      <c r="B3867" s="1" t="s">
        <v>47</v>
      </c>
      <c r="C3867" s="1" t="s">
        <v>22</v>
      </c>
      <c r="D3867" s="1" t="s">
        <v>54</v>
      </c>
      <c r="E3867" s="1" t="s">
        <v>14</v>
      </c>
      <c r="F3867">
        <v>2020</v>
      </c>
      <c r="G3867">
        <v>4</v>
      </c>
      <c r="H3867">
        <v>210</v>
      </c>
      <c r="I3867">
        <v>1134</v>
      </c>
      <c r="J3867" s="4">
        <f>SUMIFS(I:I,D:D,External_Data[[#This Row],[Brand]],F:F,External_Data[[#This Row],[Year]])</f>
        <v>170625</v>
      </c>
      <c r="K38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182707</v>
      </c>
    </row>
    <row r="3868" spans="1:11" x14ac:dyDescent="0.25">
      <c r="A3868" s="1" t="s">
        <v>9</v>
      </c>
      <c r="B3868" s="1" t="s">
        <v>47</v>
      </c>
      <c r="C3868" s="1" t="s">
        <v>22</v>
      </c>
      <c r="D3868" s="1" t="s">
        <v>54</v>
      </c>
      <c r="E3868" s="1" t="s">
        <v>14</v>
      </c>
      <c r="F3868">
        <v>2020</v>
      </c>
      <c r="G3868">
        <v>5</v>
      </c>
      <c r="H3868">
        <v>462</v>
      </c>
      <c r="I3868">
        <v>25305</v>
      </c>
      <c r="J3868" s="4">
        <f>SUMIFS(I:I,D:D,External_Data[[#This Row],[Brand]],F:F,External_Data[[#This Row],[Year]])</f>
        <v>170625</v>
      </c>
      <c r="K38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181398</v>
      </c>
    </row>
    <row r="3869" spans="1:11" x14ac:dyDescent="0.25">
      <c r="A3869" s="1" t="s">
        <v>9</v>
      </c>
      <c r="B3869" s="1" t="s">
        <v>47</v>
      </c>
      <c r="C3869" s="1" t="s">
        <v>22</v>
      </c>
      <c r="D3869" s="1" t="s">
        <v>54</v>
      </c>
      <c r="E3869" s="1" t="s">
        <v>14</v>
      </c>
      <c r="F3869">
        <v>2020</v>
      </c>
      <c r="G3869">
        <v>6</v>
      </c>
      <c r="H3869">
        <v>147</v>
      </c>
      <c r="I3869">
        <v>819</v>
      </c>
      <c r="J3869" s="4">
        <f>SUMIFS(I:I,D:D,External_Data[[#This Row],[Brand]],F:F,External_Data[[#This Row],[Year]])</f>
        <v>170625</v>
      </c>
      <c r="K38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180285</v>
      </c>
    </row>
    <row r="3870" spans="1:11" x14ac:dyDescent="0.25">
      <c r="A3870" s="1" t="s">
        <v>9</v>
      </c>
      <c r="B3870" s="1" t="s">
        <v>47</v>
      </c>
      <c r="C3870" s="1" t="s">
        <v>22</v>
      </c>
      <c r="D3870" s="1" t="s">
        <v>54</v>
      </c>
      <c r="E3870" s="1" t="s">
        <v>14</v>
      </c>
      <c r="F3870">
        <v>2020</v>
      </c>
      <c r="G3870">
        <v>7</v>
      </c>
      <c r="H3870">
        <v>84</v>
      </c>
      <c r="I3870">
        <v>4725</v>
      </c>
      <c r="J3870" s="4">
        <f>SUMIFS(I:I,D:D,External_Data[[#This Row],[Brand]],F:F,External_Data[[#This Row],[Year]])</f>
        <v>170625</v>
      </c>
      <c r="K38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178458</v>
      </c>
    </row>
    <row r="3871" spans="1:11" x14ac:dyDescent="0.25">
      <c r="A3871" s="1" t="s">
        <v>9</v>
      </c>
      <c r="B3871" s="1" t="s">
        <v>47</v>
      </c>
      <c r="C3871" s="1" t="s">
        <v>22</v>
      </c>
      <c r="D3871" s="1" t="s">
        <v>54</v>
      </c>
      <c r="E3871" s="1" t="s">
        <v>14</v>
      </c>
      <c r="F3871">
        <v>2020</v>
      </c>
      <c r="G3871">
        <v>8</v>
      </c>
      <c r="H3871">
        <v>1995</v>
      </c>
      <c r="I3871">
        <v>10815</v>
      </c>
      <c r="J3871" s="4">
        <f>SUMIFS(I:I,D:D,External_Data[[#This Row],[Brand]],F:F,External_Data[[#This Row],[Year]])</f>
        <v>170625</v>
      </c>
      <c r="K38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176099</v>
      </c>
    </row>
    <row r="3872" spans="1:11" x14ac:dyDescent="0.25">
      <c r="A3872" s="1" t="s">
        <v>9</v>
      </c>
      <c r="B3872" s="1" t="s">
        <v>47</v>
      </c>
      <c r="C3872" s="1" t="s">
        <v>22</v>
      </c>
      <c r="D3872" s="1" t="s">
        <v>54</v>
      </c>
      <c r="E3872" s="1" t="s">
        <v>14</v>
      </c>
      <c r="F3872">
        <v>2020</v>
      </c>
      <c r="G3872">
        <v>9</v>
      </c>
      <c r="H3872">
        <v>735</v>
      </c>
      <c r="I3872">
        <v>4095</v>
      </c>
      <c r="J3872" s="4">
        <f>SUMIFS(I:I,D:D,External_Data[[#This Row],[Brand]],F:F,External_Data[[#This Row],[Year]])</f>
        <v>170625</v>
      </c>
      <c r="K38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175028</v>
      </c>
    </row>
    <row r="3873" spans="1:11" x14ac:dyDescent="0.25">
      <c r="A3873" s="1" t="s">
        <v>9</v>
      </c>
      <c r="B3873" s="1" t="s">
        <v>47</v>
      </c>
      <c r="C3873" s="1" t="s">
        <v>22</v>
      </c>
      <c r="D3873" s="1" t="s">
        <v>54</v>
      </c>
      <c r="E3873" s="1" t="s">
        <v>14</v>
      </c>
      <c r="F3873">
        <v>2020</v>
      </c>
      <c r="G3873">
        <v>10</v>
      </c>
      <c r="H3873">
        <v>525</v>
      </c>
      <c r="I3873">
        <v>2625</v>
      </c>
      <c r="J3873" s="4">
        <f>SUMIFS(I:I,D:D,External_Data[[#This Row],[Brand]],F:F,External_Data[[#This Row],[Year]])</f>
        <v>170625</v>
      </c>
      <c r="K38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173012</v>
      </c>
    </row>
    <row r="3874" spans="1:11" x14ac:dyDescent="0.25">
      <c r="A3874" s="1" t="s">
        <v>9</v>
      </c>
      <c r="B3874" s="1" t="s">
        <v>47</v>
      </c>
      <c r="C3874" s="1" t="s">
        <v>22</v>
      </c>
      <c r="D3874" s="1" t="s">
        <v>54</v>
      </c>
      <c r="E3874" s="1" t="s">
        <v>14</v>
      </c>
      <c r="F3874">
        <v>2020</v>
      </c>
      <c r="G3874">
        <v>11</v>
      </c>
      <c r="H3874">
        <v>735</v>
      </c>
      <c r="I3874">
        <v>399</v>
      </c>
      <c r="J3874" s="4">
        <f>SUMIFS(I:I,D:D,External_Data[[#This Row],[Brand]],F:F,External_Data[[#This Row],[Year]])</f>
        <v>170625</v>
      </c>
      <c r="K38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171766</v>
      </c>
    </row>
    <row r="3875" spans="1:11" x14ac:dyDescent="0.25">
      <c r="A3875" s="1" t="s">
        <v>9</v>
      </c>
      <c r="B3875" s="1" t="s">
        <v>47</v>
      </c>
      <c r="C3875" s="1" t="s">
        <v>22</v>
      </c>
      <c r="D3875" s="1" t="s">
        <v>54</v>
      </c>
      <c r="E3875" s="1" t="s">
        <v>14</v>
      </c>
      <c r="F3875">
        <v>2020</v>
      </c>
      <c r="G3875">
        <v>12</v>
      </c>
      <c r="H3875">
        <v>945</v>
      </c>
      <c r="I3875">
        <v>504</v>
      </c>
      <c r="J3875" s="4">
        <f>SUMIFS(I:I,D:D,External_Data[[#This Row],[Brand]],F:F,External_Data[[#This Row],[Year]])</f>
        <v>170625</v>
      </c>
      <c r="K38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170625</v>
      </c>
    </row>
    <row r="3876" spans="1:11" x14ac:dyDescent="0.25">
      <c r="A3876" s="1" t="s">
        <v>9</v>
      </c>
      <c r="B3876" s="1" t="s">
        <v>47</v>
      </c>
      <c r="C3876" s="1" t="s">
        <v>22</v>
      </c>
      <c r="D3876" s="1" t="s">
        <v>54</v>
      </c>
      <c r="E3876" s="1" t="s">
        <v>14</v>
      </c>
      <c r="F3876">
        <v>2021</v>
      </c>
      <c r="G3876">
        <v>1</v>
      </c>
      <c r="H3876">
        <v>322</v>
      </c>
      <c r="I3876">
        <v>161</v>
      </c>
      <c r="J3876" s="4">
        <f>SUMIFS(I:I,D:D,External_Data[[#This Row],[Brand]],F:F,External_Data[[#This Row],[Year]])</f>
        <v>31073</v>
      </c>
      <c r="K38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51611</v>
      </c>
    </row>
    <row r="3877" spans="1:11" x14ac:dyDescent="0.25">
      <c r="A3877" s="1" t="s">
        <v>9</v>
      </c>
      <c r="B3877" s="1" t="s">
        <v>47</v>
      </c>
      <c r="C3877" s="1" t="s">
        <v>22</v>
      </c>
      <c r="D3877" s="1" t="s">
        <v>54</v>
      </c>
      <c r="E3877" s="1" t="s">
        <v>14</v>
      </c>
      <c r="F3877">
        <v>2021</v>
      </c>
      <c r="G3877">
        <v>2</v>
      </c>
      <c r="H3877">
        <v>966</v>
      </c>
      <c r="I3877">
        <v>4991</v>
      </c>
      <c r="J3877" s="4">
        <f>SUMIFS(I:I,D:D,External_Data[[#This Row],[Brand]],F:F,External_Data[[#This Row],[Year]])</f>
        <v>31073</v>
      </c>
      <c r="K38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43946</v>
      </c>
    </row>
    <row r="3878" spans="1:11" x14ac:dyDescent="0.25">
      <c r="A3878" s="1" t="s">
        <v>9</v>
      </c>
      <c r="B3878" s="1" t="s">
        <v>47</v>
      </c>
      <c r="C3878" s="1" t="s">
        <v>22</v>
      </c>
      <c r="D3878" s="1" t="s">
        <v>54</v>
      </c>
      <c r="E3878" s="1" t="s">
        <v>14</v>
      </c>
      <c r="F3878">
        <v>2021</v>
      </c>
      <c r="G3878">
        <v>3</v>
      </c>
      <c r="H3878">
        <v>644</v>
      </c>
      <c r="I3878">
        <v>3381</v>
      </c>
      <c r="J3878" s="4">
        <f>SUMIFS(I:I,D:D,External_Data[[#This Row],[Brand]],F:F,External_Data[[#This Row],[Year]])</f>
        <v>31073</v>
      </c>
      <c r="K38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36911</v>
      </c>
    </row>
    <row r="3879" spans="1:11" x14ac:dyDescent="0.25">
      <c r="A3879" s="1" t="s">
        <v>9</v>
      </c>
      <c r="B3879" s="1" t="s">
        <v>47</v>
      </c>
      <c r="C3879" s="1" t="s">
        <v>22</v>
      </c>
      <c r="D3879" s="1" t="s">
        <v>54</v>
      </c>
      <c r="E3879" s="1" t="s">
        <v>14</v>
      </c>
      <c r="F3879">
        <v>2021</v>
      </c>
      <c r="G3879">
        <v>4</v>
      </c>
      <c r="H3879">
        <v>805</v>
      </c>
      <c r="I3879">
        <v>483</v>
      </c>
      <c r="J3879" s="4">
        <f>SUMIFS(I:I,D:D,External_Data[[#This Row],[Brand]],F:F,External_Data[[#This Row],[Year]])</f>
        <v>31073</v>
      </c>
      <c r="K38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36701</v>
      </c>
    </row>
    <row r="3880" spans="1:11" x14ac:dyDescent="0.25">
      <c r="A3880" s="1" t="s">
        <v>9</v>
      </c>
      <c r="B3880" s="1" t="s">
        <v>47</v>
      </c>
      <c r="C3880" s="1" t="s">
        <v>22</v>
      </c>
      <c r="D3880" s="1" t="s">
        <v>54</v>
      </c>
      <c r="E3880" s="1" t="s">
        <v>14</v>
      </c>
      <c r="F3880">
        <v>2021</v>
      </c>
      <c r="G3880">
        <v>5</v>
      </c>
      <c r="H3880">
        <v>322</v>
      </c>
      <c r="I3880">
        <v>161</v>
      </c>
      <c r="J3880" s="4">
        <f>SUMIFS(I:I,D:D,External_Data[[#This Row],[Brand]],F:F,External_Data[[#This Row],[Year]])</f>
        <v>31073</v>
      </c>
      <c r="K38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36239</v>
      </c>
    </row>
    <row r="3881" spans="1:11" x14ac:dyDescent="0.25">
      <c r="A3881" s="1" t="s">
        <v>9</v>
      </c>
      <c r="B3881" s="1" t="s">
        <v>47</v>
      </c>
      <c r="C3881" s="1" t="s">
        <v>22</v>
      </c>
      <c r="D3881" s="1" t="s">
        <v>54</v>
      </c>
      <c r="E3881" s="1" t="s">
        <v>14</v>
      </c>
      <c r="F3881">
        <v>2022</v>
      </c>
      <c r="G3881">
        <v>2</v>
      </c>
      <c r="H3881">
        <v>105</v>
      </c>
      <c r="I3881">
        <v>588</v>
      </c>
      <c r="J3881" s="4">
        <f>SUMIFS(I:I,D:D,External_Data[[#This Row],[Brand]],F:F,External_Data[[#This Row],[Year]])</f>
        <v>588</v>
      </c>
      <c r="K38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2359</v>
      </c>
    </row>
    <row r="3882" spans="1:11" x14ac:dyDescent="0.25">
      <c r="A3882" s="1" t="s">
        <v>9</v>
      </c>
      <c r="B3882" s="1" t="s">
        <v>47</v>
      </c>
      <c r="C3882" s="1" t="s">
        <v>22</v>
      </c>
      <c r="D3882" s="1" t="s">
        <v>54</v>
      </c>
      <c r="E3882" s="1" t="s">
        <v>15</v>
      </c>
      <c r="F3882">
        <v>2018</v>
      </c>
      <c r="G3882">
        <v>1</v>
      </c>
      <c r="H3882">
        <v>9135</v>
      </c>
      <c r="I3882">
        <v>49315</v>
      </c>
      <c r="J3882" s="4">
        <f>SUMIFS(I:I,D:D,External_Data[[#This Row],[Brand]],F:F,External_Data[[#This Row],[Year]])</f>
        <v>532000</v>
      </c>
      <c r="K38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3" spans="1:11" x14ac:dyDescent="0.25">
      <c r="A3883" s="1" t="s">
        <v>9</v>
      </c>
      <c r="B3883" s="1" t="s">
        <v>47</v>
      </c>
      <c r="C3883" s="1" t="s">
        <v>22</v>
      </c>
      <c r="D3883" s="1" t="s">
        <v>54</v>
      </c>
      <c r="E3883" s="1" t="s">
        <v>15</v>
      </c>
      <c r="F3883">
        <v>2018</v>
      </c>
      <c r="G3883">
        <v>2</v>
      </c>
      <c r="H3883">
        <v>8715</v>
      </c>
      <c r="I3883">
        <v>4718</v>
      </c>
      <c r="J3883" s="4">
        <f>SUMIFS(I:I,D:D,External_Data[[#This Row],[Brand]],F:F,External_Data[[#This Row],[Year]])</f>
        <v>532000</v>
      </c>
      <c r="K38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4" spans="1:11" x14ac:dyDescent="0.25">
      <c r="A3884" s="1" t="s">
        <v>9</v>
      </c>
      <c r="B3884" s="1" t="s">
        <v>47</v>
      </c>
      <c r="C3884" s="1" t="s">
        <v>22</v>
      </c>
      <c r="D3884" s="1" t="s">
        <v>54</v>
      </c>
      <c r="E3884" s="1" t="s">
        <v>15</v>
      </c>
      <c r="F3884">
        <v>2018</v>
      </c>
      <c r="G3884">
        <v>3</v>
      </c>
      <c r="H3884">
        <v>9415</v>
      </c>
      <c r="I3884">
        <v>5096</v>
      </c>
      <c r="J3884" s="4">
        <f>SUMIFS(I:I,D:D,External_Data[[#This Row],[Brand]],F:F,External_Data[[#This Row],[Year]])</f>
        <v>532000</v>
      </c>
      <c r="K38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5" spans="1:11" x14ac:dyDescent="0.25">
      <c r="A3885" s="1" t="s">
        <v>9</v>
      </c>
      <c r="B3885" s="1" t="s">
        <v>47</v>
      </c>
      <c r="C3885" s="1" t="s">
        <v>22</v>
      </c>
      <c r="D3885" s="1" t="s">
        <v>54</v>
      </c>
      <c r="E3885" s="1" t="s">
        <v>15</v>
      </c>
      <c r="F3885">
        <v>2018</v>
      </c>
      <c r="G3885">
        <v>4</v>
      </c>
      <c r="H3885">
        <v>4375</v>
      </c>
      <c r="I3885">
        <v>2359</v>
      </c>
      <c r="J3885" s="4">
        <f>SUMIFS(I:I,D:D,External_Data[[#This Row],[Brand]],F:F,External_Data[[#This Row],[Year]])</f>
        <v>532000</v>
      </c>
      <c r="K38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6" spans="1:11" x14ac:dyDescent="0.25">
      <c r="A3886" s="1" t="s">
        <v>9</v>
      </c>
      <c r="B3886" s="1" t="s">
        <v>47</v>
      </c>
      <c r="C3886" s="1" t="s">
        <v>22</v>
      </c>
      <c r="D3886" s="1" t="s">
        <v>54</v>
      </c>
      <c r="E3886" s="1" t="s">
        <v>15</v>
      </c>
      <c r="F3886">
        <v>2018</v>
      </c>
      <c r="G3886">
        <v>5</v>
      </c>
      <c r="H3886">
        <v>7105</v>
      </c>
      <c r="I3886">
        <v>3836</v>
      </c>
      <c r="J3886" s="4">
        <f>SUMIFS(I:I,D:D,External_Data[[#This Row],[Brand]],F:F,External_Data[[#This Row],[Year]])</f>
        <v>532000</v>
      </c>
      <c r="K38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7" spans="1:11" x14ac:dyDescent="0.25">
      <c r="A3887" s="1" t="s">
        <v>9</v>
      </c>
      <c r="B3887" s="1" t="s">
        <v>47</v>
      </c>
      <c r="C3887" s="1" t="s">
        <v>22</v>
      </c>
      <c r="D3887" s="1" t="s">
        <v>54</v>
      </c>
      <c r="E3887" s="1" t="s">
        <v>15</v>
      </c>
      <c r="F3887">
        <v>2018</v>
      </c>
      <c r="G3887">
        <v>6</v>
      </c>
      <c r="H3887">
        <v>5985</v>
      </c>
      <c r="I3887">
        <v>32165</v>
      </c>
      <c r="J3887" s="4">
        <f>SUMIFS(I:I,D:D,External_Data[[#This Row],[Brand]],F:F,External_Data[[#This Row],[Year]])</f>
        <v>532000</v>
      </c>
      <c r="K38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8" spans="1:11" x14ac:dyDescent="0.25">
      <c r="A3888" s="1" t="s">
        <v>9</v>
      </c>
      <c r="B3888" s="1" t="s">
        <v>47</v>
      </c>
      <c r="C3888" s="1" t="s">
        <v>22</v>
      </c>
      <c r="D3888" s="1" t="s">
        <v>54</v>
      </c>
      <c r="E3888" s="1" t="s">
        <v>15</v>
      </c>
      <c r="F3888">
        <v>2018</v>
      </c>
      <c r="G3888">
        <v>7</v>
      </c>
      <c r="H3888">
        <v>8715</v>
      </c>
      <c r="I3888">
        <v>4718</v>
      </c>
      <c r="J3888" s="4">
        <f>SUMIFS(I:I,D:D,External_Data[[#This Row],[Brand]],F:F,External_Data[[#This Row],[Year]])</f>
        <v>532000</v>
      </c>
      <c r="K38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89" spans="1:11" x14ac:dyDescent="0.25">
      <c r="A3889" s="1" t="s">
        <v>9</v>
      </c>
      <c r="B3889" s="1" t="s">
        <v>47</v>
      </c>
      <c r="C3889" s="1" t="s">
        <v>22</v>
      </c>
      <c r="D3889" s="1" t="s">
        <v>54</v>
      </c>
      <c r="E3889" s="1" t="s">
        <v>15</v>
      </c>
      <c r="F3889">
        <v>2018</v>
      </c>
      <c r="G3889">
        <v>8</v>
      </c>
      <c r="H3889">
        <v>595</v>
      </c>
      <c r="I3889">
        <v>3206</v>
      </c>
      <c r="J3889" s="4">
        <f>SUMIFS(I:I,D:D,External_Data[[#This Row],[Brand]],F:F,External_Data[[#This Row],[Year]])</f>
        <v>532000</v>
      </c>
      <c r="K38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90" spans="1:11" x14ac:dyDescent="0.25">
      <c r="A3890" s="1" t="s">
        <v>9</v>
      </c>
      <c r="B3890" s="1" t="s">
        <v>47</v>
      </c>
      <c r="C3890" s="1" t="s">
        <v>22</v>
      </c>
      <c r="D3890" s="1" t="s">
        <v>54</v>
      </c>
      <c r="E3890" s="1" t="s">
        <v>15</v>
      </c>
      <c r="F3890">
        <v>2018</v>
      </c>
      <c r="G3890">
        <v>9</v>
      </c>
      <c r="H3890">
        <v>511</v>
      </c>
      <c r="I3890">
        <v>2772</v>
      </c>
      <c r="J3890" s="4">
        <f>SUMIFS(I:I,D:D,External_Data[[#This Row],[Brand]],F:F,External_Data[[#This Row],[Year]])</f>
        <v>532000</v>
      </c>
      <c r="K38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91" spans="1:11" x14ac:dyDescent="0.25">
      <c r="A3891" s="1" t="s">
        <v>9</v>
      </c>
      <c r="B3891" s="1" t="s">
        <v>47</v>
      </c>
      <c r="C3891" s="1" t="s">
        <v>22</v>
      </c>
      <c r="D3891" s="1" t="s">
        <v>54</v>
      </c>
      <c r="E3891" s="1" t="s">
        <v>15</v>
      </c>
      <c r="F3891">
        <v>2018</v>
      </c>
      <c r="G3891">
        <v>10</v>
      </c>
      <c r="H3891">
        <v>791</v>
      </c>
      <c r="I3891">
        <v>4277</v>
      </c>
      <c r="J3891" s="4">
        <f>SUMIFS(I:I,D:D,External_Data[[#This Row],[Brand]],F:F,External_Data[[#This Row],[Year]])</f>
        <v>532000</v>
      </c>
      <c r="K38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92" spans="1:11" x14ac:dyDescent="0.25">
      <c r="A3892" s="1" t="s">
        <v>9</v>
      </c>
      <c r="B3892" s="1" t="s">
        <v>47</v>
      </c>
      <c r="C3892" s="1" t="s">
        <v>22</v>
      </c>
      <c r="D3892" s="1" t="s">
        <v>54</v>
      </c>
      <c r="E3892" s="1" t="s">
        <v>15</v>
      </c>
      <c r="F3892">
        <v>2018</v>
      </c>
      <c r="G3892">
        <v>11</v>
      </c>
      <c r="H3892">
        <v>8085</v>
      </c>
      <c r="I3892">
        <v>43575</v>
      </c>
      <c r="J3892" s="4">
        <f>SUMIFS(I:I,D:D,External_Data[[#This Row],[Brand]],F:F,External_Data[[#This Row],[Year]])</f>
        <v>532000</v>
      </c>
      <c r="K38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93" spans="1:11" x14ac:dyDescent="0.25">
      <c r="A3893" s="1" t="s">
        <v>9</v>
      </c>
      <c r="B3893" s="1" t="s">
        <v>47</v>
      </c>
      <c r="C3893" s="1" t="s">
        <v>22</v>
      </c>
      <c r="D3893" s="1" t="s">
        <v>54</v>
      </c>
      <c r="E3893" s="1" t="s">
        <v>15</v>
      </c>
      <c r="F3893">
        <v>2018</v>
      </c>
      <c r="G3893">
        <v>12</v>
      </c>
      <c r="H3893">
        <v>7875</v>
      </c>
      <c r="I3893">
        <v>4263</v>
      </c>
      <c r="J3893" s="4">
        <f>SUMIFS(I:I,D:D,External_Data[[#This Row],[Brand]],F:F,External_Data[[#This Row],[Year]])</f>
        <v>532000</v>
      </c>
      <c r="K38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532000</v>
      </c>
    </row>
    <row r="3894" spans="1:11" x14ac:dyDescent="0.25">
      <c r="A3894" s="1" t="s">
        <v>9</v>
      </c>
      <c r="B3894" s="1" t="s">
        <v>47</v>
      </c>
      <c r="C3894" s="1" t="s">
        <v>22</v>
      </c>
      <c r="D3894" s="1" t="s">
        <v>54</v>
      </c>
      <c r="E3894" s="1" t="s">
        <v>15</v>
      </c>
      <c r="F3894">
        <v>2019</v>
      </c>
      <c r="G3894">
        <v>1</v>
      </c>
      <c r="H3894">
        <v>1078</v>
      </c>
      <c r="I3894">
        <v>5845</v>
      </c>
      <c r="J3894" s="4">
        <f>SUMIFS(I:I,D:D,External_Data[[#This Row],[Brand]],F:F,External_Data[[#This Row],[Year]])</f>
        <v>205142</v>
      </c>
      <c r="K38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267309</v>
      </c>
    </row>
    <row r="3895" spans="1:11" x14ac:dyDescent="0.25">
      <c r="A3895" s="1" t="s">
        <v>9</v>
      </c>
      <c r="B3895" s="1" t="s">
        <v>47</v>
      </c>
      <c r="C3895" s="1" t="s">
        <v>22</v>
      </c>
      <c r="D3895" s="1" t="s">
        <v>54</v>
      </c>
      <c r="E3895" s="1" t="s">
        <v>15</v>
      </c>
      <c r="F3895">
        <v>2019</v>
      </c>
      <c r="G3895">
        <v>2</v>
      </c>
      <c r="H3895">
        <v>1036</v>
      </c>
      <c r="I3895">
        <v>5600</v>
      </c>
      <c r="J3895" s="4">
        <f>SUMIFS(I:I,D:D,External_Data[[#This Row],[Brand]],F:F,External_Data[[#This Row],[Year]])</f>
        <v>205142</v>
      </c>
      <c r="K38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258594</v>
      </c>
    </row>
    <row r="3896" spans="1:11" x14ac:dyDescent="0.25">
      <c r="A3896" s="1" t="s">
        <v>9</v>
      </c>
      <c r="B3896" s="1" t="s">
        <v>47</v>
      </c>
      <c r="C3896" s="1" t="s">
        <v>22</v>
      </c>
      <c r="D3896" s="1" t="s">
        <v>54</v>
      </c>
      <c r="E3896" s="1" t="s">
        <v>15</v>
      </c>
      <c r="F3896">
        <v>2019</v>
      </c>
      <c r="G3896">
        <v>3</v>
      </c>
      <c r="H3896">
        <v>1470</v>
      </c>
      <c r="I3896">
        <v>7924</v>
      </c>
      <c r="J3896" s="4">
        <f>SUMIFS(I:I,D:D,External_Data[[#This Row],[Brand]],F:F,External_Data[[#This Row],[Year]])</f>
        <v>205142</v>
      </c>
      <c r="K38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249179</v>
      </c>
    </row>
    <row r="3897" spans="1:11" x14ac:dyDescent="0.25">
      <c r="A3897" s="1" t="s">
        <v>9</v>
      </c>
      <c r="B3897" s="1" t="s">
        <v>47</v>
      </c>
      <c r="C3897" s="1" t="s">
        <v>22</v>
      </c>
      <c r="D3897" s="1" t="s">
        <v>54</v>
      </c>
      <c r="E3897" s="1" t="s">
        <v>15</v>
      </c>
      <c r="F3897">
        <v>2019</v>
      </c>
      <c r="G3897">
        <v>4</v>
      </c>
      <c r="H3897">
        <v>1470</v>
      </c>
      <c r="I3897">
        <v>7924</v>
      </c>
      <c r="J3897" s="4">
        <f>SUMIFS(I:I,D:D,External_Data[[#This Row],[Brand]],F:F,External_Data[[#This Row],[Year]])</f>
        <v>205142</v>
      </c>
      <c r="K38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244804</v>
      </c>
    </row>
    <row r="3898" spans="1:11" x14ac:dyDescent="0.25">
      <c r="A3898" s="1" t="s">
        <v>9</v>
      </c>
      <c r="B3898" s="1" t="s">
        <v>47</v>
      </c>
      <c r="C3898" s="1" t="s">
        <v>22</v>
      </c>
      <c r="D3898" s="1" t="s">
        <v>54</v>
      </c>
      <c r="E3898" s="1" t="s">
        <v>15</v>
      </c>
      <c r="F3898">
        <v>2019</v>
      </c>
      <c r="G3898">
        <v>5</v>
      </c>
      <c r="H3898">
        <v>1218</v>
      </c>
      <c r="I3898">
        <v>6559</v>
      </c>
      <c r="J3898" s="4">
        <f>SUMIFS(I:I,D:D,External_Data[[#This Row],[Brand]],F:F,External_Data[[#This Row],[Year]])</f>
        <v>205142</v>
      </c>
      <c r="K38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237699</v>
      </c>
    </row>
    <row r="3899" spans="1:11" x14ac:dyDescent="0.25">
      <c r="A3899" s="1" t="s">
        <v>9</v>
      </c>
      <c r="B3899" s="1" t="s">
        <v>47</v>
      </c>
      <c r="C3899" s="1" t="s">
        <v>22</v>
      </c>
      <c r="D3899" s="1" t="s">
        <v>54</v>
      </c>
      <c r="E3899" s="1" t="s">
        <v>15</v>
      </c>
      <c r="F3899">
        <v>2019</v>
      </c>
      <c r="G3899">
        <v>6</v>
      </c>
      <c r="H3899">
        <v>1127</v>
      </c>
      <c r="I3899">
        <v>6104</v>
      </c>
      <c r="J3899" s="4">
        <f>SUMIFS(I:I,D:D,External_Data[[#This Row],[Brand]],F:F,External_Data[[#This Row],[Year]])</f>
        <v>205142</v>
      </c>
      <c r="K38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231714</v>
      </c>
    </row>
    <row r="3900" spans="1:11" x14ac:dyDescent="0.25">
      <c r="A3900" s="1" t="s">
        <v>9</v>
      </c>
      <c r="B3900" s="1" t="s">
        <v>47</v>
      </c>
      <c r="C3900" s="1" t="s">
        <v>22</v>
      </c>
      <c r="D3900" s="1" t="s">
        <v>54</v>
      </c>
      <c r="E3900" s="1" t="s">
        <v>15</v>
      </c>
      <c r="F3900">
        <v>2019</v>
      </c>
      <c r="G3900">
        <v>7</v>
      </c>
      <c r="H3900">
        <v>1134</v>
      </c>
      <c r="I3900">
        <v>6160</v>
      </c>
      <c r="J3900" s="4">
        <f>SUMIFS(I:I,D:D,External_Data[[#This Row],[Brand]],F:F,External_Data[[#This Row],[Year]])</f>
        <v>205142</v>
      </c>
      <c r="K39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222999</v>
      </c>
    </row>
    <row r="3901" spans="1:11" x14ac:dyDescent="0.25">
      <c r="A3901" s="1" t="s">
        <v>9</v>
      </c>
      <c r="B3901" s="1" t="s">
        <v>47</v>
      </c>
      <c r="C3901" s="1" t="s">
        <v>22</v>
      </c>
      <c r="D3901" s="1" t="s">
        <v>54</v>
      </c>
      <c r="E3901" s="1" t="s">
        <v>15</v>
      </c>
      <c r="F3901">
        <v>2019</v>
      </c>
      <c r="G3901">
        <v>8</v>
      </c>
      <c r="H3901">
        <v>1085</v>
      </c>
      <c r="I3901">
        <v>5880</v>
      </c>
      <c r="J3901" s="4">
        <f>SUMIFS(I:I,D:D,External_Data[[#This Row],[Brand]],F:F,External_Data[[#This Row],[Year]])</f>
        <v>205142</v>
      </c>
      <c r="K39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222404</v>
      </c>
    </row>
    <row r="3902" spans="1:11" x14ac:dyDescent="0.25">
      <c r="A3902" s="1" t="s">
        <v>9</v>
      </c>
      <c r="B3902" s="1" t="s">
        <v>47</v>
      </c>
      <c r="C3902" s="1" t="s">
        <v>22</v>
      </c>
      <c r="D3902" s="1" t="s">
        <v>54</v>
      </c>
      <c r="E3902" s="1" t="s">
        <v>15</v>
      </c>
      <c r="F3902">
        <v>2019</v>
      </c>
      <c r="G3902">
        <v>9</v>
      </c>
      <c r="H3902">
        <v>1092</v>
      </c>
      <c r="I3902">
        <v>5929</v>
      </c>
      <c r="J3902" s="4">
        <f>SUMIFS(I:I,D:D,External_Data[[#This Row],[Brand]],F:F,External_Data[[#This Row],[Year]])</f>
        <v>205142</v>
      </c>
      <c r="K39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221893</v>
      </c>
    </row>
    <row r="3903" spans="1:11" x14ac:dyDescent="0.25">
      <c r="A3903" s="1" t="s">
        <v>9</v>
      </c>
      <c r="B3903" s="1" t="s">
        <v>47</v>
      </c>
      <c r="C3903" s="1" t="s">
        <v>22</v>
      </c>
      <c r="D3903" s="1" t="s">
        <v>54</v>
      </c>
      <c r="E3903" s="1" t="s">
        <v>15</v>
      </c>
      <c r="F3903">
        <v>2019</v>
      </c>
      <c r="G3903">
        <v>10</v>
      </c>
      <c r="H3903">
        <v>987</v>
      </c>
      <c r="I3903">
        <v>5341</v>
      </c>
      <c r="J3903" s="4">
        <f>SUMIFS(I:I,D:D,External_Data[[#This Row],[Brand]],F:F,External_Data[[#This Row],[Year]])</f>
        <v>205142</v>
      </c>
      <c r="K39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221102</v>
      </c>
    </row>
    <row r="3904" spans="1:11" x14ac:dyDescent="0.25">
      <c r="A3904" s="1" t="s">
        <v>9</v>
      </c>
      <c r="B3904" s="1" t="s">
        <v>47</v>
      </c>
      <c r="C3904" s="1" t="s">
        <v>22</v>
      </c>
      <c r="D3904" s="1" t="s">
        <v>54</v>
      </c>
      <c r="E3904" s="1" t="s">
        <v>15</v>
      </c>
      <c r="F3904">
        <v>2019</v>
      </c>
      <c r="G3904">
        <v>11</v>
      </c>
      <c r="H3904">
        <v>406</v>
      </c>
      <c r="I3904">
        <v>2170</v>
      </c>
      <c r="J3904" s="4">
        <f>SUMIFS(I:I,D:D,External_Data[[#This Row],[Brand]],F:F,External_Data[[#This Row],[Year]])</f>
        <v>205142</v>
      </c>
      <c r="K39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213017</v>
      </c>
    </row>
    <row r="3905" spans="1:11" x14ac:dyDescent="0.25">
      <c r="A3905" s="1" t="s">
        <v>9</v>
      </c>
      <c r="B3905" s="1" t="s">
        <v>47</v>
      </c>
      <c r="C3905" s="1" t="s">
        <v>22</v>
      </c>
      <c r="D3905" s="1" t="s">
        <v>54</v>
      </c>
      <c r="E3905" s="1" t="s">
        <v>15</v>
      </c>
      <c r="F3905">
        <v>2019</v>
      </c>
      <c r="G3905">
        <v>12</v>
      </c>
      <c r="H3905">
        <v>385</v>
      </c>
      <c r="I3905">
        <v>2086</v>
      </c>
      <c r="J3905" s="4">
        <f>SUMIFS(I:I,D:D,External_Data[[#This Row],[Brand]],F:F,External_Data[[#This Row],[Year]])</f>
        <v>205142</v>
      </c>
      <c r="K39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205142</v>
      </c>
    </row>
    <row r="3906" spans="1:11" x14ac:dyDescent="0.25">
      <c r="A3906" s="1" t="s">
        <v>9</v>
      </c>
      <c r="B3906" s="1" t="s">
        <v>47</v>
      </c>
      <c r="C3906" s="1" t="s">
        <v>22</v>
      </c>
      <c r="D3906" s="1" t="s">
        <v>54</v>
      </c>
      <c r="E3906" s="1" t="s">
        <v>15</v>
      </c>
      <c r="F3906">
        <v>2020</v>
      </c>
      <c r="G3906">
        <v>1</v>
      </c>
      <c r="H3906">
        <v>651</v>
      </c>
      <c r="I3906">
        <v>35175</v>
      </c>
      <c r="J3906" s="4">
        <f>SUMIFS(I:I,D:D,External_Data[[#This Row],[Brand]],F:F,External_Data[[#This Row],[Year]])</f>
        <v>170625</v>
      </c>
      <c r="K39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182035</v>
      </c>
    </row>
    <row r="3907" spans="1:11" x14ac:dyDescent="0.25">
      <c r="A3907" s="1" t="s">
        <v>9</v>
      </c>
      <c r="B3907" s="1" t="s">
        <v>47</v>
      </c>
      <c r="C3907" s="1" t="s">
        <v>22</v>
      </c>
      <c r="D3907" s="1" t="s">
        <v>54</v>
      </c>
      <c r="E3907" s="1" t="s">
        <v>15</v>
      </c>
      <c r="F3907">
        <v>2020</v>
      </c>
      <c r="G3907">
        <v>2</v>
      </c>
      <c r="H3907">
        <v>1575</v>
      </c>
      <c r="I3907">
        <v>840</v>
      </c>
      <c r="J3907" s="4">
        <f>SUMIFS(I:I,D:D,External_Data[[#This Row],[Brand]],F:F,External_Data[[#This Row],[Year]])</f>
        <v>170625</v>
      </c>
      <c r="K39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180999</v>
      </c>
    </row>
    <row r="3908" spans="1:11" x14ac:dyDescent="0.25">
      <c r="A3908" s="1" t="s">
        <v>9</v>
      </c>
      <c r="B3908" s="1" t="s">
        <v>47</v>
      </c>
      <c r="C3908" s="1" t="s">
        <v>22</v>
      </c>
      <c r="D3908" s="1" t="s">
        <v>54</v>
      </c>
      <c r="E3908" s="1" t="s">
        <v>15</v>
      </c>
      <c r="F3908">
        <v>2020</v>
      </c>
      <c r="G3908">
        <v>3</v>
      </c>
      <c r="H3908">
        <v>2835</v>
      </c>
      <c r="I3908">
        <v>1554</v>
      </c>
      <c r="J3908" s="4">
        <f>SUMIFS(I:I,D:D,External_Data[[#This Row],[Brand]],F:F,External_Data[[#This Row],[Year]])</f>
        <v>170625</v>
      </c>
      <c r="K39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179529</v>
      </c>
    </row>
    <row r="3909" spans="1:11" x14ac:dyDescent="0.25">
      <c r="A3909" s="1" t="s">
        <v>9</v>
      </c>
      <c r="B3909" s="1" t="s">
        <v>47</v>
      </c>
      <c r="C3909" s="1" t="s">
        <v>22</v>
      </c>
      <c r="D3909" s="1" t="s">
        <v>54</v>
      </c>
      <c r="E3909" s="1" t="s">
        <v>15</v>
      </c>
      <c r="F3909">
        <v>2020</v>
      </c>
      <c r="G3909">
        <v>4</v>
      </c>
      <c r="H3909">
        <v>168</v>
      </c>
      <c r="I3909">
        <v>9345</v>
      </c>
      <c r="J3909" s="4">
        <f>SUMIFS(I:I,D:D,External_Data[[#This Row],[Brand]],F:F,External_Data[[#This Row],[Year]])</f>
        <v>170625</v>
      </c>
      <c r="K39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178059</v>
      </c>
    </row>
    <row r="3910" spans="1:11" x14ac:dyDescent="0.25">
      <c r="A3910" s="1" t="s">
        <v>9</v>
      </c>
      <c r="B3910" s="1" t="s">
        <v>47</v>
      </c>
      <c r="C3910" s="1" t="s">
        <v>22</v>
      </c>
      <c r="D3910" s="1" t="s">
        <v>54</v>
      </c>
      <c r="E3910" s="1" t="s">
        <v>15</v>
      </c>
      <c r="F3910">
        <v>2020</v>
      </c>
      <c r="G3910">
        <v>7</v>
      </c>
      <c r="H3910">
        <v>84</v>
      </c>
      <c r="I3910">
        <v>4305</v>
      </c>
      <c r="J3910" s="4">
        <f>SUMIFS(I:I,D:D,External_Data[[#This Row],[Brand]],F:F,External_Data[[#This Row],[Year]])</f>
        <v>170625</v>
      </c>
      <c r="K39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174580</v>
      </c>
    </row>
    <row r="3911" spans="1:11" x14ac:dyDescent="0.25">
      <c r="A3911" s="1" t="s">
        <v>9</v>
      </c>
      <c r="B3911" s="1" t="s">
        <v>47</v>
      </c>
      <c r="C3911" s="1" t="s">
        <v>22</v>
      </c>
      <c r="D3911" s="1" t="s">
        <v>54</v>
      </c>
      <c r="E3911" s="1" t="s">
        <v>15</v>
      </c>
      <c r="F3911">
        <v>2020</v>
      </c>
      <c r="G3911">
        <v>8</v>
      </c>
      <c r="H3911">
        <v>315</v>
      </c>
      <c r="I3911">
        <v>1785</v>
      </c>
      <c r="J3911" s="4">
        <f>SUMIFS(I:I,D:D,External_Data[[#This Row],[Brand]],F:F,External_Data[[#This Row],[Year]])</f>
        <v>170625</v>
      </c>
      <c r="K39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173495</v>
      </c>
    </row>
    <row r="3912" spans="1:11" x14ac:dyDescent="0.25">
      <c r="A3912" s="1" t="s">
        <v>9</v>
      </c>
      <c r="B3912" s="1" t="s">
        <v>47</v>
      </c>
      <c r="C3912" s="1" t="s">
        <v>22</v>
      </c>
      <c r="D3912" s="1" t="s">
        <v>54</v>
      </c>
      <c r="E3912" s="1" t="s">
        <v>15</v>
      </c>
      <c r="F3912">
        <v>2020</v>
      </c>
      <c r="G3912">
        <v>10</v>
      </c>
      <c r="H3912">
        <v>945</v>
      </c>
      <c r="I3912">
        <v>504</v>
      </c>
      <c r="J3912" s="4">
        <f>SUMIFS(I:I,D:D,External_Data[[#This Row],[Brand]],F:F,External_Data[[#This Row],[Year]])</f>
        <v>170625</v>
      </c>
      <c r="K39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171416</v>
      </c>
    </row>
    <row r="3913" spans="1:11" x14ac:dyDescent="0.25">
      <c r="A3913" s="1" t="s">
        <v>9</v>
      </c>
      <c r="B3913" s="1" t="s">
        <v>47</v>
      </c>
      <c r="C3913" s="1" t="s">
        <v>22</v>
      </c>
      <c r="D3913" s="1" t="s">
        <v>54</v>
      </c>
      <c r="E3913" s="1" t="s">
        <v>15</v>
      </c>
      <c r="F3913">
        <v>2020</v>
      </c>
      <c r="G3913">
        <v>11</v>
      </c>
      <c r="H3913">
        <v>21</v>
      </c>
      <c r="I3913">
        <v>1365</v>
      </c>
      <c r="J3913" s="4">
        <f>SUMIFS(I:I,D:D,External_Data[[#This Row],[Brand]],F:F,External_Data[[#This Row],[Year]])</f>
        <v>170625</v>
      </c>
      <c r="K39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171010</v>
      </c>
    </row>
    <row r="3914" spans="1:11" x14ac:dyDescent="0.25">
      <c r="A3914" s="1" t="s">
        <v>9</v>
      </c>
      <c r="B3914" s="1" t="s">
        <v>47</v>
      </c>
      <c r="C3914" s="1" t="s">
        <v>22</v>
      </c>
      <c r="D3914" s="1" t="s">
        <v>54</v>
      </c>
      <c r="E3914" s="1" t="s">
        <v>15</v>
      </c>
      <c r="F3914">
        <v>2020</v>
      </c>
      <c r="G3914">
        <v>12</v>
      </c>
      <c r="H3914">
        <v>735</v>
      </c>
      <c r="I3914">
        <v>3885</v>
      </c>
      <c r="J3914" s="4">
        <f>SUMIFS(I:I,D:D,External_Data[[#This Row],[Brand]],F:F,External_Data[[#This Row],[Year]])</f>
        <v>170625</v>
      </c>
      <c r="K39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170625</v>
      </c>
    </row>
    <row r="3915" spans="1:11" x14ac:dyDescent="0.25">
      <c r="A3915" s="1" t="s">
        <v>9</v>
      </c>
      <c r="B3915" s="1" t="s">
        <v>47</v>
      </c>
      <c r="C3915" s="1" t="s">
        <v>22</v>
      </c>
      <c r="D3915" s="1" t="s">
        <v>54</v>
      </c>
      <c r="E3915" s="1" t="s">
        <v>15</v>
      </c>
      <c r="F3915">
        <v>2021</v>
      </c>
      <c r="G3915">
        <v>1</v>
      </c>
      <c r="H3915">
        <v>644</v>
      </c>
      <c r="I3915">
        <v>322</v>
      </c>
      <c r="J3915" s="4">
        <f>SUMIFS(I:I,D:D,External_Data[[#This Row],[Brand]],F:F,External_Data[[#This Row],[Year]])</f>
        <v>31073</v>
      </c>
      <c r="K39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37751</v>
      </c>
    </row>
    <row r="3916" spans="1:11" x14ac:dyDescent="0.25">
      <c r="A3916" s="1" t="s">
        <v>9</v>
      </c>
      <c r="B3916" s="1" t="s">
        <v>47</v>
      </c>
      <c r="C3916" s="1" t="s">
        <v>22</v>
      </c>
      <c r="D3916" s="1" t="s">
        <v>54</v>
      </c>
      <c r="E3916" s="1" t="s">
        <v>15</v>
      </c>
      <c r="F3916">
        <v>2021</v>
      </c>
      <c r="G3916">
        <v>2</v>
      </c>
      <c r="H3916">
        <v>483</v>
      </c>
      <c r="I3916">
        <v>2737</v>
      </c>
      <c r="J3916" s="4">
        <f>SUMIFS(I:I,D:D,External_Data[[#This Row],[Brand]],F:F,External_Data[[#This Row],[Year]])</f>
        <v>31073</v>
      </c>
      <c r="K39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36176</v>
      </c>
    </row>
    <row r="3917" spans="1:11" x14ac:dyDescent="0.25">
      <c r="A3917" s="1" t="s">
        <v>9</v>
      </c>
      <c r="B3917" s="1" t="s">
        <v>47</v>
      </c>
      <c r="C3917" s="1" t="s">
        <v>22</v>
      </c>
      <c r="D3917" s="1" t="s">
        <v>54</v>
      </c>
      <c r="E3917" s="1" t="s">
        <v>15</v>
      </c>
      <c r="F3917">
        <v>2021</v>
      </c>
      <c r="G3917">
        <v>7</v>
      </c>
      <c r="H3917">
        <v>644</v>
      </c>
      <c r="I3917">
        <v>3542</v>
      </c>
      <c r="J3917" s="4">
        <f>SUMIFS(I:I,D:D,External_Data[[#This Row],[Brand]],F:F,External_Data[[#This Row],[Year]])</f>
        <v>31073</v>
      </c>
      <c r="K39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33089</v>
      </c>
    </row>
    <row r="3918" spans="1:11" x14ac:dyDescent="0.25">
      <c r="A3918" s="1" t="s">
        <v>9</v>
      </c>
      <c r="B3918" s="1" t="s">
        <v>47</v>
      </c>
      <c r="C3918" s="1" t="s">
        <v>55</v>
      </c>
      <c r="D3918" s="1" t="s">
        <v>56</v>
      </c>
      <c r="E3918" s="1" t="s">
        <v>13</v>
      </c>
      <c r="F3918">
        <v>2019</v>
      </c>
      <c r="G3918">
        <v>7</v>
      </c>
      <c r="H3918">
        <v>140</v>
      </c>
      <c r="I3918">
        <v>1365</v>
      </c>
      <c r="J3918" s="4">
        <f>SUMIFS(I:I,D:D,External_Data[[#This Row],[Brand]],F:F,External_Data[[#This Row],[Year]])</f>
        <v>578823</v>
      </c>
      <c r="K39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578823</v>
      </c>
    </row>
    <row r="3919" spans="1:11" x14ac:dyDescent="0.25">
      <c r="A3919" s="1" t="s">
        <v>9</v>
      </c>
      <c r="B3919" s="1" t="s">
        <v>47</v>
      </c>
      <c r="C3919" s="1" t="s">
        <v>55</v>
      </c>
      <c r="D3919" s="1" t="s">
        <v>56</v>
      </c>
      <c r="E3919" s="1" t="s">
        <v>13</v>
      </c>
      <c r="F3919">
        <v>2019</v>
      </c>
      <c r="G3919">
        <v>10</v>
      </c>
      <c r="H3919">
        <v>49</v>
      </c>
      <c r="I3919">
        <v>518</v>
      </c>
      <c r="J3919" s="4">
        <f>SUMIFS(I:I,D:D,External_Data[[#This Row],[Brand]],F:F,External_Data[[#This Row],[Year]])</f>
        <v>578823</v>
      </c>
      <c r="K39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578823</v>
      </c>
    </row>
    <row r="3920" spans="1:11" x14ac:dyDescent="0.25">
      <c r="A3920" s="1" t="s">
        <v>9</v>
      </c>
      <c r="B3920" s="1" t="s">
        <v>47</v>
      </c>
      <c r="C3920" s="1" t="s">
        <v>55</v>
      </c>
      <c r="D3920" s="1" t="s">
        <v>56</v>
      </c>
      <c r="E3920" s="1" t="s">
        <v>13</v>
      </c>
      <c r="F3920">
        <v>2020</v>
      </c>
      <c r="G3920">
        <v>10</v>
      </c>
      <c r="H3920">
        <v>3465</v>
      </c>
      <c r="I3920">
        <v>3339</v>
      </c>
      <c r="J3920" s="4">
        <f>SUMIFS(I:I,D:D,External_Data[[#This Row],[Brand]],F:F,External_Data[[#This Row],[Year]])</f>
        <v>2423652</v>
      </c>
      <c r="K39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2423652</v>
      </c>
    </row>
    <row r="3921" spans="1:11" x14ac:dyDescent="0.25">
      <c r="A3921" s="1" t="s">
        <v>9</v>
      </c>
      <c r="B3921" s="1" t="s">
        <v>47</v>
      </c>
      <c r="C3921" s="1" t="s">
        <v>55</v>
      </c>
      <c r="D3921" s="1" t="s">
        <v>56</v>
      </c>
      <c r="E3921" s="1" t="s">
        <v>13</v>
      </c>
      <c r="F3921">
        <v>2020</v>
      </c>
      <c r="G3921">
        <v>11</v>
      </c>
      <c r="H3921">
        <v>42</v>
      </c>
      <c r="I3921">
        <v>5565</v>
      </c>
      <c r="J3921" s="4">
        <f>SUMIFS(I:I,D:D,External_Data[[#This Row],[Brand]],F:F,External_Data[[#This Row],[Year]])</f>
        <v>2423652</v>
      </c>
      <c r="K39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2423652</v>
      </c>
    </row>
    <row r="3922" spans="1:11" x14ac:dyDescent="0.25">
      <c r="A3922" s="1" t="s">
        <v>9</v>
      </c>
      <c r="B3922" s="1" t="s">
        <v>47</v>
      </c>
      <c r="C3922" s="1" t="s">
        <v>55</v>
      </c>
      <c r="D3922" s="1" t="s">
        <v>56</v>
      </c>
      <c r="E3922" s="1" t="s">
        <v>13</v>
      </c>
      <c r="F3922">
        <v>2021</v>
      </c>
      <c r="G3922">
        <v>1</v>
      </c>
      <c r="H3922">
        <v>644</v>
      </c>
      <c r="I3922">
        <v>7728</v>
      </c>
      <c r="J3922" s="4">
        <f>SUMIFS(I:I,D:D,External_Data[[#This Row],[Brand]],F:F,External_Data[[#This Row],[Year]])</f>
        <v>4833220</v>
      </c>
      <c r="K39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3" spans="1:11" x14ac:dyDescent="0.25">
      <c r="A3923" s="1" t="s">
        <v>9</v>
      </c>
      <c r="B3923" s="1" t="s">
        <v>47</v>
      </c>
      <c r="C3923" s="1" t="s">
        <v>55</v>
      </c>
      <c r="D3923" s="1" t="s">
        <v>56</v>
      </c>
      <c r="E3923" s="1" t="s">
        <v>13</v>
      </c>
      <c r="F3923">
        <v>2021</v>
      </c>
      <c r="G3923">
        <v>3</v>
      </c>
      <c r="H3923">
        <v>3864</v>
      </c>
      <c r="I3923">
        <v>38479</v>
      </c>
      <c r="J3923" s="4">
        <f>SUMIFS(I:I,D:D,External_Data[[#This Row],[Brand]],F:F,External_Data[[#This Row],[Year]])</f>
        <v>4833220</v>
      </c>
      <c r="K39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4" spans="1:11" x14ac:dyDescent="0.25">
      <c r="A3924" s="1" t="s">
        <v>9</v>
      </c>
      <c r="B3924" s="1" t="s">
        <v>47</v>
      </c>
      <c r="C3924" s="1" t="s">
        <v>55</v>
      </c>
      <c r="D3924" s="1" t="s">
        <v>56</v>
      </c>
      <c r="E3924" s="1" t="s">
        <v>13</v>
      </c>
      <c r="F3924">
        <v>2021</v>
      </c>
      <c r="G3924">
        <v>4</v>
      </c>
      <c r="H3924">
        <v>1127</v>
      </c>
      <c r="I3924">
        <v>9177</v>
      </c>
      <c r="J3924" s="4">
        <f>SUMIFS(I:I,D:D,External_Data[[#This Row],[Brand]],F:F,External_Data[[#This Row],[Year]])</f>
        <v>4833220</v>
      </c>
      <c r="K39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5" spans="1:11" x14ac:dyDescent="0.25">
      <c r="A3925" s="1" t="s">
        <v>9</v>
      </c>
      <c r="B3925" s="1" t="s">
        <v>47</v>
      </c>
      <c r="C3925" s="1" t="s">
        <v>55</v>
      </c>
      <c r="D3925" s="1" t="s">
        <v>56</v>
      </c>
      <c r="E3925" s="1" t="s">
        <v>13</v>
      </c>
      <c r="F3925">
        <v>2021</v>
      </c>
      <c r="G3925">
        <v>5</v>
      </c>
      <c r="H3925">
        <v>644</v>
      </c>
      <c r="I3925">
        <v>805</v>
      </c>
      <c r="J3925" s="4">
        <f>SUMIFS(I:I,D:D,External_Data[[#This Row],[Brand]],F:F,External_Data[[#This Row],[Year]])</f>
        <v>4833220</v>
      </c>
      <c r="K39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6" spans="1:11" x14ac:dyDescent="0.25">
      <c r="A3926" s="1" t="s">
        <v>9</v>
      </c>
      <c r="B3926" s="1" t="s">
        <v>47</v>
      </c>
      <c r="C3926" s="1" t="s">
        <v>55</v>
      </c>
      <c r="D3926" s="1" t="s">
        <v>56</v>
      </c>
      <c r="E3926" s="1" t="s">
        <v>13</v>
      </c>
      <c r="F3926">
        <v>2021</v>
      </c>
      <c r="G3926">
        <v>6</v>
      </c>
      <c r="H3926">
        <v>1127</v>
      </c>
      <c r="I3926">
        <v>1127</v>
      </c>
      <c r="J3926" s="4">
        <f>SUMIFS(I:I,D:D,External_Data[[#This Row],[Brand]],F:F,External_Data[[#This Row],[Year]])</f>
        <v>4833220</v>
      </c>
      <c r="K39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7" spans="1:11" x14ac:dyDescent="0.25">
      <c r="A3927" s="1" t="s">
        <v>9</v>
      </c>
      <c r="B3927" s="1" t="s">
        <v>47</v>
      </c>
      <c r="C3927" s="1" t="s">
        <v>55</v>
      </c>
      <c r="D3927" s="1" t="s">
        <v>56</v>
      </c>
      <c r="E3927" s="1" t="s">
        <v>13</v>
      </c>
      <c r="F3927">
        <v>2021</v>
      </c>
      <c r="G3927">
        <v>7</v>
      </c>
      <c r="H3927">
        <v>1771</v>
      </c>
      <c r="I3927">
        <v>16261</v>
      </c>
      <c r="J3927" s="4">
        <f>SUMIFS(I:I,D:D,External_Data[[#This Row],[Brand]],F:F,External_Data[[#This Row],[Year]])</f>
        <v>4833220</v>
      </c>
      <c r="K39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8" spans="1:11" x14ac:dyDescent="0.25">
      <c r="A3928" s="1" t="s">
        <v>9</v>
      </c>
      <c r="B3928" s="1" t="s">
        <v>47</v>
      </c>
      <c r="C3928" s="1" t="s">
        <v>55</v>
      </c>
      <c r="D3928" s="1" t="s">
        <v>56</v>
      </c>
      <c r="E3928" s="1" t="s">
        <v>13</v>
      </c>
      <c r="F3928">
        <v>2021</v>
      </c>
      <c r="G3928">
        <v>8</v>
      </c>
      <c r="H3928">
        <v>2093</v>
      </c>
      <c r="I3928">
        <v>21896</v>
      </c>
      <c r="J3928" s="4">
        <f>SUMIFS(I:I,D:D,External_Data[[#This Row],[Brand]],F:F,External_Data[[#This Row],[Year]])</f>
        <v>4833220</v>
      </c>
      <c r="K39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4836727</v>
      </c>
    </row>
    <row r="3929" spans="1:11" x14ac:dyDescent="0.25">
      <c r="A3929" s="1" t="s">
        <v>9</v>
      </c>
      <c r="B3929" s="1" t="s">
        <v>47</v>
      </c>
      <c r="C3929" s="1" t="s">
        <v>55</v>
      </c>
      <c r="D3929" s="1" t="s">
        <v>56</v>
      </c>
      <c r="E3929" s="1" t="s">
        <v>13</v>
      </c>
      <c r="F3929">
        <v>2021</v>
      </c>
      <c r="G3929">
        <v>10</v>
      </c>
      <c r="H3929">
        <v>1127</v>
      </c>
      <c r="I3929">
        <v>10304</v>
      </c>
      <c r="J3929" s="4">
        <f>SUMIFS(I:I,D:D,External_Data[[#This Row],[Brand]],F:F,External_Data[[#This Row],[Year]])</f>
        <v>4833220</v>
      </c>
      <c r="K39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4833262</v>
      </c>
    </row>
    <row r="3930" spans="1:11" x14ac:dyDescent="0.25">
      <c r="A3930" s="1" t="s">
        <v>9</v>
      </c>
      <c r="B3930" s="1" t="s">
        <v>47</v>
      </c>
      <c r="C3930" s="1" t="s">
        <v>55</v>
      </c>
      <c r="D3930" s="1" t="s">
        <v>56</v>
      </c>
      <c r="E3930" s="1" t="s">
        <v>13</v>
      </c>
      <c r="F3930">
        <v>2021</v>
      </c>
      <c r="G3930">
        <v>11</v>
      </c>
      <c r="H3930">
        <v>1127</v>
      </c>
      <c r="I3930">
        <v>9177</v>
      </c>
      <c r="J3930" s="4">
        <f>SUMIFS(I:I,D:D,External_Data[[#This Row],[Brand]],F:F,External_Data[[#This Row],[Year]])</f>
        <v>4833220</v>
      </c>
      <c r="K39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4833220</v>
      </c>
    </row>
    <row r="3931" spans="1:11" x14ac:dyDescent="0.25">
      <c r="A3931" s="1" t="s">
        <v>9</v>
      </c>
      <c r="B3931" s="1" t="s">
        <v>47</v>
      </c>
      <c r="C3931" s="1" t="s">
        <v>55</v>
      </c>
      <c r="D3931" s="1" t="s">
        <v>56</v>
      </c>
      <c r="E3931" s="1" t="s">
        <v>13</v>
      </c>
      <c r="F3931">
        <v>2022</v>
      </c>
      <c r="G3931">
        <v>2</v>
      </c>
      <c r="H3931">
        <v>462</v>
      </c>
      <c r="I3931">
        <v>4746</v>
      </c>
      <c r="J3931" s="4">
        <f>SUMIFS(I:I,D:D,External_Data[[#This Row],[Brand]],F:F,External_Data[[#This Row],[Year]])</f>
        <v>508347</v>
      </c>
      <c r="K39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521227</v>
      </c>
    </row>
    <row r="3932" spans="1:11" x14ac:dyDescent="0.25">
      <c r="A3932" s="1" t="s">
        <v>9</v>
      </c>
      <c r="B3932" s="1" t="s">
        <v>47</v>
      </c>
      <c r="C3932" s="1" t="s">
        <v>55</v>
      </c>
      <c r="D3932" s="1" t="s">
        <v>56</v>
      </c>
      <c r="E3932" s="1" t="s">
        <v>13</v>
      </c>
      <c r="F3932">
        <v>2022</v>
      </c>
      <c r="G3932">
        <v>4</v>
      </c>
      <c r="H3932">
        <v>231</v>
      </c>
      <c r="I3932">
        <v>2478</v>
      </c>
      <c r="J3932" s="4">
        <f>SUMIFS(I:I,D:D,External_Data[[#This Row],[Brand]],F:F,External_Data[[#This Row],[Year]])</f>
        <v>508347</v>
      </c>
      <c r="K39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516236</v>
      </c>
    </row>
    <row r="3933" spans="1:11" x14ac:dyDescent="0.25">
      <c r="A3933" s="1" t="s">
        <v>9</v>
      </c>
      <c r="B3933" s="1" t="s">
        <v>47</v>
      </c>
      <c r="C3933" s="1" t="s">
        <v>55</v>
      </c>
      <c r="D3933" s="1" t="s">
        <v>56</v>
      </c>
      <c r="E3933" s="1" t="s">
        <v>13</v>
      </c>
      <c r="F3933">
        <v>2022</v>
      </c>
      <c r="G3933">
        <v>5</v>
      </c>
      <c r="H3933">
        <v>273</v>
      </c>
      <c r="I3933">
        <v>2520</v>
      </c>
      <c r="J3933" s="4">
        <f>SUMIFS(I:I,D:D,External_Data[[#This Row],[Brand]],F:F,External_Data[[#This Row],[Year]])</f>
        <v>508347</v>
      </c>
      <c r="K39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515592</v>
      </c>
    </row>
    <row r="3934" spans="1:11" x14ac:dyDescent="0.25">
      <c r="A3934" s="1" t="s">
        <v>9</v>
      </c>
      <c r="B3934" s="1" t="s">
        <v>47</v>
      </c>
      <c r="C3934" s="1" t="s">
        <v>55</v>
      </c>
      <c r="D3934" s="1" t="s">
        <v>56</v>
      </c>
      <c r="E3934" s="1" t="s">
        <v>13</v>
      </c>
      <c r="F3934">
        <v>2022</v>
      </c>
      <c r="G3934">
        <v>7</v>
      </c>
      <c r="H3934">
        <v>84</v>
      </c>
      <c r="I3934">
        <v>819</v>
      </c>
      <c r="J3934" s="4">
        <f>SUMIFS(I:I,D:D,External_Data[[#This Row],[Brand]],F:F,External_Data[[#This Row],[Year]])</f>
        <v>508347</v>
      </c>
      <c r="K39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512694</v>
      </c>
    </row>
    <row r="3935" spans="1:11" x14ac:dyDescent="0.25">
      <c r="A3935" s="1" t="s">
        <v>9</v>
      </c>
      <c r="B3935" s="1" t="s">
        <v>47</v>
      </c>
      <c r="C3935" s="1" t="s">
        <v>55</v>
      </c>
      <c r="D3935" s="1" t="s">
        <v>56</v>
      </c>
      <c r="E3935" s="1" t="s">
        <v>13</v>
      </c>
      <c r="F3935">
        <v>2022</v>
      </c>
      <c r="G3935">
        <v>8</v>
      </c>
      <c r="H3935">
        <v>84</v>
      </c>
      <c r="I3935">
        <v>924</v>
      </c>
      <c r="J3935" s="4">
        <f>SUMIFS(I:I,D:D,External_Data[[#This Row],[Brand]],F:F,External_Data[[#This Row],[Year]])</f>
        <v>508347</v>
      </c>
      <c r="K39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510601</v>
      </c>
    </row>
    <row r="3936" spans="1:11" x14ac:dyDescent="0.25">
      <c r="A3936" s="1" t="s">
        <v>9</v>
      </c>
      <c r="B3936" s="1" t="s">
        <v>47</v>
      </c>
      <c r="C3936" s="1" t="s">
        <v>55</v>
      </c>
      <c r="D3936" s="1" t="s">
        <v>56</v>
      </c>
      <c r="E3936" s="1" t="s">
        <v>13</v>
      </c>
      <c r="F3936">
        <v>2022</v>
      </c>
      <c r="G3936">
        <v>10</v>
      </c>
      <c r="H3936">
        <v>273</v>
      </c>
      <c r="I3936">
        <v>2814</v>
      </c>
      <c r="J3936" s="4">
        <f>SUMIFS(I:I,D:D,External_Data[[#This Row],[Brand]],F:F,External_Data[[#This Row],[Year]])</f>
        <v>508347</v>
      </c>
      <c r="K39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509474</v>
      </c>
    </row>
    <row r="3937" spans="1:11" x14ac:dyDescent="0.25">
      <c r="A3937" s="1" t="s">
        <v>9</v>
      </c>
      <c r="B3937" s="1" t="s">
        <v>47</v>
      </c>
      <c r="C3937" s="1" t="s">
        <v>55</v>
      </c>
      <c r="D3937" s="1" t="s">
        <v>56</v>
      </c>
      <c r="E3937" s="1" t="s">
        <v>13</v>
      </c>
      <c r="F3937">
        <v>2022</v>
      </c>
      <c r="G3937">
        <v>11</v>
      </c>
      <c r="H3937">
        <v>147</v>
      </c>
      <c r="I3937">
        <v>1428</v>
      </c>
      <c r="J3937" s="4">
        <f>SUMIFS(I:I,D:D,External_Data[[#This Row],[Brand]],F:F,External_Data[[#This Row],[Year]])</f>
        <v>508347</v>
      </c>
      <c r="K39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508347</v>
      </c>
    </row>
    <row r="3938" spans="1:11" x14ac:dyDescent="0.25">
      <c r="A3938" s="1" t="s">
        <v>9</v>
      </c>
      <c r="B3938" s="1" t="s">
        <v>47</v>
      </c>
      <c r="C3938" s="1" t="s">
        <v>55</v>
      </c>
      <c r="D3938" s="1" t="s">
        <v>56</v>
      </c>
      <c r="E3938" s="1" t="s">
        <v>13</v>
      </c>
      <c r="F3938">
        <v>2022</v>
      </c>
      <c r="G3938">
        <v>12</v>
      </c>
      <c r="H3938">
        <v>84</v>
      </c>
      <c r="I3938">
        <v>882</v>
      </c>
      <c r="J3938" s="4">
        <f>SUMIFS(I:I,D:D,External_Data[[#This Row],[Brand]],F:F,External_Data[[#This Row],[Year]])</f>
        <v>508347</v>
      </c>
      <c r="K39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508347</v>
      </c>
    </row>
    <row r="3939" spans="1:11" x14ac:dyDescent="0.25">
      <c r="A3939" s="1" t="s">
        <v>9</v>
      </c>
      <c r="B3939" s="1" t="s">
        <v>47</v>
      </c>
      <c r="C3939" s="1" t="s">
        <v>55</v>
      </c>
      <c r="D3939" s="1" t="s">
        <v>56</v>
      </c>
      <c r="E3939" s="1" t="s">
        <v>13</v>
      </c>
      <c r="F3939">
        <v>2023</v>
      </c>
      <c r="G3939">
        <v>2</v>
      </c>
      <c r="H3939">
        <v>112</v>
      </c>
      <c r="I3939">
        <v>1232</v>
      </c>
      <c r="J3939" s="4">
        <f>SUMIFS(I:I,D:D,External_Data[[#This Row],[Brand]],F:F,External_Data[[#This Row],[Year]])</f>
        <v>137508</v>
      </c>
      <c r="K39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138684</v>
      </c>
    </row>
    <row r="3940" spans="1:11" x14ac:dyDescent="0.25">
      <c r="A3940" s="1" t="s">
        <v>9</v>
      </c>
      <c r="B3940" s="1" t="s">
        <v>47</v>
      </c>
      <c r="C3940" s="1" t="s">
        <v>55</v>
      </c>
      <c r="D3940" s="1" t="s">
        <v>56</v>
      </c>
      <c r="E3940" s="1" t="s">
        <v>14</v>
      </c>
      <c r="F3940">
        <v>2018</v>
      </c>
      <c r="G3940">
        <v>1</v>
      </c>
      <c r="H3940">
        <v>94745</v>
      </c>
      <c r="I3940">
        <v>945385</v>
      </c>
      <c r="J3940" s="4">
        <f>SUMIFS(I:I,D:D,External_Data[[#This Row],[Brand]],F:F,External_Data[[#This Row],[Year]])</f>
        <v>3083367</v>
      </c>
      <c r="K39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1" spans="1:11" x14ac:dyDescent="0.25">
      <c r="A3941" s="1" t="s">
        <v>9</v>
      </c>
      <c r="B3941" s="1" t="s">
        <v>47</v>
      </c>
      <c r="C3941" s="1" t="s">
        <v>55</v>
      </c>
      <c r="D3941" s="1" t="s">
        <v>56</v>
      </c>
      <c r="E3941" s="1" t="s">
        <v>14</v>
      </c>
      <c r="F3941">
        <v>2018</v>
      </c>
      <c r="G3941">
        <v>2</v>
      </c>
      <c r="H3941">
        <v>6230</v>
      </c>
      <c r="I3941">
        <v>62195</v>
      </c>
      <c r="J3941" s="4">
        <f>SUMIFS(I:I,D:D,External_Data[[#This Row],[Brand]],F:F,External_Data[[#This Row],[Year]])</f>
        <v>3083367</v>
      </c>
      <c r="K39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2" spans="1:11" x14ac:dyDescent="0.25">
      <c r="A3942" s="1" t="s">
        <v>9</v>
      </c>
      <c r="B3942" s="1" t="s">
        <v>47</v>
      </c>
      <c r="C3942" s="1" t="s">
        <v>55</v>
      </c>
      <c r="D3942" s="1" t="s">
        <v>56</v>
      </c>
      <c r="E3942" s="1" t="s">
        <v>14</v>
      </c>
      <c r="F3942">
        <v>2018</v>
      </c>
      <c r="G3942">
        <v>3</v>
      </c>
      <c r="H3942">
        <v>46515</v>
      </c>
      <c r="I3942">
        <v>46459</v>
      </c>
      <c r="J3942" s="4">
        <f>SUMIFS(I:I,D:D,External_Data[[#This Row],[Brand]],F:F,External_Data[[#This Row],[Year]])</f>
        <v>3083367</v>
      </c>
      <c r="K39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3" spans="1:11" x14ac:dyDescent="0.25">
      <c r="A3943" s="1" t="s">
        <v>9</v>
      </c>
      <c r="B3943" s="1" t="s">
        <v>47</v>
      </c>
      <c r="C3943" s="1" t="s">
        <v>55</v>
      </c>
      <c r="D3943" s="1" t="s">
        <v>56</v>
      </c>
      <c r="E3943" s="1" t="s">
        <v>14</v>
      </c>
      <c r="F3943">
        <v>2018</v>
      </c>
      <c r="G3943">
        <v>4</v>
      </c>
      <c r="H3943">
        <v>39165</v>
      </c>
      <c r="I3943">
        <v>390915</v>
      </c>
      <c r="J3943" s="4">
        <f>SUMIFS(I:I,D:D,External_Data[[#This Row],[Brand]],F:F,External_Data[[#This Row],[Year]])</f>
        <v>3083367</v>
      </c>
      <c r="K39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4" spans="1:11" x14ac:dyDescent="0.25">
      <c r="A3944" s="1" t="s">
        <v>9</v>
      </c>
      <c r="B3944" s="1" t="s">
        <v>47</v>
      </c>
      <c r="C3944" s="1" t="s">
        <v>55</v>
      </c>
      <c r="D3944" s="1" t="s">
        <v>56</v>
      </c>
      <c r="E3944" s="1" t="s">
        <v>14</v>
      </c>
      <c r="F3944">
        <v>2018</v>
      </c>
      <c r="G3944">
        <v>5</v>
      </c>
      <c r="H3944">
        <v>5019</v>
      </c>
      <c r="I3944">
        <v>500815</v>
      </c>
      <c r="J3944" s="4">
        <f>SUMIFS(I:I,D:D,External_Data[[#This Row],[Brand]],F:F,External_Data[[#This Row],[Year]])</f>
        <v>3083367</v>
      </c>
      <c r="K39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5" spans="1:11" x14ac:dyDescent="0.25">
      <c r="A3945" s="1" t="s">
        <v>9</v>
      </c>
      <c r="B3945" s="1" t="s">
        <v>47</v>
      </c>
      <c r="C3945" s="1" t="s">
        <v>55</v>
      </c>
      <c r="D3945" s="1" t="s">
        <v>56</v>
      </c>
      <c r="E3945" s="1" t="s">
        <v>14</v>
      </c>
      <c r="F3945">
        <v>2018</v>
      </c>
      <c r="G3945">
        <v>6</v>
      </c>
      <c r="H3945">
        <v>3717</v>
      </c>
      <c r="I3945">
        <v>37114</v>
      </c>
      <c r="J3945" s="4">
        <f>SUMIFS(I:I,D:D,External_Data[[#This Row],[Brand]],F:F,External_Data[[#This Row],[Year]])</f>
        <v>3083367</v>
      </c>
      <c r="K39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6" spans="1:11" x14ac:dyDescent="0.25">
      <c r="A3946" s="1" t="s">
        <v>9</v>
      </c>
      <c r="B3946" s="1" t="s">
        <v>47</v>
      </c>
      <c r="C3946" s="1" t="s">
        <v>55</v>
      </c>
      <c r="D3946" s="1" t="s">
        <v>56</v>
      </c>
      <c r="E3946" s="1" t="s">
        <v>14</v>
      </c>
      <c r="F3946">
        <v>2018</v>
      </c>
      <c r="G3946">
        <v>7</v>
      </c>
      <c r="H3946">
        <v>29435</v>
      </c>
      <c r="I3946">
        <v>293405</v>
      </c>
      <c r="J3946" s="4">
        <f>SUMIFS(I:I,D:D,External_Data[[#This Row],[Brand]],F:F,External_Data[[#This Row],[Year]])</f>
        <v>3083367</v>
      </c>
      <c r="K39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7" spans="1:11" x14ac:dyDescent="0.25">
      <c r="A3947" s="1" t="s">
        <v>9</v>
      </c>
      <c r="B3947" s="1" t="s">
        <v>47</v>
      </c>
      <c r="C3947" s="1" t="s">
        <v>55</v>
      </c>
      <c r="D3947" s="1" t="s">
        <v>56</v>
      </c>
      <c r="E3947" s="1" t="s">
        <v>14</v>
      </c>
      <c r="F3947">
        <v>2018</v>
      </c>
      <c r="G3947">
        <v>8</v>
      </c>
      <c r="H3947">
        <v>34965</v>
      </c>
      <c r="I3947">
        <v>348985</v>
      </c>
      <c r="J3947" s="4">
        <f>SUMIFS(I:I,D:D,External_Data[[#This Row],[Brand]],F:F,External_Data[[#This Row],[Year]])</f>
        <v>3083367</v>
      </c>
      <c r="K39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8" spans="1:11" x14ac:dyDescent="0.25">
      <c r="A3948" s="1" t="s">
        <v>9</v>
      </c>
      <c r="B3948" s="1" t="s">
        <v>47</v>
      </c>
      <c r="C3948" s="1" t="s">
        <v>55</v>
      </c>
      <c r="D3948" s="1" t="s">
        <v>56</v>
      </c>
      <c r="E3948" s="1" t="s">
        <v>14</v>
      </c>
      <c r="F3948">
        <v>2018</v>
      </c>
      <c r="G3948">
        <v>9</v>
      </c>
      <c r="H3948">
        <v>34195</v>
      </c>
      <c r="I3948">
        <v>341565</v>
      </c>
      <c r="J3948" s="4">
        <f>SUMIFS(I:I,D:D,External_Data[[#This Row],[Brand]],F:F,External_Data[[#This Row],[Year]])</f>
        <v>3083367</v>
      </c>
      <c r="K39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49" spans="1:11" x14ac:dyDescent="0.25">
      <c r="A3949" s="1" t="s">
        <v>9</v>
      </c>
      <c r="B3949" s="1" t="s">
        <v>47</v>
      </c>
      <c r="C3949" s="1" t="s">
        <v>55</v>
      </c>
      <c r="D3949" s="1" t="s">
        <v>56</v>
      </c>
      <c r="E3949" s="1" t="s">
        <v>14</v>
      </c>
      <c r="F3949">
        <v>2018</v>
      </c>
      <c r="G3949">
        <v>10</v>
      </c>
      <c r="H3949">
        <v>27965</v>
      </c>
      <c r="I3949">
        <v>27909</v>
      </c>
      <c r="J3949" s="4">
        <f>SUMIFS(I:I,D:D,External_Data[[#This Row],[Brand]],F:F,External_Data[[#This Row],[Year]])</f>
        <v>3083367</v>
      </c>
      <c r="K39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50" spans="1:11" x14ac:dyDescent="0.25">
      <c r="A3950" s="1" t="s">
        <v>9</v>
      </c>
      <c r="B3950" s="1" t="s">
        <v>47</v>
      </c>
      <c r="C3950" s="1" t="s">
        <v>55</v>
      </c>
      <c r="D3950" s="1" t="s">
        <v>56</v>
      </c>
      <c r="E3950" s="1" t="s">
        <v>14</v>
      </c>
      <c r="F3950">
        <v>2018</v>
      </c>
      <c r="G3950">
        <v>11</v>
      </c>
      <c r="H3950">
        <v>2758</v>
      </c>
      <c r="I3950">
        <v>27517</v>
      </c>
      <c r="J3950" s="4">
        <f>SUMIFS(I:I,D:D,External_Data[[#This Row],[Brand]],F:F,External_Data[[#This Row],[Year]])</f>
        <v>3083367</v>
      </c>
      <c r="K39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51" spans="1:11" x14ac:dyDescent="0.25">
      <c r="A3951" s="1" t="s">
        <v>9</v>
      </c>
      <c r="B3951" s="1" t="s">
        <v>47</v>
      </c>
      <c r="C3951" s="1" t="s">
        <v>55</v>
      </c>
      <c r="D3951" s="1" t="s">
        <v>56</v>
      </c>
      <c r="E3951" s="1" t="s">
        <v>14</v>
      </c>
      <c r="F3951">
        <v>2018</v>
      </c>
      <c r="G3951">
        <v>12</v>
      </c>
      <c r="H3951">
        <v>2646</v>
      </c>
      <c r="I3951">
        <v>26383</v>
      </c>
      <c r="J3951" s="4">
        <f>SUMIFS(I:I,D:D,External_Data[[#This Row],[Brand]],F:F,External_Data[[#This Row],[Year]])</f>
        <v>3083367</v>
      </c>
      <c r="K39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3952" spans="1:11" x14ac:dyDescent="0.25">
      <c r="A3952" s="1" t="s">
        <v>9</v>
      </c>
      <c r="B3952" s="1" t="s">
        <v>47</v>
      </c>
      <c r="C3952" s="1" t="s">
        <v>55</v>
      </c>
      <c r="D3952" s="1" t="s">
        <v>56</v>
      </c>
      <c r="E3952" s="1" t="s">
        <v>14</v>
      </c>
      <c r="F3952">
        <v>2019</v>
      </c>
      <c r="G3952">
        <v>1</v>
      </c>
      <c r="H3952">
        <v>4536</v>
      </c>
      <c r="I3952">
        <v>45360</v>
      </c>
      <c r="J3952" s="4">
        <f>SUMIFS(I:I,D:D,External_Data[[#This Row],[Brand]],F:F,External_Data[[#This Row],[Year]])</f>
        <v>578823</v>
      </c>
      <c r="K39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811433</v>
      </c>
    </row>
    <row r="3953" spans="1:11" x14ac:dyDescent="0.25">
      <c r="A3953" s="1" t="s">
        <v>9</v>
      </c>
      <c r="B3953" s="1" t="s">
        <v>47</v>
      </c>
      <c r="C3953" s="1" t="s">
        <v>55</v>
      </c>
      <c r="D3953" s="1" t="s">
        <v>56</v>
      </c>
      <c r="E3953" s="1" t="s">
        <v>14</v>
      </c>
      <c r="F3953">
        <v>2019</v>
      </c>
      <c r="G3953">
        <v>2</v>
      </c>
      <c r="H3953">
        <v>4354</v>
      </c>
      <c r="I3953">
        <v>43442</v>
      </c>
      <c r="J3953" s="4">
        <f>SUMIFS(I:I,D:D,External_Data[[#This Row],[Brand]],F:F,External_Data[[#This Row],[Year]])</f>
        <v>578823</v>
      </c>
      <c r="K39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805203</v>
      </c>
    </row>
    <row r="3954" spans="1:11" x14ac:dyDescent="0.25">
      <c r="A3954" s="1" t="s">
        <v>9</v>
      </c>
      <c r="B3954" s="1" t="s">
        <v>47</v>
      </c>
      <c r="C3954" s="1" t="s">
        <v>55</v>
      </c>
      <c r="D3954" s="1" t="s">
        <v>56</v>
      </c>
      <c r="E3954" s="1" t="s">
        <v>14</v>
      </c>
      <c r="F3954">
        <v>2019</v>
      </c>
      <c r="G3954">
        <v>3</v>
      </c>
      <c r="H3954">
        <v>6622</v>
      </c>
      <c r="I3954">
        <v>66101</v>
      </c>
      <c r="J3954" s="4">
        <f>SUMIFS(I:I,D:D,External_Data[[#This Row],[Brand]],F:F,External_Data[[#This Row],[Year]])</f>
        <v>578823</v>
      </c>
      <c r="K39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758688</v>
      </c>
    </row>
    <row r="3955" spans="1:11" x14ac:dyDescent="0.25">
      <c r="A3955" s="1" t="s">
        <v>9</v>
      </c>
      <c r="B3955" s="1" t="s">
        <v>47</v>
      </c>
      <c r="C3955" s="1" t="s">
        <v>55</v>
      </c>
      <c r="D3955" s="1" t="s">
        <v>56</v>
      </c>
      <c r="E3955" s="1" t="s">
        <v>14</v>
      </c>
      <c r="F3955">
        <v>2019</v>
      </c>
      <c r="G3955">
        <v>4</v>
      </c>
      <c r="H3955">
        <v>6006</v>
      </c>
      <c r="I3955">
        <v>60046</v>
      </c>
      <c r="J3955" s="4">
        <f>SUMIFS(I:I,D:D,External_Data[[#This Row],[Brand]],F:F,External_Data[[#This Row],[Year]])</f>
        <v>578823</v>
      </c>
      <c r="K39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719523</v>
      </c>
    </row>
    <row r="3956" spans="1:11" x14ac:dyDescent="0.25">
      <c r="A3956" s="1" t="s">
        <v>9</v>
      </c>
      <c r="B3956" s="1" t="s">
        <v>47</v>
      </c>
      <c r="C3956" s="1" t="s">
        <v>55</v>
      </c>
      <c r="D3956" s="1" t="s">
        <v>56</v>
      </c>
      <c r="E3956" s="1" t="s">
        <v>14</v>
      </c>
      <c r="F3956">
        <v>2019</v>
      </c>
      <c r="G3956">
        <v>5</v>
      </c>
      <c r="H3956">
        <v>4550</v>
      </c>
      <c r="I3956">
        <v>45500</v>
      </c>
      <c r="J3956" s="4">
        <f>SUMIFS(I:I,D:D,External_Data[[#This Row],[Brand]],F:F,External_Data[[#This Row],[Year]])</f>
        <v>578823</v>
      </c>
      <c r="K39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714504</v>
      </c>
    </row>
    <row r="3957" spans="1:11" x14ac:dyDescent="0.25">
      <c r="A3957" s="1" t="s">
        <v>9</v>
      </c>
      <c r="B3957" s="1" t="s">
        <v>47</v>
      </c>
      <c r="C3957" s="1" t="s">
        <v>55</v>
      </c>
      <c r="D3957" s="1" t="s">
        <v>56</v>
      </c>
      <c r="E3957" s="1" t="s">
        <v>14</v>
      </c>
      <c r="F3957">
        <v>2019</v>
      </c>
      <c r="G3957">
        <v>6</v>
      </c>
      <c r="H3957">
        <v>4368</v>
      </c>
      <c r="I3957">
        <v>43617</v>
      </c>
      <c r="J3957" s="4">
        <f>SUMIFS(I:I,D:D,External_Data[[#This Row],[Brand]],F:F,External_Data[[#This Row],[Year]])</f>
        <v>578823</v>
      </c>
      <c r="K39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710787</v>
      </c>
    </row>
    <row r="3958" spans="1:11" x14ac:dyDescent="0.25">
      <c r="A3958" s="1" t="s">
        <v>9</v>
      </c>
      <c r="B3958" s="1" t="s">
        <v>47</v>
      </c>
      <c r="C3958" s="1" t="s">
        <v>55</v>
      </c>
      <c r="D3958" s="1" t="s">
        <v>56</v>
      </c>
      <c r="E3958" s="1" t="s">
        <v>14</v>
      </c>
      <c r="F3958">
        <v>2019</v>
      </c>
      <c r="G3958">
        <v>7</v>
      </c>
      <c r="H3958">
        <v>4095</v>
      </c>
      <c r="I3958">
        <v>40810</v>
      </c>
      <c r="J3958" s="4">
        <f>SUMIFS(I:I,D:D,External_Data[[#This Row],[Brand]],F:F,External_Data[[#This Row],[Year]])</f>
        <v>578823</v>
      </c>
      <c r="K39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681352</v>
      </c>
    </row>
    <row r="3959" spans="1:11" x14ac:dyDescent="0.25">
      <c r="A3959" s="1" t="s">
        <v>9</v>
      </c>
      <c r="B3959" s="1" t="s">
        <v>47</v>
      </c>
      <c r="C3959" s="1" t="s">
        <v>55</v>
      </c>
      <c r="D3959" s="1" t="s">
        <v>56</v>
      </c>
      <c r="E3959" s="1" t="s">
        <v>14</v>
      </c>
      <c r="F3959">
        <v>2019</v>
      </c>
      <c r="G3959">
        <v>8</v>
      </c>
      <c r="H3959">
        <v>3983</v>
      </c>
      <c r="I3959">
        <v>39830</v>
      </c>
      <c r="J3959" s="4">
        <f>SUMIFS(I:I,D:D,External_Data[[#This Row],[Brand]],F:F,External_Data[[#This Row],[Year]])</f>
        <v>578823</v>
      </c>
      <c r="K39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646387</v>
      </c>
    </row>
    <row r="3960" spans="1:11" x14ac:dyDescent="0.25">
      <c r="A3960" s="1" t="s">
        <v>9</v>
      </c>
      <c r="B3960" s="1" t="s">
        <v>47</v>
      </c>
      <c r="C3960" s="1" t="s">
        <v>55</v>
      </c>
      <c r="D3960" s="1" t="s">
        <v>56</v>
      </c>
      <c r="E3960" s="1" t="s">
        <v>14</v>
      </c>
      <c r="F3960">
        <v>2019</v>
      </c>
      <c r="G3960">
        <v>9</v>
      </c>
      <c r="H3960">
        <v>3171</v>
      </c>
      <c r="I3960">
        <v>31598</v>
      </c>
      <c r="J3960" s="4">
        <f>SUMIFS(I:I,D:D,External_Data[[#This Row],[Brand]],F:F,External_Data[[#This Row],[Year]])</f>
        <v>578823</v>
      </c>
      <c r="K39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612192</v>
      </c>
    </row>
    <row r="3961" spans="1:11" x14ac:dyDescent="0.25">
      <c r="A3961" s="1" t="s">
        <v>9</v>
      </c>
      <c r="B3961" s="1" t="s">
        <v>47</v>
      </c>
      <c r="C3961" s="1" t="s">
        <v>55</v>
      </c>
      <c r="D3961" s="1" t="s">
        <v>56</v>
      </c>
      <c r="E3961" s="1" t="s">
        <v>14</v>
      </c>
      <c r="F3961">
        <v>2019</v>
      </c>
      <c r="G3961">
        <v>10</v>
      </c>
      <c r="H3961">
        <v>1827</v>
      </c>
      <c r="I3961">
        <v>18200</v>
      </c>
      <c r="J3961" s="4">
        <f>SUMIFS(I:I,D:D,External_Data[[#This Row],[Brand]],F:F,External_Data[[#This Row],[Year]])</f>
        <v>578823</v>
      </c>
      <c r="K39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584227</v>
      </c>
    </row>
    <row r="3962" spans="1:11" x14ac:dyDescent="0.25">
      <c r="A3962" s="1" t="s">
        <v>9</v>
      </c>
      <c r="B3962" s="1" t="s">
        <v>47</v>
      </c>
      <c r="C3962" s="1" t="s">
        <v>55</v>
      </c>
      <c r="D3962" s="1" t="s">
        <v>56</v>
      </c>
      <c r="E3962" s="1" t="s">
        <v>14</v>
      </c>
      <c r="F3962">
        <v>2019</v>
      </c>
      <c r="G3962">
        <v>11</v>
      </c>
      <c r="H3962">
        <v>1673</v>
      </c>
      <c r="I3962">
        <v>16681</v>
      </c>
      <c r="J3962" s="4">
        <f>SUMIFS(I:I,D:D,External_Data[[#This Row],[Brand]],F:F,External_Data[[#This Row],[Year]])</f>
        <v>578823</v>
      </c>
      <c r="K39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581469</v>
      </c>
    </row>
    <row r="3963" spans="1:11" x14ac:dyDescent="0.25">
      <c r="A3963" s="1" t="s">
        <v>9</v>
      </c>
      <c r="B3963" s="1" t="s">
        <v>47</v>
      </c>
      <c r="C3963" s="1" t="s">
        <v>55</v>
      </c>
      <c r="D3963" s="1" t="s">
        <v>56</v>
      </c>
      <c r="E3963" s="1" t="s">
        <v>14</v>
      </c>
      <c r="F3963">
        <v>2019</v>
      </c>
      <c r="G3963">
        <v>12</v>
      </c>
      <c r="H3963">
        <v>1456</v>
      </c>
      <c r="I3963">
        <v>14546</v>
      </c>
      <c r="J3963" s="4">
        <f>SUMIFS(I:I,D:D,External_Data[[#This Row],[Brand]],F:F,External_Data[[#This Row],[Year]])</f>
        <v>578823</v>
      </c>
      <c r="K39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578823</v>
      </c>
    </row>
    <row r="3964" spans="1:11" x14ac:dyDescent="0.25">
      <c r="A3964" s="1" t="s">
        <v>9</v>
      </c>
      <c r="B3964" s="1" t="s">
        <v>47</v>
      </c>
      <c r="C3964" s="1" t="s">
        <v>55</v>
      </c>
      <c r="D3964" s="1" t="s">
        <v>56</v>
      </c>
      <c r="E3964" s="1" t="s">
        <v>14</v>
      </c>
      <c r="F3964">
        <v>2020</v>
      </c>
      <c r="G3964">
        <v>1</v>
      </c>
      <c r="H3964">
        <v>3402</v>
      </c>
      <c r="I3964">
        <v>33873</v>
      </c>
      <c r="J3964" s="4">
        <f>SUMIFS(I:I,D:D,External_Data[[#This Row],[Brand]],F:F,External_Data[[#This Row],[Year]])</f>
        <v>2423652</v>
      </c>
      <c r="K39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2465757</v>
      </c>
    </row>
    <row r="3965" spans="1:11" x14ac:dyDescent="0.25">
      <c r="A3965" s="1" t="s">
        <v>9</v>
      </c>
      <c r="B3965" s="1" t="s">
        <v>47</v>
      </c>
      <c r="C3965" s="1" t="s">
        <v>55</v>
      </c>
      <c r="D3965" s="1" t="s">
        <v>56</v>
      </c>
      <c r="E3965" s="1" t="s">
        <v>14</v>
      </c>
      <c r="F3965">
        <v>2020</v>
      </c>
      <c r="G3965">
        <v>2</v>
      </c>
      <c r="H3965">
        <v>3150</v>
      </c>
      <c r="I3965">
        <v>313635</v>
      </c>
      <c r="J3965" s="4">
        <f>SUMIFS(I:I,D:D,External_Data[[#This Row],[Brand]],F:F,External_Data[[#This Row],[Year]])</f>
        <v>2423652</v>
      </c>
      <c r="K39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2461403</v>
      </c>
    </row>
    <row r="3966" spans="1:11" x14ac:dyDescent="0.25">
      <c r="A3966" s="1" t="s">
        <v>9</v>
      </c>
      <c r="B3966" s="1" t="s">
        <v>47</v>
      </c>
      <c r="C3966" s="1" t="s">
        <v>55</v>
      </c>
      <c r="D3966" s="1" t="s">
        <v>56</v>
      </c>
      <c r="E3966" s="1" t="s">
        <v>14</v>
      </c>
      <c r="F3966">
        <v>2020</v>
      </c>
      <c r="G3966">
        <v>3</v>
      </c>
      <c r="H3966">
        <v>1428</v>
      </c>
      <c r="I3966">
        <v>141435</v>
      </c>
      <c r="J3966" s="4">
        <f>SUMIFS(I:I,D:D,External_Data[[#This Row],[Brand]],F:F,External_Data[[#This Row],[Year]])</f>
        <v>2423652</v>
      </c>
      <c r="K39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2454781</v>
      </c>
    </row>
    <row r="3967" spans="1:11" x14ac:dyDescent="0.25">
      <c r="A3967" s="1" t="s">
        <v>9</v>
      </c>
      <c r="B3967" s="1" t="s">
        <v>47</v>
      </c>
      <c r="C3967" s="1" t="s">
        <v>55</v>
      </c>
      <c r="D3967" s="1" t="s">
        <v>56</v>
      </c>
      <c r="E3967" s="1" t="s">
        <v>14</v>
      </c>
      <c r="F3967">
        <v>2020</v>
      </c>
      <c r="G3967">
        <v>4</v>
      </c>
      <c r="H3967">
        <v>22575</v>
      </c>
      <c r="I3967">
        <v>225855</v>
      </c>
      <c r="J3967" s="4">
        <f>SUMIFS(I:I,D:D,External_Data[[#This Row],[Brand]],F:F,External_Data[[#This Row],[Year]])</f>
        <v>2423652</v>
      </c>
      <c r="K39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2448775</v>
      </c>
    </row>
    <row r="3968" spans="1:11" x14ac:dyDescent="0.25">
      <c r="A3968" s="1" t="s">
        <v>9</v>
      </c>
      <c r="B3968" s="1" t="s">
        <v>47</v>
      </c>
      <c r="C3968" s="1" t="s">
        <v>55</v>
      </c>
      <c r="D3968" s="1" t="s">
        <v>56</v>
      </c>
      <c r="E3968" s="1" t="s">
        <v>14</v>
      </c>
      <c r="F3968">
        <v>2020</v>
      </c>
      <c r="G3968">
        <v>5</v>
      </c>
      <c r="H3968">
        <v>20685</v>
      </c>
      <c r="I3968">
        <v>206955</v>
      </c>
      <c r="J3968" s="4">
        <f>SUMIFS(I:I,D:D,External_Data[[#This Row],[Brand]],F:F,External_Data[[#This Row],[Year]])</f>
        <v>2423652</v>
      </c>
      <c r="K39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2444225</v>
      </c>
    </row>
    <row r="3969" spans="1:11" x14ac:dyDescent="0.25">
      <c r="A3969" s="1" t="s">
        <v>9</v>
      </c>
      <c r="B3969" s="1" t="s">
        <v>47</v>
      </c>
      <c r="C3969" s="1" t="s">
        <v>55</v>
      </c>
      <c r="D3969" s="1" t="s">
        <v>56</v>
      </c>
      <c r="E3969" s="1" t="s">
        <v>14</v>
      </c>
      <c r="F3969">
        <v>2020</v>
      </c>
      <c r="G3969">
        <v>6</v>
      </c>
      <c r="H3969">
        <v>2163</v>
      </c>
      <c r="I3969">
        <v>21588</v>
      </c>
      <c r="J3969" s="4">
        <f>SUMIFS(I:I,D:D,External_Data[[#This Row],[Brand]],F:F,External_Data[[#This Row],[Year]])</f>
        <v>2423652</v>
      </c>
      <c r="K39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2439857</v>
      </c>
    </row>
    <row r="3970" spans="1:11" x14ac:dyDescent="0.25">
      <c r="A3970" s="1" t="s">
        <v>9</v>
      </c>
      <c r="B3970" s="1" t="s">
        <v>47</v>
      </c>
      <c r="C3970" s="1" t="s">
        <v>55</v>
      </c>
      <c r="D3970" s="1" t="s">
        <v>56</v>
      </c>
      <c r="E3970" s="1" t="s">
        <v>14</v>
      </c>
      <c r="F3970">
        <v>2020</v>
      </c>
      <c r="G3970">
        <v>7</v>
      </c>
      <c r="H3970">
        <v>30345</v>
      </c>
      <c r="I3970">
        <v>30303</v>
      </c>
      <c r="J3970" s="4">
        <f>SUMIFS(I:I,D:D,External_Data[[#This Row],[Brand]],F:F,External_Data[[#This Row],[Year]])</f>
        <v>2423652</v>
      </c>
      <c r="K39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2435762</v>
      </c>
    </row>
    <row r="3971" spans="1:11" x14ac:dyDescent="0.25">
      <c r="A3971" s="1" t="s">
        <v>9</v>
      </c>
      <c r="B3971" s="1" t="s">
        <v>47</v>
      </c>
      <c r="C3971" s="1" t="s">
        <v>55</v>
      </c>
      <c r="D3971" s="1" t="s">
        <v>56</v>
      </c>
      <c r="E3971" s="1" t="s">
        <v>14</v>
      </c>
      <c r="F3971">
        <v>2020</v>
      </c>
      <c r="G3971">
        <v>8</v>
      </c>
      <c r="H3971">
        <v>2373</v>
      </c>
      <c r="I3971">
        <v>23667</v>
      </c>
      <c r="J3971" s="4">
        <f>SUMIFS(I:I,D:D,External_Data[[#This Row],[Brand]],F:F,External_Data[[#This Row],[Year]])</f>
        <v>2423652</v>
      </c>
      <c r="K39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2431779</v>
      </c>
    </row>
    <row r="3972" spans="1:11" x14ac:dyDescent="0.25">
      <c r="A3972" s="1" t="s">
        <v>9</v>
      </c>
      <c r="B3972" s="1" t="s">
        <v>47</v>
      </c>
      <c r="C3972" s="1" t="s">
        <v>55</v>
      </c>
      <c r="D3972" s="1" t="s">
        <v>56</v>
      </c>
      <c r="E3972" s="1" t="s">
        <v>14</v>
      </c>
      <c r="F3972">
        <v>2020</v>
      </c>
      <c r="G3972">
        <v>9</v>
      </c>
      <c r="H3972">
        <v>2226</v>
      </c>
      <c r="I3972">
        <v>223545</v>
      </c>
      <c r="J3972" s="4">
        <f>SUMIFS(I:I,D:D,External_Data[[#This Row],[Brand]],F:F,External_Data[[#This Row],[Year]])</f>
        <v>2423652</v>
      </c>
      <c r="K39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2428608</v>
      </c>
    </row>
    <row r="3973" spans="1:11" x14ac:dyDescent="0.25">
      <c r="A3973" s="1" t="s">
        <v>9</v>
      </c>
      <c r="B3973" s="1" t="s">
        <v>47</v>
      </c>
      <c r="C3973" s="1" t="s">
        <v>55</v>
      </c>
      <c r="D3973" s="1" t="s">
        <v>56</v>
      </c>
      <c r="E3973" s="1" t="s">
        <v>14</v>
      </c>
      <c r="F3973">
        <v>2020</v>
      </c>
      <c r="G3973">
        <v>10</v>
      </c>
      <c r="H3973">
        <v>15435</v>
      </c>
      <c r="I3973">
        <v>153195</v>
      </c>
      <c r="J3973" s="4">
        <f>SUMIFS(I:I,D:D,External_Data[[#This Row],[Brand]],F:F,External_Data[[#This Row],[Year]])</f>
        <v>2423652</v>
      </c>
      <c r="K39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2426781</v>
      </c>
    </row>
    <row r="3974" spans="1:11" x14ac:dyDescent="0.25">
      <c r="A3974" s="1" t="s">
        <v>9</v>
      </c>
      <c r="B3974" s="1" t="s">
        <v>47</v>
      </c>
      <c r="C3974" s="1" t="s">
        <v>55</v>
      </c>
      <c r="D3974" s="1" t="s">
        <v>56</v>
      </c>
      <c r="E3974" s="1" t="s">
        <v>14</v>
      </c>
      <c r="F3974">
        <v>2020</v>
      </c>
      <c r="G3974">
        <v>11</v>
      </c>
      <c r="H3974">
        <v>1680</v>
      </c>
      <c r="I3974">
        <v>167895</v>
      </c>
      <c r="J3974" s="4">
        <f>SUMIFS(I:I,D:D,External_Data[[#This Row],[Brand]],F:F,External_Data[[#This Row],[Year]])</f>
        <v>2423652</v>
      </c>
      <c r="K39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2425108</v>
      </c>
    </row>
    <row r="3975" spans="1:11" x14ac:dyDescent="0.25">
      <c r="A3975" s="1" t="s">
        <v>9</v>
      </c>
      <c r="B3975" s="1" t="s">
        <v>47</v>
      </c>
      <c r="C3975" s="1" t="s">
        <v>55</v>
      </c>
      <c r="D3975" s="1" t="s">
        <v>56</v>
      </c>
      <c r="E3975" s="1" t="s">
        <v>14</v>
      </c>
      <c r="F3975">
        <v>2020</v>
      </c>
      <c r="G3975">
        <v>12</v>
      </c>
      <c r="H3975">
        <v>2436</v>
      </c>
      <c r="I3975">
        <v>243495</v>
      </c>
      <c r="J3975" s="4">
        <f>SUMIFS(I:I,D:D,External_Data[[#This Row],[Brand]],F:F,External_Data[[#This Row],[Year]])</f>
        <v>2423652</v>
      </c>
      <c r="K39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2423652</v>
      </c>
    </row>
    <row r="3976" spans="1:11" x14ac:dyDescent="0.25">
      <c r="A3976" s="1" t="s">
        <v>9</v>
      </c>
      <c r="B3976" s="1" t="s">
        <v>47</v>
      </c>
      <c r="C3976" s="1" t="s">
        <v>55</v>
      </c>
      <c r="D3976" s="1" t="s">
        <v>56</v>
      </c>
      <c r="E3976" s="1" t="s">
        <v>14</v>
      </c>
      <c r="F3976">
        <v>2021</v>
      </c>
      <c r="G3976">
        <v>1</v>
      </c>
      <c r="H3976">
        <v>32844</v>
      </c>
      <c r="I3976">
        <v>327152</v>
      </c>
      <c r="J3976" s="4">
        <f>SUMIFS(I:I,D:D,External_Data[[#This Row],[Brand]],F:F,External_Data[[#This Row],[Year]])</f>
        <v>4833220</v>
      </c>
      <c r="K39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4937716</v>
      </c>
    </row>
    <row r="3977" spans="1:11" x14ac:dyDescent="0.25">
      <c r="A3977" s="1" t="s">
        <v>9</v>
      </c>
      <c r="B3977" s="1" t="s">
        <v>47</v>
      </c>
      <c r="C3977" s="1" t="s">
        <v>55</v>
      </c>
      <c r="D3977" s="1" t="s">
        <v>56</v>
      </c>
      <c r="E3977" s="1" t="s">
        <v>14</v>
      </c>
      <c r="F3977">
        <v>2021</v>
      </c>
      <c r="G3977">
        <v>2</v>
      </c>
      <c r="H3977">
        <v>27853</v>
      </c>
      <c r="I3977">
        <v>279657</v>
      </c>
      <c r="J3977" s="4">
        <f>SUMIFS(I:I,D:D,External_Data[[#This Row],[Brand]],F:F,External_Data[[#This Row],[Year]])</f>
        <v>4833220</v>
      </c>
      <c r="K39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4934566</v>
      </c>
    </row>
    <row r="3978" spans="1:11" x14ac:dyDescent="0.25">
      <c r="A3978" s="1" t="s">
        <v>9</v>
      </c>
      <c r="B3978" s="1" t="s">
        <v>47</v>
      </c>
      <c r="C3978" s="1" t="s">
        <v>55</v>
      </c>
      <c r="D3978" s="1" t="s">
        <v>56</v>
      </c>
      <c r="E3978" s="1" t="s">
        <v>14</v>
      </c>
      <c r="F3978">
        <v>2021</v>
      </c>
      <c r="G3978">
        <v>3</v>
      </c>
      <c r="H3978">
        <v>27853</v>
      </c>
      <c r="I3978">
        <v>279657</v>
      </c>
      <c r="J3978" s="4">
        <f>SUMIFS(I:I,D:D,External_Data[[#This Row],[Brand]],F:F,External_Data[[#This Row],[Year]])</f>
        <v>4833220</v>
      </c>
      <c r="K39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4933138</v>
      </c>
    </row>
    <row r="3979" spans="1:11" x14ac:dyDescent="0.25">
      <c r="A3979" s="1" t="s">
        <v>9</v>
      </c>
      <c r="B3979" s="1" t="s">
        <v>47</v>
      </c>
      <c r="C3979" s="1" t="s">
        <v>55</v>
      </c>
      <c r="D3979" s="1" t="s">
        <v>56</v>
      </c>
      <c r="E3979" s="1" t="s">
        <v>14</v>
      </c>
      <c r="F3979">
        <v>2021</v>
      </c>
      <c r="G3979">
        <v>4</v>
      </c>
      <c r="H3979">
        <v>34132</v>
      </c>
      <c r="I3979">
        <v>341642</v>
      </c>
      <c r="J3979" s="4">
        <f>SUMIFS(I:I,D:D,External_Data[[#This Row],[Brand]],F:F,External_Data[[#This Row],[Year]])</f>
        <v>4833220</v>
      </c>
      <c r="K39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4910563</v>
      </c>
    </row>
    <row r="3980" spans="1:11" x14ac:dyDescent="0.25">
      <c r="A3980" s="1" t="s">
        <v>9</v>
      </c>
      <c r="B3980" s="1" t="s">
        <v>47</v>
      </c>
      <c r="C3980" s="1" t="s">
        <v>55</v>
      </c>
      <c r="D3980" s="1" t="s">
        <v>56</v>
      </c>
      <c r="E3980" s="1" t="s">
        <v>14</v>
      </c>
      <c r="F3980">
        <v>2021</v>
      </c>
      <c r="G3980">
        <v>5</v>
      </c>
      <c r="H3980">
        <v>42021</v>
      </c>
      <c r="I3980">
        <v>419566</v>
      </c>
      <c r="J3980" s="4">
        <f>SUMIFS(I:I,D:D,External_Data[[#This Row],[Brand]],F:F,External_Data[[#This Row],[Year]])</f>
        <v>4833220</v>
      </c>
      <c r="K39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4889878</v>
      </c>
    </row>
    <row r="3981" spans="1:11" x14ac:dyDescent="0.25">
      <c r="A3981" s="1" t="s">
        <v>9</v>
      </c>
      <c r="B3981" s="1" t="s">
        <v>47</v>
      </c>
      <c r="C3981" s="1" t="s">
        <v>55</v>
      </c>
      <c r="D3981" s="1" t="s">
        <v>56</v>
      </c>
      <c r="E3981" s="1" t="s">
        <v>14</v>
      </c>
      <c r="F3981">
        <v>2021</v>
      </c>
      <c r="G3981">
        <v>6</v>
      </c>
      <c r="H3981">
        <v>58121</v>
      </c>
      <c r="I3981">
        <v>579278</v>
      </c>
      <c r="J3981" s="4">
        <f>SUMIFS(I:I,D:D,External_Data[[#This Row],[Brand]],F:F,External_Data[[#This Row],[Year]])</f>
        <v>4833220</v>
      </c>
      <c r="K39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4887715</v>
      </c>
    </row>
    <row r="3982" spans="1:11" x14ac:dyDescent="0.25">
      <c r="A3982" s="1" t="s">
        <v>9</v>
      </c>
      <c r="B3982" s="1" t="s">
        <v>47</v>
      </c>
      <c r="C3982" s="1" t="s">
        <v>55</v>
      </c>
      <c r="D3982" s="1" t="s">
        <v>56</v>
      </c>
      <c r="E3982" s="1" t="s">
        <v>14</v>
      </c>
      <c r="F3982">
        <v>2021</v>
      </c>
      <c r="G3982">
        <v>7</v>
      </c>
      <c r="H3982">
        <v>37674</v>
      </c>
      <c r="I3982">
        <v>377223</v>
      </c>
      <c r="J3982" s="4">
        <f>SUMIFS(I:I,D:D,External_Data[[#This Row],[Brand]],F:F,External_Data[[#This Row],[Year]])</f>
        <v>4833220</v>
      </c>
      <c r="K39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4857370</v>
      </c>
    </row>
    <row r="3983" spans="1:11" x14ac:dyDescent="0.25">
      <c r="A3983" s="1" t="s">
        <v>9</v>
      </c>
      <c r="B3983" s="1" t="s">
        <v>47</v>
      </c>
      <c r="C3983" s="1" t="s">
        <v>55</v>
      </c>
      <c r="D3983" s="1" t="s">
        <v>56</v>
      </c>
      <c r="E3983" s="1" t="s">
        <v>14</v>
      </c>
      <c r="F3983">
        <v>2021</v>
      </c>
      <c r="G3983">
        <v>8</v>
      </c>
      <c r="H3983">
        <v>4830</v>
      </c>
      <c r="I3983">
        <v>482356</v>
      </c>
      <c r="J3983" s="4">
        <f>SUMIFS(I:I,D:D,External_Data[[#This Row],[Brand]],F:F,External_Data[[#This Row],[Year]])</f>
        <v>4833220</v>
      </c>
      <c r="K39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4854997</v>
      </c>
    </row>
    <row r="3984" spans="1:11" x14ac:dyDescent="0.25">
      <c r="A3984" s="1" t="s">
        <v>9</v>
      </c>
      <c r="B3984" s="1" t="s">
        <v>47</v>
      </c>
      <c r="C3984" s="1" t="s">
        <v>55</v>
      </c>
      <c r="D3984" s="1" t="s">
        <v>56</v>
      </c>
      <c r="E3984" s="1" t="s">
        <v>14</v>
      </c>
      <c r="F3984">
        <v>2021</v>
      </c>
      <c r="G3984">
        <v>9</v>
      </c>
      <c r="H3984">
        <v>36386</v>
      </c>
      <c r="I3984">
        <v>36064</v>
      </c>
      <c r="J3984" s="4">
        <f>SUMIFS(I:I,D:D,External_Data[[#This Row],[Brand]],F:F,External_Data[[#This Row],[Year]])</f>
        <v>4833220</v>
      </c>
      <c r="K39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4852771</v>
      </c>
    </row>
    <row r="3985" spans="1:11" x14ac:dyDescent="0.25">
      <c r="A3985" s="1" t="s">
        <v>9</v>
      </c>
      <c r="B3985" s="1" t="s">
        <v>47</v>
      </c>
      <c r="C3985" s="1" t="s">
        <v>55</v>
      </c>
      <c r="D3985" s="1" t="s">
        <v>56</v>
      </c>
      <c r="E3985" s="1" t="s">
        <v>14</v>
      </c>
      <c r="F3985">
        <v>2021</v>
      </c>
      <c r="G3985">
        <v>10</v>
      </c>
      <c r="H3985">
        <v>37674</v>
      </c>
      <c r="I3985">
        <v>37835</v>
      </c>
      <c r="J3985" s="4">
        <f>SUMIFS(I:I,D:D,External_Data[[#This Row],[Brand]],F:F,External_Data[[#This Row],[Year]])</f>
        <v>4833220</v>
      </c>
      <c r="K39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4837336</v>
      </c>
    </row>
    <row r="3986" spans="1:11" x14ac:dyDescent="0.25">
      <c r="A3986" s="1" t="s">
        <v>9</v>
      </c>
      <c r="B3986" s="1" t="s">
        <v>47</v>
      </c>
      <c r="C3986" s="1" t="s">
        <v>55</v>
      </c>
      <c r="D3986" s="1" t="s">
        <v>56</v>
      </c>
      <c r="E3986" s="1" t="s">
        <v>14</v>
      </c>
      <c r="F3986">
        <v>2021</v>
      </c>
      <c r="G3986">
        <v>11</v>
      </c>
      <c r="H3986">
        <v>27531</v>
      </c>
      <c r="I3986">
        <v>274988</v>
      </c>
      <c r="J3986" s="4">
        <f>SUMIFS(I:I,D:D,External_Data[[#This Row],[Brand]],F:F,External_Data[[#This Row],[Year]])</f>
        <v>4833220</v>
      </c>
      <c r="K39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4835656</v>
      </c>
    </row>
    <row r="3987" spans="1:11" x14ac:dyDescent="0.25">
      <c r="A3987" s="1" t="s">
        <v>9</v>
      </c>
      <c r="B3987" s="1" t="s">
        <v>47</v>
      </c>
      <c r="C3987" s="1" t="s">
        <v>55</v>
      </c>
      <c r="D3987" s="1" t="s">
        <v>56</v>
      </c>
      <c r="E3987" s="1" t="s">
        <v>14</v>
      </c>
      <c r="F3987">
        <v>2021</v>
      </c>
      <c r="G3987">
        <v>12</v>
      </c>
      <c r="H3987">
        <v>28175</v>
      </c>
      <c r="I3987">
        <v>281428</v>
      </c>
      <c r="J3987" s="4">
        <f>SUMIFS(I:I,D:D,External_Data[[#This Row],[Brand]],F:F,External_Data[[#This Row],[Year]])</f>
        <v>4833220</v>
      </c>
      <c r="K39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4833220</v>
      </c>
    </row>
    <row r="3988" spans="1:11" x14ac:dyDescent="0.25">
      <c r="A3988" s="1" t="s">
        <v>9</v>
      </c>
      <c r="B3988" s="1" t="s">
        <v>47</v>
      </c>
      <c r="C3988" s="1" t="s">
        <v>55</v>
      </c>
      <c r="D3988" s="1" t="s">
        <v>56</v>
      </c>
      <c r="E3988" s="1" t="s">
        <v>14</v>
      </c>
      <c r="F3988">
        <v>2022</v>
      </c>
      <c r="G3988">
        <v>1</v>
      </c>
      <c r="H3988">
        <v>3549</v>
      </c>
      <c r="I3988">
        <v>35322</v>
      </c>
      <c r="J3988" s="4">
        <f>SUMIFS(I:I,D:D,External_Data[[#This Row],[Brand]],F:F,External_Data[[#This Row],[Year]])</f>
        <v>508347</v>
      </c>
      <c r="K39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870597</v>
      </c>
    </row>
    <row r="3989" spans="1:11" x14ac:dyDescent="0.25">
      <c r="A3989" s="1" t="s">
        <v>9</v>
      </c>
      <c r="B3989" s="1" t="s">
        <v>47</v>
      </c>
      <c r="C3989" s="1" t="s">
        <v>55</v>
      </c>
      <c r="D3989" s="1" t="s">
        <v>56</v>
      </c>
      <c r="E3989" s="1" t="s">
        <v>14</v>
      </c>
      <c r="F3989">
        <v>2022</v>
      </c>
      <c r="G3989">
        <v>2</v>
      </c>
      <c r="H3989">
        <v>3213</v>
      </c>
      <c r="I3989">
        <v>31962</v>
      </c>
      <c r="J3989" s="4">
        <f>SUMIFS(I:I,D:D,External_Data[[#This Row],[Brand]],F:F,External_Data[[#This Row],[Year]])</f>
        <v>508347</v>
      </c>
      <c r="K39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842744</v>
      </c>
    </row>
    <row r="3990" spans="1:11" x14ac:dyDescent="0.25">
      <c r="A3990" s="1" t="s">
        <v>9</v>
      </c>
      <c r="B3990" s="1" t="s">
        <v>47</v>
      </c>
      <c r="C3990" s="1" t="s">
        <v>55</v>
      </c>
      <c r="D3990" s="1" t="s">
        <v>56</v>
      </c>
      <c r="E3990" s="1" t="s">
        <v>14</v>
      </c>
      <c r="F3990">
        <v>2022</v>
      </c>
      <c r="G3990">
        <v>3</v>
      </c>
      <c r="H3990">
        <v>3444</v>
      </c>
      <c r="I3990">
        <v>34272</v>
      </c>
      <c r="J3990" s="4">
        <f>SUMIFS(I:I,D:D,External_Data[[#This Row],[Brand]],F:F,External_Data[[#This Row],[Year]])</f>
        <v>508347</v>
      </c>
      <c r="K39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814891</v>
      </c>
    </row>
    <row r="3991" spans="1:11" x14ac:dyDescent="0.25">
      <c r="A3991" s="1" t="s">
        <v>9</v>
      </c>
      <c r="B3991" s="1" t="s">
        <v>47</v>
      </c>
      <c r="C3991" s="1" t="s">
        <v>55</v>
      </c>
      <c r="D3991" s="1" t="s">
        <v>56</v>
      </c>
      <c r="E3991" s="1" t="s">
        <v>14</v>
      </c>
      <c r="F3991">
        <v>2022</v>
      </c>
      <c r="G3991">
        <v>4</v>
      </c>
      <c r="H3991">
        <v>3591</v>
      </c>
      <c r="I3991">
        <v>35826</v>
      </c>
      <c r="J3991" s="4">
        <f>SUMIFS(I:I,D:D,External_Data[[#This Row],[Brand]],F:F,External_Data[[#This Row],[Year]])</f>
        <v>508347</v>
      </c>
      <c r="K39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780759</v>
      </c>
    </row>
    <row r="3992" spans="1:11" x14ac:dyDescent="0.25">
      <c r="A3992" s="1" t="s">
        <v>9</v>
      </c>
      <c r="B3992" s="1" t="s">
        <v>47</v>
      </c>
      <c r="C3992" s="1" t="s">
        <v>55</v>
      </c>
      <c r="D3992" s="1" t="s">
        <v>56</v>
      </c>
      <c r="E3992" s="1" t="s">
        <v>14</v>
      </c>
      <c r="F3992">
        <v>2022</v>
      </c>
      <c r="G3992">
        <v>5</v>
      </c>
      <c r="H3992">
        <v>3780</v>
      </c>
      <c r="I3992">
        <v>37758</v>
      </c>
      <c r="J3992" s="4">
        <f>SUMIFS(I:I,D:D,External_Data[[#This Row],[Brand]],F:F,External_Data[[#This Row],[Year]])</f>
        <v>508347</v>
      </c>
      <c r="K39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738738</v>
      </c>
    </row>
    <row r="3993" spans="1:11" x14ac:dyDescent="0.25">
      <c r="A3993" s="1" t="s">
        <v>9</v>
      </c>
      <c r="B3993" s="1" t="s">
        <v>47</v>
      </c>
      <c r="C3993" s="1" t="s">
        <v>55</v>
      </c>
      <c r="D3993" s="1" t="s">
        <v>56</v>
      </c>
      <c r="E3993" s="1" t="s">
        <v>14</v>
      </c>
      <c r="F3993">
        <v>2022</v>
      </c>
      <c r="G3993">
        <v>6</v>
      </c>
      <c r="H3993">
        <v>4137</v>
      </c>
      <c r="I3993">
        <v>41244</v>
      </c>
      <c r="J3993" s="4">
        <f>SUMIFS(I:I,D:D,External_Data[[#This Row],[Brand]],F:F,External_Data[[#This Row],[Year]])</f>
        <v>508347</v>
      </c>
      <c r="K39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680617</v>
      </c>
    </row>
    <row r="3994" spans="1:11" x14ac:dyDescent="0.25">
      <c r="A3994" s="1" t="s">
        <v>9</v>
      </c>
      <c r="B3994" s="1" t="s">
        <v>47</v>
      </c>
      <c r="C3994" s="1" t="s">
        <v>55</v>
      </c>
      <c r="D3994" s="1" t="s">
        <v>56</v>
      </c>
      <c r="E3994" s="1" t="s">
        <v>14</v>
      </c>
      <c r="F3994">
        <v>2022</v>
      </c>
      <c r="G3994">
        <v>7</v>
      </c>
      <c r="H3994">
        <v>3255</v>
      </c>
      <c r="I3994">
        <v>32571</v>
      </c>
      <c r="J3994" s="4">
        <f>SUMIFS(I:I,D:D,External_Data[[#This Row],[Brand]],F:F,External_Data[[#This Row],[Year]])</f>
        <v>508347</v>
      </c>
      <c r="K39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642943</v>
      </c>
    </row>
    <row r="3995" spans="1:11" x14ac:dyDescent="0.25">
      <c r="A3995" s="1" t="s">
        <v>9</v>
      </c>
      <c r="B3995" s="1" t="s">
        <v>47</v>
      </c>
      <c r="C3995" s="1" t="s">
        <v>55</v>
      </c>
      <c r="D3995" s="1" t="s">
        <v>56</v>
      </c>
      <c r="E3995" s="1" t="s">
        <v>14</v>
      </c>
      <c r="F3995">
        <v>2022</v>
      </c>
      <c r="G3995">
        <v>8</v>
      </c>
      <c r="H3995">
        <v>3360</v>
      </c>
      <c r="I3995">
        <v>33663</v>
      </c>
      <c r="J3995" s="4">
        <f>SUMIFS(I:I,D:D,External_Data[[#This Row],[Brand]],F:F,External_Data[[#This Row],[Year]])</f>
        <v>508347</v>
      </c>
      <c r="K39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638113</v>
      </c>
    </row>
    <row r="3996" spans="1:11" x14ac:dyDescent="0.25">
      <c r="A3996" s="1" t="s">
        <v>9</v>
      </c>
      <c r="B3996" s="1" t="s">
        <v>47</v>
      </c>
      <c r="C3996" s="1" t="s">
        <v>55</v>
      </c>
      <c r="D3996" s="1" t="s">
        <v>56</v>
      </c>
      <c r="E3996" s="1" t="s">
        <v>14</v>
      </c>
      <c r="F3996">
        <v>2022</v>
      </c>
      <c r="G3996">
        <v>9</v>
      </c>
      <c r="H3996">
        <v>3402</v>
      </c>
      <c r="I3996">
        <v>34041</v>
      </c>
      <c r="J3996" s="4">
        <f>SUMIFS(I:I,D:D,External_Data[[#This Row],[Brand]],F:F,External_Data[[#This Row],[Year]])</f>
        <v>508347</v>
      </c>
      <c r="K39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601727</v>
      </c>
    </row>
    <row r="3997" spans="1:11" x14ac:dyDescent="0.25">
      <c r="A3997" s="1" t="s">
        <v>9</v>
      </c>
      <c r="B3997" s="1" t="s">
        <v>47</v>
      </c>
      <c r="C3997" s="1" t="s">
        <v>55</v>
      </c>
      <c r="D3997" s="1" t="s">
        <v>56</v>
      </c>
      <c r="E3997" s="1" t="s">
        <v>14</v>
      </c>
      <c r="F3997">
        <v>2022</v>
      </c>
      <c r="G3997">
        <v>10</v>
      </c>
      <c r="H3997">
        <v>2352</v>
      </c>
      <c r="I3997">
        <v>23184</v>
      </c>
      <c r="J3997" s="4">
        <f>SUMIFS(I:I,D:D,External_Data[[#This Row],[Brand]],F:F,External_Data[[#This Row],[Year]])</f>
        <v>508347</v>
      </c>
      <c r="K39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564053</v>
      </c>
    </row>
    <row r="3998" spans="1:11" x14ac:dyDescent="0.25">
      <c r="A3998" s="1" t="s">
        <v>9</v>
      </c>
      <c r="B3998" s="1" t="s">
        <v>47</v>
      </c>
      <c r="C3998" s="1" t="s">
        <v>55</v>
      </c>
      <c r="D3998" s="1" t="s">
        <v>56</v>
      </c>
      <c r="E3998" s="1" t="s">
        <v>14</v>
      </c>
      <c r="F3998">
        <v>2022</v>
      </c>
      <c r="G3998">
        <v>11</v>
      </c>
      <c r="H3998">
        <v>1848</v>
      </c>
      <c r="I3998">
        <v>18249</v>
      </c>
      <c r="J3998" s="4">
        <f>SUMIFS(I:I,D:D,External_Data[[#This Row],[Brand]],F:F,External_Data[[#This Row],[Year]])</f>
        <v>508347</v>
      </c>
      <c r="K39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536522</v>
      </c>
    </row>
    <row r="3999" spans="1:11" x14ac:dyDescent="0.25">
      <c r="A3999" s="1" t="s">
        <v>9</v>
      </c>
      <c r="B3999" s="1" t="s">
        <v>47</v>
      </c>
      <c r="C3999" s="1" t="s">
        <v>55</v>
      </c>
      <c r="D3999" s="1" t="s">
        <v>56</v>
      </c>
      <c r="E3999" s="1" t="s">
        <v>14</v>
      </c>
      <c r="F3999">
        <v>2022</v>
      </c>
      <c r="G3999">
        <v>12</v>
      </c>
      <c r="H3999">
        <v>2940</v>
      </c>
      <c r="I3999">
        <v>29442</v>
      </c>
      <c r="J3999" s="4">
        <f>SUMIFS(I:I,D:D,External_Data[[#This Row],[Brand]],F:F,External_Data[[#This Row],[Year]])</f>
        <v>508347</v>
      </c>
      <c r="K39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508347</v>
      </c>
    </row>
    <row r="4000" spans="1:11" x14ac:dyDescent="0.25">
      <c r="A4000" s="1" t="s">
        <v>9</v>
      </c>
      <c r="B4000" s="1" t="s">
        <v>47</v>
      </c>
      <c r="C4000" s="1" t="s">
        <v>55</v>
      </c>
      <c r="D4000" s="1" t="s">
        <v>56</v>
      </c>
      <c r="E4000" s="1" t="s">
        <v>14</v>
      </c>
      <c r="F4000">
        <v>2023</v>
      </c>
      <c r="G4000">
        <v>1</v>
      </c>
      <c r="H4000">
        <v>3444</v>
      </c>
      <c r="I4000">
        <v>34524</v>
      </c>
      <c r="J4000" s="4">
        <f>SUMIFS(I:I,D:D,External_Data[[#This Row],[Brand]],F:F,External_Data[[#This Row],[Year]])</f>
        <v>137508</v>
      </c>
      <c r="K40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172830</v>
      </c>
    </row>
    <row r="4001" spans="1:11" x14ac:dyDescent="0.25">
      <c r="A4001" s="1" t="s">
        <v>9</v>
      </c>
      <c r="B4001" s="1" t="s">
        <v>47</v>
      </c>
      <c r="C4001" s="1" t="s">
        <v>55</v>
      </c>
      <c r="D4001" s="1" t="s">
        <v>56</v>
      </c>
      <c r="E4001" s="1" t="s">
        <v>14</v>
      </c>
      <c r="F4001">
        <v>2023</v>
      </c>
      <c r="G4001">
        <v>2</v>
      </c>
      <c r="H4001">
        <v>3556</v>
      </c>
      <c r="I4001">
        <v>35448</v>
      </c>
      <c r="J4001" s="4">
        <f>SUMIFS(I:I,D:D,External_Data[[#This Row],[Brand]],F:F,External_Data[[#This Row],[Year]])</f>
        <v>137508</v>
      </c>
      <c r="K40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169617</v>
      </c>
    </row>
    <row r="4002" spans="1:11" x14ac:dyDescent="0.25">
      <c r="A4002" s="1" t="s">
        <v>9</v>
      </c>
      <c r="B4002" s="1" t="s">
        <v>47</v>
      </c>
      <c r="C4002" s="1" t="s">
        <v>55</v>
      </c>
      <c r="D4002" s="1" t="s">
        <v>56</v>
      </c>
      <c r="E4002" s="1" t="s">
        <v>14</v>
      </c>
      <c r="F4002">
        <v>2023</v>
      </c>
      <c r="G4002">
        <v>3</v>
      </c>
      <c r="H4002">
        <v>3444</v>
      </c>
      <c r="I4002">
        <v>34160</v>
      </c>
      <c r="J4002" s="4">
        <f>SUMIFS(I:I,D:D,External_Data[[#This Row],[Brand]],F:F,External_Data[[#This Row],[Year]])</f>
        <v>137508</v>
      </c>
      <c r="K40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166173</v>
      </c>
    </row>
    <row r="4003" spans="1:11" x14ac:dyDescent="0.25">
      <c r="A4003" s="1" t="s">
        <v>9</v>
      </c>
      <c r="B4003" s="1" t="s">
        <v>47</v>
      </c>
      <c r="C4003" s="1" t="s">
        <v>55</v>
      </c>
      <c r="D4003" s="1" t="s">
        <v>56</v>
      </c>
      <c r="E4003" s="1" t="s">
        <v>15</v>
      </c>
      <c r="F4003">
        <v>2018</v>
      </c>
      <c r="G4003">
        <v>11</v>
      </c>
      <c r="H4003">
        <v>161</v>
      </c>
      <c r="I4003">
        <v>15715</v>
      </c>
      <c r="J4003" s="4">
        <f>SUMIFS(I:I,D:D,External_Data[[#This Row],[Brand]],F:F,External_Data[[#This Row],[Year]])</f>
        <v>3083367</v>
      </c>
      <c r="K40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4004" spans="1:11" x14ac:dyDescent="0.25">
      <c r="A4004" s="1" t="s">
        <v>9</v>
      </c>
      <c r="B4004" s="1" t="s">
        <v>47</v>
      </c>
      <c r="C4004" s="1" t="s">
        <v>55</v>
      </c>
      <c r="D4004" s="1" t="s">
        <v>56</v>
      </c>
      <c r="E4004" s="1" t="s">
        <v>15</v>
      </c>
      <c r="F4004">
        <v>2018</v>
      </c>
      <c r="G4004">
        <v>12</v>
      </c>
      <c r="H4004">
        <v>1925</v>
      </c>
      <c r="I4004">
        <v>19005</v>
      </c>
      <c r="J4004" s="4">
        <f>SUMIFS(I:I,D:D,External_Data[[#This Row],[Brand]],F:F,External_Data[[#This Row],[Year]])</f>
        <v>3083367</v>
      </c>
      <c r="K40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3083367</v>
      </c>
    </row>
    <row r="4005" spans="1:11" x14ac:dyDescent="0.25">
      <c r="A4005" s="1" t="s">
        <v>9</v>
      </c>
      <c r="B4005" s="1" t="s">
        <v>47</v>
      </c>
      <c r="C4005" s="1" t="s">
        <v>55</v>
      </c>
      <c r="D4005" s="1" t="s">
        <v>56</v>
      </c>
      <c r="E4005" s="1" t="s">
        <v>15</v>
      </c>
      <c r="F4005">
        <v>2019</v>
      </c>
      <c r="G4005">
        <v>1</v>
      </c>
      <c r="H4005">
        <v>980</v>
      </c>
      <c r="I4005">
        <v>9814</v>
      </c>
      <c r="J4005" s="4">
        <f>SUMIFS(I:I,D:D,External_Data[[#This Row],[Brand]],F:F,External_Data[[#This Row],[Year]])</f>
        <v>578823</v>
      </c>
      <c r="K40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06" spans="1:11" x14ac:dyDescent="0.25">
      <c r="A4006" s="1" t="s">
        <v>9</v>
      </c>
      <c r="B4006" s="1" t="s">
        <v>47</v>
      </c>
      <c r="C4006" s="1" t="s">
        <v>55</v>
      </c>
      <c r="D4006" s="1" t="s">
        <v>56</v>
      </c>
      <c r="E4006" s="1" t="s">
        <v>15</v>
      </c>
      <c r="F4006">
        <v>2019</v>
      </c>
      <c r="G4006">
        <v>2</v>
      </c>
      <c r="H4006">
        <v>784</v>
      </c>
      <c r="I4006">
        <v>7756</v>
      </c>
      <c r="J4006" s="4">
        <f>SUMIFS(I:I,D:D,External_Data[[#This Row],[Brand]],F:F,External_Data[[#This Row],[Year]])</f>
        <v>578823</v>
      </c>
      <c r="K40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07" spans="1:11" x14ac:dyDescent="0.25">
      <c r="A4007" s="1" t="s">
        <v>9</v>
      </c>
      <c r="B4007" s="1" t="s">
        <v>47</v>
      </c>
      <c r="C4007" s="1" t="s">
        <v>55</v>
      </c>
      <c r="D4007" s="1" t="s">
        <v>56</v>
      </c>
      <c r="E4007" s="1" t="s">
        <v>15</v>
      </c>
      <c r="F4007">
        <v>2019</v>
      </c>
      <c r="G4007">
        <v>3</v>
      </c>
      <c r="H4007">
        <v>1183</v>
      </c>
      <c r="I4007">
        <v>11788</v>
      </c>
      <c r="J4007" s="4">
        <f>SUMIFS(I:I,D:D,External_Data[[#This Row],[Brand]],F:F,External_Data[[#This Row],[Year]])</f>
        <v>578823</v>
      </c>
      <c r="K40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08" spans="1:11" x14ac:dyDescent="0.25">
      <c r="A4008" s="1" t="s">
        <v>9</v>
      </c>
      <c r="B4008" s="1" t="s">
        <v>47</v>
      </c>
      <c r="C4008" s="1" t="s">
        <v>55</v>
      </c>
      <c r="D4008" s="1" t="s">
        <v>56</v>
      </c>
      <c r="E4008" s="1" t="s">
        <v>15</v>
      </c>
      <c r="F4008">
        <v>2019</v>
      </c>
      <c r="G4008">
        <v>4</v>
      </c>
      <c r="H4008">
        <v>1337</v>
      </c>
      <c r="I4008">
        <v>13349</v>
      </c>
      <c r="J4008" s="4">
        <f>SUMIFS(I:I,D:D,External_Data[[#This Row],[Brand]],F:F,External_Data[[#This Row],[Year]])</f>
        <v>578823</v>
      </c>
      <c r="K40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09" spans="1:11" x14ac:dyDescent="0.25">
      <c r="A4009" s="1" t="s">
        <v>9</v>
      </c>
      <c r="B4009" s="1" t="s">
        <v>47</v>
      </c>
      <c r="C4009" s="1" t="s">
        <v>55</v>
      </c>
      <c r="D4009" s="1" t="s">
        <v>56</v>
      </c>
      <c r="E4009" s="1" t="s">
        <v>15</v>
      </c>
      <c r="F4009">
        <v>2019</v>
      </c>
      <c r="G4009">
        <v>5</v>
      </c>
      <c r="H4009">
        <v>917</v>
      </c>
      <c r="I4009">
        <v>9247</v>
      </c>
      <c r="J4009" s="4">
        <f>SUMIFS(I:I,D:D,External_Data[[#This Row],[Brand]],F:F,External_Data[[#This Row],[Year]])</f>
        <v>578823</v>
      </c>
      <c r="K40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0" spans="1:11" x14ac:dyDescent="0.25">
      <c r="A4010" s="1" t="s">
        <v>9</v>
      </c>
      <c r="B4010" s="1" t="s">
        <v>47</v>
      </c>
      <c r="C4010" s="1" t="s">
        <v>55</v>
      </c>
      <c r="D4010" s="1" t="s">
        <v>56</v>
      </c>
      <c r="E4010" s="1" t="s">
        <v>15</v>
      </c>
      <c r="F4010">
        <v>2019</v>
      </c>
      <c r="G4010">
        <v>6</v>
      </c>
      <c r="H4010">
        <v>1148</v>
      </c>
      <c r="I4010">
        <v>11480</v>
      </c>
      <c r="J4010" s="4">
        <f>SUMIFS(I:I,D:D,External_Data[[#This Row],[Brand]],F:F,External_Data[[#This Row],[Year]])</f>
        <v>578823</v>
      </c>
      <c r="K40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1" spans="1:11" x14ac:dyDescent="0.25">
      <c r="A4011" s="1" t="s">
        <v>9</v>
      </c>
      <c r="B4011" s="1" t="s">
        <v>47</v>
      </c>
      <c r="C4011" s="1" t="s">
        <v>55</v>
      </c>
      <c r="D4011" s="1" t="s">
        <v>56</v>
      </c>
      <c r="E4011" s="1" t="s">
        <v>15</v>
      </c>
      <c r="F4011">
        <v>2019</v>
      </c>
      <c r="G4011">
        <v>7</v>
      </c>
      <c r="H4011">
        <v>826</v>
      </c>
      <c r="I4011">
        <v>8204</v>
      </c>
      <c r="J4011" s="4">
        <f>SUMIFS(I:I,D:D,External_Data[[#This Row],[Brand]],F:F,External_Data[[#This Row],[Year]])</f>
        <v>578823</v>
      </c>
      <c r="K40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2" spans="1:11" x14ac:dyDescent="0.25">
      <c r="A4012" s="1" t="s">
        <v>9</v>
      </c>
      <c r="B4012" s="1" t="s">
        <v>47</v>
      </c>
      <c r="C4012" s="1" t="s">
        <v>55</v>
      </c>
      <c r="D4012" s="1" t="s">
        <v>56</v>
      </c>
      <c r="E4012" s="1" t="s">
        <v>15</v>
      </c>
      <c r="F4012">
        <v>2019</v>
      </c>
      <c r="G4012">
        <v>8</v>
      </c>
      <c r="H4012">
        <v>1106</v>
      </c>
      <c r="I4012">
        <v>10962</v>
      </c>
      <c r="J4012" s="4">
        <f>SUMIFS(I:I,D:D,External_Data[[#This Row],[Brand]],F:F,External_Data[[#This Row],[Year]])</f>
        <v>578823</v>
      </c>
      <c r="K40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3" spans="1:11" x14ac:dyDescent="0.25">
      <c r="A4013" s="1" t="s">
        <v>9</v>
      </c>
      <c r="B4013" s="1" t="s">
        <v>47</v>
      </c>
      <c r="C4013" s="1" t="s">
        <v>55</v>
      </c>
      <c r="D4013" s="1" t="s">
        <v>56</v>
      </c>
      <c r="E4013" s="1" t="s">
        <v>15</v>
      </c>
      <c r="F4013">
        <v>2019</v>
      </c>
      <c r="G4013">
        <v>9</v>
      </c>
      <c r="H4013">
        <v>658</v>
      </c>
      <c r="I4013">
        <v>6608</v>
      </c>
      <c r="J4013" s="4">
        <f>SUMIFS(I:I,D:D,External_Data[[#This Row],[Brand]],F:F,External_Data[[#This Row],[Year]])</f>
        <v>578823</v>
      </c>
      <c r="K40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4" spans="1:11" x14ac:dyDescent="0.25">
      <c r="A4014" s="1" t="s">
        <v>9</v>
      </c>
      <c r="B4014" s="1" t="s">
        <v>47</v>
      </c>
      <c r="C4014" s="1" t="s">
        <v>55</v>
      </c>
      <c r="D4014" s="1" t="s">
        <v>56</v>
      </c>
      <c r="E4014" s="1" t="s">
        <v>15</v>
      </c>
      <c r="F4014">
        <v>2019</v>
      </c>
      <c r="G4014">
        <v>10</v>
      </c>
      <c r="H4014">
        <v>840</v>
      </c>
      <c r="I4014">
        <v>8463</v>
      </c>
      <c r="J4014" s="4">
        <f>SUMIFS(I:I,D:D,External_Data[[#This Row],[Brand]],F:F,External_Data[[#This Row],[Year]])</f>
        <v>578823</v>
      </c>
      <c r="K40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580909</v>
      </c>
    </row>
    <row r="4015" spans="1:11" x14ac:dyDescent="0.25">
      <c r="A4015" s="1" t="s">
        <v>9</v>
      </c>
      <c r="B4015" s="1" t="s">
        <v>47</v>
      </c>
      <c r="C4015" s="1" t="s">
        <v>55</v>
      </c>
      <c r="D4015" s="1" t="s">
        <v>56</v>
      </c>
      <c r="E4015" s="1" t="s">
        <v>15</v>
      </c>
      <c r="F4015">
        <v>2019</v>
      </c>
      <c r="G4015">
        <v>11</v>
      </c>
      <c r="H4015">
        <v>616</v>
      </c>
      <c r="I4015">
        <v>6055</v>
      </c>
      <c r="J4015" s="4">
        <f>SUMIFS(I:I,D:D,External_Data[[#This Row],[Brand]],F:F,External_Data[[#This Row],[Year]])</f>
        <v>578823</v>
      </c>
      <c r="K40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580748</v>
      </c>
    </row>
    <row r="4016" spans="1:11" x14ac:dyDescent="0.25">
      <c r="A4016" s="1" t="s">
        <v>9</v>
      </c>
      <c r="B4016" s="1" t="s">
        <v>47</v>
      </c>
      <c r="C4016" s="1" t="s">
        <v>55</v>
      </c>
      <c r="D4016" s="1" t="s">
        <v>56</v>
      </c>
      <c r="E4016" s="1" t="s">
        <v>15</v>
      </c>
      <c r="F4016">
        <v>2019</v>
      </c>
      <c r="G4016">
        <v>12</v>
      </c>
      <c r="H4016">
        <v>749</v>
      </c>
      <c r="I4016">
        <v>7483</v>
      </c>
      <c r="J4016" s="4">
        <f>SUMIFS(I:I,D:D,External_Data[[#This Row],[Brand]],F:F,External_Data[[#This Row],[Year]])</f>
        <v>578823</v>
      </c>
      <c r="K40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578823</v>
      </c>
    </row>
    <row r="4017" spans="1:11" x14ac:dyDescent="0.25">
      <c r="A4017" s="1" t="s">
        <v>9</v>
      </c>
      <c r="B4017" s="1" t="s">
        <v>47</v>
      </c>
      <c r="C4017" s="1" t="s">
        <v>55</v>
      </c>
      <c r="D4017" s="1" t="s">
        <v>56</v>
      </c>
      <c r="E4017" s="1" t="s">
        <v>15</v>
      </c>
      <c r="F4017">
        <v>2020</v>
      </c>
      <c r="G4017">
        <v>1</v>
      </c>
      <c r="H4017">
        <v>735</v>
      </c>
      <c r="I4017">
        <v>73395</v>
      </c>
      <c r="J4017" s="4">
        <f>SUMIFS(I:I,D:D,External_Data[[#This Row],[Brand]],F:F,External_Data[[#This Row],[Year]])</f>
        <v>2423652</v>
      </c>
      <c r="K40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2433816</v>
      </c>
    </row>
    <row r="4018" spans="1:11" x14ac:dyDescent="0.25">
      <c r="A4018" s="1" t="s">
        <v>9</v>
      </c>
      <c r="B4018" s="1" t="s">
        <v>47</v>
      </c>
      <c r="C4018" s="1" t="s">
        <v>55</v>
      </c>
      <c r="D4018" s="1" t="s">
        <v>56</v>
      </c>
      <c r="E4018" s="1" t="s">
        <v>15</v>
      </c>
      <c r="F4018">
        <v>2020</v>
      </c>
      <c r="G4018">
        <v>2</v>
      </c>
      <c r="H4018">
        <v>8295</v>
      </c>
      <c r="I4018">
        <v>8211</v>
      </c>
      <c r="J4018" s="4">
        <f>SUMIFS(I:I,D:D,External_Data[[#This Row],[Brand]],F:F,External_Data[[#This Row],[Year]])</f>
        <v>2423652</v>
      </c>
      <c r="K40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2433032</v>
      </c>
    </row>
    <row r="4019" spans="1:11" x14ac:dyDescent="0.25">
      <c r="A4019" s="1" t="s">
        <v>9</v>
      </c>
      <c r="B4019" s="1" t="s">
        <v>47</v>
      </c>
      <c r="C4019" s="1" t="s">
        <v>55</v>
      </c>
      <c r="D4019" s="1" t="s">
        <v>56</v>
      </c>
      <c r="E4019" s="1" t="s">
        <v>15</v>
      </c>
      <c r="F4019">
        <v>2020</v>
      </c>
      <c r="G4019">
        <v>3</v>
      </c>
      <c r="H4019">
        <v>8295</v>
      </c>
      <c r="I4019">
        <v>83265</v>
      </c>
      <c r="J4019" s="4">
        <f>SUMIFS(I:I,D:D,External_Data[[#This Row],[Brand]],F:F,External_Data[[#This Row],[Year]])</f>
        <v>2423652</v>
      </c>
      <c r="K40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2431849</v>
      </c>
    </row>
    <row r="4020" spans="1:11" x14ac:dyDescent="0.25">
      <c r="A4020" s="1" t="s">
        <v>9</v>
      </c>
      <c r="B4020" s="1" t="s">
        <v>47</v>
      </c>
      <c r="C4020" s="1" t="s">
        <v>55</v>
      </c>
      <c r="D4020" s="1" t="s">
        <v>56</v>
      </c>
      <c r="E4020" s="1" t="s">
        <v>15</v>
      </c>
      <c r="F4020">
        <v>2020</v>
      </c>
      <c r="G4020">
        <v>4</v>
      </c>
      <c r="H4020">
        <v>966</v>
      </c>
      <c r="I4020">
        <v>95445</v>
      </c>
      <c r="J4020" s="4">
        <f>SUMIFS(I:I,D:D,External_Data[[#This Row],[Brand]],F:F,External_Data[[#This Row],[Year]])</f>
        <v>2423652</v>
      </c>
      <c r="K40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2430512</v>
      </c>
    </row>
    <row r="4021" spans="1:11" x14ac:dyDescent="0.25">
      <c r="A4021" s="1" t="s">
        <v>9</v>
      </c>
      <c r="B4021" s="1" t="s">
        <v>47</v>
      </c>
      <c r="C4021" s="1" t="s">
        <v>55</v>
      </c>
      <c r="D4021" s="1" t="s">
        <v>56</v>
      </c>
      <c r="E4021" s="1" t="s">
        <v>15</v>
      </c>
      <c r="F4021">
        <v>2020</v>
      </c>
      <c r="G4021">
        <v>5</v>
      </c>
      <c r="H4021">
        <v>756</v>
      </c>
      <c r="I4021">
        <v>7539</v>
      </c>
      <c r="J4021" s="4">
        <f>SUMIFS(I:I,D:D,External_Data[[#This Row],[Brand]],F:F,External_Data[[#This Row],[Year]])</f>
        <v>2423652</v>
      </c>
      <c r="K40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2429595</v>
      </c>
    </row>
    <row r="4022" spans="1:11" x14ac:dyDescent="0.25">
      <c r="A4022" s="1" t="s">
        <v>9</v>
      </c>
      <c r="B4022" s="1" t="s">
        <v>47</v>
      </c>
      <c r="C4022" s="1" t="s">
        <v>55</v>
      </c>
      <c r="D4022" s="1" t="s">
        <v>56</v>
      </c>
      <c r="E4022" s="1" t="s">
        <v>15</v>
      </c>
      <c r="F4022">
        <v>2020</v>
      </c>
      <c r="G4022">
        <v>6</v>
      </c>
      <c r="H4022">
        <v>13335</v>
      </c>
      <c r="I4022">
        <v>131985</v>
      </c>
      <c r="J4022" s="4">
        <f>SUMIFS(I:I,D:D,External_Data[[#This Row],[Brand]],F:F,External_Data[[#This Row],[Year]])</f>
        <v>2423652</v>
      </c>
      <c r="K40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2428447</v>
      </c>
    </row>
    <row r="4023" spans="1:11" x14ac:dyDescent="0.25">
      <c r="A4023" s="1" t="s">
        <v>9</v>
      </c>
      <c r="B4023" s="1" t="s">
        <v>47</v>
      </c>
      <c r="C4023" s="1" t="s">
        <v>55</v>
      </c>
      <c r="D4023" s="1" t="s">
        <v>56</v>
      </c>
      <c r="E4023" s="1" t="s">
        <v>15</v>
      </c>
      <c r="F4023">
        <v>2020</v>
      </c>
      <c r="G4023">
        <v>7</v>
      </c>
      <c r="H4023">
        <v>462</v>
      </c>
      <c r="I4023">
        <v>4599</v>
      </c>
      <c r="J4023" s="4">
        <f>SUMIFS(I:I,D:D,External_Data[[#This Row],[Brand]],F:F,External_Data[[#This Row],[Year]])</f>
        <v>2423652</v>
      </c>
      <c r="K40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2427621</v>
      </c>
    </row>
    <row r="4024" spans="1:11" x14ac:dyDescent="0.25">
      <c r="A4024" s="1" t="s">
        <v>9</v>
      </c>
      <c r="B4024" s="1" t="s">
        <v>47</v>
      </c>
      <c r="C4024" s="1" t="s">
        <v>55</v>
      </c>
      <c r="D4024" s="1" t="s">
        <v>56</v>
      </c>
      <c r="E4024" s="1" t="s">
        <v>15</v>
      </c>
      <c r="F4024">
        <v>2020</v>
      </c>
      <c r="G4024">
        <v>8</v>
      </c>
      <c r="H4024">
        <v>693</v>
      </c>
      <c r="I4024">
        <v>6783</v>
      </c>
      <c r="J4024" s="4">
        <f>SUMIFS(I:I,D:D,External_Data[[#This Row],[Brand]],F:F,External_Data[[#This Row],[Year]])</f>
        <v>2423652</v>
      </c>
      <c r="K40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2426515</v>
      </c>
    </row>
    <row r="4025" spans="1:11" x14ac:dyDescent="0.25">
      <c r="A4025" s="1" t="s">
        <v>9</v>
      </c>
      <c r="B4025" s="1" t="s">
        <v>47</v>
      </c>
      <c r="C4025" s="1" t="s">
        <v>55</v>
      </c>
      <c r="D4025" s="1" t="s">
        <v>56</v>
      </c>
      <c r="E4025" s="1" t="s">
        <v>15</v>
      </c>
      <c r="F4025">
        <v>2020</v>
      </c>
      <c r="G4025">
        <v>9</v>
      </c>
      <c r="H4025">
        <v>5565</v>
      </c>
      <c r="I4025">
        <v>54495</v>
      </c>
      <c r="J4025" s="4">
        <f>SUMIFS(I:I,D:D,External_Data[[#This Row],[Brand]],F:F,External_Data[[#This Row],[Year]])</f>
        <v>2423652</v>
      </c>
      <c r="K40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2425857</v>
      </c>
    </row>
    <row r="4026" spans="1:11" x14ac:dyDescent="0.25">
      <c r="A4026" s="1" t="s">
        <v>9</v>
      </c>
      <c r="B4026" s="1" t="s">
        <v>47</v>
      </c>
      <c r="C4026" s="1" t="s">
        <v>55</v>
      </c>
      <c r="D4026" s="1" t="s">
        <v>56</v>
      </c>
      <c r="E4026" s="1" t="s">
        <v>15</v>
      </c>
      <c r="F4026">
        <v>2020</v>
      </c>
      <c r="G4026">
        <v>10</v>
      </c>
      <c r="H4026">
        <v>11235</v>
      </c>
      <c r="I4026">
        <v>11340</v>
      </c>
      <c r="J4026" s="4">
        <f>SUMIFS(I:I,D:D,External_Data[[#This Row],[Brand]],F:F,External_Data[[#This Row],[Year]])</f>
        <v>2423652</v>
      </c>
      <c r="K40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2425017</v>
      </c>
    </row>
    <row r="4027" spans="1:11" x14ac:dyDescent="0.25">
      <c r="A4027" s="1" t="s">
        <v>9</v>
      </c>
      <c r="B4027" s="1" t="s">
        <v>47</v>
      </c>
      <c r="C4027" s="1" t="s">
        <v>55</v>
      </c>
      <c r="D4027" s="1" t="s">
        <v>56</v>
      </c>
      <c r="E4027" s="1" t="s">
        <v>15</v>
      </c>
      <c r="F4027">
        <v>2020</v>
      </c>
      <c r="G4027">
        <v>11</v>
      </c>
      <c r="H4027">
        <v>8925</v>
      </c>
      <c r="I4027">
        <v>90615</v>
      </c>
      <c r="J4027" s="4">
        <f>SUMIFS(I:I,D:D,External_Data[[#This Row],[Brand]],F:F,External_Data[[#This Row],[Year]])</f>
        <v>2423652</v>
      </c>
      <c r="K40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2424401</v>
      </c>
    </row>
    <row r="4028" spans="1:11" x14ac:dyDescent="0.25">
      <c r="A4028" s="1" t="s">
        <v>9</v>
      </c>
      <c r="B4028" s="1" t="s">
        <v>47</v>
      </c>
      <c r="C4028" s="1" t="s">
        <v>55</v>
      </c>
      <c r="D4028" s="1" t="s">
        <v>56</v>
      </c>
      <c r="E4028" s="1" t="s">
        <v>15</v>
      </c>
      <c r="F4028">
        <v>2020</v>
      </c>
      <c r="G4028">
        <v>12</v>
      </c>
      <c r="H4028">
        <v>6195</v>
      </c>
      <c r="I4028">
        <v>61635</v>
      </c>
      <c r="J4028" s="4">
        <f>SUMIFS(I:I,D:D,External_Data[[#This Row],[Brand]],F:F,External_Data[[#This Row],[Year]])</f>
        <v>2423652</v>
      </c>
      <c r="K40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2423652</v>
      </c>
    </row>
    <row r="4029" spans="1:11" x14ac:dyDescent="0.25">
      <c r="A4029" s="1" t="s">
        <v>9</v>
      </c>
      <c r="B4029" s="1" t="s">
        <v>47</v>
      </c>
      <c r="C4029" s="1" t="s">
        <v>55</v>
      </c>
      <c r="D4029" s="1" t="s">
        <v>56</v>
      </c>
      <c r="E4029" s="1" t="s">
        <v>15</v>
      </c>
      <c r="F4029">
        <v>2021</v>
      </c>
      <c r="G4029">
        <v>1</v>
      </c>
      <c r="H4029">
        <v>7084</v>
      </c>
      <c r="I4029">
        <v>69874</v>
      </c>
      <c r="J4029" s="4">
        <f>SUMIFS(I:I,D:D,External_Data[[#This Row],[Brand]],F:F,External_Data[[#This Row],[Year]])</f>
        <v>4833220</v>
      </c>
      <c r="K40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4897942</v>
      </c>
    </row>
    <row r="4030" spans="1:11" x14ac:dyDescent="0.25">
      <c r="A4030" s="1" t="s">
        <v>9</v>
      </c>
      <c r="B4030" s="1" t="s">
        <v>47</v>
      </c>
      <c r="C4030" s="1" t="s">
        <v>55</v>
      </c>
      <c r="D4030" s="1" t="s">
        <v>56</v>
      </c>
      <c r="E4030" s="1" t="s">
        <v>15</v>
      </c>
      <c r="F4030">
        <v>2021</v>
      </c>
      <c r="G4030">
        <v>2</v>
      </c>
      <c r="H4030">
        <v>805</v>
      </c>
      <c r="I4030">
        <v>8211</v>
      </c>
      <c r="J4030" s="4">
        <f>SUMIFS(I:I,D:D,External_Data[[#This Row],[Brand]],F:F,External_Data[[#This Row],[Year]])</f>
        <v>4833220</v>
      </c>
      <c r="K40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4889647</v>
      </c>
    </row>
    <row r="4031" spans="1:11" x14ac:dyDescent="0.25">
      <c r="A4031" s="1" t="s">
        <v>9</v>
      </c>
      <c r="B4031" s="1" t="s">
        <v>47</v>
      </c>
      <c r="C4031" s="1" t="s">
        <v>55</v>
      </c>
      <c r="D4031" s="1" t="s">
        <v>56</v>
      </c>
      <c r="E4031" s="1" t="s">
        <v>15</v>
      </c>
      <c r="F4031">
        <v>2021</v>
      </c>
      <c r="G4031">
        <v>3</v>
      </c>
      <c r="H4031">
        <v>17227</v>
      </c>
      <c r="I4031">
        <v>170982</v>
      </c>
      <c r="J4031" s="4">
        <f>SUMIFS(I:I,D:D,External_Data[[#This Row],[Brand]],F:F,External_Data[[#This Row],[Year]])</f>
        <v>4833220</v>
      </c>
      <c r="K40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4881352</v>
      </c>
    </row>
    <row r="4032" spans="1:11" x14ac:dyDescent="0.25">
      <c r="A4032" s="1" t="s">
        <v>9</v>
      </c>
      <c r="B4032" s="1" t="s">
        <v>47</v>
      </c>
      <c r="C4032" s="1" t="s">
        <v>55</v>
      </c>
      <c r="D4032" s="1" t="s">
        <v>56</v>
      </c>
      <c r="E4032" s="1" t="s">
        <v>15</v>
      </c>
      <c r="F4032">
        <v>2021</v>
      </c>
      <c r="G4032">
        <v>4</v>
      </c>
      <c r="H4032">
        <v>11592</v>
      </c>
      <c r="I4032">
        <v>117047</v>
      </c>
      <c r="J4032" s="4">
        <f>SUMIFS(I:I,D:D,External_Data[[#This Row],[Brand]],F:F,External_Data[[#This Row],[Year]])</f>
        <v>4833220</v>
      </c>
      <c r="K40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4880386</v>
      </c>
    </row>
    <row r="4033" spans="1:11" x14ac:dyDescent="0.25">
      <c r="A4033" s="1" t="s">
        <v>9</v>
      </c>
      <c r="B4033" s="1" t="s">
        <v>47</v>
      </c>
      <c r="C4033" s="1" t="s">
        <v>55</v>
      </c>
      <c r="D4033" s="1" t="s">
        <v>56</v>
      </c>
      <c r="E4033" s="1" t="s">
        <v>15</v>
      </c>
      <c r="F4033">
        <v>2021</v>
      </c>
      <c r="G4033">
        <v>5</v>
      </c>
      <c r="H4033">
        <v>5635</v>
      </c>
      <c r="I4033">
        <v>56833</v>
      </c>
      <c r="J4033" s="4">
        <f>SUMIFS(I:I,D:D,External_Data[[#This Row],[Brand]],F:F,External_Data[[#This Row],[Year]])</f>
        <v>4833220</v>
      </c>
      <c r="K40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4879630</v>
      </c>
    </row>
    <row r="4034" spans="1:11" x14ac:dyDescent="0.25">
      <c r="A4034" s="1" t="s">
        <v>9</v>
      </c>
      <c r="B4034" s="1" t="s">
        <v>47</v>
      </c>
      <c r="C4034" s="1" t="s">
        <v>55</v>
      </c>
      <c r="D4034" s="1" t="s">
        <v>56</v>
      </c>
      <c r="E4034" s="1" t="s">
        <v>15</v>
      </c>
      <c r="F4034">
        <v>2021</v>
      </c>
      <c r="G4034">
        <v>6</v>
      </c>
      <c r="H4034">
        <v>4991</v>
      </c>
      <c r="I4034">
        <v>48622</v>
      </c>
      <c r="J4034" s="4">
        <f>SUMIFS(I:I,D:D,External_Data[[#This Row],[Brand]],F:F,External_Data[[#This Row],[Year]])</f>
        <v>4833220</v>
      </c>
      <c r="K40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4866295</v>
      </c>
    </row>
    <row r="4035" spans="1:11" x14ac:dyDescent="0.25">
      <c r="A4035" s="1" t="s">
        <v>9</v>
      </c>
      <c r="B4035" s="1" t="s">
        <v>47</v>
      </c>
      <c r="C4035" s="1" t="s">
        <v>55</v>
      </c>
      <c r="D4035" s="1" t="s">
        <v>56</v>
      </c>
      <c r="E4035" s="1" t="s">
        <v>15</v>
      </c>
      <c r="F4035">
        <v>2021</v>
      </c>
      <c r="G4035">
        <v>7</v>
      </c>
      <c r="H4035">
        <v>1127</v>
      </c>
      <c r="I4035">
        <v>111734</v>
      </c>
      <c r="J4035" s="4">
        <f>SUMIFS(I:I,D:D,External_Data[[#This Row],[Brand]],F:F,External_Data[[#This Row],[Year]])</f>
        <v>4833220</v>
      </c>
      <c r="K40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4865833</v>
      </c>
    </row>
    <row r="4036" spans="1:11" x14ac:dyDescent="0.25">
      <c r="A4036" s="1" t="s">
        <v>9</v>
      </c>
      <c r="B4036" s="1" t="s">
        <v>47</v>
      </c>
      <c r="C4036" s="1" t="s">
        <v>55</v>
      </c>
      <c r="D4036" s="1" t="s">
        <v>56</v>
      </c>
      <c r="E4036" s="1" t="s">
        <v>15</v>
      </c>
      <c r="F4036">
        <v>2021</v>
      </c>
      <c r="G4036">
        <v>8</v>
      </c>
      <c r="H4036">
        <v>8533</v>
      </c>
      <c r="I4036">
        <v>85008</v>
      </c>
      <c r="J4036" s="4">
        <f>SUMIFS(I:I,D:D,External_Data[[#This Row],[Brand]],F:F,External_Data[[#This Row],[Year]])</f>
        <v>4833220</v>
      </c>
      <c r="K40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4865140</v>
      </c>
    </row>
    <row r="4037" spans="1:11" x14ac:dyDescent="0.25">
      <c r="A4037" s="1" t="s">
        <v>9</v>
      </c>
      <c r="B4037" s="1" t="s">
        <v>47</v>
      </c>
      <c r="C4037" s="1" t="s">
        <v>55</v>
      </c>
      <c r="D4037" s="1" t="s">
        <v>56</v>
      </c>
      <c r="E4037" s="1" t="s">
        <v>15</v>
      </c>
      <c r="F4037">
        <v>2021</v>
      </c>
      <c r="G4037">
        <v>9</v>
      </c>
      <c r="H4037">
        <v>10626</v>
      </c>
      <c r="I4037">
        <v>105455</v>
      </c>
      <c r="J4037" s="4">
        <f>SUMIFS(I:I,D:D,External_Data[[#This Row],[Brand]],F:F,External_Data[[#This Row],[Year]])</f>
        <v>4833220</v>
      </c>
      <c r="K40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4859575</v>
      </c>
    </row>
    <row r="4038" spans="1:11" x14ac:dyDescent="0.25">
      <c r="A4038" s="1" t="s">
        <v>9</v>
      </c>
      <c r="B4038" s="1" t="s">
        <v>47</v>
      </c>
      <c r="C4038" s="1" t="s">
        <v>55</v>
      </c>
      <c r="D4038" s="1" t="s">
        <v>56</v>
      </c>
      <c r="E4038" s="1" t="s">
        <v>15</v>
      </c>
      <c r="F4038">
        <v>2021</v>
      </c>
      <c r="G4038">
        <v>10</v>
      </c>
      <c r="H4038">
        <v>3864</v>
      </c>
      <c r="I4038">
        <v>38157</v>
      </c>
      <c r="J4038" s="4">
        <f>SUMIFS(I:I,D:D,External_Data[[#This Row],[Brand]],F:F,External_Data[[#This Row],[Year]])</f>
        <v>4833220</v>
      </c>
      <c r="K40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4848340</v>
      </c>
    </row>
    <row r="4039" spans="1:11" x14ac:dyDescent="0.25">
      <c r="A4039" s="1" t="s">
        <v>9</v>
      </c>
      <c r="B4039" s="1" t="s">
        <v>47</v>
      </c>
      <c r="C4039" s="1" t="s">
        <v>55</v>
      </c>
      <c r="D4039" s="1" t="s">
        <v>56</v>
      </c>
      <c r="E4039" s="1" t="s">
        <v>15</v>
      </c>
      <c r="F4039">
        <v>2021</v>
      </c>
      <c r="G4039">
        <v>11</v>
      </c>
      <c r="H4039">
        <v>7406</v>
      </c>
      <c r="I4039">
        <v>73416</v>
      </c>
      <c r="J4039" s="4">
        <f>SUMIFS(I:I,D:D,External_Data[[#This Row],[Brand]],F:F,External_Data[[#This Row],[Year]])</f>
        <v>4833220</v>
      </c>
      <c r="K40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4839415</v>
      </c>
    </row>
    <row r="4040" spans="1:11" x14ac:dyDescent="0.25">
      <c r="A4040" s="1" t="s">
        <v>9</v>
      </c>
      <c r="B4040" s="1" t="s">
        <v>47</v>
      </c>
      <c r="C4040" s="1" t="s">
        <v>55</v>
      </c>
      <c r="D4040" s="1" t="s">
        <v>56</v>
      </c>
      <c r="E4040" s="1" t="s">
        <v>15</v>
      </c>
      <c r="F4040">
        <v>2021</v>
      </c>
      <c r="G4040">
        <v>12</v>
      </c>
      <c r="H4040">
        <v>11592</v>
      </c>
      <c r="I4040">
        <v>116081</v>
      </c>
      <c r="J4040" s="4">
        <f>SUMIFS(I:I,D:D,External_Data[[#This Row],[Brand]],F:F,External_Data[[#This Row],[Year]])</f>
        <v>4833220</v>
      </c>
      <c r="K40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4833220</v>
      </c>
    </row>
    <row r="4041" spans="1:11" x14ac:dyDescent="0.25">
      <c r="A4041" s="1" t="s">
        <v>9</v>
      </c>
      <c r="B4041" s="1" t="s">
        <v>47</v>
      </c>
      <c r="C4041" s="1" t="s">
        <v>55</v>
      </c>
      <c r="D4041" s="1" t="s">
        <v>56</v>
      </c>
      <c r="E4041" s="1" t="s">
        <v>15</v>
      </c>
      <c r="F4041">
        <v>2022</v>
      </c>
      <c r="G4041">
        <v>1</v>
      </c>
      <c r="H4041">
        <v>1008</v>
      </c>
      <c r="I4041">
        <v>9933</v>
      </c>
      <c r="J4041" s="4">
        <f>SUMIFS(I:I,D:D,External_Data[[#This Row],[Brand]],F:F,External_Data[[#This Row],[Year]])</f>
        <v>508347</v>
      </c>
      <c r="K40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591745</v>
      </c>
    </row>
    <row r="4042" spans="1:11" x14ac:dyDescent="0.25">
      <c r="A4042" s="1" t="s">
        <v>9</v>
      </c>
      <c r="B4042" s="1" t="s">
        <v>47</v>
      </c>
      <c r="C4042" s="1" t="s">
        <v>55</v>
      </c>
      <c r="D4042" s="1" t="s">
        <v>56</v>
      </c>
      <c r="E4042" s="1" t="s">
        <v>15</v>
      </c>
      <c r="F4042">
        <v>2022</v>
      </c>
      <c r="G4042">
        <v>2</v>
      </c>
      <c r="H4042">
        <v>1344</v>
      </c>
      <c r="I4042">
        <v>13251</v>
      </c>
      <c r="J4042" s="4">
        <f>SUMIFS(I:I,D:D,External_Data[[#This Row],[Brand]],F:F,External_Data[[#This Row],[Year]])</f>
        <v>508347</v>
      </c>
      <c r="K40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590940</v>
      </c>
    </row>
    <row r="4043" spans="1:11" x14ac:dyDescent="0.25">
      <c r="A4043" s="1" t="s">
        <v>9</v>
      </c>
      <c r="B4043" s="1" t="s">
        <v>47</v>
      </c>
      <c r="C4043" s="1" t="s">
        <v>55</v>
      </c>
      <c r="D4043" s="1" t="s">
        <v>56</v>
      </c>
      <c r="E4043" s="1" t="s">
        <v>15</v>
      </c>
      <c r="F4043">
        <v>2022</v>
      </c>
      <c r="G4043">
        <v>3</v>
      </c>
      <c r="H4043">
        <v>1113</v>
      </c>
      <c r="I4043">
        <v>11088</v>
      </c>
      <c r="J4043" s="4">
        <f>SUMIFS(I:I,D:D,External_Data[[#This Row],[Brand]],F:F,External_Data[[#This Row],[Year]])</f>
        <v>508347</v>
      </c>
      <c r="K40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573713</v>
      </c>
    </row>
    <row r="4044" spans="1:11" x14ac:dyDescent="0.25">
      <c r="A4044" s="1" t="s">
        <v>9</v>
      </c>
      <c r="B4044" s="1" t="s">
        <v>47</v>
      </c>
      <c r="C4044" s="1" t="s">
        <v>55</v>
      </c>
      <c r="D4044" s="1" t="s">
        <v>56</v>
      </c>
      <c r="E4044" s="1" t="s">
        <v>15</v>
      </c>
      <c r="F4044">
        <v>2022</v>
      </c>
      <c r="G4044">
        <v>4</v>
      </c>
      <c r="H4044">
        <v>777</v>
      </c>
      <c r="I4044">
        <v>7812</v>
      </c>
      <c r="J4044" s="4">
        <f>SUMIFS(I:I,D:D,External_Data[[#This Row],[Brand]],F:F,External_Data[[#This Row],[Year]])</f>
        <v>508347</v>
      </c>
      <c r="K40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562121</v>
      </c>
    </row>
    <row r="4045" spans="1:11" x14ac:dyDescent="0.25">
      <c r="A4045" s="1" t="s">
        <v>9</v>
      </c>
      <c r="B4045" s="1" t="s">
        <v>47</v>
      </c>
      <c r="C4045" s="1" t="s">
        <v>55</v>
      </c>
      <c r="D4045" s="1" t="s">
        <v>56</v>
      </c>
      <c r="E4045" s="1" t="s">
        <v>15</v>
      </c>
      <c r="F4045">
        <v>2022</v>
      </c>
      <c r="G4045">
        <v>5</v>
      </c>
      <c r="H4045">
        <v>966</v>
      </c>
      <c r="I4045">
        <v>9471</v>
      </c>
      <c r="J4045" s="4">
        <f>SUMIFS(I:I,D:D,External_Data[[#This Row],[Brand]],F:F,External_Data[[#This Row],[Year]])</f>
        <v>508347</v>
      </c>
      <c r="K40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556486</v>
      </c>
    </row>
    <row r="4046" spans="1:11" x14ac:dyDescent="0.25">
      <c r="A4046" s="1" t="s">
        <v>9</v>
      </c>
      <c r="B4046" s="1" t="s">
        <v>47</v>
      </c>
      <c r="C4046" s="1" t="s">
        <v>55</v>
      </c>
      <c r="D4046" s="1" t="s">
        <v>56</v>
      </c>
      <c r="E4046" s="1" t="s">
        <v>15</v>
      </c>
      <c r="F4046">
        <v>2022</v>
      </c>
      <c r="G4046">
        <v>6</v>
      </c>
      <c r="H4046">
        <v>735</v>
      </c>
      <c r="I4046">
        <v>7413</v>
      </c>
      <c r="J4046" s="4">
        <f>SUMIFS(I:I,D:D,External_Data[[#This Row],[Brand]],F:F,External_Data[[#This Row],[Year]])</f>
        <v>508347</v>
      </c>
      <c r="K40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551495</v>
      </c>
    </row>
    <row r="4047" spans="1:11" x14ac:dyDescent="0.25">
      <c r="A4047" s="1" t="s">
        <v>9</v>
      </c>
      <c r="B4047" s="1" t="s">
        <v>47</v>
      </c>
      <c r="C4047" s="1" t="s">
        <v>55</v>
      </c>
      <c r="D4047" s="1" t="s">
        <v>56</v>
      </c>
      <c r="E4047" s="1" t="s">
        <v>15</v>
      </c>
      <c r="F4047">
        <v>2022</v>
      </c>
      <c r="G4047">
        <v>7</v>
      </c>
      <c r="H4047">
        <v>273</v>
      </c>
      <c r="I4047">
        <v>2520</v>
      </c>
      <c r="J4047" s="4">
        <f>SUMIFS(I:I,D:D,External_Data[[#This Row],[Brand]],F:F,External_Data[[#This Row],[Year]])</f>
        <v>508347</v>
      </c>
      <c r="K40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550368</v>
      </c>
    </row>
    <row r="4048" spans="1:11" x14ac:dyDescent="0.25">
      <c r="A4048" s="1" t="s">
        <v>9</v>
      </c>
      <c r="B4048" s="1" t="s">
        <v>47</v>
      </c>
      <c r="C4048" s="1" t="s">
        <v>55</v>
      </c>
      <c r="D4048" s="1" t="s">
        <v>56</v>
      </c>
      <c r="E4048" s="1" t="s">
        <v>15</v>
      </c>
      <c r="F4048">
        <v>2022</v>
      </c>
      <c r="G4048">
        <v>8</v>
      </c>
      <c r="H4048">
        <v>924</v>
      </c>
      <c r="I4048">
        <v>9009</v>
      </c>
      <c r="J4048" s="4">
        <f>SUMIFS(I:I,D:D,External_Data[[#This Row],[Brand]],F:F,External_Data[[#This Row],[Year]])</f>
        <v>508347</v>
      </c>
      <c r="K40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541835</v>
      </c>
    </row>
    <row r="4049" spans="1:11" x14ac:dyDescent="0.25">
      <c r="A4049" s="1" t="s">
        <v>9</v>
      </c>
      <c r="B4049" s="1" t="s">
        <v>47</v>
      </c>
      <c r="C4049" s="1" t="s">
        <v>55</v>
      </c>
      <c r="D4049" s="1" t="s">
        <v>56</v>
      </c>
      <c r="E4049" s="1" t="s">
        <v>15</v>
      </c>
      <c r="F4049">
        <v>2022</v>
      </c>
      <c r="G4049">
        <v>9</v>
      </c>
      <c r="H4049">
        <v>882</v>
      </c>
      <c r="I4049">
        <v>8820</v>
      </c>
      <c r="J4049" s="4">
        <f>SUMIFS(I:I,D:D,External_Data[[#This Row],[Brand]],F:F,External_Data[[#This Row],[Year]])</f>
        <v>508347</v>
      </c>
      <c r="K40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531209</v>
      </c>
    </row>
    <row r="4050" spans="1:11" x14ac:dyDescent="0.25">
      <c r="A4050" s="1" t="s">
        <v>9</v>
      </c>
      <c r="B4050" s="1" t="s">
        <v>47</v>
      </c>
      <c r="C4050" s="1" t="s">
        <v>55</v>
      </c>
      <c r="D4050" s="1" t="s">
        <v>56</v>
      </c>
      <c r="E4050" s="1" t="s">
        <v>15</v>
      </c>
      <c r="F4050">
        <v>2022</v>
      </c>
      <c r="G4050">
        <v>10</v>
      </c>
      <c r="H4050">
        <v>1512</v>
      </c>
      <c r="I4050">
        <v>15141</v>
      </c>
      <c r="J4050" s="4">
        <f>SUMIFS(I:I,D:D,External_Data[[#This Row],[Brand]],F:F,External_Data[[#This Row],[Year]])</f>
        <v>508347</v>
      </c>
      <c r="K40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527345</v>
      </c>
    </row>
    <row r="4051" spans="1:11" x14ac:dyDescent="0.25">
      <c r="A4051" s="1" t="s">
        <v>9</v>
      </c>
      <c r="B4051" s="1" t="s">
        <v>47</v>
      </c>
      <c r="C4051" s="1" t="s">
        <v>55</v>
      </c>
      <c r="D4051" s="1" t="s">
        <v>56</v>
      </c>
      <c r="E4051" s="1" t="s">
        <v>15</v>
      </c>
      <c r="F4051">
        <v>2022</v>
      </c>
      <c r="G4051">
        <v>11</v>
      </c>
      <c r="H4051">
        <v>651</v>
      </c>
      <c r="I4051">
        <v>6258</v>
      </c>
      <c r="J4051" s="4">
        <f>SUMIFS(I:I,D:D,External_Data[[#This Row],[Brand]],F:F,External_Data[[#This Row],[Year]])</f>
        <v>508347</v>
      </c>
      <c r="K40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519939</v>
      </c>
    </row>
    <row r="4052" spans="1:11" x14ac:dyDescent="0.25">
      <c r="A4052" s="1" t="s">
        <v>9</v>
      </c>
      <c r="B4052" s="1" t="s">
        <v>47</v>
      </c>
      <c r="C4052" s="1" t="s">
        <v>55</v>
      </c>
      <c r="D4052" s="1" t="s">
        <v>56</v>
      </c>
      <c r="E4052" s="1" t="s">
        <v>15</v>
      </c>
      <c r="F4052">
        <v>2022</v>
      </c>
      <c r="G4052">
        <v>12</v>
      </c>
      <c r="H4052">
        <v>378</v>
      </c>
      <c r="I4052">
        <v>3486</v>
      </c>
      <c r="J4052" s="4">
        <f>SUMIFS(I:I,D:D,External_Data[[#This Row],[Brand]],F:F,External_Data[[#This Row],[Year]])</f>
        <v>508347</v>
      </c>
      <c r="K40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508347</v>
      </c>
    </row>
    <row r="4053" spans="1:11" x14ac:dyDescent="0.25">
      <c r="A4053" s="1" t="s">
        <v>9</v>
      </c>
      <c r="B4053" s="1" t="s">
        <v>47</v>
      </c>
      <c r="C4053" s="1" t="s">
        <v>55</v>
      </c>
      <c r="D4053" s="1" t="s">
        <v>56</v>
      </c>
      <c r="E4053" s="1" t="s">
        <v>15</v>
      </c>
      <c r="F4053">
        <v>2023</v>
      </c>
      <c r="G4053">
        <v>1</v>
      </c>
      <c r="H4053">
        <v>1176</v>
      </c>
      <c r="I4053">
        <v>11340</v>
      </c>
      <c r="J4053" s="4">
        <f>SUMIFS(I:I,D:D,External_Data[[#This Row],[Brand]],F:F,External_Data[[#This Row],[Year]])</f>
        <v>137508</v>
      </c>
      <c r="K40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147063</v>
      </c>
    </row>
    <row r="4054" spans="1:11" x14ac:dyDescent="0.25">
      <c r="A4054" s="1" t="s">
        <v>9</v>
      </c>
      <c r="B4054" s="1" t="s">
        <v>47</v>
      </c>
      <c r="C4054" s="1" t="s">
        <v>55</v>
      </c>
      <c r="D4054" s="1" t="s">
        <v>56</v>
      </c>
      <c r="E4054" s="1" t="s">
        <v>15</v>
      </c>
      <c r="F4054">
        <v>2023</v>
      </c>
      <c r="G4054">
        <v>2</v>
      </c>
      <c r="H4054">
        <v>672</v>
      </c>
      <c r="I4054">
        <v>6692</v>
      </c>
      <c r="J4054" s="4">
        <f>SUMIFS(I:I,D:D,External_Data[[#This Row],[Brand]],F:F,External_Data[[#This Row],[Year]])</f>
        <v>137508</v>
      </c>
      <c r="K40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145719</v>
      </c>
    </row>
    <row r="4055" spans="1:11" x14ac:dyDescent="0.25">
      <c r="A4055" s="1" t="s">
        <v>9</v>
      </c>
      <c r="B4055" s="1" t="s">
        <v>47</v>
      </c>
      <c r="C4055" s="1" t="s">
        <v>55</v>
      </c>
      <c r="D4055" s="1" t="s">
        <v>56</v>
      </c>
      <c r="E4055" s="1" t="s">
        <v>15</v>
      </c>
      <c r="F4055">
        <v>2023</v>
      </c>
      <c r="G4055">
        <v>3</v>
      </c>
      <c r="H4055">
        <v>1400</v>
      </c>
      <c r="I4055">
        <v>14112</v>
      </c>
      <c r="J4055" s="4">
        <f>SUMIFS(I:I,D:D,External_Data[[#This Row],[Brand]],F:F,External_Data[[#This Row],[Year]])</f>
        <v>137508</v>
      </c>
      <c r="K40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144606</v>
      </c>
    </row>
    <row r="4056" spans="1:11" x14ac:dyDescent="0.25">
      <c r="A4056" s="1" t="s">
        <v>9</v>
      </c>
      <c r="B4056" s="1" t="s">
        <v>57</v>
      </c>
      <c r="C4056" s="1" t="s">
        <v>18</v>
      </c>
      <c r="D4056" s="1" t="s">
        <v>58</v>
      </c>
      <c r="E4056" s="1" t="s">
        <v>13</v>
      </c>
      <c r="F4056">
        <v>2018</v>
      </c>
      <c r="G4056">
        <v>1</v>
      </c>
      <c r="H4056">
        <v>2863</v>
      </c>
      <c r="I4056">
        <v>16037</v>
      </c>
      <c r="J4056" s="4">
        <f>SUMIFS(I:I,D:D,External_Data[[#This Row],[Brand]],F:F,External_Data[[#This Row],[Year]])</f>
        <v>302470</v>
      </c>
      <c r="K40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57" spans="1:11" x14ac:dyDescent="0.25">
      <c r="A4057" s="1" t="s">
        <v>9</v>
      </c>
      <c r="B4057" s="1" t="s">
        <v>57</v>
      </c>
      <c r="C4057" s="1" t="s">
        <v>18</v>
      </c>
      <c r="D4057" s="1" t="s">
        <v>58</v>
      </c>
      <c r="E4057" s="1" t="s">
        <v>13</v>
      </c>
      <c r="F4057">
        <v>2018</v>
      </c>
      <c r="G4057">
        <v>2</v>
      </c>
      <c r="H4057">
        <v>2569</v>
      </c>
      <c r="I4057">
        <v>14399</v>
      </c>
      <c r="J4057" s="4">
        <f>SUMIFS(I:I,D:D,External_Data[[#This Row],[Brand]],F:F,External_Data[[#This Row],[Year]])</f>
        <v>302470</v>
      </c>
      <c r="K40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58" spans="1:11" x14ac:dyDescent="0.25">
      <c r="A4058" s="1" t="s">
        <v>9</v>
      </c>
      <c r="B4058" s="1" t="s">
        <v>57</v>
      </c>
      <c r="C4058" s="1" t="s">
        <v>18</v>
      </c>
      <c r="D4058" s="1" t="s">
        <v>58</v>
      </c>
      <c r="E4058" s="1" t="s">
        <v>13</v>
      </c>
      <c r="F4058">
        <v>2018</v>
      </c>
      <c r="G4058">
        <v>3</v>
      </c>
      <c r="H4058">
        <v>3248</v>
      </c>
      <c r="I4058">
        <v>18193</v>
      </c>
      <c r="J4058" s="4">
        <f>SUMIFS(I:I,D:D,External_Data[[#This Row],[Brand]],F:F,External_Data[[#This Row],[Year]])</f>
        <v>302470</v>
      </c>
      <c r="K40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59" spans="1:11" x14ac:dyDescent="0.25">
      <c r="A4059" s="1" t="s">
        <v>9</v>
      </c>
      <c r="B4059" s="1" t="s">
        <v>57</v>
      </c>
      <c r="C4059" s="1" t="s">
        <v>18</v>
      </c>
      <c r="D4059" s="1" t="s">
        <v>58</v>
      </c>
      <c r="E4059" s="1" t="s">
        <v>13</v>
      </c>
      <c r="F4059">
        <v>2018</v>
      </c>
      <c r="G4059">
        <v>4</v>
      </c>
      <c r="H4059">
        <v>3157</v>
      </c>
      <c r="I4059">
        <v>17703</v>
      </c>
      <c r="J4059" s="4">
        <f>SUMIFS(I:I,D:D,External_Data[[#This Row],[Brand]],F:F,External_Data[[#This Row],[Year]])</f>
        <v>302470</v>
      </c>
      <c r="K40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0" spans="1:11" x14ac:dyDescent="0.25">
      <c r="A4060" s="1" t="s">
        <v>9</v>
      </c>
      <c r="B4060" s="1" t="s">
        <v>57</v>
      </c>
      <c r="C4060" s="1" t="s">
        <v>18</v>
      </c>
      <c r="D4060" s="1" t="s">
        <v>58</v>
      </c>
      <c r="E4060" s="1" t="s">
        <v>13</v>
      </c>
      <c r="F4060">
        <v>2018</v>
      </c>
      <c r="G4060">
        <v>5</v>
      </c>
      <c r="H4060">
        <v>2429</v>
      </c>
      <c r="I4060">
        <v>13622</v>
      </c>
      <c r="J4060" s="4">
        <f>SUMIFS(I:I,D:D,External_Data[[#This Row],[Brand]],F:F,External_Data[[#This Row],[Year]])</f>
        <v>302470</v>
      </c>
      <c r="K40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1" spans="1:11" x14ac:dyDescent="0.25">
      <c r="A4061" s="1" t="s">
        <v>9</v>
      </c>
      <c r="B4061" s="1" t="s">
        <v>57</v>
      </c>
      <c r="C4061" s="1" t="s">
        <v>18</v>
      </c>
      <c r="D4061" s="1" t="s">
        <v>58</v>
      </c>
      <c r="E4061" s="1" t="s">
        <v>13</v>
      </c>
      <c r="F4061">
        <v>2018</v>
      </c>
      <c r="G4061">
        <v>6</v>
      </c>
      <c r="H4061">
        <v>3031</v>
      </c>
      <c r="I4061">
        <v>16940</v>
      </c>
      <c r="J4061" s="4">
        <f>SUMIFS(I:I,D:D,External_Data[[#This Row],[Brand]],F:F,External_Data[[#This Row],[Year]])</f>
        <v>302470</v>
      </c>
      <c r="K40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2" spans="1:11" x14ac:dyDescent="0.25">
      <c r="A4062" s="1" t="s">
        <v>9</v>
      </c>
      <c r="B4062" s="1" t="s">
        <v>57</v>
      </c>
      <c r="C4062" s="1" t="s">
        <v>18</v>
      </c>
      <c r="D4062" s="1" t="s">
        <v>58</v>
      </c>
      <c r="E4062" s="1" t="s">
        <v>13</v>
      </c>
      <c r="F4062">
        <v>2018</v>
      </c>
      <c r="G4062">
        <v>7</v>
      </c>
      <c r="H4062">
        <v>2667</v>
      </c>
      <c r="I4062">
        <v>14910</v>
      </c>
      <c r="J4062" s="4">
        <f>SUMIFS(I:I,D:D,External_Data[[#This Row],[Brand]],F:F,External_Data[[#This Row],[Year]])</f>
        <v>302470</v>
      </c>
      <c r="K40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3" spans="1:11" x14ac:dyDescent="0.25">
      <c r="A4063" s="1" t="s">
        <v>9</v>
      </c>
      <c r="B4063" s="1" t="s">
        <v>57</v>
      </c>
      <c r="C4063" s="1" t="s">
        <v>18</v>
      </c>
      <c r="D4063" s="1" t="s">
        <v>58</v>
      </c>
      <c r="E4063" s="1" t="s">
        <v>13</v>
      </c>
      <c r="F4063">
        <v>2018</v>
      </c>
      <c r="G4063">
        <v>8</v>
      </c>
      <c r="H4063">
        <v>3339</v>
      </c>
      <c r="I4063">
        <v>18725</v>
      </c>
      <c r="J4063" s="4">
        <f>SUMIFS(I:I,D:D,External_Data[[#This Row],[Brand]],F:F,External_Data[[#This Row],[Year]])</f>
        <v>302470</v>
      </c>
      <c r="K40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4" spans="1:11" x14ac:dyDescent="0.25">
      <c r="A4064" s="1" t="s">
        <v>9</v>
      </c>
      <c r="B4064" s="1" t="s">
        <v>57</v>
      </c>
      <c r="C4064" s="1" t="s">
        <v>18</v>
      </c>
      <c r="D4064" s="1" t="s">
        <v>58</v>
      </c>
      <c r="E4064" s="1" t="s">
        <v>13</v>
      </c>
      <c r="F4064">
        <v>2018</v>
      </c>
      <c r="G4064">
        <v>9</v>
      </c>
      <c r="H4064">
        <v>2793</v>
      </c>
      <c r="I4064">
        <v>15659</v>
      </c>
      <c r="J4064" s="4">
        <f>SUMIFS(I:I,D:D,External_Data[[#This Row],[Brand]],F:F,External_Data[[#This Row],[Year]])</f>
        <v>302470</v>
      </c>
      <c r="K40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5" spans="1:11" x14ac:dyDescent="0.25">
      <c r="A4065" s="1" t="s">
        <v>9</v>
      </c>
      <c r="B4065" s="1" t="s">
        <v>57</v>
      </c>
      <c r="C4065" s="1" t="s">
        <v>18</v>
      </c>
      <c r="D4065" s="1" t="s">
        <v>58</v>
      </c>
      <c r="E4065" s="1" t="s">
        <v>13</v>
      </c>
      <c r="F4065">
        <v>2018</v>
      </c>
      <c r="G4065">
        <v>10</v>
      </c>
      <c r="H4065">
        <v>4025</v>
      </c>
      <c r="I4065">
        <v>22561</v>
      </c>
      <c r="J4065" s="4">
        <f>SUMIFS(I:I,D:D,External_Data[[#This Row],[Brand]],F:F,External_Data[[#This Row],[Year]])</f>
        <v>302470</v>
      </c>
      <c r="K40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6" spans="1:11" x14ac:dyDescent="0.25">
      <c r="A4066" s="1" t="s">
        <v>9</v>
      </c>
      <c r="B4066" s="1" t="s">
        <v>57</v>
      </c>
      <c r="C4066" s="1" t="s">
        <v>18</v>
      </c>
      <c r="D4066" s="1" t="s">
        <v>58</v>
      </c>
      <c r="E4066" s="1" t="s">
        <v>13</v>
      </c>
      <c r="F4066">
        <v>2018</v>
      </c>
      <c r="G4066">
        <v>11</v>
      </c>
      <c r="H4066">
        <v>2674</v>
      </c>
      <c r="I4066">
        <v>14952</v>
      </c>
      <c r="J4066" s="4">
        <f>SUMIFS(I:I,D:D,External_Data[[#This Row],[Brand]],F:F,External_Data[[#This Row],[Year]])</f>
        <v>302470</v>
      </c>
      <c r="K40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7" spans="1:11" x14ac:dyDescent="0.25">
      <c r="A4067" s="1" t="s">
        <v>9</v>
      </c>
      <c r="B4067" s="1" t="s">
        <v>57</v>
      </c>
      <c r="C4067" s="1" t="s">
        <v>18</v>
      </c>
      <c r="D4067" s="1" t="s">
        <v>58</v>
      </c>
      <c r="E4067" s="1" t="s">
        <v>13</v>
      </c>
      <c r="F4067">
        <v>2018</v>
      </c>
      <c r="G4067">
        <v>12</v>
      </c>
      <c r="H4067">
        <v>3227</v>
      </c>
      <c r="I4067">
        <v>18046</v>
      </c>
      <c r="J4067" s="4">
        <f>SUMIFS(I:I,D:D,External_Data[[#This Row],[Brand]],F:F,External_Data[[#This Row],[Year]])</f>
        <v>302470</v>
      </c>
      <c r="K40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068" spans="1:11" x14ac:dyDescent="0.25">
      <c r="A4068" s="1" t="s">
        <v>9</v>
      </c>
      <c r="B4068" s="1" t="s">
        <v>57</v>
      </c>
      <c r="C4068" s="1" t="s">
        <v>18</v>
      </c>
      <c r="D4068" s="1" t="s">
        <v>58</v>
      </c>
      <c r="E4068" s="1" t="s">
        <v>13</v>
      </c>
      <c r="F4068">
        <v>2019</v>
      </c>
      <c r="G4068">
        <v>1</v>
      </c>
      <c r="H4068">
        <v>3948</v>
      </c>
      <c r="I4068">
        <v>22106</v>
      </c>
      <c r="J4068" s="4">
        <f>SUMIFS(I:I,D:D,External_Data[[#This Row],[Brand]],F:F,External_Data[[#This Row],[Year]])</f>
        <v>309351</v>
      </c>
      <c r="K40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342510</v>
      </c>
    </row>
    <row r="4069" spans="1:11" x14ac:dyDescent="0.25">
      <c r="A4069" s="1" t="s">
        <v>9</v>
      </c>
      <c r="B4069" s="1" t="s">
        <v>57</v>
      </c>
      <c r="C4069" s="1" t="s">
        <v>18</v>
      </c>
      <c r="D4069" s="1" t="s">
        <v>58</v>
      </c>
      <c r="E4069" s="1" t="s">
        <v>13</v>
      </c>
      <c r="F4069">
        <v>2019</v>
      </c>
      <c r="G4069">
        <v>2</v>
      </c>
      <c r="H4069">
        <v>3087</v>
      </c>
      <c r="I4069">
        <v>17269</v>
      </c>
      <c r="J4069" s="4">
        <f>SUMIFS(I:I,D:D,External_Data[[#This Row],[Brand]],F:F,External_Data[[#This Row],[Year]])</f>
        <v>309351</v>
      </c>
      <c r="K40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339941</v>
      </c>
    </row>
    <row r="4070" spans="1:11" x14ac:dyDescent="0.25">
      <c r="A4070" s="1" t="s">
        <v>9</v>
      </c>
      <c r="B4070" s="1" t="s">
        <v>57</v>
      </c>
      <c r="C4070" s="1" t="s">
        <v>18</v>
      </c>
      <c r="D4070" s="1" t="s">
        <v>58</v>
      </c>
      <c r="E4070" s="1" t="s">
        <v>13</v>
      </c>
      <c r="F4070">
        <v>2019</v>
      </c>
      <c r="G4070">
        <v>3</v>
      </c>
      <c r="H4070">
        <v>2737</v>
      </c>
      <c r="I4070">
        <v>15330</v>
      </c>
      <c r="J4070" s="4">
        <f>SUMIFS(I:I,D:D,External_Data[[#This Row],[Brand]],F:F,External_Data[[#This Row],[Year]])</f>
        <v>309351</v>
      </c>
      <c r="K40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336693</v>
      </c>
    </row>
    <row r="4071" spans="1:11" x14ac:dyDescent="0.25">
      <c r="A4071" s="1" t="s">
        <v>9</v>
      </c>
      <c r="B4071" s="1" t="s">
        <v>57</v>
      </c>
      <c r="C4071" s="1" t="s">
        <v>18</v>
      </c>
      <c r="D4071" s="1" t="s">
        <v>58</v>
      </c>
      <c r="E4071" s="1" t="s">
        <v>13</v>
      </c>
      <c r="F4071">
        <v>2019</v>
      </c>
      <c r="G4071">
        <v>4</v>
      </c>
      <c r="H4071">
        <v>3906</v>
      </c>
      <c r="I4071">
        <v>21889</v>
      </c>
      <c r="J4071" s="4">
        <f>SUMIFS(I:I,D:D,External_Data[[#This Row],[Brand]],F:F,External_Data[[#This Row],[Year]])</f>
        <v>309351</v>
      </c>
      <c r="K40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333536</v>
      </c>
    </row>
    <row r="4072" spans="1:11" x14ac:dyDescent="0.25">
      <c r="A4072" s="1" t="s">
        <v>9</v>
      </c>
      <c r="B4072" s="1" t="s">
        <v>57</v>
      </c>
      <c r="C4072" s="1" t="s">
        <v>18</v>
      </c>
      <c r="D4072" s="1" t="s">
        <v>58</v>
      </c>
      <c r="E4072" s="1" t="s">
        <v>13</v>
      </c>
      <c r="F4072">
        <v>2019</v>
      </c>
      <c r="G4072">
        <v>5</v>
      </c>
      <c r="H4072">
        <v>3514</v>
      </c>
      <c r="I4072">
        <v>19684</v>
      </c>
      <c r="J4072" s="4">
        <f>SUMIFS(I:I,D:D,External_Data[[#This Row],[Brand]],F:F,External_Data[[#This Row],[Year]])</f>
        <v>309351</v>
      </c>
      <c r="K40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331107</v>
      </c>
    </row>
    <row r="4073" spans="1:11" x14ac:dyDescent="0.25">
      <c r="A4073" s="1" t="s">
        <v>9</v>
      </c>
      <c r="B4073" s="1" t="s">
        <v>57</v>
      </c>
      <c r="C4073" s="1" t="s">
        <v>18</v>
      </c>
      <c r="D4073" s="1" t="s">
        <v>58</v>
      </c>
      <c r="E4073" s="1" t="s">
        <v>13</v>
      </c>
      <c r="F4073">
        <v>2019</v>
      </c>
      <c r="G4073">
        <v>6</v>
      </c>
      <c r="H4073">
        <v>3640</v>
      </c>
      <c r="I4073">
        <v>20391</v>
      </c>
      <c r="J4073" s="4">
        <f>SUMIFS(I:I,D:D,External_Data[[#This Row],[Brand]],F:F,External_Data[[#This Row],[Year]])</f>
        <v>309351</v>
      </c>
      <c r="K40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328076</v>
      </c>
    </row>
    <row r="4074" spans="1:11" x14ac:dyDescent="0.25">
      <c r="A4074" s="1" t="s">
        <v>9</v>
      </c>
      <c r="B4074" s="1" t="s">
        <v>57</v>
      </c>
      <c r="C4074" s="1" t="s">
        <v>18</v>
      </c>
      <c r="D4074" s="1" t="s">
        <v>58</v>
      </c>
      <c r="E4074" s="1" t="s">
        <v>13</v>
      </c>
      <c r="F4074">
        <v>2019</v>
      </c>
      <c r="G4074">
        <v>7</v>
      </c>
      <c r="H4074">
        <v>3353</v>
      </c>
      <c r="I4074">
        <v>18774</v>
      </c>
      <c r="J4074" s="4">
        <f>SUMIFS(I:I,D:D,External_Data[[#This Row],[Brand]],F:F,External_Data[[#This Row],[Year]])</f>
        <v>309351</v>
      </c>
      <c r="K40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325409</v>
      </c>
    </row>
    <row r="4075" spans="1:11" x14ac:dyDescent="0.25">
      <c r="A4075" s="1" t="s">
        <v>9</v>
      </c>
      <c r="B4075" s="1" t="s">
        <v>57</v>
      </c>
      <c r="C4075" s="1" t="s">
        <v>18</v>
      </c>
      <c r="D4075" s="1" t="s">
        <v>58</v>
      </c>
      <c r="E4075" s="1" t="s">
        <v>13</v>
      </c>
      <c r="F4075">
        <v>2019</v>
      </c>
      <c r="G4075">
        <v>8</v>
      </c>
      <c r="H4075">
        <v>2317</v>
      </c>
      <c r="I4075">
        <v>12950</v>
      </c>
      <c r="J4075" s="4">
        <f>SUMIFS(I:I,D:D,External_Data[[#This Row],[Brand]],F:F,External_Data[[#This Row],[Year]])</f>
        <v>309351</v>
      </c>
      <c r="K40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322070</v>
      </c>
    </row>
    <row r="4076" spans="1:11" x14ac:dyDescent="0.25">
      <c r="A4076" s="1" t="s">
        <v>9</v>
      </c>
      <c r="B4076" s="1" t="s">
        <v>57</v>
      </c>
      <c r="C4076" s="1" t="s">
        <v>18</v>
      </c>
      <c r="D4076" s="1" t="s">
        <v>58</v>
      </c>
      <c r="E4076" s="1" t="s">
        <v>13</v>
      </c>
      <c r="F4076">
        <v>2019</v>
      </c>
      <c r="G4076">
        <v>9</v>
      </c>
      <c r="H4076">
        <v>2492</v>
      </c>
      <c r="I4076">
        <v>13965</v>
      </c>
      <c r="J4076" s="4">
        <f>SUMIFS(I:I,D:D,External_Data[[#This Row],[Brand]],F:F,External_Data[[#This Row],[Year]])</f>
        <v>309351</v>
      </c>
      <c r="K40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319277</v>
      </c>
    </row>
    <row r="4077" spans="1:11" x14ac:dyDescent="0.25">
      <c r="A4077" s="1" t="s">
        <v>9</v>
      </c>
      <c r="B4077" s="1" t="s">
        <v>57</v>
      </c>
      <c r="C4077" s="1" t="s">
        <v>18</v>
      </c>
      <c r="D4077" s="1" t="s">
        <v>58</v>
      </c>
      <c r="E4077" s="1" t="s">
        <v>13</v>
      </c>
      <c r="F4077">
        <v>2019</v>
      </c>
      <c r="G4077">
        <v>10</v>
      </c>
      <c r="H4077">
        <v>2555</v>
      </c>
      <c r="I4077">
        <v>14315</v>
      </c>
      <c r="J4077" s="4">
        <f>SUMIFS(I:I,D:D,External_Data[[#This Row],[Brand]],F:F,External_Data[[#This Row],[Year]])</f>
        <v>309351</v>
      </c>
      <c r="K40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315252</v>
      </c>
    </row>
    <row r="4078" spans="1:11" x14ac:dyDescent="0.25">
      <c r="A4078" s="1" t="s">
        <v>9</v>
      </c>
      <c r="B4078" s="1" t="s">
        <v>57</v>
      </c>
      <c r="C4078" s="1" t="s">
        <v>18</v>
      </c>
      <c r="D4078" s="1" t="s">
        <v>58</v>
      </c>
      <c r="E4078" s="1" t="s">
        <v>13</v>
      </c>
      <c r="F4078">
        <v>2019</v>
      </c>
      <c r="G4078">
        <v>11</v>
      </c>
      <c r="H4078">
        <v>2625</v>
      </c>
      <c r="I4078">
        <v>14721</v>
      </c>
      <c r="J4078" s="4">
        <f>SUMIFS(I:I,D:D,External_Data[[#This Row],[Brand]],F:F,External_Data[[#This Row],[Year]])</f>
        <v>309351</v>
      </c>
      <c r="K40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312578</v>
      </c>
    </row>
    <row r="4079" spans="1:11" x14ac:dyDescent="0.25">
      <c r="A4079" s="1" t="s">
        <v>9</v>
      </c>
      <c r="B4079" s="1" t="s">
        <v>57</v>
      </c>
      <c r="C4079" s="1" t="s">
        <v>18</v>
      </c>
      <c r="D4079" s="1" t="s">
        <v>58</v>
      </c>
      <c r="E4079" s="1" t="s">
        <v>13</v>
      </c>
      <c r="F4079">
        <v>2019</v>
      </c>
      <c r="G4079">
        <v>12</v>
      </c>
      <c r="H4079">
        <v>4081</v>
      </c>
      <c r="I4079">
        <v>22890</v>
      </c>
      <c r="J4079" s="4">
        <f>SUMIFS(I:I,D:D,External_Data[[#This Row],[Brand]],F:F,External_Data[[#This Row],[Year]])</f>
        <v>309351</v>
      </c>
      <c r="K40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309351</v>
      </c>
    </row>
    <row r="4080" spans="1:11" x14ac:dyDescent="0.25">
      <c r="A4080" s="1" t="s">
        <v>9</v>
      </c>
      <c r="B4080" s="1" t="s">
        <v>57</v>
      </c>
      <c r="C4080" s="1" t="s">
        <v>18</v>
      </c>
      <c r="D4080" s="1" t="s">
        <v>58</v>
      </c>
      <c r="E4080" s="1" t="s">
        <v>13</v>
      </c>
      <c r="F4080">
        <v>2020</v>
      </c>
      <c r="G4080">
        <v>1</v>
      </c>
      <c r="H4080">
        <v>3605</v>
      </c>
      <c r="I4080">
        <v>20167</v>
      </c>
      <c r="J4080" s="4">
        <f>SUMIFS(I:I,D:D,External_Data[[#This Row],[Brand]],F:F,External_Data[[#This Row],[Year]])</f>
        <v>299404</v>
      </c>
      <c r="K40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333711</v>
      </c>
    </row>
    <row r="4081" spans="1:11" x14ac:dyDescent="0.25">
      <c r="A4081" s="1" t="s">
        <v>9</v>
      </c>
      <c r="B4081" s="1" t="s">
        <v>57</v>
      </c>
      <c r="C4081" s="1" t="s">
        <v>18</v>
      </c>
      <c r="D4081" s="1" t="s">
        <v>58</v>
      </c>
      <c r="E4081" s="1" t="s">
        <v>13</v>
      </c>
      <c r="F4081">
        <v>2020</v>
      </c>
      <c r="G4081">
        <v>2</v>
      </c>
      <c r="H4081">
        <v>4494</v>
      </c>
      <c r="I4081">
        <v>25165</v>
      </c>
      <c r="J4081" s="4">
        <f>SUMIFS(I:I,D:D,External_Data[[#This Row],[Brand]],F:F,External_Data[[#This Row],[Year]])</f>
        <v>299404</v>
      </c>
      <c r="K40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330624</v>
      </c>
    </row>
    <row r="4082" spans="1:11" x14ac:dyDescent="0.25">
      <c r="A4082" s="1" t="s">
        <v>9</v>
      </c>
      <c r="B4082" s="1" t="s">
        <v>57</v>
      </c>
      <c r="C4082" s="1" t="s">
        <v>18</v>
      </c>
      <c r="D4082" s="1" t="s">
        <v>58</v>
      </c>
      <c r="E4082" s="1" t="s">
        <v>13</v>
      </c>
      <c r="F4082">
        <v>2020</v>
      </c>
      <c r="G4082">
        <v>3</v>
      </c>
      <c r="H4082">
        <v>2681</v>
      </c>
      <c r="I4082">
        <v>15008</v>
      </c>
      <c r="J4082" s="4">
        <f>SUMIFS(I:I,D:D,External_Data[[#This Row],[Brand]],F:F,External_Data[[#This Row],[Year]])</f>
        <v>299404</v>
      </c>
      <c r="K40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327887</v>
      </c>
    </row>
    <row r="4083" spans="1:11" x14ac:dyDescent="0.25">
      <c r="A4083" s="1" t="s">
        <v>9</v>
      </c>
      <c r="B4083" s="1" t="s">
        <v>57</v>
      </c>
      <c r="C4083" s="1" t="s">
        <v>18</v>
      </c>
      <c r="D4083" s="1" t="s">
        <v>58</v>
      </c>
      <c r="E4083" s="1" t="s">
        <v>13</v>
      </c>
      <c r="F4083">
        <v>2020</v>
      </c>
      <c r="G4083">
        <v>4</v>
      </c>
      <c r="H4083">
        <v>3143</v>
      </c>
      <c r="I4083">
        <v>17633</v>
      </c>
      <c r="J4083" s="4">
        <f>SUMIFS(I:I,D:D,External_Data[[#This Row],[Brand]],F:F,External_Data[[#This Row],[Year]])</f>
        <v>299404</v>
      </c>
      <c r="K40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323981</v>
      </c>
    </row>
    <row r="4084" spans="1:11" x14ac:dyDescent="0.25">
      <c r="A4084" s="1" t="s">
        <v>9</v>
      </c>
      <c r="B4084" s="1" t="s">
        <v>57</v>
      </c>
      <c r="C4084" s="1" t="s">
        <v>18</v>
      </c>
      <c r="D4084" s="1" t="s">
        <v>58</v>
      </c>
      <c r="E4084" s="1" t="s">
        <v>13</v>
      </c>
      <c r="F4084">
        <v>2020</v>
      </c>
      <c r="G4084">
        <v>5</v>
      </c>
      <c r="H4084">
        <v>2170</v>
      </c>
      <c r="I4084">
        <v>12152</v>
      </c>
      <c r="J4084" s="4">
        <f>SUMIFS(I:I,D:D,External_Data[[#This Row],[Brand]],F:F,External_Data[[#This Row],[Year]])</f>
        <v>299404</v>
      </c>
      <c r="K40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320467</v>
      </c>
    </row>
    <row r="4085" spans="1:11" x14ac:dyDescent="0.25">
      <c r="A4085" s="1" t="s">
        <v>9</v>
      </c>
      <c r="B4085" s="1" t="s">
        <v>57</v>
      </c>
      <c r="C4085" s="1" t="s">
        <v>18</v>
      </c>
      <c r="D4085" s="1" t="s">
        <v>58</v>
      </c>
      <c r="E4085" s="1" t="s">
        <v>13</v>
      </c>
      <c r="F4085">
        <v>2020</v>
      </c>
      <c r="G4085">
        <v>6</v>
      </c>
      <c r="H4085">
        <v>2485</v>
      </c>
      <c r="I4085">
        <v>13909</v>
      </c>
      <c r="J4085" s="4">
        <f>SUMIFS(I:I,D:D,External_Data[[#This Row],[Brand]],F:F,External_Data[[#This Row],[Year]])</f>
        <v>299404</v>
      </c>
      <c r="K40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316827</v>
      </c>
    </row>
    <row r="4086" spans="1:11" x14ac:dyDescent="0.25">
      <c r="A4086" s="1" t="s">
        <v>9</v>
      </c>
      <c r="B4086" s="1" t="s">
        <v>57</v>
      </c>
      <c r="C4086" s="1" t="s">
        <v>18</v>
      </c>
      <c r="D4086" s="1" t="s">
        <v>58</v>
      </c>
      <c r="E4086" s="1" t="s">
        <v>13</v>
      </c>
      <c r="F4086">
        <v>2020</v>
      </c>
      <c r="G4086">
        <v>7</v>
      </c>
      <c r="H4086">
        <v>2940</v>
      </c>
      <c r="I4086">
        <v>16450</v>
      </c>
      <c r="J4086" s="4">
        <f>SUMIFS(I:I,D:D,External_Data[[#This Row],[Brand]],F:F,External_Data[[#This Row],[Year]])</f>
        <v>299404</v>
      </c>
      <c r="K40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313474</v>
      </c>
    </row>
    <row r="4087" spans="1:11" x14ac:dyDescent="0.25">
      <c r="A4087" s="1" t="s">
        <v>9</v>
      </c>
      <c r="B4087" s="1" t="s">
        <v>57</v>
      </c>
      <c r="C4087" s="1" t="s">
        <v>18</v>
      </c>
      <c r="D4087" s="1" t="s">
        <v>58</v>
      </c>
      <c r="E4087" s="1" t="s">
        <v>13</v>
      </c>
      <c r="F4087">
        <v>2020</v>
      </c>
      <c r="G4087">
        <v>8</v>
      </c>
      <c r="H4087">
        <v>2513</v>
      </c>
      <c r="I4087">
        <v>14049</v>
      </c>
      <c r="J4087" s="4">
        <f>SUMIFS(I:I,D:D,External_Data[[#This Row],[Brand]],F:F,External_Data[[#This Row],[Year]])</f>
        <v>299404</v>
      </c>
      <c r="K40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311157</v>
      </c>
    </row>
    <row r="4088" spans="1:11" x14ac:dyDescent="0.25">
      <c r="A4088" s="1" t="s">
        <v>9</v>
      </c>
      <c r="B4088" s="1" t="s">
        <v>57</v>
      </c>
      <c r="C4088" s="1" t="s">
        <v>18</v>
      </c>
      <c r="D4088" s="1" t="s">
        <v>58</v>
      </c>
      <c r="E4088" s="1" t="s">
        <v>13</v>
      </c>
      <c r="F4088">
        <v>2020</v>
      </c>
      <c r="G4088">
        <v>9</v>
      </c>
      <c r="H4088">
        <v>2877</v>
      </c>
      <c r="I4088">
        <v>16121</v>
      </c>
      <c r="J4088" s="4">
        <f>SUMIFS(I:I,D:D,External_Data[[#This Row],[Brand]],F:F,External_Data[[#This Row],[Year]])</f>
        <v>299404</v>
      </c>
      <c r="K40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308665</v>
      </c>
    </row>
    <row r="4089" spans="1:11" x14ac:dyDescent="0.25">
      <c r="A4089" s="1" t="s">
        <v>9</v>
      </c>
      <c r="B4089" s="1" t="s">
        <v>57</v>
      </c>
      <c r="C4089" s="1" t="s">
        <v>18</v>
      </c>
      <c r="D4089" s="1" t="s">
        <v>58</v>
      </c>
      <c r="E4089" s="1" t="s">
        <v>13</v>
      </c>
      <c r="F4089">
        <v>2020</v>
      </c>
      <c r="G4089">
        <v>10</v>
      </c>
      <c r="H4089">
        <v>3108</v>
      </c>
      <c r="I4089">
        <v>17416</v>
      </c>
      <c r="J4089" s="4">
        <f>SUMIFS(I:I,D:D,External_Data[[#This Row],[Brand]],F:F,External_Data[[#This Row],[Year]])</f>
        <v>299404</v>
      </c>
      <c r="K40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306110</v>
      </c>
    </row>
    <row r="4090" spans="1:11" x14ac:dyDescent="0.25">
      <c r="A4090" s="1" t="s">
        <v>9</v>
      </c>
      <c r="B4090" s="1" t="s">
        <v>57</v>
      </c>
      <c r="C4090" s="1" t="s">
        <v>18</v>
      </c>
      <c r="D4090" s="1" t="s">
        <v>58</v>
      </c>
      <c r="E4090" s="1" t="s">
        <v>13</v>
      </c>
      <c r="F4090">
        <v>2020</v>
      </c>
      <c r="G4090">
        <v>11</v>
      </c>
      <c r="H4090">
        <v>2583</v>
      </c>
      <c r="I4090">
        <v>14490</v>
      </c>
      <c r="J4090" s="4">
        <f>SUMIFS(I:I,D:D,External_Data[[#This Row],[Brand]],F:F,External_Data[[#This Row],[Year]])</f>
        <v>299404</v>
      </c>
      <c r="K40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303485</v>
      </c>
    </row>
    <row r="4091" spans="1:11" x14ac:dyDescent="0.25">
      <c r="A4091" s="1" t="s">
        <v>9</v>
      </c>
      <c r="B4091" s="1" t="s">
        <v>57</v>
      </c>
      <c r="C4091" s="1" t="s">
        <v>18</v>
      </c>
      <c r="D4091" s="1" t="s">
        <v>58</v>
      </c>
      <c r="E4091" s="1" t="s">
        <v>13</v>
      </c>
      <c r="F4091">
        <v>2020</v>
      </c>
      <c r="G4091">
        <v>12</v>
      </c>
      <c r="H4091">
        <v>3325</v>
      </c>
      <c r="I4091">
        <v>18627</v>
      </c>
      <c r="J4091" s="4">
        <f>SUMIFS(I:I,D:D,External_Data[[#This Row],[Brand]],F:F,External_Data[[#This Row],[Year]])</f>
        <v>299404</v>
      </c>
      <c r="K40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299404</v>
      </c>
    </row>
    <row r="4092" spans="1:11" x14ac:dyDescent="0.25">
      <c r="A4092" s="1" t="s">
        <v>9</v>
      </c>
      <c r="B4092" s="1" t="s">
        <v>57</v>
      </c>
      <c r="C4092" s="1" t="s">
        <v>18</v>
      </c>
      <c r="D4092" s="1" t="s">
        <v>58</v>
      </c>
      <c r="E4092" s="1" t="s">
        <v>13</v>
      </c>
      <c r="F4092">
        <v>2021</v>
      </c>
      <c r="G4092">
        <v>1</v>
      </c>
      <c r="H4092">
        <v>2996</v>
      </c>
      <c r="I4092">
        <v>16786</v>
      </c>
      <c r="J4092" s="4">
        <f>SUMIFS(I:I,D:D,External_Data[[#This Row],[Brand]],F:F,External_Data[[#This Row],[Year]])</f>
        <v>294889</v>
      </c>
      <c r="K40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327208</v>
      </c>
    </row>
    <row r="4093" spans="1:11" x14ac:dyDescent="0.25">
      <c r="A4093" s="1" t="s">
        <v>9</v>
      </c>
      <c r="B4093" s="1" t="s">
        <v>57</v>
      </c>
      <c r="C4093" s="1" t="s">
        <v>18</v>
      </c>
      <c r="D4093" s="1" t="s">
        <v>58</v>
      </c>
      <c r="E4093" s="1" t="s">
        <v>13</v>
      </c>
      <c r="F4093">
        <v>2021</v>
      </c>
      <c r="G4093">
        <v>2</v>
      </c>
      <c r="H4093">
        <v>3248</v>
      </c>
      <c r="I4093">
        <v>18179</v>
      </c>
      <c r="J4093" s="4">
        <f>SUMIFS(I:I,D:D,External_Data[[#This Row],[Brand]],F:F,External_Data[[#This Row],[Year]])</f>
        <v>294889</v>
      </c>
      <c r="K40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322714</v>
      </c>
    </row>
    <row r="4094" spans="1:11" x14ac:dyDescent="0.25">
      <c r="A4094" s="1" t="s">
        <v>9</v>
      </c>
      <c r="B4094" s="1" t="s">
        <v>57</v>
      </c>
      <c r="C4094" s="1" t="s">
        <v>18</v>
      </c>
      <c r="D4094" s="1" t="s">
        <v>58</v>
      </c>
      <c r="E4094" s="1" t="s">
        <v>13</v>
      </c>
      <c r="F4094">
        <v>2021</v>
      </c>
      <c r="G4094">
        <v>3</v>
      </c>
      <c r="H4094">
        <v>3276</v>
      </c>
      <c r="I4094">
        <v>18354</v>
      </c>
      <c r="J4094" s="4">
        <f>SUMIFS(I:I,D:D,External_Data[[#This Row],[Brand]],F:F,External_Data[[#This Row],[Year]])</f>
        <v>294889</v>
      </c>
      <c r="K40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320033</v>
      </c>
    </row>
    <row r="4095" spans="1:11" x14ac:dyDescent="0.25">
      <c r="A4095" s="1" t="s">
        <v>9</v>
      </c>
      <c r="B4095" s="1" t="s">
        <v>57</v>
      </c>
      <c r="C4095" s="1" t="s">
        <v>18</v>
      </c>
      <c r="D4095" s="1" t="s">
        <v>58</v>
      </c>
      <c r="E4095" s="1" t="s">
        <v>13</v>
      </c>
      <c r="F4095">
        <v>2021</v>
      </c>
      <c r="G4095">
        <v>4</v>
      </c>
      <c r="H4095">
        <v>2961</v>
      </c>
      <c r="I4095">
        <v>16590</v>
      </c>
      <c r="J4095" s="4">
        <f>SUMIFS(I:I,D:D,External_Data[[#This Row],[Brand]],F:F,External_Data[[#This Row],[Year]])</f>
        <v>294889</v>
      </c>
      <c r="K40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316890</v>
      </c>
    </row>
    <row r="4096" spans="1:11" x14ac:dyDescent="0.25">
      <c r="A4096" s="1" t="s">
        <v>9</v>
      </c>
      <c r="B4096" s="1" t="s">
        <v>57</v>
      </c>
      <c r="C4096" s="1" t="s">
        <v>18</v>
      </c>
      <c r="D4096" s="1" t="s">
        <v>58</v>
      </c>
      <c r="E4096" s="1" t="s">
        <v>13</v>
      </c>
      <c r="F4096">
        <v>2021</v>
      </c>
      <c r="G4096">
        <v>5</v>
      </c>
      <c r="H4096">
        <v>2681</v>
      </c>
      <c r="I4096">
        <v>14987</v>
      </c>
      <c r="J4096" s="4">
        <f>SUMIFS(I:I,D:D,External_Data[[#This Row],[Brand]],F:F,External_Data[[#This Row],[Year]])</f>
        <v>294889</v>
      </c>
      <c r="K40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314720</v>
      </c>
    </row>
    <row r="4097" spans="1:11" x14ac:dyDescent="0.25">
      <c r="A4097" s="1" t="s">
        <v>9</v>
      </c>
      <c r="B4097" s="1" t="s">
        <v>57</v>
      </c>
      <c r="C4097" s="1" t="s">
        <v>18</v>
      </c>
      <c r="D4097" s="1" t="s">
        <v>58</v>
      </c>
      <c r="E4097" s="1" t="s">
        <v>13</v>
      </c>
      <c r="F4097">
        <v>2021</v>
      </c>
      <c r="G4097">
        <v>6</v>
      </c>
      <c r="H4097">
        <v>2835</v>
      </c>
      <c r="I4097">
        <v>15897</v>
      </c>
      <c r="J4097" s="4">
        <f>SUMIFS(I:I,D:D,External_Data[[#This Row],[Brand]],F:F,External_Data[[#This Row],[Year]])</f>
        <v>294889</v>
      </c>
      <c r="K40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312235</v>
      </c>
    </row>
    <row r="4098" spans="1:11" x14ac:dyDescent="0.25">
      <c r="A4098" s="1" t="s">
        <v>9</v>
      </c>
      <c r="B4098" s="1" t="s">
        <v>57</v>
      </c>
      <c r="C4098" s="1" t="s">
        <v>18</v>
      </c>
      <c r="D4098" s="1" t="s">
        <v>58</v>
      </c>
      <c r="E4098" s="1" t="s">
        <v>13</v>
      </c>
      <c r="F4098">
        <v>2021</v>
      </c>
      <c r="G4098">
        <v>7</v>
      </c>
      <c r="H4098">
        <v>2898</v>
      </c>
      <c r="I4098">
        <v>16352</v>
      </c>
      <c r="J4098" s="4">
        <f>SUMIFS(I:I,D:D,External_Data[[#This Row],[Brand]],F:F,External_Data[[#This Row],[Year]])</f>
        <v>294889</v>
      </c>
      <c r="K40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309295</v>
      </c>
    </row>
    <row r="4099" spans="1:11" x14ac:dyDescent="0.25">
      <c r="A4099" s="1" t="s">
        <v>9</v>
      </c>
      <c r="B4099" s="1" t="s">
        <v>57</v>
      </c>
      <c r="C4099" s="1" t="s">
        <v>18</v>
      </c>
      <c r="D4099" s="1" t="s">
        <v>58</v>
      </c>
      <c r="E4099" s="1" t="s">
        <v>13</v>
      </c>
      <c r="F4099">
        <v>2021</v>
      </c>
      <c r="G4099">
        <v>8</v>
      </c>
      <c r="H4099">
        <v>2471</v>
      </c>
      <c r="I4099">
        <v>13944</v>
      </c>
      <c r="J4099" s="4">
        <f>SUMIFS(I:I,D:D,External_Data[[#This Row],[Brand]],F:F,External_Data[[#This Row],[Year]])</f>
        <v>294889</v>
      </c>
      <c r="K40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306782</v>
      </c>
    </row>
    <row r="4100" spans="1:11" x14ac:dyDescent="0.25">
      <c r="A4100" s="1" t="s">
        <v>9</v>
      </c>
      <c r="B4100" s="1" t="s">
        <v>57</v>
      </c>
      <c r="C4100" s="1" t="s">
        <v>18</v>
      </c>
      <c r="D4100" s="1" t="s">
        <v>58</v>
      </c>
      <c r="E4100" s="1" t="s">
        <v>13</v>
      </c>
      <c r="F4100">
        <v>2021</v>
      </c>
      <c r="G4100">
        <v>9</v>
      </c>
      <c r="H4100">
        <v>3045</v>
      </c>
      <c r="I4100">
        <v>17192</v>
      </c>
      <c r="J4100" s="4">
        <f>SUMIFS(I:I,D:D,External_Data[[#This Row],[Brand]],F:F,External_Data[[#This Row],[Year]])</f>
        <v>294889</v>
      </c>
      <c r="K41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303905</v>
      </c>
    </row>
    <row r="4101" spans="1:11" x14ac:dyDescent="0.25">
      <c r="A4101" s="1" t="s">
        <v>9</v>
      </c>
      <c r="B4101" s="1" t="s">
        <v>57</v>
      </c>
      <c r="C4101" s="1" t="s">
        <v>18</v>
      </c>
      <c r="D4101" s="1" t="s">
        <v>58</v>
      </c>
      <c r="E4101" s="1" t="s">
        <v>13</v>
      </c>
      <c r="F4101">
        <v>2021</v>
      </c>
      <c r="G4101">
        <v>10</v>
      </c>
      <c r="H4101">
        <v>2961</v>
      </c>
      <c r="I4101">
        <v>16723</v>
      </c>
      <c r="J4101" s="4">
        <f>SUMIFS(I:I,D:D,External_Data[[#This Row],[Brand]],F:F,External_Data[[#This Row],[Year]])</f>
        <v>294889</v>
      </c>
      <c r="K41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300797</v>
      </c>
    </row>
    <row r="4102" spans="1:11" x14ac:dyDescent="0.25">
      <c r="A4102" s="1" t="s">
        <v>9</v>
      </c>
      <c r="B4102" s="1" t="s">
        <v>57</v>
      </c>
      <c r="C4102" s="1" t="s">
        <v>18</v>
      </c>
      <c r="D4102" s="1" t="s">
        <v>58</v>
      </c>
      <c r="E4102" s="1" t="s">
        <v>13</v>
      </c>
      <c r="F4102">
        <v>2021</v>
      </c>
      <c r="G4102">
        <v>11</v>
      </c>
      <c r="H4102">
        <v>2989</v>
      </c>
      <c r="I4102">
        <v>16891</v>
      </c>
      <c r="J4102" s="4">
        <f>SUMIFS(I:I,D:D,External_Data[[#This Row],[Brand]],F:F,External_Data[[#This Row],[Year]])</f>
        <v>294889</v>
      </c>
      <c r="K41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298214</v>
      </c>
    </row>
    <row r="4103" spans="1:11" x14ac:dyDescent="0.25">
      <c r="A4103" s="1" t="s">
        <v>9</v>
      </c>
      <c r="B4103" s="1" t="s">
        <v>57</v>
      </c>
      <c r="C4103" s="1" t="s">
        <v>18</v>
      </c>
      <c r="D4103" s="1" t="s">
        <v>58</v>
      </c>
      <c r="E4103" s="1" t="s">
        <v>13</v>
      </c>
      <c r="F4103">
        <v>2021</v>
      </c>
      <c r="G4103">
        <v>12</v>
      </c>
      <c r="H4103">
        <v>3381</v>
      </c>
      <c r="I4103">
        <v>19103</v>
      </c>
      <c r="J4103" s="4">
        <f>SUMIFS(I:I,D:D,External_Data[[#This Row],[Brand]],F:F,External_Data[[#This Row],[Year]])</f>
        <v>294889</v>
      </c>
      <c r="K41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294889</v>
      </c>
    </row>
    <row r="4104" spans="1:11" x14ac:dyDescent="0.25">
      <c r="A4104" s="1" t="s">
        <v>9</v>
      </c>
      <c r="B4104" s="1" t="s">
        <v>57</v>
      </c>
      <c r="C4104" s="1" t="s">
        <v>18</v>
      </c>
      <c r="D4104" s="1" t="s">
        <v>58</v>
      </c>
      <c r="E4104" s="1" t="s">
        <v>13</v>
      </c>
      <c r="F4104">
        <v>2022</v>
      </c>
      <c r="G4104">
        <v>1</v>
      </c>
      <c r="H4104">
        <v>2919</v>
      </c>
      <c r="I4104">
        <v>16478</v>
      </c>
      <c r="J4104" s="4">
        <f>SUMIFS(I:I,D:D,External_Data[[#This Row],[Brand]],F:F,External_Data[[#This Row],[Year]])</f>
        <v>294581</v>
      </c>
      <c r="K41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327327</v>
      </c>
    </row>
    <row r="4105" spans="1:11" x14ac:dyDescent="0.25">
      <c r="A4105" s="1" t="s">
        <v>9</v>
      </c>
      <c r="B4105" s="1" t="s">
        <v>57</v>
      </c>
      <c r="C4105" s="1" t="s">
        <v>18</v>
      </c>
      <c r="D4105" s="1" t="s">
        <v>58</v>
      </c>
      <c r="E4105" s="1" t="s">
        <v>13</v>
      </c>
      <c r="F4105">
        <v>2022</v>
      </c>
      <c r="G4105">
        <v>2</v>
      </c>
      <c r="H4105">
        <v>2569</v>
      </c>
      <c r="I4105">
        <v>14504</v>
      </c>
      <c r="J4105" s="4">
        <f>SUMIFS(I:I,D:D,External_Data[[#This Row],[Brand]],F:F,External_Data[[#This Row],[Year]])</f>
        <v>294581</v>
      </c>
      <c r="K41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324079</v>
      </c>
    </row>
    <row r="4106" spans="1:11" x14ac:dyDescent="0.25">
      <c r="A4106" s="1" t="s">
        <v>9</v>
      </c>
      <c r="B4106" s="1" t="s">
        <v>57</v>
      </c>
      <c r="C4106" s="1" t="s">
        <v>18</v>
      </c>
      <c r="D4106" s="1" t="s">
        <v>58</v>
      </c>
      <c r="E4106" s="1" t="s">
        <v>13</v>
      </c>
      <c r="F4106">
        <v>2022</v>
      </c>
      <c r="G4106">
        <v>3</v>
      </c>
      <c r="H4106">
        <v>3157</v>
      </c>
      <c r="I4106">
        <v>17857</v>
      </c>
      <c r="J4106" s="4">
        <f>SUMIFS(I:I,D:D,External_Data[[#This Row],[Brand]],F:F,External_Data[[#This Row],[Year]])</f>
        <v>294581</v>
      </c>
      <c r="K41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320803</v>
      </c>
    </row>
    <row r="4107" spans="1:11" x14ac:dyDescent="0.25">
      <c r="A4107" s="1" t="s">
        <v>9</v>
      </c>
      <c r="B4107" s="1" t="s">
        <v>57</v>
      </c>
      <c r="C4107" s="1" t="s">
        <v>18</v>
      </c>
      <c r="D4107" s="1" t="s">
        <v>58</v>
      </c>
      <c r="E4107" s="1" t="s">
        <v>13</v>
      </c>
      <c r="F4107">
        <v>2022</v>
      </c>
      <c r="G4107">
        <v>4</v>
      </c>
      <c r="H4107">
        <v>2891</v>
      </c>
      <c r="I4107">
        <v>16338</v>
      </c>
      <c r="J4107" s="4">
        <f>SUMIFS(I:I,D:D,External_Data[[#This Row],[Brand]],F:F,External_Data[[#This Row],[Year]])</f>
        <v>294581</v>
      </c>
      <c r="K41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317842</v>
      </c>
    </row>
    <row r="4108" spans="1:11" x14ac:dyDescent="0.25">
      <c r="A4108" s="1" t="s">
        <v>9</v>
      </c>
      <c r="B4108" s="1" t="s">
        <v>57</v>
      </c>
      <c r="C4108" s="1" t="s">
        <v>18</v>
      </c>
      <c r="D4108" s="1" t="s">
        <v>58</v>
      </c>
      <c r="E4108" s="1" t="s">
        <v>13</v>
      </c>
      <c r="F4108">
        <v>2022</v>
      </c>
      <c r="G4108">
        <v>5</v>
      </c>
      <c r="H4108">
        <v>3122</v>
      </c>
      <c r="I4108">
        <v>17640</v>
      </c>
      <c r="J4108" s="4">
        <f>SUMIFS(I:I,D:D,External_Data[[#This Row],[Brand]],F:F,External_Data[[#This Row],[Year]])</f>
        <v>294581</v>
      </c>
      <c r="K41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315161</v>
      </c>
    </row>
    <row r="4109" spans="1:11" x14ac:dyDescent="0.25">
      <c r="A4109" s="1" t="s">
        <v>9</v>
      </c>
      <c r="B4109" s="1" t="s">
        <v>57</v>
      </c>
      <c r="C4109" s="1" t="s">
        <v>18</v>
      </c>
      <c r="D4109" s="1" t="s">
        <v>58</v>
      </c>
      <c r="E4109" s="1" t="s">
        <v>13</v>
      </c>
      <c r="F4109">
        <v>2022</v>
      </c>
      <c r="G4109">
        <v>6</v>
      </c>
      <c r="H4109">
        <v>3059</v>
      </c>
      <c r="I4109">
        <v>17276</v>
      </c>
      <c r="J4109" s="4">
        <f>SUMIFS(I:I,D:D,External_Data[[#This Row],[Brand]],F:F,External_Data[[#This Row],[Year]])</f>
        <v>294581</v>
      </c>
      <c r="K41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312326</v>
      </c>
    </row>
    <row r="4110" spans="1:11" x14ac:dyDescent="0.25">
      <c r="A4110" s="1" t="s">
        <v>9</v>
      </c>
      <c r="B4110" s="1" t="s">
        <v>57</v>
      </c>
      <c r="C4110" s="1" t="s">
        <v>18</v>
      </c>
      <c r="D4110" s="1" t="s">
        <v>58</v>
      </c>
      <c r="E4110" s="1" t="s">
        <v>13</v>
      </c>
      <c r="F4110">
        <v>2022</v>
      </c>
      <c r="G4110">
        <v>7</v>
      </c>
      <c r="H4110">
        <v>2646</v>
      </c>
      <c r="I4110">
        <v>14938</v>
      </c>
      <c r="J4110" s="4">
        <f>SUMIFS(I:I,D:D,External_Data[[#This Row],[Brand]],F:F,External_Data[[#This Row],[Year]])</f>
        <v>294581</v>
      </c>
      <c r="K41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309428</v>
      </c>
    </row>
    <row r="4111" spans="1:11" x14ac:dyDescent="0.25">
      <c r="A4111" s="1" t="s">
        <v>9</v>
      </c>
      <c r="B4111" s="1" t="s">
        <v>57</v>
      </c>
      <c r="C4111" s="1" t="s">
        <v>18</v>
      </c>
      <c r="D4111" s="1" t="s">
        <v>58</v>
      </c>
      <c r="E4111" s="1" t="s">
        <v>13</v>
      </c>
      <c r="F4111">
        <v>2022</v>
      </c>
      <c r="G4111">
        <v>8</v>
      </c>
      <c r="H4111">
        <v>2940</v>
      </c>
      <c r="I4111">
        <v>16597</v>
      </c>
      <c r="J4111" s="4">
        <f>SUMIFS(I:I,D:D,External_Data[[#This Row],[Brand]],F:F,External_Data[[#This Row],[Year]])</f>
        <v>294581</v>
      </c>
      <c r="K41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306957</v>
      </c>
    </row>
    <row r="4112" spans="1:11" x14ac:dyDescent="0.25">
      <c r="A4112" s="1" t="s">
        <v>9</v>
      </c>
      <c r="B4112" s="1" t="s">
        <v>57</v>
      </c>
      <c r="C4112" s="1" t="s">
        <v>18</v>
      </c>
      <c r="D4112" s="1" t="s">
        <v>58</v>
      </c>
      <c r="E4112" s="1" t="s">
        <v>13</v>
      </c>
      <c r="F4112">
        <v>2022</v>
      </c>
      <c r="G4112">
        <v>9</v>
      </c>
      <c r="H4112">
        <v>3038</v>
      </c>
      <c r="I4112">
        <v>17157</v>
      </c>
      <c r="J4112" s="4">
        <f>SUMIFS(I:I,D:D,External_Data[[#This Row],[Brand]],F:F,External_Data[[#This Row],[Year]])</f>
        <v>294581</v>
      </c>
      <c r="K41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303912</v>
      </c>
    </row>
    <row r="4113" spans="1:11" x14ac:dyDescent="0.25">
      <c r="A4113" s="1" t="s">
        <v>9</v>
      </c>
      <c r="B4113" s="1" t="s">
        <v>57</v>
      </c>
      <c r="C4113" s="1" t="s">
        <v>18</v>
      </c>
      <c r="D4113" s="1" t="s">
        <v>58</v>
      </c>
      <c r="E4113" s="1" t="s">
        <v>13</v>
      </c>
      <c r="F4113">
        <v>2022</v>
      </c>
      <c r="G4113">
        <v>10</v>
      </c>
      <c r="H4113">
        <v>3150</v>
      </c>
      <c r="I4113">
        <v>17794</v>
      </c>
      <c r="J4113" s="4">
        <f>SUMIFS(I:I,D:D,External_Data[[#This Row],[Brand]],F:F,External_Data[[#This Row],[Year]])</f>
        <v>294581</v>
      </c>
      <c r="K41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300951</v>
      </c>
    </row>
    <row r="4114" spans="1:11" x14ac:dyDescent="0.25">
      <c r="A4114" s="1" t="s">
        <v>9</v>
      </c>
      <c r="B4114" s="1" t="s">
        <v>57</v>
      </c>
      <c r="C4114" s="1" t="s">
        <v>18</v>
      </c>
      <c r="D4114" s="1" t="s">
        <v>58</v>
      </c>
      <c r="E4114" s="1" t="s">
        <v>13</v>
      </c>
      <c r="F4114">
        <v>2022</v>
      </c>
      <c r="G4114">
        <v>11</v>
      </c>
      <c r="H4114">
        <v>2982</v>
      </c>
      <c r="I4114">
        <v>16863</v>
      </c>
      <c r="J4114" s="4">
        <f>SUMIFS(I:I,D:D,External_Data[[#This Row],[Brand]],F:F,External_Data[[#This Row],[Year]])</f>
        <v>294581</v>
      </c>
      <c r="K41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297962</v>
      </c>
    </row>
    <row r="4115" spans="1:11" x14ac:dyDescent="0.25">
      <c r="A4115" s="1" t="s">
        <v>9</v>
      </c>
      <c r="B4115" s="1" t="s">
        <v>57</v>
      </c>
      <c r="C4115" s="1" t="s">
        <v>18</v>
      </c>
      <c r="D4115" s="1" t="s">
        <v>58</v>
      </c>
      <c r="E4115" s="1" t="s">
        <v>13</v>
      </c>
      <c r="F4115">
        <v>2022</v>
      </c>
      <c r="G4115">
        <v>12</v>
      </c>
      <c r="H4115">
        <v>3311</v>
      </c>
      <c r="I4115">
        <v>19096</v>
      </c>
      <c r="J4115" s="4">
        <f>SUMIFS(I:I,D:D,External_Data[[#This Row],[Brand]],F:F,External_Data[[#This Row],[Year]])</f>
        <v>294581</v>
      </c>
      <c r="K41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294581</v>
      </c>
    </row>
    <row r="4116" spans="1:11" x14ac:dyDescent="0.25">
      <c r="A4116" s="1" t="s">
        <v>9</v>
      </c>
      <c r="B4116" s="1" t="s">
        <v>57</v>
      </c>
      <c r="C4116" s="1" t="s">
        <v>18</v>
      </c>
      <c r="D4116" s="1" t="s">
        <v>58</v>
      </c>
      <c r="E4116" s="1" t="s">
        <v>13</v>
      </c>
      <c r="F4116">
        <v>2023</v>
      </c>
      <c r="G4116">
        <v>1</v>
      </c>
      <c r="H4116">
        <v>3164</v>
      </c>
      <c r="I4116">
        <v>18865</v>
      </c>
      <c r="J4116" s="4">
        <f>SUMIFS(I:I,D:D,External_Data[[#This Row],[Brand]],F:F,External_Data[[#This Row],[Year]])</f>
        <v>87178</v>
      </c>
      <c r="K41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120043</v>
      </c>
    </row>
    <row r="4117" spans="1:11" x14ac:dyDescent="0.25">
      <c r="A4117" s="1" t="s">
        <v>9</v>
      </c>
      <c r="B4117" s="1" t="s">
        <v>57</v>
      </c>
      <c r="C4117" s="1" t="s">
        <v>18</v>
      </c>
      <c r="D4117" s="1" t="s">
        <v>58</v>
      </c>
      <c r="E4117" s="1" t="s">
        <v>13</v>
      </c>
      <c r="F4117">
        <v>2023</v>
      </c>
      <c r="G4117">
        <v>2</v>
      </c>
      <c r="H4117">
        <v>3045</v>
      </c>
      <c r="I4117">
        <v>18088</v>
      </c>
      <c r="J4117" s="4">
        <f>SUMIFS(I:I,D:D,External_Data[[#This Row],[Brand]],F:F,External_Data[[#This Row],[Year]])</f>
        <v>87178</v>
      </c>
      <c r="K41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117474</v>
      </c>
    </row>
    <row r="4118" spans="1:11" x14ac:dyDescent="0.25">
      <c r="A4118" s="1" t="s">
        <v>9</v>
      </c>
      <c r="B4118" s="1" t="s">
        <v>57</v>
      </c>
      <c r="C4118" s="1" t="s">
        <v>18</v>
      </c>
      <c r="D4118" s="1" t="s">
        <v>58</v>
      </c>
      <c r="E4118" s="1" t="s">
        <v>13</v>
      </c>
      <c r="F4118">
        <v>2023</v>
      </c>
      <c r="G4118">
        <v>3</v>
      </c>
      <c r="H4118">
        <v>3024</v>
      </c>
      <c r="I4118">
        <v>17990</v>
      </c>
      <c r="J4118" s="4">
        <f>SUMIFS(I:I,D:D,External_Data[[#This Row],[Brand]],F:F,External_Data[[#This Row],[Year]])</f>
        <v>87178</v>
      </c>
      <c r="K41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114317</v>
      </c>
    </row>
    <row r="4119" spans="1:11" x14ac:dyDescent="0.25">
      <c r="A4119" s="1" t="s">
        <v>9</v>
      </c>
      <c r="B4119" s="1" t="s">
        <v>57</v>
      </c>
      <c r="C4119" s="1" t="s">
        <v>18</v>
      </c>
      <c r="D4119" s="1" t="s">
        <v>58</v>
      </c>
      <c r="E4119" s="1" t="s">
        <v>14</v>
      </c>
      <c r="F4119">
        <v>2018</v>
      </c>
      <c r="G4119">
        <v>1</v>
      </c>
      <c r="H4119">
        <v>1225</v>
      </c>
      <c r="I4119">
        <v>6860</v>
      </c>
      <c r="J4119" s="4">
        <f>SUMIFS(I:I,D:D,External_Data[[#This Row],[Brand]],F:F,External_Data[[#This Row],[Year]])</f>
        <v>302470</v>
      </c>
      <c r="K41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0" spans="1:11" x14ac:dyDescent="0.25">
      <c r="A4120" s="1" t="s">
        <v>9</v>
      </c>
      <c r="B4120" s="1" t="s">
        <v>57</v>
      </c>
      <c r="C4120" s="1" t="s">
        <v>18</v>
      </c>
      <c r="D4120" s="1" t="s">
        <v>58</v>
      </c>
      <c r="E4120" s="1" t="s">
        <v>14</v>
      </c>
      <c r="F4120">
        <v>2018</v>
      </c>
      <c r="G4120">
        <v>2</v>
      </c>
      <c r="H4120">
        <v>896</v>
      </c>
      <c r="I4120">
        <v>4991</v>
      </c>
      <c r="J4120" s="4">
        <f>SUMIFS(I:I,D:D,External_Data[[#This Row],[Brand]],F:F,External_Data[[#This Row],[Year]])</f>
        <v>302470</v>
      </c>
      <c r="K41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1" spans="1:11" x14ac:dyDescent="0.25">
      <c r="A4121" s="1" t="s">
        <v>9</v>
      </c>
      <c r="B4121" s="1" t="s">
        <v>57</v>
      </c>
      <c r="C4121" s="1" t="s">
        <v>18</v>
      </c>
      <c r="D4121" s="1" t="s">
        <v>58</v>
      </c>
      <c r="E4121" s="1" t="s">
        <v>14</v>
      </c>
      <c r="F4121">
        <v>2018</v>
      </c>
      <c r="G4121">
        <v>3</v>
      </c>
      <c r="H4121">
        <v>945</v>
      </c>
      <c r="I4121">
        <v>5306</v>
      </c>
      <c r="J4121" s="4">
        <f>SUMIFS(I:I,D:D,External_Data[[#This Row],[Brand]],F:F,External_Data[[#This Row],[Year]])</f>
        <v>302470</v>
      </c>
      <c r="K41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2" spans="1:11" x14ac:dyDescent="0.25">
      <c r="A4122" s="1" t="s">
        <v>9</v>
      </c>
      <c r="B4122" s="1" t="s">
        <v>57</v>
      </c>
      <c r="C4122" s="1" t="s">
        <v>18</v>
      </c>
      <c r="D4122" s="1" t="s">
        <v>58</v>
      </c>
      <c r="E4122" s="1" t="s">
        <v>14</v>
      </c>
      <c r="F4122">
        <v>2018</v>
      </c>
      <c r="G4122">
        <v>4</v>
      </c>
      <c r="H4122">
        <v>721</v>
      </c>
      <c r="I4122">
        <v>4039</v>
      </c>
      <c r="J4122" s="4">
        <f>SUMIFS(I:I,D:D,External_Data[[#This Row],[Brand]],F:F,External_Data[[#This Row],[Year]])</f>
        <v>302470</v>
      </c>
      <c r="K41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3" spans="1:11" x14ac:dyDescent="0.25">
      <c r="A4123" s="1" t="s">
        <v>9</v>
      </c>
      <c r="B4123" s="1" t="s">
        <v>57</v>
      </c>
      <c r="C4123" s="1" t="s">
        <v>18</v>
      </c>
      <c r="D4123" s="1" t="s">
        <v>58</v>
      </c>
      <c r="E4123" s="1" t="s">
        <v>14</v>
      </c>
      <c r="F4123">
        <v>2018</v>
      </c>
      <c r="G4123">
        <v>5</v>
      </c>
      <c r="H4123">
        <v>945</v>
      </c>
      <c r="I4123">
        <v>5313</v>
      </c>
      <c r="J4123" s="4">
        <f>SUMIFS(I:I,D:D,External_Data[[#This Row],[Brand]],F:F,External_Data[[#This Row],[Year]])</f>
        <v>302470</v>
      </c>
      <c r="K41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4" spans="1:11" x14ac:dyDescent="0.25">
      <c r="A4124" s="1" t="s">
        <v>9</v>
      </c>
      <c r="B4124" s="1" t="s">
        <v>57</v>
      </c>
      <c r="C4124" s="1" t="s">
        <v>18</v>
      </c>
      <c r="D4124" s="1" t="s">
        <v>58</v>
      </c>
      <c r="E4124" s="1" t="s">
        <v>14</v>
      </c>
      <c r="F4124">
        <v>2018</v>
      </c>
      <c r="G4124">
        <v>6</v>
      </c>
      <c r="H4124">
        <v>735</v>
      </c>
      <c r="I4124">
        <v>4116</v>
      </c>
      <c r="J4124" s="4">
        <f>SUMIFS(I:I,D:D,External_Data[[#This Row],[Brand]],F:F,External_Data[[#This Row],[Year]])</f>
        <v>302470</v>
      </c>
      <c r="K41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5" spans="1:11" x14ac:dyDescent="0.25">
      <c r="A4125" s="1" t="s">
        <v>9</v>
      </c>
      <c r="B4125" s="1" t="s">
        <v>57</v>
      </c>
      <c r="C4125" s="1" t="s">
        <v>18</v>
      </c>
      <c r="D4125" s="1" t="s">
        <v>58</v>
      </c>
      <c r="E4125" s="1" t="s">
        <v>14</v>
      </c>
      <c r="F4125">
        <v>2018</v>
      </c>
      <c r="G4125">
        <v>7</v>
      </c>
      <c r="H4125">
        <v>714</v>
      </c>
      <c r="I4125">
        <v>3983</v>
      </c>
      <c r="J4125" s="4">
        <f>SUMIFS(I:I,D:D,External_Data[[#This Row],[Brand]],F:F,External_Data[[#This Row],[Year]])</f>
        <v>302470</v>
      </c>
      <c r="K41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6" spans="1:11" x14ac:dyDescent="0.25">
      <c r="A4126" s="1" t="s">
        <v>9</v>
      </c>
      <c r="B4126" s="1" t="s">
        <v>57</v>
      </c>
      <c r="C4126" s="1" t="s">
        <v>18</v>
      </c>
      <c r="D4126" s="1" t="s">
        <v>58</v>
      </c>
      <c r="E4126" s="1" t="s">
        <v>14</v>
      </c>
      <c r="F4126">
        <v>2018</v>
      </c>
      <c r="G4126">
        <v>8</v>
      </c>
      <c r="H4126">
        <v>770</v>
      </c>
      <c r="I4126">
        <v>4312</v>
      </c>
      <c r="J4126" s="4">
        <f>SUMIFS(I:I,D:D,External_Data[[#This Row],[Brand]],F:F,External_Data[[#This Row],[Year]])</f>
        <v>302470</v>
      </c>
      <c r="K41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7" spans="1:11" x14ac:dyDescent="0.25">
      <c r="A4127" s="1" t="s">
        <v>9</v>
      </c>
      <c r="B4127" s="1" t="s">
        <v>57</v>
      </c>
      <c r="C4127" s="1" t="s">
        <v>18</v>
      </c>
      <c r="D4127" s="1" t="s">
        <v>58</v>
      </c>
      <c r="E4127" s="1" t="s">
        <v>14</v>
      </c>
      <c r="F4127">
        <v>2018</v>
      </c>
      <c r="G4127">
        <v>9</v>
      </c>
      <c r="H4127">
        <v>420</v>
      </c>
      <c r="I4127">
        <v>2373</v>
      </c>
      <c r="J4127" s="4">
        <f>SUMIFS(I:I,D:D,External_Data[[#This Row],[Brand]],F:F,External_Data[[#This Row],[Year]])</f>
        <v>302470</v>
      </c>
      <c r="K41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8" spans="1:11" x14ac:dyDescent="0.25">
      <c r="A4128" s="1" t="s">
        <v>9</v>
      </c>
      <c r="B4128" s="1" t="s">
        <v>57</v>
      </c>
      <c r="C4128" s="1" t="s">
        <v>18</v>
      </c>
      <c r="D4128" s="1" t="s">
        <v>58</v>
      </c>
      <c r="E4128" s="1" t="s">
        <v>14</v>
      </c>
      <c r="F4128">
        <v>2018</v>
      </c>
      <c r="G4128">
        <v>10</v>
      </c>
      <c r="H4128">
        <v>595</v>
      </c>
      <c r="I4128">
        <v>3353</v>
      </c>
      <c r="J4128" s="4">
        <f>SUMIFS(I:I,D:D,External_Data[[#This Row],[Brand]],F:F,External_Data[[#This Row],[Year]])</f>
        <v>302470</v>
      </c>
      <c r="K41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29" spans="1:11" x14ac:dyDescent="0.25">
      <c r="A4129" s="1" t="s">
        <v>9</v>
      </c>
      <c r="B4129" s="1" t="s">
        <v>57</v>
      </c>
      <c r="C4129" s="1" t="s">
        <v>18</v>
      </c>
      <c r="D4129" s="1" t="s">
        <v>58</v>
      </c>
      <c r="E4129" s="1" t="s">
        <v>14</v>
      </c>
      <c r="F4129">
        <v>2018</v>
      </c>
      <c r="G4129">
        <v>11</v>
      </c>
      <c r="H4129">
        <v>826</v>
      </c>
      <c r="I4129">
        <v>4606</v>
      </c>
      <c r="J4129" s="4">
        <f>SUMIFS(I:I,D:D,External_Data[[#This Row],[Brand]],F:F,External_Data[[#This Row],[Year]])</f>
        <v>302470</v>
      </c>
      <c r="K41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30" spans="1:11" x14ac:dyDescent="0.25">
      <c r="A4130" s="1" t="s">
        <v>9</v>
      </c>
      <c r="B4130" s="1" t="s">
        <v>57</v>
      </c>
      <c r="C4130" s="1" t="s">
        <v>18</v>
      </c>
      <c r="D4130" s="1" t="s">
        <v>58</v>
      </c>
      <c r="E4130" s="1" t="s">
        <v>14</v>
      </c>
      <c r="F4130">
        <v>2018</v>
      </c>
      <c r="G4130">
        <v>12</v>
      </c>
      <c r="H4130">
        <v>756</v>
      </c>
      <c r="I4130">
        <v>4242</v>
      </c>
      <c r="J4130" s="4">
        <f>SUMIFS(I:I,D:D,External_Data[[#This Row],[Brand]],F:F,External_Data[[#This Row],[Year]])</f>
        <v>302470</v>
      </c>
      <c r="K41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31" spans="1:11" x14ac:dyDescent="0.25">
      <c r="A4131" s="1" t="s">
        <v>9</v>
      </c>
      <c r="B4131" s="1" t="s">
        <v>57</v>
      </c>
      <c r="C4131" s="1" t="s">
        <v>18</v>
      </c>
      <c r="D4131" s="1" t="s">
        <v>58</v>
      </c>
      <c r="E4131" s="1" t="s">
        <v>14</v>
      </c>
      <c r="F4131">
        <v>2019</v>
      </c>
      <c r="G4131">
        <v>1</v>
      </c>
      <c r="H4131">
        <v>868</v>
      </c>
      <c r="I4131">
        <v>4865</v>
      </c>
      <c r="J4131" s="4">
        <f>SUMIFS(I:I,D:D,External_Data[[#This Row],[Brand]],F:F,External_Data[[#This Row],[Year]])</f>
        <v>309351</v>
      </c>
      <c r="K41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317674</v>
      </c>
    </row>
    <row r="4132" spans="1:11" x14ac:dyDescent="0.25">
      <c r="A4132" s="1" t="s">
        <v>9</v>
      </c>
      <c r="B4132" s="1" t="s">
        <v>57</v>
      </c>
      <c r="C4132" s="1" t="s">
        <v>18</v>
      </c>
      <c r="D4132" s="1" t="s">
        <v>58</v>
      </c>
      <c r="E4132" s="1" t="s">
        <v>14</v>
      </c>
      <c r="F4132">
        <v>2019</v>
      </c>
      <c r="G4132">
        <v>2</v>
      </c>
      <c r="H4132">
        <v>917</v>
      </c>
      <c r="I4132">
        <v>5124</v>
      </c>
      <c r="J4132" s="4">
        <f>SUMIFS(I:I,D:D,External_Data[[#This Row],[Brand]],F:F,External_Data[[#This Row],[Year]])</f>
        <v>309351</v>
      </c>
      <c r="K41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316778</v>
      </c>
    </row>
    <row r="4133" spans="1:11" x14ac:dyDescent="0.25">
      <c r="A4133" s="1" t="s">
        <v>9</v>
      </c>
      <c r="B4133" s="1" t="s">
        <v>57</v>
      </c>
      <c r="C4133" s="1" t="s">
        <v>18</v>
      </c>
      <c r="D4133" s="1" t="s">
        <v>58</v>
      </c>
      <c r="E4133" s="1" t="s">
        <v>14</v>
      </c>
      <c r="F4133">
        <v>2019</v>
      </c>
      <c r="G4133">
        <v>3</v>
      </c>
      <c r="H4133">
        <v>777</v>
      </c>
      <c r="I4133">
        <v>4354</v>
      </c>
      <c r="J4133" s="4">
        <f>SUMIFS(I:I,D:D,External_Data[[#This Row],[Brand]],F:F,External_Data[[#This Row],[Year]])</f>
        <v>309351</v>
      </c>
      <c r="K41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315833</v>
      </c>
    </row>
    <row r="4134" spans="1:11" x14ac:dyDescent="0.25">
      <c r="A4134" s="1" t="s">
        <v>9</v>
      </c>
      <c r="B4134" s="1" t="s">
        <v>57</v>
      </c>
      <c r="C4134" s="1" t="s">
        <v>18</v>
      </c>
      <c r="D4134" s="1" t="s">
        <v>58</v>
      </c>
      <c r="E4134" s="1" t="s">
        <v>14</v>
      </c>
      <c r="F4134">
        <v>2019</v>
      </c>
      <c r="G4134">
        <v>4</v>
      </c>
      <c r="H4134">
        <v>504</v>
      </c>
      <c r="I4134">
        <v>2800</v>
      </c>
      <c r="J4134" s="4">
        <f>SUMIFS(I:I,D:D,External_Data[[#This Row],[Brand]],F:F,External_Data[[#This Row],[Year]])</f>
        <v>309351</v>
      </c>
      <c r="K41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315112</v>
      </c>
    </row>
    <row r="4135" spans="1:11" x14ac:dyDescent="0.25">
      <c r="A4135" s="1" t="s">
        <v>9</v>
      </c>
      <c r="B4135" s="1" t="s">
        <v>57</v>
      </c>
      <c r="C4135" s="1" t="s">
        <v>18</v>
      </c>
      <c r="D4135" s="1" t="s">
        <v>58</v>
      </c>
      <c r="E4135" s="1" t="s">
        <v>14</v>
      </c>
      <c r="F4135">
        <v>2019</v>
      </c>
      <c r="G4135">
        <v>5</v>
      </c>
      <c r="H4135">
        <v>588</v>
      </c>
      <c r="I4135">
        <v>3290</v>
      </c>
      <c r="J4135" s="4">
        <f>SUMIFS(I:I,D:D,External_Data[[#This Row],[Brand]],F:F,External_Data[[#This Row],[Year]])</f>
        <v>309351</v>
      </c>
      <c r="K41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314167</v>
      </c>
    </row>
    <row r="4136" spans="1:11" x14ac:dyDescent="0.25">
      <c r="A4136" s="1" t="s">
        <v>9</v>
      </c>
      <c r="B4136" s="1" t="s">
        <v>57</v>
      </c>
      <c r="C4136" s="1" t="s">
        <v>18</v>
      </c>
      <c r="D4136" s="1" t="s">
        <v>58</v>
      </c>
      <c r="E4136" s="1" t="s">
        <v>14</v>
      </c>
      <c r="F4136">
        <v>2019</v>
      </c>
      <c r="G4136">
        <v>6</v>
      </c>
      <c r="H4136">
        <v>630</v>
      </c>
      <c r="I4136">
        <v>3556</v>
      </c>
      <c r="J4136" s="4">
        <f>SUMIFS(I:I,D:D,External_Data[[#This Row],[Brand]],F:F,External_Data[[#This Row],[Year]])</f>
        <v>309351</v>
      </c>
      <c r="K41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313432</v>
      </c>
    </row>
    <row r="4137" spans="1:11" x14ac:dyDescent="0.25">
      <c r="A4137" s="1" t="s">
        <v>9</v>
      </c>
      <c r="B4137" s="1" t="s">
        <v>57</v>
      </c>
      <c r="C4137" s="1" t="s">
        <v>18</v>
      </c>
      <c r="D4137" s="1" t="s">
        <v>58</v>
      </c>
      <c r="E4137" s="1" t="s">
        <v>14</v>
      </c>
      <c r="F4137">
        <v>2019</v>
      </c>
      <c r="G4137">
        <v>7</v>
      </c>
      <c r="H4137">
        <v>1071</v>
      </c>
      <c r="I4137">
        <v>6006</v>
      </c>
      <c r="J4137" s="4">
        <f>SUMIFS(I:I,D:D,External_Data[[#This Row],[Brand]],F:F,External_Data[[#This Row],[Year]])</f>
        <v>309351</v>
      </c>
      <c r="K41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312718</v>
      </c>
    </row>
    <row r="4138" spans="1:11" x14ac:dyDescent="0.25">
      <c r="A4138" s="1" t="s">
        <v>9</v>
      </c>
      <c r="B4138" s="1" t="s">
        <v>57</v>
      </c>
      <c r="C4138" s="1" t="s">
        <v>18</v>
      </c>
      <c r="D4138" s="1" t="s">
        <v>58</v>
      </c>
      <c r="E4138" s="1" t="s">
        <v>14</v>
      </c>
      <c r="F4138">
        <v>2019</v>
      </c>
      <c r="G4138">
        <v>8</v>
      </c>
      <c r="H4138">
        <v>777</v>
      </c>
      <c r="I4138">
        <v>4375</v>
      </c>
      <c r="J4138" s="4">
        <f>SUMIFS(I:I,D:D,External_Data[[#This Row],[Brand]],F:F,External_Data[[#This Row],[Year]])</f>
        <v>309351</v>
      </c>
      <c r="K41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311948</v>
      </c>
    </row>
    <row r="4139" spans="1:11" x14ac:dyDescent="0.25">
      <c r="A4139" s="1" t="s">
        <v>9</v>
      </c>
      <c r="B4139" s="1" t="s">
        <v>57</v>
      </c>
      <c r="C4139" s="1" t="s">
        <v>18</v>
      </c>
      <c r="D4139" s="1" t="s">
        <v>58</v>
      </c>
      <c r="E4139" s="1" t="s">
        <v>14</v>
      </c>
      <c r="F4139">
        <v>2019</v>
      </c>
      <c r="G4139">
        <v>9</v>
      </c>
      <c r="H4139">
        <v>721</v>
      </c>
      <c r="I4139">
        <v>4032</v>
      </c>
      <c r="J4139" s="4">
        <f>SUMIFS(I:I,D:D,External_Data[[#This Row],[Brand]],F:F,External_Data[[#This Row],[Year]])</f>
        <v>309351</v>
      </c>
      <c r="K41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311528</v>
      </c>
    </row>
    <row r="4140" spans="1:11" x14ac:dyDescent="0.25">
      <c r="A4140" s="1" t="s">
        <v>9</v>
      </c>
      <c r="B4140" s="1" t="s">
        <v>57</v>
      </c>
      <c r="C4140" s="1" t="s">
        <v>18</v>
      </c>
      <c r="D4140" s="1" t="s">
        <v>58</v>
      </c>
      <c r="E4140" s="1" t="s">
        <v>14</v>
      </c>
      <c r="F4140">
        <v>2019</v>
      </c>
      <c r="G4140">
        <v>10</v>
      </c>
      <c r="H4140">
        <v>945</v>
      </c>
      <c r="I4140">
        <v>5313</v>
      </c>
      <c r="J4140" s="4">
        <f>SUMIFS(I:I,D:D,External_Data[[#This Row],[Brand]],F:F,External_Data[[#This Row],[Year]])</f>
        <v>309351</v>
      </c>
      <c r="K41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310933</v>
      </c>
    </row>
    <row r="4141" spans="1:11" x14ac:dyDescent="0.25">
      <c r="A4141" s="1" t="s">
        <v>9</v>
      </c>
      <c r="B4141" s="1" t="s">
        <v>57</v>
      </c>
      <c r="C4141" s="1" t="s">
        <v>18</v>
      </c>
      <c r="D4141" s="1" t="s">
        <v>58</v>
      </c>
      <c r="E4141" s="1" t="s">
        <v>14</v>
      </c>
      <c r="F4141">
        <v>2019</v>
      </c>
      <c r="G4141">
        <v>11</v>
      </c>
      <c r="H4141">
        <v>1554</v>
      </c>
      <c r="I4141">
        <v>8666</v>
      </c>
      <c r="J4141" s="4">
        <f>SUMIFS(I:I,D:D,External_Data[[#This Row],[Brand]],F:F,External_Data[[#This Row],[Year]])</f>
        <v>309351</v>
      </c>
      <c r="K41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310107</v>
      </c>
    </row>
    <row r="4142" spans="1:11" x14ac:dyDescent="0.25">
      <c r="A4142" s="1" t="s">
        <v>9</v>
      </c>
      <c r="B4142" s="1" t="s">
        <v>57</v>
      </c>
      <c r="C4142" s="1" t="s">
        <v>18</v>
      </c>
      <c r="D4142" s="1" t="s">
        <v>58</v>
      </c>
      <c r="E4142" s="1" t="s">
        <v>14</v>
      </c>
      <c r="F4142">
        <v>2019</v>
      </c>
      <c r="G4142">
        <v>12</v>
      </c>
      <c r="H4142">
        <v>763</v>
      </c>
      <c r="I4142">
        <v>4291</v>
      </c>
      <c r="J4142" s="4">
        <f>SUMIFS(I:I,D:D,External_Data[[#This Row],[Brand]],F:F,External_Data[[#This Row],[Year]])</f>
        <v>309351</v>
      </c>
      <c r="K41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309351</v>
      </c>
    </row>
    <row r="4143" spans="1:11" x14ac:dyDescent="0.25">
      <c r="A4143" s="1" t="s">
        <v>9</v>
      </c>
      <c r="B4143" s="1" t="s">
        <v>57</v>
      </c>
      <c r="C4143" s="1" t="s">
        <v>18</v>
      </c>
      <c r="D4143" s="1" t="s">
        <v>58</v>
      </c>
      <c r="E4143" s="1" t="s">
        <v>14</v>
      </c>
      <c r="F4143">
        <v>2020</v>
      </c>
      <c r="G4143">
        <v>1</v>
      </c>
      <c r="H4143">
        <v>840</v>
      </c>
      <c r="I4143">
        <v>4690</v>
      </c>
      <c r="J4143" s="4">
        <f>SUMIFS(I:I,D:D,External_Data[[#This Row],[Brand]],F:F,External_Data[[#This Row],[Year]])</f>
        <v>299404</v>
      </c>
      <c r="K41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308651</v>
      </c>
    </row>
    <row r="4144" spans="1:11" x14ac:dyDescent="0.25">
      <c r="A4144" s="1" t="s">
        <v>9</v>
      </c>
      <c r="B4144" s="1" t="s">
        <v>57</v>
      </c>
      <c r="C4144" s="1" t="s">
        <v>18</v>
      </c>
      <c r="D4144" s="1" t="s">
        <v>58</v>
      </c>
      <c r="E4144" s="1" t="s">
        <v>14</v>
      </c>
      <c r="F4144">
        <v>2020</v>
      </c>
      <c r="G4144">
        <v>2</v>
      </c>
      <c r="H4144">
        <v>1008</v>
      </c>
      <c r="I4144">
        <v>5635</v>
      </c>
      <c r="J4144" s="4">
        <f>SUMIFS(I:I,D:D,External_Data[[#This Row],[Brand]],F:F,External_Data[[#This Row],[Year]])</f>
        <v>299404</v>
      </c>
      <c r="K41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307734</v>
      </c>
    </row>
    <row r="4145" spans="1:11" x14ac:dyDescent="0.25">
      <c r="A4145" s="1" t="s">
        <v>9</v>
      </c>
      <c r="B4145" s="1" t="s">
        <v>57</v>
      </c>
      <c r="C4145" s="1" t="s">
        <v>18</v>
      </c>
      <c r="D4145" s="1" t="s">
        <v>58</v>
      </c>
      <c r="E4145" s="1" t="s">
        <v>14</v>
      </c>
      <c r="F4145">
        <v>2020</v>
      </c>
      <c r="G4145">
        <v>3</v>
      </c>
      <c r="H4145">
        <v>707</v>
      </c>
      <c r="I4145">
        <v>3955</v>
      </c>
      <c r="J4145" s="4">
        <f>SUMIFS(I:I,D:D,External_Data[[#This Row],[Brand]],F:F,External_Data[[#This Row],[Year]])</f>
        <v>299404</v>
      </c>
      <c r="K41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306957</v>
      </c>
    </row>
    <row r="4146" spans="1:11" x14ac:dyDescent="0.25">
      <c r="A4146" s="1" t="s">
        <v>9</v>
      </c>
      <c r="B4146" s="1" t="s">
        <v>57</v>
      </c>
      <c r="C4146" s="1" t="s">
        <v>18</v>
      </c>
      <c r="D4146" s="1" t="s">
        <v>58</v>
      </c>
      <c r="E4146" s="1" t="s">
        <v>14</v>
      </c>
      <c r="F4146">
        <v>2020</v>
      </c>
      <c r="G4146">
        <v>4</v>
      </c>
      <c r="H4146">
        <v>812</v>
      </c>
      <c r="I4146">
        <v>4550</v>
      </c>
      <c r="J4146" s="4">
        <f>SUMIFS(I:I,D:D,External_Data[[#This Row],[Brand]],F:F,External_Data[[#This Row],[Year]])</f>
        <v>299404</v>
      </c>
      <c r="K41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306453</v>
      </c>
    </row>
    <row r="4147" spans="1:11" x14ac:dyDescent="0.25">
      <c r="A4147" s="1" t="s">
        <v>9</v>
      </c>
      <c r="B4147" s="1" t="s">
        <v>57</v>
      </c>
      <c r="C4147" s="1" t="s">
        <v>18</v>
      </c>
      <c r="D4147" s="1" t="s">
        <v>58</v>
      </c>
      <c r="E4147" s="1" t="s">
        <v>14</v>
      </c>
      <c r="F4147">
        <v>2020</v>
      </c>
      <c r="G4147">
        <v>5</v>
      </c>
      <c r="H4147">
        <v>1127</v>
      </c>
      <c r="I4147">
        <v>6300</v>
      </c>
      <c r="J4147" s="4">
        <f>SUMIFS(I:I,D:D,External_Data[[#This Row],[Brand]],F:F,External_Data[[#This Row],[Year]])</f>
        <v>299404</v>
      </c>
      <c r="K41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305865</v>
      </c>
    </row>
    <row r="4148" spans="1:11" x14ac:dyDescent="0.25">
      <c r="A4148" s="1" t="s">
        <v>9</v>
      </c>
      <c r="B4148" s="1" t="s">
        <v>57</v>
      </c>
      <c r="C4148" s="1" t="s">
        <v>18</v>
      </c>
      <c r="D4148" s="1" t="s">
        <v>58</v>
      </c>
      <c r="E4148" s="1" t="s">
        <v>14</v>
      </c>
      <c r="F4148">
        <v>2020</v>
      </c>
      <c r="G4148">
        <v>6</v>
      </c>
      <c r="H4148">
        <v>1015</v>
      </c>
      <c r="I4148">
        <v>5684</v>
      </c>
      <c r="J4148" s="4">
        <f>SUMIFS(I:I,D:D,External_Data[[#This Row],[Brand]],F:F,External_Data[[#This Row],[Year]])</f>
        <v>299404</v>
      </c>
      <c r="K41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305235</v>
      </c>
    </row>
    <row r="4149" spans="1:11" x14ac:dyDescent="0.25">
      <c r="A4149" s="1" t="s">
        <v>9</v>
      </c>
      <c r="B4149" s="1" t="s">
        <v>57</v>
      </c>
      <c r="C4149" s="1" t="s">
        <v>18</v>
      </c>
      <c r="D4149" s="1" t="s">
        <v>58</v>
      </c>
      <c r="E4149" s="1" t="s">
        <v>14</v>
      </c>
      <c r="F4149">
        <v>2020</v>
      </c>
      <c r="G4149">
        <v>7</v>
      </c>
      <c r="H4149">
        <v>1029</v>
      </c>
      <c r="I4149">
        <v>5740</v>
      </c>
      <c r="J4149" s="4">
        <f>SUMIFS(I:I,D:D,External_Data[[#This Row],[Brand]],F:F,External_Data[[#This Row],[Year]])</f>
        <v>299404</v>
      </c>
      <c r="K41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304164</v>
      </c>
    </row>
    <row r="4150" spans="1:11" x14ac:dyDescent="0.25">
      <c r="A4150" s="1" t="s">
        <v>9</v>
      </c>
      <c r="B4150" s="1" t="s">
        <v>57</v>
      </c>
      <c r="C4150" s="1" t="s">
        <v>18</v>
      </c>
      <c r="D4150" s="1" t="s">
        <v>58</v>
      </c>
      <c r="E4150" s="1" t="s">
        <v>14</v>
      </c>
      <c r="F4150">
        <v>2020</v>
      </c>
      <c r="G4150">
        <v>8</v>
      </c>
      <c r="H4150">
        <v>728</v>
      </c>
      <c r="I4150">
        <v>4053</v>
      </c>
      <c r="J4150" s="4">
        <f>SUMIFS(I:I,D:D,External_Data[[#This Row],[Brand]],F:F,External_Data[[#This Row],[Year]])</f>
        <v>299404</v>
      </c>
      <c r="K41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303387</v>
      </c>
    </row>
    <row r="4151" spans="1:11" x14ac:dyDescent="0.25">
      <c r="A4151" s="1" t="s">
        <v>9</v>
      </c>
      <c r="B4151" s="1" t="s">
        <v>57</v>
      </c>
      <c r="C4151" s="1" t="s">
        <v>18</v>
      </c>
      <c r="D4151" s="1" t="s">
        <v>58</v>
      </c>
      <c r="E4151" s="1" t="s">
        <v>14</v>
      </c>
      <c r="F4151">
        <v>2020</v>
      </c>
      <c r="G4151">
        <v>9</v>
      </c>
      <c r="H4151">
        <v>945</v>
      </c>
      <c r="I4151">
        <v>5299</v>
      </c>
      <c r="J4151" s="4">
        <f>SUMIFS(I:I,D:D,External_Data[[#This Row],[Brand]],F:F,External_Data[[#This Row],[Year]])</f>
        <v>299404</v>
      </c>
      <c r="K41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302666</v>
      </c>
    </row>
    <row r="4152" spans="1:11" x14ac:dyDescent="0.25">
      <c r="A4152" s="1" t="s">
        <v>9</v>
      </c>
      <c r="B4152" s="1" t="s">
        <v>57</v>
      </c>
      <c r="C4152" s="1" t="s">
        <v>18</v>
      </c>
      <c r="D4152" s="1" t="s">
        <v>58</v>
      </c>
      <c r="E4152" s="1" t="s">
        <v>14</v>
      </c>
      <c r="F4152">
        <v>2020</v>
      </c>
      <c r="G4152">
        <v>10</v>
      </c>
      <c r="H4152">
        <v>1092</v>
      </c>
      <c r="I4152">
        <v>6104</v>
      </c>
      <c r="J4152" s="4">
        <f>SUMIFS(I:I,D:D,External_Data[[#This Row],[Brand]],F:F,External_Data[[#This Row],[Year]])</f>
        <v>299404</v>
      </c>
      <c r="K41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301721</v>
      </c>
    </row>
    <row r="4153" spans="1:11" x14ac:dyDescent="0.25">
      <c r="A4153" s="1" t="s">
        <v>9</v>
      </c>
      <c r="B4153" s="1" t="s">
        <v>57</v>
      </c>
      <c r="C4153" s="1" t="s">
        <v>18</v>
      </c>
      <c r="D4153" s="1" t="s">
        <v>58</v>
      </c>
      <c r="E4153" s="1" t="s">
        <v>14</v>
      </c>
      <c r="F4153">
        <v>2020</v>
      </c>
      <c r="G4153">
        <v>11</v>
      </c>
      <c r="H4153">
        <v>987</v>
      </c>
      <c r="I4153">
        <v>5523</v>
      </c>
      <c r="J4153" s="4">
        <f>SUMIFS(I:I,D:D,External_Data[[#This Row],[Brand]],F:F,External_Data[[#This Row],[Year]])</f>
        <v>299404</v>
      </c>
      <c r="K41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300167</v>
      </c>
    </row>
    <row r="4154" spans="1:11" x14ac:dyDescent="0.25">
      <c r="A4154" s="1" t="s">
        <v>9</v>
      </c>
      <c r="B4154" s="1" t="s">
        <v>57</v>
      </c>
      <c r="C4154" s="1" t="s">
        <v>18</v>
      </c>
      <c r="D4154" s="1" t="s">
        <v>58</v>
      </c>
      <c r="E4154" s="1" t="s">
        <v>14</v>
      </c>
      <c r="F4154">
        <v>2020</v>
      </c>
      <c r="G4154">
        <v>12</v>
      </c>
      <c r="H4154">
        <v>1085</v>
      </c>
      <c r="I4154">
        <v>6083</v>
      </c>
      <c r="J4154" s="4">
        <f>SUMIFS(I:I,D:D,External_Data[[#This Row],[Brand]],F:F,External_Data[[#This Row],[Year]])</f>
        <v>299404</v>
      </c>
      <c r="K41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299404</v>
      </c>
    </row>
    <row r="4155" spans="1:11" x14ac:dyDescent="0.25">
      <c r="A4155" s="1" t="s">
        <v>9</v>
      </c>
      <c r="B4155" s="1" t="s">
        <v>57</v>
      </c>
      <c r="C4155" s="1" t="s">
        <v>18</v>
      </c>
      <c r="D4155" s="1" t="s">
        <v>58</v>
      </c>
      <c r="E4155" s="1" t="s">
        <v>14</v>
      </c>
      <c r="F4155">
        <v>2021</v>
      </c>
      <c r="G4155">
        <v>1</v>
      </c>
      <c r="H4155">
        <v>959</v>
      </c>
      <c r="I4155">
        <v>5390</v>
      </c>
      <c r="J4155" s="4">
        <f>SUMIFS(I:I,D:D,External_Data[[#This Row],[Brand]],F:F,External_Data[[#This Row],[Year]])</f>
        <v>294889</v>
      </c>
      <c r="K41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305424</v>
      </c>
    </row>
    <row r="4156" spans="1:11" x14ac:dyDescent="0.25">
      <c r="A4156" s="1" t="s">
        <v>9</v>
      </c>
      <c r="B4156" s="1" t="s">
        <v>57</v>
      </c>
      <c r="C4156" s="1" t="s">
        <v>18</v>
      </c>
      <c r="D4156" s="1" t="s">
        <v>58</v>
      </c>
      <c r="E4156" s="1" t="s">
        <v>14</v>
      </c>
      <c r="F4156">
        <v>2021</v>
      </c>
      <c r="G4156">
        <v>2</v>
      </c>
      <c r="H4156">
        <v>1162</v>
      </c>
      <c r="I4156">
        <v>6538</v>
      </c>
      <c r="J4156" s="4">
        <f>SUMIFS(I:I,D:D,External_Data[[#This Row],[Brand]],F:F,External_Data[[#This Row],[Year]])</f>
        <v>294889</v>
      </c>
      <c r="K41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304416</v>
      </c>
    </row>
    <row r="4157" spans="1:11" x14ac:dyDescent="0.25">
      <c r="A4157" s="1" t="s">
        <v>9</v>
      </c>
      <c r="B4157" s="1" t="s">
        <v>57</v>
      </c>
      <c r="C4157" s="1" t="s">
        <v>18</v>
      </c>
      <c r="D4157" s="1" t="s">
        <v>58</v>
      </c>
      <c r="E4157" s="1" t="s">
        <v>14</v>
      </c>
      <c r="F4157">
        <v>2021</v>
      </c>
      <c r="G4157">
        <v>3</v>
      </c>
      <c r="H4157">
        <v>1099</v>
      </c>
      <c r="I4157">
        <v>6174</v>
      </c>
      <c r="J4157" s="4">
        <f>SUMIFS(I:I,D:D,External_Data[[#This Row],[Brand]],F:F,External_Data[[#This Row],[Year]])</f>
        <v>294889</v>
      </c>
      <c r="K41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303709</v>
      </c>
    </row>
    <row r="4158" spans="1:11" x14ac:dyDescent="0.25">
      <c r="A4158" s="1" t="s">
        <v>9</v>
      </c>
      <c r="B4158" s="1" t="s">
        <v>57</v>
      </c>
      <c r="C4158" s="1" t="s">
        <v>18</v>
      </c>
      <c r="D4158" s="1" t="s">
        <v>58</v>
      </c>
      <c r="E4158" s="1" t="s">
        <v>14</v>
      </c>
      <c r="F4158">
        <v>2021</v>
      </c>
      <c r="G4158">
        <v>4</v>
      </c>
      <c r="H4158">
        <v>1029</v>
      </c>
      <c r="I4158">
        <v>5747</v>
      </c>
      <c r="J4158" s="4">
        <f>SUMIFS(I:I,D:D,External_Data[[#This Row],[Brand]],F:F,External_Data[[#This Row],[Year]])</f>
        <v>294889</v>
      </c>
      <c r="K41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302897</v>
      </c>
    </row>
    <row r="4159" spans="1:11" x14ac:dyDescent="0.25">
      <c r="A4159" s="1" t="s">
        <v>9</v>
      </c>
      <c r="B4159" s="1" t="s">
        <v>57</v>
      </c>
      <c r="C4159" s="1" t="s">
        <v>18</v>
      </c>
      <c r="D4159" s="1" t="s">
        <v>58</v>
      </c>
      <c r="E4159" s="1" t="s">
        <v>14</v>
      </c>
      <c r="F4159">
        <v>2021</v>
      </c>
      <c r="G4159">
        <v>5</v>
      </c>
      <c r="H4159">
        <v>931</v>
      </c>
      <c r="I4159">
        <v>5236</v>
      </c>
      <c r="J4159" s="4">
        <f>SUMIFS(I:I,D:D,External_Data[[#This Row],[Brand]],F:F,External_Data[[#This Row],[Year]])</f>
        <v>294889</v>
      </c>
      <c r="K41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301770</v>
      </c>
    </row>
    <row r="4160" spans="1:11" x14ac:dyDescent="0.25">
      <c r="A4160" s="1" t="s">
        <v>9</v>
      </c>
      <c r="B4160" s="1" t="s">
        <v>57</v>
      </c>
      <c r="C4160" s="1" t="s">
        <v>18</v>
      </c>
      <c r="D4160" s="1" t="s">
        <v>58</v>
      </c>
      <c r="E4160" s="1" t="s">
        <v>14</v>
      </c>
      <c r="F4160">
        <v>2021</v>
      </c>
      <c r="G4160">
        <v>6</v>
      </c>
      <c r="H4160">
        <v>903</v>
      </c>
      <c r="I4160">
        <v>5061</v>
      </c>
      <c r="J4160" s="4">
        <f>SUMIFS(I:I,D:D,External_Data[[#This Row],[Brand]],F:F,External_Data[[#This Row],[Year]])</f>
        <v>294889</v>
      </c>
      <c r="K41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300755</v>
      </c>
    </row>
    <row r="4161" spans="1:11" x14ac:dyDescent="0.25">
      <c r="A4161" s="1" t="s">
        <v>9</v>
      </c>
      <c r="B4161" s="1" t="s">
        <v>57</v>
      </c>
      <c r="C4161" s="1" t="s">
        <v>18</v>
      </c>
      <c r="D4161" s="1" t="s">
        <v>58</v>
      </c>
      <c r="E4161" s="1" t="s">
        <v>14</v>
      </c>
      <c r="F4161">
        <v>2021</v>
      </c>
      <c r="G4161">
        <v>7</v>
      </c>
      <c r="H4161">
        <v>903</v>
      </c>
      <c r="I4161">
        <v>5117</v>
      </c>
      <c r="J4161" s="4">
        <f>SUMIFS(I:I,D:D,External_Data[[#This Row],[Brand]],F:F,External_Data[[#This Row],[Year]])</f>
        <v>294889</v>
      </c>
      <c r="K41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299726</v>
      </c>
    </row>
    <row r="4162" spans="1:11" x14ac:dyDescent="0.25">
      <c r="A4162" s="1" t="s">
        <v>9</v>
      </c>
      <c r="B4162" s="1" t="s">
        <v>57</v>
      </c>
      <c r="C4162" s="1" t="s">
        <v>18</v>
      </c>
      <c r="D4162" s="1" t="s">
        <v>58</v>
      </c>
      <c r="E4162" s="1" t="s">
        <v>14</v>
      </c>
      <c r="F4162">
        <v>2021</v>
      </c>
      <c r="G4162">
        <v>8</v>
      </c>
      <c r="H4162">
        <v>1008</v>
      </c>
      <c r="I4162">
        <v>5691</v>
      </c>
      <c r="J4162" s="4">
        <f>SUMIFS(I:I,D:D,External_Data[[#This Row],[Brand]],F:F,External_Data[[#This Row],[Year]])</f>
        <v>294889</v>
      </c>
      <c r="K41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298998</v>
      </c>
    </row>
    <row r="4163" spans="1:11" x14ac:dyDescent="0.25">
      <c r="A4163" s="1" t="s">
        <v>9</v>
      </c>
      <c r="B4163" s="1" t="s">
        <v>57</v>
      </c>
      <c r="C4163" s="1" t="s">
        <v>18</v>
      </c>
      <c r="D4163" s="1" t="s">
        <v>58</v>
      </c>
      <c r="E4163" s="1" t="s">
        <v>14</v>
      </c>
      <c r="F4163">
        <v>2021</v>
      </c>
      <c r="G4163">
        <v>9</v>
      </c>
      <c r="H4163">
        <v>770</v>
      </c>
      <c r="I4163">
        <v>4361</v>
      </c>
      <c r="J4163" s="4">
        <f>SUMIFS(I:I,D:D,External_Data[[#This Row],[Brand]],F:F,External_Data[[#This Row],[Year]])</f>
        <v>294889</v>
      </c>
      <c r="K41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298053</v>
      </c>
    </row>
    <row r="4164" spans="1:11" x14ac:dyDescent="0.25">
      <c r="A4164" s="1" t="s">
        <v>9</v>
      </c>
      <c r="B4164" s="1" t="s">
        <v>57</v>
      </c>
      <c r="C4164" s="1" t="s">
        <v>18</v>
      </c>
      <c r="D4164" s="1" t="s">
        <v>58</v>
      </c>
      <c r="E4164" s="1" t="s">
        <v>14</v>
      </c>
      <c r="F4164">
        <v>2021</v>
      </c>
      <c r="G4164">
        <v>10</v>
      </c>
      <c r="H4164">
        <v>826</v>
      </c>
      <c r="I4164">
        <v>4669</v>
      </c>
      <c r="J4164" s="4">
        <f>SUMIFS(I:I,D:D,External_Data[[#This Row],[Brand]],F:F,External_Data[[#This Row],[Year]])</f>
        <v>294889</v>
      </c>
      <c r="K41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296961</v>
      </c>
    </row>
    <row r="4165" spans="1:11" x14ac:dyDescent="0.25">
      <c r="A4165" s="1" t="s">
        <v>9</v>
      </c>
      <c r="B4165" s="1" t="s">
        <v>57</v>
      </c>
      <c r="C4165" s="1" t="s">
        <v>18</v>
      </c>
      <c r="D4165" s="1" t="s">
        <v>58</v>
      </c>
      <c r="E4165" s="1" t="s">
        <v>14</v>
      </c>
      <c r="F4165">
        <v>2021</v>
      </c>
      <c r="G4165">
        <v>11</v>
      </c>
      <c r="H4165">
        <v>896</v>
      </c>
      <c r="I4165">
        <v>5040</v>
      </c>
      <c r="J4165" s="4">
        <f>SUMIFS(I:I,D:D,External_Data[[#This Row],[Brand]],F:F,External_Data[[#This Row],[Year]])</f>
        <v>294889</v>
      </c>
      <c r="K41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295974</v>
      </c>
    </row>
    <row r="4166" spans="1:11" x14ac:dyDescent="0.25">
      <c r="A4166" s="1" t="s">
        <v>9</v>
      </c>
      <c r="B4166" s="1" t="s">
        <v>57</v>
      </c>
      <c r="C4166" s="1" t="s">
        <v>18</v>
      </c>
      <c r="D4166" s="1" t="s">
        <v>58</v>
      </c>
      <c r="E4166" s="1" t="s">
        <v>14</v>
      </c>
      <c r="F4166">
        <v>2021</v>
      </c>
      <c r="G4166">
        <v>12</v>
      </c>
      <c r="H4166">
        <v>644</v>
      </c>
      <c r="I4166">
        <v>3605</v>
      </c>
      <c r="J4166" s="4">
        <f>SUMIFS(I:I,D:D,External_Data[[#This Row],[Brand]],F:F,External_Data[[#This Row],[Year]])</f>
        <v>294889</v>
      </c>
      <c r="K41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294889</v>
      </c>
    </row>
    <row r="4167" spans="1:11" x14ac:dyDescent="0.25">
      <c r="A4167" s="1" t="s">
        <v>9</v>
      </c>
      <c r="B4167" s="1" t="s">
        <v>57</v>
      </c>
      <c r="C4167" s="1" t="s">
        <v>18</v>
      </c>
      <c r="D4167" s="1" t="s">
        <v>58</v>
      </c>
      <c r="E4167" s="1" t="s">
        <v>14</v>
      </c>
      <c r="F4167">
        <v>2022</v>
      </c>
      <c r="G4167">
        <v>1</v>
      </c>
      <c r="H4167">
        <v>868</v>
      </c>
      <c r="I4167">
        <v>4900</v>
      </c>
      <c r="J4167" s="4">
        <f>SUMIFS(I:I,D:D,External_Data[[#This Row],[Brand]],F:F,External_Data[[#This Row],[Year]])</f>
        <v>294581</v>
      </c>
      <c r="K41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304752</v>
      </c>
    </row>
    <row r="4168" spans="1:11" x14ac:dyDescent="0.25">
      <c r="A4168" s="1" t="s">
        <v>9</v>
      </c>
      <c r="B4168" s="1" t="s">
        <v>57</v>
      </c>
      <c r="C4168" s="1" t="s">
        <v>18</v>
      </c>
      <c r="D4168" s="1" t="s">
        <v>58</v>
      </c>
      <c r="E4168" s="1" t="s">
        <v>14</v>
      </c>
      <c r="F4168">
        <v>2022</v>
      </c>
      <c r="G4168">
        <v>2</v>
      </c>
      <c r="H4168">
        <v>868</v>
      </c>
      <c r="I4168">
        <v>4914</v>
      </c>
      <c r="J4168" s="4">
        <f>SUMIFS(I:I,D:D,External_Data[[#This Row],[Brand]],F:F,External_Data[[#This Row],[Year]])</f>
        <v>294581</v>
      </c>
      <c r="K41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303590</v>
      </c>
    </row>
    <row r="4169" spans="1:11" x14ac:dyDescent="0.25">
      <c r="A4169" s="1" t="s">
        <v>9</v>
      </c>
      <c r="B4169" s="1" t="s">
        <v>57</v>
      </c>
      <c r="C4169" s="1" t="s">
        <v>18</v>
      </c>
      <c r="D4169" s="1" t="s">
        <v>58</v>
      </c>
      <c r="E4169" s="1" t="s">
        <v>14</v>
      </c>
      <c r="F4169">
        <v>2022</v>
      </c>
      <c r="G4169">
        <v>3</v>
      </c>
      <c r="H4169">
        <v>840</v>
      </c>
      <c r="I4169">
        <v>4732</v>
      </c>
      <c r="J4169" s="4">
        <f>SUMIFS(I:I,D:D,External_Data[[#This Row],[Brand]],F:F,External_Data[[#This Row],[Year]])</f>
        <v>294581</v>
      </c>
      <c r="K41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302491</v>
      </c>
    </row>
    <row r="4170" spans="1:11" x14ac:dyDescent="0.25">
      <c r="A4170" s="1" t="s">
        <v>9</v>
      </c>
      <c r="B4170" s="1" t="s">
        <v>57</v>
      </c>
      <c r="C4170" s="1" t="s">
        <v>18</v>
      </c>
      <c r="D4170" s="1" t="s">
        <v>58</v>
      </c>
      <c r="E4170" s="1" t="s">
        <v>14</v>
      </c>
      <c r="F4170">
        <v>2022</v>
      </c>
      <c r="G4170">
        <v>4</v>
      </c>
      <c r="H4170">
        <v>693</v>
      </c>
      <c r="I4170">
        <v>3906</v>
      </c>
      <c r="J4170" s="4">
        <f>SUMIFS(I:I,D:D,External_Data[[#This Row],[Brand]],F:F,External_Data[[#This Row],[Year]])</f>
        <v>294581</v>
      </c>
      <c r="K41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301462</v>
      </c>
    </row>
    <row r="4171" spans="1:11" x14ac:dyDescent="0.25">
      <c r="A4171" s="1" t="s">
        <v>9</v>
      </c>
      <c r="B4171" s="1" t="s">
        <v>57</v>
      </c>
      <c r="C4171" s="1" t="s">
        <v>18</v>
      </c>
      <c r="D4171" s="1" t="s">
        <v>58</v>
      </c>
      <c r="E4171" s="1" t="s">
        <v>14</v>
      </c>
      <c r="F4171">
        <v>2022</v>
      </c>
      <c r="G4171">
        <v>5</v>
      </c>
      <c r="H4171">
        <v>777</v>
      </c>
      <c r="I4171">
        <v>4389</v>
      </c>
      <c r="J4171" s="4">
        <f>SUMIFS(I:I,D:D,External_Data[[#This Row],[Brand]],F:F,External_Data[[#This Row],[Year]])</f>
        <v>294581</v>
      </c>
      <c r="K41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300531</v>
      </c>
    </row>
    <row r="4172" spans="1:11" x14ac:dyDescent="0.25">
      <c r="A4172" s="1" t="s">
        <v>9</v>
      </c>
      <c r="B4172" s="1" t="s">
        <v>57</v>
      </c>
      <c r="C4172" s="1" t="s">
        <v>18</v>
      </c>
      <c r="D4172" s="1" t="s">
        <v>58</v>
      </c>
      <c r="E4172" s="1" t="s">
        <v>14</v>
      </c>
      <c r="F4172">
        <v>2022</v>
      </c>
      <c r="G4172">
        <v>6</v>
      </c>
      <c r="H4172">
        <v>1008</v>
      </c>
      <c r="I4172">
        <v>5684</v>
      </c>
      <c r="J4172" s="4">
        <f>SUMIFS(I:I,D:D,External_Data[[#This Row],[Brand]],F:F,External_Data[[#This Row],[Year]])</f>
        <v>294581</v>
      </c>
      <c r="K41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299628</v>
      </c>
    </row>
    <row r="4173" spans="1:11" x14ac:dyDescent="0.25">
      <c r="A4173" s="1" t="s">
        <v>9</v>
      </c>
      <c r="B4173" s="1" t="s">
        <v>57</v>
      </c>
      <c r="C4173" s="1" t="s">
        <v>18</v>
      </c>
      <c r="D4173" s="1" t="s">
        <v>58</v>
      </c>
      <c r="E4173" s="1" t="s">
        <v>14</v>
      </c>
      <c r="F4173">
        <v>2022</v>
      </c>
      <c r="G4173">
        <v>7</v>
      </c>
      <c r="H4173">
        <v>854</v>
      </c>
      <c r="I4173">
        <v>4830</v>
      </c>
      <c r="J4173" s="4">
        <f>SUMIFS(I:I,D:D,External_Data[[#This Row],[Brand]],F:F,External_Data[[#This Row],[Year]])</f>
        <v>294581</v>
      </c>
      <c r="K41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298725</v>
      </c>
    </row>
    <row r="4174" spans="1:11" x14ac:dyDescent="0.25">
      <c r="A4174" s="1" t="s">
        <v>9</v>
      </c>
      <c r="B4174" s="1" t="s">
        <v>57</v>
      </c>
      <c r="C4174" s="1" t="s">
        <v>18</v>
      </c>
      <c r="D4174" s="1" t="s">
        <v>58</v>
      </c>
      <c r="E4174" s="1" t="s">
        <v>14</v>
      </c>
      <c r="F4174">
        <v>2022</v>
      </c>
      <c r="G4174">
        <v>8</v>
      </c>
      <c r="H4174">
        <v>840</v>
      </c>
      <c r="I4174">
        <v>4739</v>
      </c>
      <c r="J4174" s="4">
        <f>SUMIFS(I:I,D:D,External_Data[[#This Row],[Brand]],F:F,External_Data[[#This Row],[Year]])</f>
        <v>294581</v>
      </c>
      <c r="K41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297717</v>
      </c>
    </row>
    <row r="4175" spans="1:11" x14ac:dyDescent="0.25">
      <c r="A4175" s="1" t="s">
        <v>9</v>
      </c>
      <c r="B4175" s="1" t="s">
        <v>57</v>
      </c>
      <c r="C4175" s="1" t="s">
        <v>18</v>
      </c>
      <c r="D4175" s="1" t="s">
        <v>58</v>
      </c>
      <c r="E4175" s="1" t="s">
        <v>14</v>
      </c>
      <c r="F4175">
        <v>2022</v>
      </c>
      <c r="G4175">
        <v>9</v>
      </c>
      <c r="H4175">
        <v>770</v>
      </c>
      <c r="I4175">
        <v>4368</v>
      </c>
      <c r="J4175" s="4">
        <f>SUMIFS(I:I,D:D,External_Data[[#This Row],[Brand]],F:F,External_Data[[#This Row],[Year]])</f>
        <v>294581</v>
      </c>
      <c r="K41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296947</v>
      </c>
    </row>
    <row r="4176" spans="1:11" x14ac:dyDescent="0.25">
      <c r="A4176" s="1" t="s">
        <v>9</v>
      </c>
      <c r="B4176" s="1" t="s">
        <v>57</v>
      </c>
      <c r="C4176" s="1" t="s">
        <v>18</v>
      </c>
      <c r="D4176" s="1" t="s">
        <v>58</v>
      </c>
      <c r="E4176" s="1" t="s">
        <v>14</v>
      </c>
      <c r="F4176">
        <v>2022</v>
      </c>
      <c r="G4176">
        <v>10</v>
      </c>
      <c r="H4176">
        <v>1085</v>
      </c>
      <c r="I4176">
        <v>6146</v>
      </c>
      <c r="J4176" s="4">
        <f>SUMIFS(I:I,D:D,External_Data[[#This Row],[Brand]],F:F,External_Data[[#This Row],[Year]])</f>
        <v>294581</v>
      </c>
      <c r="K41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296121</v>
      </c>
    </row>
    <row r="4177" spans="1:11" x14ac:dyDescent="0.25">
      <c r="A4177" s="1" t="s">
        <v>9</v>
      </c>
      <c r="B4177" s="1" t="s">
        <v>57</v>
      </c>
      <c r="C4177" s="1" t="s">
        <v>18</v>
      </c>
      <c r="D4177" s="1" t="s">
        <v>58</v>
      </c>
      <c r="E4177" s="1" t="s">
        <v>14</v>
      </c>
      <c r="F4177">
        <v>2022</v>
      </c>
      <c r="G4177">
        <v>11</v>
      </c>
      <c r="H4177">
        <v>1043</v>
      </c>
      <c r="I4177">
        <v>5880</v>
      </c>
      <c r="J4177" s="4">
        <f>SUMIFS(I:I,D:D,External_Data[[#This Row],[Brand]],F:F,External_Data[[#This Row],[Year]])</f>
        <v>294581</v>
      </c>
      <c r="K41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295225</v>
      </c>
    </row>
    <row r="4178" spans="1:11" x14ac:dyDescent="0.25">
      <c r="A4178" s="1" t="s">
        <v>9</v>
      </c>
      <c r="B4178" s="1" t="s">
        <v>57</v>
      </c>
      <c r="C4178" s="1" t="s">
        <v>18</v>
      </c>
      <c r="D4178" s="1" t="s">
        <v>58</v>
      </c>
      <c r="E4178" s="1" t="s">
        <v>14</v>
      </c>
      <c r="F4178">
        <v>2022</v>
      </c>
      <c r="G4178">
        <v>12</v>
      </c>
      <c r="H4178">
        <v>1057</v>
      </c>
      <c r="I4178">
        <v>6104</v>
      </c>
      <c r="J4178" s="4">
        <f>SUMIFS(I:I,D:D,External_Data[[#This Row],[Brand]],F:F,External_Data[[#This Row],[Year]])</f>
        <v>294581</v>
      </c>
      <c r="K41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294581</v>
      </c>
    </row>
    <row r="4179" spans="1:11" x14ac:dyDescent="0.25">
      <c r="A4179" s="1" t="s">
        <v>9</v>
      </c>
      <c r="B4179" s="1" t="s">
        <v>57</v>
      </c>
      <c r="C4179" s="1" t="s">
        <v>18</v>
      </c>
      <c r="D4179" s="1" t="s">
        <v>58</v>
      </c>
      <c r="E4179" s="1" t="s">
        <v>14</v>
      </c>
      <c r="F4179">
        <v>2023</v>
      </c>
      <c r="G4179">
        <v>1</v>
      </c>
      <c r="H4179">
        <v>1218</v>
      </c>
      <c r="I4179">
        <v>7252</v>
      </c>
      <c r="J4179" s="4">
        <f>SUMIFS(I:I,D:D,External_Data[[#This Row],[Brand]],F:F,External_Data[[#This Row],[Year]])</f>
        <v>87178</v>
      </c>
      <c r="K41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97013</v>
      </c>
    </row>
    <row r="4180" spans="1:11" x14ac:dyDescent="0.25">
      <c r="A4180" s="1" t="s">
        <v>9</v>
      </c>
      <c r="B4180" s="1" t="s">
        <v>57</v>
      </c>
      <c r="C4180" s="1" t="s">
        <v>18</v>
      </c>
      <c r="D4180" s="1" t="s">
        <v>58</v>
      </c>
      <c r="E4180" s="1" t="s">
        <v>14</v>
      </c>
      <c r="F4180">
        <v>2023</v>
      </c>
      <c r="G4180">
        <v>2</v>
      </c>
      <c r="H4180">
        <v>1197</v>
      </c>
      <c r="I4180">
        <v>7098</v>
      </c>
      <c r="J4180" s="4">
        <f>SUMIFS(I:I,D:D,External_Data[[#This Row],[Brand]],F:F,External_Data[[#This Row],[Year]])</f>
        <v>87178</v>
      </c>
      <c r="K41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96145</v>
      </c>
    </row>
    <row r="4181" spans="1:11" x14ac:dyDescent="0.25">
      <c r="A4181" s="1" t="s">
        <v>9</v>
      </c>
      <c r="B4181" s="1" t="s">
        <v>57</v>
      </c>
      <c r="C4181" s="1" t="s">
        <v>18</v>
      </c>
      <c r="D4181" s="1" t="s">
        <v>58</v>
      </c>
      <c r="E4181" s="1" t="s">
        <v>14</v>
      </c>
      <c r="F4181">
        <v>2023</v>
      </c>
      <c r="G4181">
        <v>3</v>
      </c>
      <c r="H4181">
        <v>1302</v>
      </c>
      <c r="I4181">
        <v>7770</v>
      </c>
      <c r="J4181" s="4">
        <f>SUMIFS(I:I,D:D,External_Data[[#This Row],[Brand]],F:F,External_Data[[#This Row],[Year]])</f>
        <v>87178</v>
      </c>
      <c r="K41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95305</v>
      </c>
    </row>
    <row r="4182" spans="1:11" x14ac:dyDescent="0.25">
      <c r="A4182" s="1" t="s">
        <v>9</v>
      </c>
      <c r="B4182" s="1" t="s">
        <v>57</v>
      </c>
      <c r="C4182" s="1" t="s">
        <v>18</v>
      </c>
      <c r="D4182" s="1" t="s">
        <v>58</v>
      </c>
      <c r="E4182" s="1" t="s">
        <v>15</v>
      </c>
      <c r="F4182">
        <v>2018</v>
      </c>
      <c r="G4182">
        <v>1</v>
      </c>
      <c r="H4182">
        <v>1141</v>
      </c>
      <c r="I4182">
        <v>6398</v>
      </c>
      <c r="J4182" s="4">
        <f>SUMIFS(I:I,D:D,External_Data[[#This Row],[Brand]],F:F,External_Data[[#This Row],[Year]])</f>
        <v>302470</v>
      </c>
      <c r="K41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3" spans="1:11" x14ac:dyDescent="0.25">
      <c r="A4183" s="1" t="s">
        <v>9</v>
      </c>
      <c r="B4183" s="1" t="s">
        <v>57</v>
      </c>
      <c r="C4183" s="1" t="s">
        <v>18</v>
      </c>
      <c r="D4183" s="1" t="s">
        <v>58</v>
      </c>
      <c r="E4183" s="1" t="s">
        <v>15</v>
      </c>
      <c r="F4183">
        <v>2018</v>
      </c>
      <c r="G4183">
        <v>2</v>
      </c>
      <c r="H4183">
        <v>658</v>
      </c>
      <c r="I4183">
        <v>3668</v>
      </c>
      <c r="J4183" s="4">
        <f>SUMIFS(I:I,D:D,External_Data[[#This Row],[Brand]],F:F,External_Data[[#This Row],[Year]])</f>
        <v>302470</v>
      </c>
      <c r="K41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4" spans="1:11" x14ac:dyDescent="0.25">
      <c r="A4184" s="1" t="s">
        <v>9</v>
      </c>
      <c r="B4184" s="1" t="s">
        <v>57</v>
      </c>
      <c r="C4184" s="1" t="s">
        <v>18</v>
      </c>
      <c r="D4184" s="1" t="s">
        <v>58</v>
      </c>
      <c r="E4184" s="1" t="s">
        <v>15</v>
      </c>
      <c r="F4184">
        <v>2018</v>
      </c>
      <c r="G4184">
        <v>3</v>
      </c>
      <c r="H4184">
        <v>749</v>
      </c>
      <c r="I4184">
        <v>4200</v>
      </c>
      <c r="J4184" s="4">
        <f>SUMIFS(I:I,D:D,External_Data[[#This Row],[Brand]],F:F,External_Data[[#This Row],[Year]])</f>
        <v>302470</v>
      </c>
      <c r="K41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5" spans="1:11" x14ac:dyDescent="0.25">
      <c r="A4185" s="1" t="s">
        <v>9</v>
      </c>
      <c r="B4185" s="1" t="s">
        <v>57</v>
      </c>
      <c r="C4185" s="1" t="s">
        <v>18</v>
      </c>
      <c r="D4185" s="1" t="s">
        <v>58</v>
      </c>
      <c r="E4185" s="1" t="s">
        <v>15</v>
      </c>
      <c r="F4185">
        <v>2018</v>
      </c>
      <c r="G4185">
        <v>4</v>
      </c>
      <c r="H4185">
        <v>749</v>
      </c>
      <c r="I4185">
        <v>4193</v>
      </c>
      <c r="J4185" s="4">
        <f>SUMIFS(I:I,D:D,External_Data[[#This Row],[Brand]],F:F,External_Data[[#This Row],[Year]])</f>
        <v>302470</v>
      </c>
      <c r="K41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6" spans="1:11" x14ac:dyDescent="0.25">
      <c r="A4186" s="1" t="s">
        <v>9</v>
      </c>
      <c r="B4186" s="1" t="s">
        <v>57</v>
      </c>
      <c r="C4186" s="1" t="s">
        <v>18</v>
      </c>
      <c r="D4186" s="1" t="s">
        <v>58</v>
      </c>
      <c r="E4186" s="1" t="s">
        <v>15</v>
      </c>
      <c r="F4186">
        <v>2018</v>
      </c>
      <c r="G4186">
        <v>5</v>
      </c>
      <c r="H4186">
        <v>357</v>
      </c>
      <c r="I4186">
        <v>1981</v>
      </c>
      <c r="J4186" s="4">
        <f>SUMIFS(I:I,D:D,External_Data[[#This Row],[Brand]],F:F,External_Data[[#This Row],[Year]])</f>
        <v>302470</v>
      </c>
      <c r="K41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7" spans="1:11" x14ac:dyDescent="0.25">
      <c r="A4187" s="1" t="s">
        <v>9</v>
      </c>
      <c r="B4187" s="1" t="s">
        <v>57</v>
      </c>
      <c r="C4187" s="1" t="s">
        <v>18</v>
      </c>
      <c r="D4187" s="1" t="s">
        <v>58</v>
      </c>
      <c r="E4187" s="1" t="s">
        <v>15</v>
      </c>
      <c r="F4187">
        <v>2018</v>
      </c>
      <c r="G4187">
        <v>6</v>
      </c>
      <c r="H4187">
        <v>826</v>
      </c>
      <c r="I4187">
        <v>4613</v>
      </c>
      <c r="J4187" s="4">
        <f>SUMIFS(I:I,D:D,External_Data[[#This Row],[Brand]],F:F,External_Data[[#This Row],[Year]])</f>
        <v>302470</v>
      </c>
      <c r="K41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8" spans="1:11" x14ac:dyDescent="0.25">
      <c r="A4188" s="1" t="s">
        <v>9</v>
      </c>
      <c r="B4188" s="1" t="s">
        <v>57</v>
      </c>
      <c r="C4188" s="1" t="s">
        <v>18</v>
      </c>
      <c r="D4188" s="1" t="s">
        <v>58</v>
      </c>
      <c r="E4188" s="1" t="s">
        <v>15</v>
      </c>
      <c r="F4188">
        <v>2018</v>
      </c>
      <c r="G4188">
        <v>7</v>
      </c>
      <c r="H4188">
        <v>553</v>
      </c>
      <c r="I4188">
        <v>3101</v>
      </c>
      <c r="J4188" s="4">
        <f>SUMIFS(I:I,D:D,External_Data[[#This Row],[Brand]],F:F,External_Data[[#This Row],[Year]])</f>
        <v>302470</v>
      </c>
      <c r="K41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89" spans="1:11" x14ac:dyDescent="0.25">
      <c r="A4189" s="1" t="s">
        <v>9</v>
      </c>
      <c r="B4189" s="1" t="s">
        <v>57</v>
      </c>
      <c r="C4189" s="1" t="s">
        <v>18</v>
      </c>
      <c r="D4189" s="1" t="s">
        <v>58</v>
      </c>
      <c r="E4189" s="1" t="s">
        <v>15</v>
      </c>
      <c r="F4189">
        <v>2018</v>
      </c>
      <c r="G4189">
        <v>8</v>
      </c>
      <c r="H4189">
        <v>665</v>
      </c>
      <c r="I4189">
        <v>3710</v>
      </c>
      <c r="J4189" s="4">
        <f>SUMIFS(I:I,D:D,External_Data[[#This Row],[Brand]],F:F,External_Data[[#This Row],[Year]])</f>
        <v>302470</v>
      </c>
      <c r="K41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90" spans="1:11" x14ac:dyDescent="0.25">
      <c r="A4190" s="1" t="s">
        <v>9</v>
      </c>
      <c r="B4190" s="1" t="s">
        <v>57</v>
      </c>
      <c r="C4190" s="1" t="s">
        <v>18</v>
      </c>
      <c r="D4190" s="1" t="s">
        <v>58</v>
      </c>
      <c r="E4190" s="1" t="s">
        <v>15</v>
      </c>
      <c r="F4190">
        <v>2018</v>
      </c>
      <c r="G4190">
        <v>9</v>
      </c>
      <c r="H4190">
        <v>672</v>
      </c>
      <c r="I4190">
        <v>3738</v>
      </c>
      <c r="J4190" s="4">
        <f>SUMIFS(I:I,D:D,External_Data[[#This Row],[Brand]],F:F,External_Data[[#This Row],[Year]])</f>
        <v>302470</v>
      </c>
      <c r="K41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91" spans="1:11" x14ac:dyDescent="0.25">
      <c r="A4191" s="1" t="s">
        <v>9</v>
      </c>
      <c r="B4191" s="1" t="s">
        <v>57</v>
      </c>
      <c r="C4191" s="1" t="s">
        <v>18</v>
      </c>
      <c r="D4191" s="1" t="s">
        <v>58</v>
      </c>
      <c r="E4191" s="1" t="s">
        <v>15</v>
      </c>
      <c r="F4191">
        <v>2018</v>
      </c>
      <c r="G4191">
        <v>10</v>
      </c>
      <c r="H4191">
        <v>1050</v>
      </c>
      <c r="I4191">
        <v>5859</v>
      </c>
      <c r="J4191" s="4">
        <f>SUMIFS(I:I,D:D,External_Data[[#This Row],[Brand]],F:F,External_Data[[#This Row],[Year]])</f>
        <v>302470</v>
      </c>
      <c r="K41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92" spans="1:11" x14ac:dyDescent="0.25">
      <c r="A4192" s="1" t="s">
        <v>9</v>
      </c>
      <c r="B4192" s="1" t="s">
        <v>57</v>
      </c>
      <c r="C4192" s="1" t="s">
        <v>18</v>
      </c>
      <c r="D4192" s="1" t="s">
        <v>58</v>
      </c>
      <c r="E4192" s="1" t="s">
        <v>15</v>
      </c>
      <c r="F4192">
        <v>2018</v>
      </c>
      <c r="G4192">
        <v>11</v>
      </c>
      <c r="H4192">
        <v>420</v>
      </c>
      <c r="I4192">
        <v>2366</v>
      </c>
      <c r="J4192" s="4">
        <f>SUMIFS(I:I,D:D,External_Data[[#This Row],[Brand]],F:F,External_Data[[#This Row],[Year]])</f>
        <v>302470</v>
      </c>
      <c r="K41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93" spans="1:11" x14ac:dyDescent="0.25">
      <c r="A4193" s="1" t="s">
        <v>9</v>
      </c>
      <c r="B4193" s="1" t="s">
        <v>57</v>
      </c>
      <c r="C4193" s="1" t="s">
        <v>18</v>
      </c>
      <c r="D4193" s="1" t="s">
        <v>58</v>
      </c>
      <c r="E4193" s="1" t="s">
        <v>15</v>
      </c>
      <c r="F4193">
        <v>2018</v>
      </c>
      <c r="G4193">
        <v>12</v>
      </c>
      <c r="H4193">
        <v>602</v>
      </c>
      <c r="I4193">
        <v>3402</v>
      </c>
      <c r="J4193" s="4">
        <f>SUMIFS(I:I,D:D,External_Data[[#This Row],[Brand]],F:F,External_Data[[#This Row],[Year]])</f>
        <v>302470</v>
      </c>
      <c r="K41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302470</v>
      </c>
    </row>
    <row r="4194" spans="1:11" x14ac:dyDescent="0.25">
      <c r="A4194" s="1" t="s">
        <v>9</v>
      </c>
      <c r="B4194" s="1" t="s">
        <v>57</v>
      </c>
      <c r="C4194" s="1" t="s">
        <v>18</v>
      </c>
      <c r="D4194" s="1" t="s">
        <v>58</v>
      </c>
      <c r="E4194" s="1" t="s">
        <v>15</v>
      </c>
      <c r="F4194">
        <v>2019</v>
      </c>
      <c r="G4194">
        <v>1</v>
      </c>
      <c r="H4194">
        <v>833</v>
      </c>
      <c r="I4194">
        <v>4662</v>
      </c>
      <c r="J4194" s="4">
        <f>SUMIFS(I:I,D:D,External_Data[[#This Row],[Brand]],F:F,External_Data[[#This Row],[Year]])</f>
        <v>309351</v>
      </c>
      <c r="K41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316652</v>
      </c>
    </row>
    <row r="4195" spans="1:11" x14ac:dyDescent="0.25">
      <c r="A4195" s="1" t="s">
        <v>9</v>
      </c>
      <c r="B4195" s="1" t="s">
        <v>57</v>
      </c>
      <c r="C4195" s="1" t="s">
        <v>18</v>
      </c>
      <c r="D4195" s="1" t="s">
        <v>58</v>
      </c>
      <c r="E4195" s="1" t="s">
        <v>15</v>
      </c>
      <c r="F4195">
        <v>2019</v>
      </c>
      <c r="G4195">
        <v>2</v>
      </c>
      <c r="H4195">
        <v>714</v>
      </c>
      <c r="I4195">
        <v>4004</v>
      </c>
      <c r="J4195" s="4">
        <f>SUMIFS(I:I,D:D,External_Data[[#This Row],[Brand]],F:F,External_Data[[#This Row],[Year]])</f>
        <v>309351</v>
      </c>
      <c r="K41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315994</v>
      </c>
    </row>
    <row r="4196" spans="1:11" x14ac:dyDescent="0.25">
      <c r="A4196" s="1" t="s">
        <v>9</v>
      </c>
      <c r="B4196" s="1" t="s">
        <v>57</v>
      </c>
      <c r="C4196" s="1" t="s">
        <v>18</v>
      </c>
      <c r="D4196" s="1" t="s">
        <v>58</v>
      </c>
      <c r="E4196" s="1" t="s">
        <v>15</v>
      </c>
      <c r="F4196">
        <v>2019</v>
      </c>
      <c r="G4196">
        <v>3</v>
      </c>
      <c r="H4196">
        <v>882</v>
      </c>
      <c r="I4196">
        <v>4928</v>
      </c>
      <c r="J4196" s="4">
        <f>SUMIFS(I:I,D:D,External_Data[[#This Row],[Brand]],F:F,External_Data[[#This Row],[Year]])</f>
        <v>309351</v>
      </c>
      <c r="K41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315245</v>
      </c>
    </row>
    <row r="4197" spans="1:11" x14ac:dyDescent="0.25">
      <c r="A4197" s="1" t="s">
        <v>9</v>
      </c>
      <c r="B4197" s="1" t="s">
        <v>57</v>
      </c>
      <c r="C4197" s="1" t="s">
        <v>18</v>
      </c>
      <c r="D4197" s="1" t="s">
        <v>58</v>
      </c>
      <c r="E4197" s="1" t="s">
        <v>15</v>
      </c>
      <c r="F4197">
        <v>2019</v>
      </c>
      <c r="G4197">
        <v>4</v>
      </c>
      <c r="H4197">
        <v>560</v>
      </c>
      <c r="I4197">
        <v>3129</v>
      </c>
      <c r="J4197" s="4">
        <f>SUMIFS(I:I,D:D,External_Data[[#This Row],[Brand]],F:F,External_Data[[#This Row],[Year]])</f>
        <v>309351</v>
      </c>
      <c r="K41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314496</v>
      </c>
    </row>
    <row r="4198" spans="1:11" x14ac:dyDescent="0.25">
      <c r="A4198" s="1" t="s">
        <v>9</v>
      </c>
      <c r="B4198" s="1" t="s">
        <v>57</v>
      </c>
      <c r="C4198" s="1" t="s">
        <v>18</v>
      </c>
      <c r="D4198" s="1" t="s">
        <v>58</v>
      </c>
      <c r="E4198" s="1" t="s">
        <v>15</v>
      </c>
      <c r="F4198">
        <v>2019</v>
      </c>
      <c r="G4198">
        <v>5</v>
      </c>
      <c r="H4198">
        <v>378</v>
      </c>
      <c r="I4198">
        <v>2128</v>
      </c>
      <c r="J4198" s="4">
        <f>SUMIFS(I:I,D:D,External_Data[[#This Row],[Brand]],F:F,External_Data[[#This Row],[Year]])</f>
        <v>309351</v>
      </c>
      <c r="K41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314139</v>
      </c>
    </row>
    <row r="4199" spans="1:11" x14ac:dyDescent="0.25">
      <c r="A4199" s="1" t="s">
        <v>9</v>
      </c>
      <c r="B4199" s="1" t="s">
        <v>57</v>
      </c>
      <c r="C4199" s="1" t="s">
        <v>18</v>
      </c>
      <c r="D4199" s="1" t="s">
        <v>58</v>
      </c>
      <c r="E4199" s="1" t="s">
        <v>15</v>
      </c>
      <c r="F4199">
        <v>2019</v>
      </c>
      <c r="G4199">
        <v>6</v>
      </c>
      <c r="H4199">
        <v>658</v>
      </c>
      <c r="I4199">
        <v>3682</v>
      </c>
      <c r="J4199" s="4">
        <f>SUMIFS(I:I,D:D,External_Data[[#This Row],[Brand]],F:F,External_Data[[#This Row],[Year]])</f>
        <v>309351</v>
      </c>
      <c r="K41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313313</v>
      </c>
    </row>
    <row r="4200" spans="1:11" x14ac:dyDescent="0.25">
      <c r="A4200" s="1" t="s">
        <v>9</v>
      </c>
      <c r="B4200" s="1" t="s">
        <v>57</v>
      </c>
      <c r="C4200" s="1" t="s">
        <v>18</v>
      </c>
      <c r="D4200" s="1" t="s">
        <v>58</v>
      </c>
      <c r="E4200" s="1" t="s">
        <v>15</v>
      </c>
      <c r="F4200">
        <v>2019</v>
      </c>
      <c r="G4200">
        <v>7</v>
      </c>
      <c r="H4200">
        <v>441</v>
      </c>
      <c r="I4200">
        <v>2478</v>
      </c>
      <c r="J4200" s="4">
        <f>SUMIFS(I:I,D:D,External_Data[[#This Row],[Brand]],F:F,External_Data[[#This Row],[Year]])</f>
        <v>309351</v>
      </c>
      <c r="K42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312760</v>
      </c>
    </row>
    <row r="4201" spans="1:11" x14ac:dyDescent="0.25">
      <c r="A4201" s="1" t="s">
        <v>9</v>
      </c>
      <c r="B4201" s="1" t="s">
        <v>57</v>
      </c>
      <c r="C4201" s="1" t="s">
        <v>18</v>
      </c>
      <c r="D4201" s="1" t="s">
        <v>58</v>
      </c>
      <c r="E4201" s="1" t="s">
        <v>15</v>
      </c>
      <c r="F4201">
        <v>2019</v>
      </c>
      <c r="G4201">
        <v>8</v>
      </c>
      <c r="H4201">
        <v>672</v>
      </c>
      <c r="I4201">
        <v>3759</v>
      </c>
      <c r="J4201" s="4">
        <f>SUMIFS(I:I,D:D,External_Data[[#This Row],[Brand]],F:F,External_Data[[#This Row],[Year]])</f>
        <v>309351</v>
      </c>
      <c r="K42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312095</v>
      </c>
    </row>
    <row r="4202" spans="1:11" x14ac:dyDescent="0.25">
      <c r="A4202" s="1" t="s">
        <v>9</v>
      </c>
      <c r="B4202" s="1" t="s">
        <v>57</v>
      </c>
      <c r="C4202" s="1" t="s">
        <v>18</v>
      </c>
      <c r="D4202" s="1" t="s">
        <v>58</v>
      </c>
      <c r="E4202" s="1" t="s">
        <v>15</v>
      </c>
      <c r="F4202">
        <v>2019</v>
      </c>
      <c r="G4202">
        <v>9</v>
      </c>
      <c r="H4202">
        <v>385</v>
      </c>
      <c r="I4202">
        <v>2142</v>
      </c>
      <c r="J4202" s="4">
        <f>SUMIFS(I:I,D:D,External_Data[[#This Row],[Brand]],F:F,External_Data[[#This Row],[Year]])</f>
        <v>309351</v>
      </c>
      <c r="K42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311423</v>
      </c>
    </row>
    <row r="4203" spans="1:11" x14ac:dyDescent="0.25">
      <c r="A4203" s="1" t="s">
        <v>9</v>
      </c>
      <c r="B4203" s="1" t="s">
        <v>57</v>
      </c>
      <c r="C4203" s="1" t="s">
        <v>18</v>
      </c>
      <c r="D4203" s="1" t="s">
        <v>58</v>
      </c>
      <c r="E4203" s="1" t="s">
        <v>15</v>
      </c>
      <c r="F4203">
        <v>2019</v>
      </c>
      <c r="G4203">
        <v>10</v>
      </c>
      <c r="H4203">
        <v>392</v>
      </c>
      <c r="I4203">
        <v>2191</v>
      </c>
      <c r="J4203" s="4">
        <f>SUMIFS(I:I,D:D,External_Data[[#This Row],[Brand]],F:F,External_Data[[#This Row],[Year]])</f>
        <v>309351</v>
      </c>
      <c r="K42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310373</v>
      </c>
    </row>
    <row r="4204" spans="1:11" x14ac:dyDescent="0.25">
      <c r="A4204" s="1" t="s">
        <v>9</v>
      </c>
      <c r="B4204" s="1" t="s">
        <v>57</v>
      </c>
      <c r="C4204" s="1" t="s">
        <v>18</v>
      </c>
      <c r="D4204" s="1" t="s">
        <v>58</v>
      </c>
      <c r="E4204" s="1" t="s">
        <v>15</v>
      </c>
      <c r="F4204">
        <v>2019</v>
      </c>
      <c r="G4204">
        <v>11</v>
      </c>
      <c r="H4204">
        <v>511</v>
      </c>
      <c r="I4204">
        <v>2863</v>
      </c>
      <c r="J4204" s="4">
        <f>SUMIFS(I:I,D:D,External_Data[[#This Row],[Brand]],F:F,External_Data[[#This Row],[Year]])</f>
        <v>309351</v>
      </c>
      <c r="K42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309953</v>
      </c>
    </row>
    <row r="4205" spans="1:11" x14ac:dyDescent="0.25">
      <c r="A4205" s="1" t="s">
        <v>9</v>
      </c>
      <c r="B4205" s="1" t="s">
        <v>57</v>
      </c>
      <c r="C4205" s="1" t="s">
        <v>18</v>
      </c>
      <c r="D4205" s="1" t="s">
        <v>58</v>
      </c>
      <c r="E4205" s="1" t="s">
        <v>15</v>
      </c>
      <c r="F4205">
        <v>2019</v>
      </c>
      <c r="G4205">
        <v>12</v>
      </c>
      <c r="H4205">
        <v>434</v>
      </c>
      <c r="I4205">
        <v>2429</v>
      </c>
      <c r="J4205" s="4">
        <f>SUMIFS(I:I,D:D,External_Data[[#This Row],[Brand]],F:F,External_Data[[#This Row],[Year]])</f>
        <v>309351</v>
      </c>
      <c r="K42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309351</v>
      </c>
    </row>
    <row r="4206" spans="1:11" x14ac:dyDescent="0.25">
      <c r="A4206" s="1" t="s">
        <v>9</v>
      </c>
      <c r="B4206" s="1" t="s">
        <v>57</v>
      </c>
      <c r="C4206" s="1" t="s">
        <v>18</v>
      </c>
      <c r="D4206" s="1" t="s">
        <v>58</v>
      </c>
      <c r="E4206" s="1" t="s">
        <v>15</v>
      </c>
      <c r="F4206">
        <v>2020</v>
      </c>
      <c r="G4206">
        <v>1</v>
      </c>
      <c r="H4206">
        <v>434</v>
      </c>
      <c r="I4206">
        <v>2464</v>
      </c>
      <c r="J4206" s="4">
        <f>SUMIFS(I:I,D:D,External_Data[[#This Row],[Brand]],F:F,External_Data[[#This Row],[Year]])</f>
        <v>299404</v>
      </c>
      <c r="K42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305431</v>
      </c>
    </row>
    <row r="4207" spans="1:11" x14ac:dyDescent="0.25">
      <c r="A4207" s="1" t="s">
        <v>9</v>
      </c>
      <c r="B4207" s="1" t="s">
        <v>57</v>
      </c>
      <c r="C4207" s="1" t="s">
        <v>18</v>
      </c>
      <c r="D4207" s="1" t="s">
        <v>58</v>
      </c>
      <c r="E4207" s="1" t="s">
        <v>15</v>
      </c>
      <c r="F4207">
        <v>2020</v>
      </c>
      <c r="G4207">
        <v>2</v>
      </c>
      <c r="H4207">
        <v>567</v>
      </c>
      <c r="I4207">
        <v>3192</v>
      </c>
      <c r="J4207" s="4">
        <f>SUMIFS(I:I,D:D,External_Data[[#This Row],[Brand]],F:F,External_Data[[#This Row],[Year]])</f>
        <v>299404</v>
      </c>
      <c r="K42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304717</v>
      </c>
    </row>
    <row r="4208" spans="1:11" x14ac:dyDescent="0.25">
      <c r="A4208" s="1" t="s">
        <v>9</v>
      </c>
      <c r="B4208" s="1" t="s">
        <v>57</v>
      </c>
      <c r="C4208" s="1" t="s">
        <v>18</v>
      </c>
      <c r="D4208" s="1" t="s">
        <v>58</v>
      </c>
      <c r="E4208" s="1" t="s">
        <v>15</v>
      </c>
      <c r="F4208">
        <v>2020</v>
      </c>
      <c r="G4208">
        <v>3</v>
      </c>
      <c r="H4208">
        <v>693</v>
      </c>
      <c r="I4208">
        <v>3850</v>
      </c>
      <c r="J4208" s="4">
        <f>SUMIFS(I:I,D:D,External_Data[[#This Row],[Brand]],F:F,External_Data[[#This Row],[Year]])</f>
        <v>299404</v>
      </c>
      <c r="K42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303835</v>
      </c>
    </row>
    <row r="4209" spans="1:11" x14ac:dyDescent="0.25">
      <c r="A4209" s="1" t="s">
        <v>9</v>
      </c>
      <c r="B4209" s="1" t="s">
        <v>57</v>
      </c>
      <c r="C4209" s="1" t="s">
        <v>18</v>
      </c>
      <c r="D4209" s="1" t="s">
        <v>58</v>
      </c>
      <c r="E4209" s="1" t="s">
        <v>15</v>
      </c>
      <c r="F4209">
        <v>2020</v>
      </c>
      <c r="G4209">
        <v>4</v>
      </c>
      <c r="H4209">
        <v>539</v>
      </c>
      <c r="I4209">
        <v>2996</v>
      </c>
      <c r="J4209" s="4">
        <f>SUMIFS(I:I,D:D,External_Data[[#This Row],[Brand]],F:F,External_Data[[#This Row],[Year]])</f>
        <v>299404</v>
      </c>
      <c r="K42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303275</v>
      </c>
    </row>
    <row r="4210" spans="1:11" x14ac:dyDescent="0.25">
      <c r="A4210" s="1" t="s">
        <v>9</v>
      </c>
      <c r="B4210" s="1" t="s">
        <v>57</v>
      </c>
      <c r="C4210" s="1" t="s">
        <v>18</v>
      </c>
      <c r="D4210" s="1" t="s">
        <v>58</v>
      </c>
      <c r="E4210" s="1" t="s">
        <v>15</v>
      </c>
      <c r="F4210">
        <v>2020</v>
      </c>
      <c r="G4210">
        <v>5</v>
      </c>
      <c r="H4210">
        <v>322</v>
      </c>
      <c r="I4210">
        <v>1806</v>
      </c>
      <c r="J4210" s="4">
        <f>SUMIFS(I:I,D:D,External_Data[[#This Row],[Brand]],F:F,External_Data[[#This Row],[Year]])</f>
        <v>299404</v>
      </c>
      <c r="K42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302897</v>
      </c>
    </row>
    <row r="4211" spans="1:11" x14ac:dyDescent="0.25">
      <c r="A4211" s="1" t="s">
        <v>9</v>
      </c>
      <c r="B4211" s="1" t="s">
        <v>57</v>
      </c>
      <c r="C4211" s="1" t="s">
        <v>18</v>
      </c>
      <c r="D4211" s="1" t="s">
        <v>58</v>
      </c>
      <c r="E4211" s="1" t="s">
        <v>15</v>
      </c>
      <c r="F4211">
        <v>2020</v>
      </c>
      <c r="G4211">
        <v>6</v>
      </c>
      <c r="H4211">
        <v>525</v>
      </c>
      <c r="I4211">
        <v>2933</v>
      </c>
      <c r="J4211" s="4">
        <f>SUMIFS(I:I,D:D,External_Data[[#This Row],[Brand]],F:F,External_Data[[#This Row],[Year]])</f>
        <v>299404</v>
      </c>
      <c r="K42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302239</v>
      </c>
    </row>
    <row r="4212" spans="1:11" x14ac:dyDescent="0.25">
      <c r="A4212" s="1" t="s">
        <v>9</v>
      </c>
      <c r="B4212" s="1" t="s">
        <v>57</v>
      </c>
      <c r="C4212" s="1" t="s">
        <v>18</v>
      </c>
      <c r="D4212" s="1" t="s">
        <v>58</v>
      </c>
      <c r="E4212" s="1" t="s">
        <v>15</v>
      </c>
      <c r="F4212">
        <v>2020</v>
      </c>
      <c r="G4212">
        <v>7</v>
      </c>
      <c r="H4212">
        <v>462</v>
      </c>
      <c r="I4212">
        <v>2569</v>
      </c>
      <c r="J4212" s="4">
        <f>SUMIFS(I:I,D:D,External_Data[[#This Row],[Brand]],F:F,External_Data[[#This Row],[Year]])</f>
        <v>299404</v>
      </c>
      <c r="K42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301798</v>
      </c>
    </row>
    <row r="4213" spans="1:11" x14ac:dyDescent="0.25">
      <c r="A4213" s="1" t="s">
        <v>9</v>
      </c>
      <c r="B4213" s="1" t="s">
        <v>57</v>
      </c>
      <c r="C4213" s="1" t="s">
        <v>18</v>
      </c>
      <c r="D4213" s="1" t="s">
        <v>58</v>
      </c>
      <c r="E4213" s="1" t="s">
        <v>15</v>
      </c>
      <c r="F4213">
        <v>2020</v>
      </c>
      <c r="G4213">
        <v>8</v>
      </c>
      <c r="H4213">
        <v>392</v>
      </c>
      <c r="I4213">
        <v>2184</v>
      </c>
      <c r="J4213" s="4">
        <f>SUMIFS(I:I,D:D,External_Data[[#This Row],[Brand]],F:F,External_Data[[#This Row],[Year]])</f>
        <v>299404</v>
      </c>
      <c r="K42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301126</v>
      </c>
    </row>
    <row r="4214" spans="1:11" x14ac:dyDescent="0.25">
      <c r="A4214" s="1" t="s">
        <v>9</v>
      </c>
      <c r="B4214" s="1" t="s">
        <v>57</v>
      </c>
      <c r="C4214" s="1" t="s">
        <v>18</v>
      </c>
      <c r="D4214" s="1" t="s">
        <v>58</v>
      </c>
      <c r="E4214" s="1" t="s">
        <v>15</v>
      </c>
      <c r="F4214">
        <v>2020</v>
      </c>
      <c r="G4214">
        <v>9</v>
      </c>
      <c r="H4214">
        <v>560</v>
      </c>
      <c r="I4214">
        <v>3122</v>
      </c>
      <c r="J4214" s="4">
        <f>SUMIFS(I:I,D:D,External_Data[[#This Row],[Brand]],F:F,External_Data[[#This Row],[Year]])</f>
        <v>299404</v>
      </c>
      <c r="K42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300741</v>
      </c>
    </row>
    <row r="4215" spans="1:11" x14ac:dyDescent="0.25">
      <c r="A4215" s="1" t="s">
        <v>9</v>
      </c>
      <c r="B4215" s="1" t="s">
        <v>57</v>
      </c>
      <c r="C4215" s="1" t="s">
        <v>18</v>
      </c>
      <c r="D4215" s="1" t="s">
        <v>58</v>
      </c>
      <c r="E4215" s="1" t="s">
        <v>15</v>
      </c>
      <c r="F4215">
        <v>2020</v>
      </c>
      <c r="G4215">
        <v>10</v>
      </c>
      <c r="H4215">
        <v>553</v>
      </c>
      <c r="I4215">
        <v>3094</v>
      </c>
      <c r="J4215" s="4">
        <f>SUMIFS(I:I,D:D,External_Data[[#This Row],[Brand]],F:F,External_Data[[#This Row],[Year]])</f>
        <v>299404</v>
      </c>
      <c r="K42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300349</v>
      </c>
    </row>
    <row r="4216" spans="1:11" x14ac:dyDescent="0.25">
      <c r="A4216" s="1" t="s">
        <v>9</v>
      </c>
      <c r="B4216" s="1" t="s">
        <v>57</v>
      </c>
      <c r="C4216" s="1" t="s">
        <v>18</v>
      </c>
      <c r="D4216" s="1" t="s">
        <v>58</v>
      </c>
      <c r="E4216" s="1" t="s">
        <v>15</v>
      </c>
      <c r="F4216">
        <v>2020</v>
      </c>
      <c r="G4216">
        <v>11</v>
      </c>
      <c r="H4216">
        <v>532</v>
      </c>
      <c r="I4216">
        <v>2954</v>
      </c>
      <c r="J4216" s="4">
        <f>SUMIFS(I:I,D:D,External_Data[[#This Row],[Brand]],F:F,External_Data[[#This Row],[Year]])</f>
        <v>299404</v>
      </c>
      <c r="K42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299838</v>
      </c>
    </row>
    <row r="4217" spans="1:11" x14ac:dyDescent="0.25">
      <c r="A4217" s="1" t="s">
        <v>9</v>
      </c>
      <c r="B4217" s="1" t="s">
        <v>57</v>
      </c>
      <c r="C4217" s="1" t="s">
        <v>18</v>
      </c>
      <c r="D4217" s="1" t="s">
        <v>58</v>
      </c>
      <c r="E4217" s="1" t="s">
        <v>15</v>
      </c>
      <c r="F4217">
        <v>2020</v>
      </c>
      <c r="G4217">
        <v>12</v>
      </c>
      <c r="H4217">
        <v>609</v>
      </c>
      <c r="I4217">
        <v>3437</v>
      </c>
      <c r="J4217" s="4">
        <f>SUMIFS(I:I,D:D,External_Data[[#This Row],[Brand]],F:F,External_Data[[#This Row],[Year]])</f>
        <v>299404</v>
      </c>
      <c r="K42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299404</v>
      </c>
    </row>
    <row r="4218" spans="1:11" x14ac:dyDescent="0.25">
      <c r="A4218" s="1" t="s">
        <v>9</v>
      </c>
      <c r="B4218" s="1" t="s">
        <v>57</v>
      </c>
      <c r="C4218" s="1" t="s">
        <v>18</v>
      </c>
      <c r="D4218" s="1" t="s">
        <v>58</v>
      </c>
      <c r="E4218" s="1" t="s">
        <v>15</v>
      </c>
      <c r="F4218">
        <v>2021</v>
      </c>
      <c r="G4218">
        <v>1</v>
      </c>
      <c r="H4218">
        <v>532</v>
      </c>
      <c r="I4218">
        <v>2968</v>
      </c>
      <c r="J4218" s="4">
        <f>SUMIFS(I:I,D:D,External_Data[[#This Row],[Brand]],F:F,External_Data[[#This Row],[Year]])</f>
        <v>294889</v>
      </c>
      <c r="K42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300643</v>
      </c>
    </row>
    <row r="4219" spans="1:11" x14ac:dyDescent="0.25">
      <c r="A4219" s="1" t="s">
        <v>9</v>
      </c>
      <c r="B4219" s="1" t="s">
        <v>57</v>
      </c>
      <c r="C4219" s="1" t="s">
        <v>18</v>
      </c>
      <c r="D4219" s="1" t="s">
        <v>58</v>
      </c>
      <c r="E4219" s="1" t="s">
        <v>15</v>
      </c>
      <c r="F4219">
        <v>2021</v>
      </c>
      <c r="G4219">
        <v>2</v>
      </c>
      <c r="H4219">
        <v>630</v>
      </c>
      <c r="I4219">
        <v>3528</v>
      </c>
      <c r="J4219" s="4">
        <f>SUMIFS(I:I,D:D,External_Data[[#This Row],[Brand]],F:F,External_Data[[#This Row],[Year]])</f>
        <v>294889</v>
      </c>
      <c r="K42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300076</v>
      </c>
    </row>
    <row r="4220" spans="1:11" x14ac:dyDescent="0.25">
      <c r="A4220" s="1" t="s">
        <v>9</v>
      </c>
      <c r="B4220" s="1" t="s">
        <v>57</v>
      </c>
      <c r="C4220" s="1" t="s">
        <v>18</v>
      </c>
      <c r="D4220" s="1" t="s">
        <v>58</v>
      </c>
      <c r="E4220" s="1" t="s">
        <v>15</v>
      </c>
      <c r="F4220">
        <v>2021</v>
      </c>
      <c r="G4220">
        <v>3</v>
      </c>
      <c r="H4220">
        <v>630</v>
      </c>
      <c r="I4220">
        <v>3535</v>
      </c>
      <c r="J4220" s="4">
        <f>SUMIFS(I:I,D:D,External_Data[[#This Row],[Brand]],F:F,External_Data[[#This Row],[Year]])</f>
        <v>294889</v>
      </c>
      <c r="K42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299383</v>
      </c>
    </row>
    <row r="4221" spans="1:11" x14ac:dyDescent="0.25">
      <c r="A4221" s="1" t="s">
        <v>9</v>
      </c>
      <c r="B4221" s="1" t="s">
        <v>57</v>
      </c>
      <c r="C4221" s="1" t="s">
        <v>18</v>
      </c>
      <c r="D4221" s="1" t="s">
        <v>58</v>
      </c>
      <c r="E4221" s="1" t="s">
        <v>15</v>
      </c>
      <c r="F4221">
        <v>2021</v>
      </c>
      <c r="G4221">
        <v>4</v>
      </c>
      <c r="H4221">
        <v>392</v>
      </c>
      <c r="I4221">
        <v>2198</v>
      </c>
      <c r="J4221" s="4">
        <f>SUMIFS(I:I,D:D,External_Data[[#This Row],[Brand]],F:F,External_Data[[#This Row],[Year]])</f>
        <v>294889</v>
      </c>
      <c r="K42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298844</v>
      </c>
    </row>
    <row r="4222" spans="1:11" x14ac:dyDescent="0.25">
      <c r="A4222" s="1" t="s">
        <v>9</v>
      </c>
      <c r="B4222" s="1" t="s">
        <v>57</v>
      </c>
      <c r="C4222" s="1" t="s">
        <v>18</v>
      </c>
      <c r="D4222" s="1" t="s">
        <v>58</v>
      </c>
      <c r="E4222" s="1" t="s">
        <v>15</v>
      </c>
      <c r="F4222">
        <v>2021</v>
      </c>
      <c r="G4222">
        <v>5</v>
      </c>
      <c r="H4222">
        <v>406</v>
      </c>
      <c r="I4222">
        <v>2289</v>
      </c>
      <c r="J4222" s="4">
        <f>SUMIFS(I:I,D:D,External_Data[[#This Row],[Brand]],F:F,External_Data[[#This Row],[Year]])</f>
        <v>294889</v>
      </c>
      <c r="K42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298522</v>
      </c>
    </row>
    <row r="4223" spans="1:11" x14ac:dyDescent="0.25">
      <c r="A4223" s="1" t="s">
        <v>9</v>
      </c>
      <c r="B4223" s="1" t="s">
        <v>57</v>
      </c>
      <c r="C4223" s="1" t="s">
        <v>18</v>
      </c>
      <c r="D4223" s="1" t="s">
        <v>58</v>
      </c>
      <c r="E4223" s="1" t="s">
        <v>15</v>
      </c>
      <c r="F4223">
        <v>2021</v>
      </c>
      <c r="G4223">
        <v>6</v>
      </c>
      <c r="H4223">
        <v>343</v>
      </c>
      <c r="I4223">
        <v>1932</v>
      </c>
      <c r="J4223" s="4">
        <f>SUMIFS(I:I,D:D,External_Data[[#This Row],[Brand]],F:F,External_Data[[#This Row],[Year]])</f>
        <v>294889</v>
      </c>
      <c r="K42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297997</v>
      </c>
    </row>
    <row r="4224" spans="1:11" x14ac:dyDescent="0.25">
      <c r="A4224" s="1" t="s">
        <v>9</v>
      </c>
      <c r="B4224" s="1" t="s">
        <v>57</v>
      </c>
      <c r="C4224" s="1" t="s">
        <v>18</v>
      </c>
      <c r="D4224" s="1" t="s">
        <v>58</v>
      </c>
      <c r="E4224" s="1" t="s">
        <v>15</v>
      </c>
      <c r="F4224">
        <v>2021</v>
      </c>
      <c r="G4224">
        <v>7</v>
      </c>
      <c r="H4224">
        <v>609</v>
      </c>
      <c r="I4224">
        <v>3437</v>
      </c>
      <c r="J4224" s="4">
        <f>SUMIFS(I:I,D:D,External_Data[[#This Row],[Brand]],F:F,External_Data[[#This Row],[Year]])</f>
        <v>294889</v>
      </c>
      <c r="K42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297535</v>
      </c>
    </row>
    <row r="4225" spans="1:11" x14ac:dyDescent="0.25">
      <c r="A4225" s="1" t="s">
        <v>9</v>
      </c>
      <c r="B4225" s="1" t="s">
        <v>57</v>
      </c>
      <c r="C4225" s="1" t="s">
        <v>18</v>
      </c>
      <c r="D4225" s="1" t="s">
        <v>58</v>
      </c>
      <c r="E4225" s="1" t="s">
        <v>15</v>
      </c>
      <c r="F4225">
        <v>2021</v>
      </c>
      <c r="G4225">
        <v>8</v>
      </c>
      <c r="H4225">
        <v>539</v>
      </c>
      <c r="I4225">
        <v>3031</v>
      </c>
      <c r="J4225" s="4">
        <f>SUMIFS(I:I,D:D,External_Data[[#This Row],[Brand]],F:F,External_Data[[#This Row],[Year]])</f>
        <v>294889</v>
      </c>
      <c r="K42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297143</v>
      </c>
    </row>
    <row r="4226" spans="1:11" x14ac:dyDescent="0.25">
      <c r="A4226" s="1" t="s">
        <v>9</v>
      </c>
      <c r="B4226" s="1" t="s">
        <v>57</v>
      </c>
      <c r="C4226" s="1" t="s">
        <v>18</v>
      </c>
      <c r="D4226" s="1" t="s">
        <v>58</v>
      </c>
      <c r="E4226" s="1" t="s">
        <v>15</v>
      </c>
      <c r="F4226">
        <v>2021</v>
      </c>
      <c r="G4226">
        <v>9</v>
      </c>
      <c r="H4226">
        <v>336</v>
      </c>
      <c r="I4226">
        <v>1876</v>
      </c>
      <c r="J4226" s="4">
        <f>SUMIFS(I:I,D:D,External_Data[[#This Row],[Brand]],F:F,External_Data[[#This Row],[Year]])</f>
        <v>294889</v>
      </c>
      <c r="K42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296583</v>
      </c>
    </row>
    <row r="4227" spans="1:11" x14ac:dyDescent="0.25">
      <c r="A4227" s="1" t="s">
        <v>9</v>
      </c>
      <c r="B4227" s="1" t="s">
        <v>57</v>
      </c>
      <c r="C4227" s="1" t="s">
        <v>18</v>
      </c>
      <c r="D4227" s="1" t="s">
        <v>58</v>
      </c>
      <c r="E4227" s="1" t="s">
        <v>15</v>
      </c>
      <c r="F4227">
        <v>2021</v>
      </c>
      <c r="G4227">
        <v>10</v>
      </c>
      <c r="H4227">
        <v>350</v>
      </c>
      <c r="I4227">
        <v>1960</v>
      </c>
      <c r="J4227" s="4">
        <f>SUMIFS(I:I,D:D,External_Data[[#This Row],[Brand]],F:F,External_Data[[#This Row],[Year]])</f>
        <v>294889</v>
      </c>
      <c r="K42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296030</v>
      </c>
    </row>
    <row r="4228" spans="1:11" x14ac:dyDescent="0.25">
      <c r="A4228" s="1" t="s">
        <v>9</v>
      </c>
      <c r="B4228" s="1" t="s">
        <v>57</v>
      </c>
      <c r="C4228" s="1" t="s">
        <v>18</v>
      </c>
      <c r="D4228" s="1" t="s">
        <v>58</v>
      </c>
      <c r="E4228" s="1" t="s">
        <v>15</v>
      </c>
      <c r="F4228">
        <v>2021</v>
      </c>
      <c r="G4228">
        <v>11</v>
      </c>
      <c r="H4228">
        <v>294</v>
      </c>
      <c r="I4228">
        <v>1645</v>
      </c>
      <c r="J4228" s="4">
        <f>SUMIFS(I:I,D:D,External_Data[[#This Row],[Brand]],F:F,External_Data[[#This Row],[Year]])</f>
        <v>294889</v>
      </c>
      <c r="K42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295498</v>
      </c>
    </row>
    <row r="4229" spans="1:11" x14ac:dyDescent="0.25">
      <c r="A4229" s="1" t="s">
        <v>9</v>
      </c>
      <c r="B4229" s="1" t="s">
        <v>57</v>
      </c>
      <c r="C4229" s="1" t="s">
        <v>18</v>
      </c>
      <c r="D4229" s="1" t="s">
        <v>58</v>
      </c>
      <c r="E4229" s="1" t="s">
        <v>15</v>
      </c>
      <c r="F4229">
        <v>2021</v>
      </c>
      <c r="G4229">
        <v>12</v>
      </c>
      <c r="H4229">
        <v>504</v>
      </c>
      <c r="I4229">
        <v>2863</v>
      </c>
      <c r="J4229" s="4">
        <f>SUMIFS(I:I,D:D,External_Data[[#This Row],[Brand]],F:F,External_Data[[#This Row],[Year]])</f>
        <v>294889</v>
      </c>
      <c r="K42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294889</v>
      </c>
    </row>
    <row r="4230" spans="1:11" x14ac:dyDescent="0.25">
      <c r="A4230" s="1" t="s">
        <v>9</v>
      </c>
      <c r="B4230" s="1" t="s">
        <v>57</v>
      </c>
      <c r="C4230" s="1" t="s">
        <v>18</v>
      </c>
      <c r="D4230" s="1" t="s">
        <v>58</v>
      </c>
      <c r="E4230" s="1" t="s">
        <v>15</v>
      </c>
      <c r="F4230">
        <v>2022</v>
      </c>
      <c r="G4230">
        <v>1</v>
      </c>
      <c r="H4230">
        <v>497</v>
      </c>
      <c r="I4230">
        <v>2807</v>
      </c>
      <c r="J4230" s="4">
        <f>SUMIFS(I:I,D:D,External_Data[[#This Row],[Brand]],F:F,External_Data[[#This Row],[Year]])</f>
        <v>294581</v>
      </c>
      <c r="K42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299614</v>
      </c>
    </row>
    <row r="4231" spans="1:11" x14ac:dyDescent="0.25">
      <c r="A4231" s="1" t="s">
        <v>9</v>
      </c>
      <c r="B4231" s="1" t="s">
        <v>57</v>
      </c>
      <c r="C4231" s="1" t="s">
        <v>18</v>
      </c>
      <c r="D4231" s="1" t="s">
        <v>58</v>
      </c>
      <c r="E4231" s="1" t="s">
        <v>15</v>
      </c>
      <c r="F4231">
        <v>2022</v>
      </c>
      <c r="G4231">
        <v>2</v>
      </c>
      <c r="H4231">
        <v>406</v>
      </c>
      <c r="I4231">
        <v>2324</v>
      </c>
      <c r="J4231" s="4">
        <f>SUMIFS(I:I,D:D,External_Data[[#This Row],[Brand]],F:F,External_Data[[#This Row],[Year]])</f>
        <v>294581</v>
      </c>
      <c r="K42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298984</v>
      </c>
    </row>
    <row r="4232" spans="1:11" x14ac:dyDescent="0.25">
      <c r="A4232" s="1" t="s">
        <v>9</v>
      </c>
      <c r="B4232" s="1" t="s">
        <v>57</v>
      </c>
      <c r="C4232" s="1" t="s">
        <v>18</v>
      </c>
      <c r="D4232" s="1" t="s">
        <v>58</v>
      </c>
      <c r="E4232" s="1" t="s">
        <v>15</v>
      </c>
      <c r="F4232">
        <v>2022</v>
      </c>
      <c r="G4232">
        <v>3</v>
      </c>
      <c r="H4232">
        <v>504</v>
      </c>
      <c r="I4232">
        <v>2849</v>
      </c>
      <c r="J4232" s="4">
        <f>SUMIFS(I:I,D:D,External_Data[[#This Row],[Brand]],F:F,External_Data[[#This Row],[Year]])</f>
        <v>294581</v>
      </c>
      <c r="K42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298354</v>
      </c>
    </row>
    <row r="4233" spans="1:11" x14ac:dyDescent="0.25">
      <c r="A4233" s="1" t="s">
        <v>9</v>
      </c>
      <c r="B4233" s="1" t="s">
        <v>57</v>
      </c>
      <c r="C4233" s="1" t="s">
        <v>18</v>
      </c>
      <c r="D4233" s="1" t="s">
        <v>58</v>
      </c>
      <c r="E4233" s="1" t="s">
        <v>15</v>
      </c>
      <c r="F4233">
        <v>2022</v>
      </c>
      <c r="G4233">
        <v>4</v>
      </c>
      <c r="H4233">
        <v>392</v>
      </c>
      <c r="I4233">
        <v>2205</v>
      </c>
      <c r="J4233" s="4">
        <f>SUMIFS(I:I,D:D,External_Data[[#This Row],[Brand]],F:F,External_Data[[#This Row],[Year]])</f>
        <v>294581</v>
      </c>
      <c r="K42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297962</v>
      </c>
    </row>
    <row r="4234" spans="1:11" x14ac:dyDescent="0.25">
      <c r="A4234" s="1" t="s">
        <v>9</v>
      </c>
      <c r="B4234" s="1" t="s">
        <v>57</v>
      </c>
      <c r="C4234" s="1" t="s">
        <v>18</v>
      </c>
      <c r="D4234" s="1" t="s">
        <v>58</v>
      </c>
      <c r="E4234" s="1" t="s">
        <v>15</v>
      </c>
      <c r="F4234">
        <v>2022</v>
      </c>
      <c r="G4234">
        <v>5</v>
      </c>
      <c r="H4234">
        <v>553</v>
      </c>
      <c r="I4234">
        <v>3129</v>
      </c>
      <c r="J4234" s="4">
        <f>SUMIFS(I:I,D:D,External_Data[[#This Row],[Brand]],F:F,External_Data[[#This Row],[Year]])</f>
        <v>294581</v>
      </c>
      <c r="K42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297556</v>
      </c>
    </row>
    <row r="4235" spans="1:11" x14ac:dyDescent="0.25">
      <c r="A4235" s="1" t="s">
        <v>9</v>
      </c>
      <c r="B4235" s="1" t="s">
        <v>57</v>
      </c>
      <c r="C4235" s="1" t="s">
        <v>18</v>
      </c>
      <c r="D4235" s="1" t="s">
        <v>58</v>
      </c>
      <c r="E4235" s="1" t="s">
        <v>15</v>
      </c>
      <c r="F4235">
        <v>2022</v>
      </c>
      <c r="G4235">
        <v>6</v>
      </c>
      <c r="H4235">
        <v>392</v>
      </c>
      <c r="I4235">
        <v>2240</v>
      </c>
      <c r="J4235" s="4">
        <f>SUMIFS(I:I,D:D,External_Data[[#This Row],[Brand]],F:F,External_Data[[#This Row],[Year]])</f>
        <v>294581</v>
      </c>
      <c r="K42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297213</v>
      </c>
    </row>
    <row r="4236" spans="1:11" x14ac:dyDescent="0.25">
      <c r="A4236" s="1" t="s">
        <v>9</v>
      </c>
      <c r="B4236" s="1" t="s">
        <v>57</v>
      </c>
      <c r="C4236" s="1" t="s">
        <v>18</v>
      </c>
      <c r="D4236" s="1" t="s">
        <v>58</v>
      </c>
      <c r="E4236" s="1" t="s">
        <v>15</v>
      </c>
      <c r="F4236">
        <v>2022</v>
      </c>
      <c r="G4236">
        <v>7</v>
      </c>
      <c r="H4236">
        <v>315</v>
      </c>
      <c r="I4236">
        <v>1771</v>
      </c>
      <c r="J4236" s="4">
        <f>SUMIFS(I:I,D:D,External_Data[[#This Row],[Brand]],F:F,External_Data[[#This Row],[Year]])</f>
        <v>294581</v>
      </c>
      <c r="K42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296604</v>
      </c>
    </row>
    <row r="4237" spans="1:11" x14ac:dyDescent="0.25">
      <c r="A4237" s="1" t="s">
        <v>9</v>
      </c>
      <c r="B4237" s="1" t="s">
        <v>57</v>
      </c>
      <c r="C4237" s="1" t="s">
        <v>18</v>
      </c>
      <c r="D4237" s="1" t="s">
        <v>58</v>
      </c>
      <c r="E4237" s="1" t="s">
        <v>15</v>
      </c>
      <c r="F4237">
        <v>2022</v>
      </c>
      <c r="G4237">
        <v>8</v>
      </c>
      <c r="H4237">
        <v>350</v>
      </c>
      <c r="I4237">
        <v>1967</v>
      </c>
      <c r="J4237" s="4">
        <f>SUMIFS(I:I,D:D,External_Data[[#This Row],[Brand]],F:F,External_Data[[#This Row],[Year]])</f>
        <v>294581</v>
      </c>
      <c r="K42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296065</v>
      </c>
    </row>
    <row r="4238" spans="1:11" x14ac:dyDescent="0.25">
      <c r="A4238" s="1" t="s">
        <v>9</v>
      </c>
      <c r="B4238" s="1" t="s">
        <v>57</v>
      </c>
      <c r="C4238" s="1" t="s">
        <v>18</v>
      </c>
      <c r="D4238" s="1" t="s">
        <v>58</v>
      </c>
      <c r="E4238" s="1" t="s">
        <v>15</v>
      </c>
      <c r="F4238">
        <v>2022</v>
      </c>
      <c r="G4238">
        <v>9</v>
      </c>
      <c r="H4238">
        <v>588</v>
      </c>
      <c r="I4238">
        <v>3325</v>
      </c>
      <c r="J4238" s="4">
        <f>SUMIFS(I:I,D:D,External_Data[[#This Row],[Brand]],F:F,External_Data[[#This Row],[Year]])</f>
        <v>294581</v>
      </c>
      <c r="K42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295729</v>
      </c>
    </row>
    <row r="4239" spans="1:11" x14ac:dyDescent="0.25">
      <c r="A4239" s="1" t="s">
        <v>9</v>
      </c>
      <c r="B4239" s="1" t="s">
        <v>57</v>
      </c>
      <c r="C4239" s="1" t="s">
        <v>18</v>
      </c>
      <c r="D4239" s="1" t="s">
        <v>58</v>
      </c>
      <c r="E4239" s="1" t="s">
        <v>15</v>
      </c>
      <c r="F4239">
        <v>2022</v>
      </c>
      <c r="G4239">
        <v>10</v>
      </c>
      <c r="H4239">
        <v>385</v>
      </c>
      <c r="I4239">
        <v>2198</v>
      </c>
      <c r="J4239" s="4">
        <f>SUMIFS(I:I,D:D,External_Data[[#This Row],[Brand]],F:F,External_Data[[#This Row],[Year]])</f>
        <v>294581</v>
      </c>
      <c r="K42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295379</v>
      </c>
    </row>
    <row r="4240" spans="1:11" x14ac:dyDescent="0.25">
      <c r="A4240" s="1" t="s">
        <v>9</v>
      </c>
      <c r="B4240" s="1" t="s">
        <v>57</v>
      </c>
      <c r="C4240" s="1" t="s">
        <v>18</v>
      </c>
      <c r="D4240" s="1" t="s">
        <v>58</v>
      </c>
      <c r="E4240" s="1" t="s">
        <v>15</v>
      </c>
      <c r="F4240">
        <v>2022</v>
      </c>
      <c r="G4240">
        <v>11</v>
      </c>
      <c r="H4240">
        <v>546</v>
      </c>
      <c r="I4240">
        <v>3094</v>
      </c>
      <c r="J4240" s="4">
        <f>SUMIFS(I:I,D:D,External_Data[[#This Row],[Brand]],F:F,External_Data[[#This Row],[Year]])</f>
        <v>294581</v>
      </c>
      <c r="K42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295085</v>
      </c>
    </row>
    <row r="4241" spans="1:11" x14ac:dyDescent="0.25">
      <c r="A4241" s="1" t="s">
        <v>9</v>
      </c>
      <c r="B4241" s="1" t="s">
        <v>57</v>
      </c>
      <c r="C4241" s="1" t="s">
        <v>18</v>
      </c>
      <c r="D4241" s="1" t="s">
        <v>58</v>
      </c>
      <c r="E4241" s="1" t="s">
        <v>15</v>
      </c>
      <c r="F4241">
        <v>2022</v>
      </c>
      <c r="G4241">
        <v>12</v>
      </c>
      <c r="H4241">
        <v>609</v>
      </c>
      <c r="I4241">
        <v>3542</v>
      </c>
      <c r="J4241" s="4">
        <f>SUMIFS(I:I,D:D,External_Data[[#This Row],[Brand]],F:F,External_Data[[#This Row],[Year]])</f>
        <v>294581</v>
      </c>
      <c r="K42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294581</v>
      </c>
    </row>
    <row r="4242" spans="1:11" x14ac:dyDescent="0.25">
      <c r="A4242" s="1" t="s">
        <v>9</v>
      </c>
      <c r="B4242" s="1" t="s">
        <v>57</v>
      </c>
      <c r="C4242" s="1" t="s">
        <v>18</v>
      </c>
      <c r="D4242" s="1" t="s">
        <v>58</v>
      </c>
      <c r="E4242" s="1" t="s">
        <v>15</v>
      </c>
      <c r="F4242">
        <v>2023</v>
      </c>
      <c r="G4242">
        <v>1</v>
      </c>
      <c r="H4242">
        <v>609</v>
      </c>
      <c r="I4242">
        <v>3633</v>
      </c>
      <c r="J4242" s="4">
        <f>SUMIFS(I:I,D:D,External_Data[[#This Row],[Brand]],F:F,External_Data[[#This Row],[Year]])</f>
        <v>87178</v>
      </c>
      <c r="K42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92218</v>
      </c>
    </row>
    <row r="4243" spans="1:11" x14ac:dyDescent="0.25">
      <c r="A4243" s="1" t="s">
        <v>9</v>
      </c>
      <c r="B4243" s="1" t="s">
        <v>57</v>
      </c>
      <c r="C4243" s="1" t="s">
        <v>18</v>
      </c>
      <c r="D4243" s="1" t="s">
        <v>58</v>
      </c>
      <c r="E4243" s="1" t="s">
        <v>15</v>
      </c>
      <c r="F4243">
        <v>2023</v>
      </c>
      <c r="G4243">
        <v>2</v>
      </c>
      <c r="H4243">
        <v>469</v>
      </c>
      <c r="I4243">
        <v>2758</v>
      </c>
      <c r="J4243" s="4">
        <f>SUMIFS(I:I,D:D,External_Data[[#This Row],[Brand]],F:F,External_Data[[#This Row],[Year]])</f>
        <v>87178</v>
      </c>
      <c r="K42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91812</v>
      </c>
    </row>
    <row r="4244" spans="1:11" x14ac:dyDescent="0.25">
      <c r="A4244" s="1" t="s">
        <v>9</v>
      </c>
      <c r="B4244" s="1" t="s">
        <v>57</v>
      </c>
      <c r="C4244" s="1" t="s">
        <v>18</v>
      </c>
      <c r="D4244" s="1" t="s">
        <v>58</v>
      </c>
      <c r="E4244" s="1" t="s">
        <v>15</v>
      </c>
      <c r="F4244">
        <v>2023</v>
      </c>
      <c r="G4244">
        <v>3</v>
      </c>
      <c r="H4244">
        <v>623</v>
      </c>
      <c r="I4244">
        <v>3724</v>
      </c>
      <c r="J4244" s="4">
        <f>SUMIFS(I:I,D:D,External_Data[[#This Row],[Brand]],F:F,External_Data[[#This Row],[Year]])</f>
        <v>87178</v>
      </c>
      <c r="K42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91308</v>
      </c>
    </row>
    <row r="4245" spans="1:11" x14ac:dyDescent="0.25">
      <c r="A4245" s="1" t="s">
        <v>9</v>
      </c>
      <c r="B4245" s="1" t="s">
        <v>57</v>
      </c>
      <c r="C4245" s="1" t="s">
        <v>20</v>
      </c>
      <c r="D4245" s="1" t="s">
        <v>59</v>
      </c>
      <c r="E4245" s="1" t="s">
        <v>13</v>
      </c>
      <c r="F4245">
        <v>2018</v>
      </c>
      <c r="G4245">
        <v>1</v>
      </c>
      <c r="H4245">
        <v>221599</v>
      </c>
      <c r="I4245">
        <v>1170659</v>
      </c>
      <c r="J4245" s="4">
        <f>SUMIFS(I:I,D:D,External_Data[[#This Row],[Brand]],F:F,External_Data[[#This Row],[Year]])</f>
        <v>20465725</v>
      </c>
      <c r="K42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46" spans="1:11" x14ac:dyDescent="0.25">
      <c r="A4246" s="1" t="s">
        <v>9</v>
      </c>
      <c r="B4246" s="1" t="s">
        <v>57</v>
      </c>
      <c r="C4246" s="1" t="s">
        <v>20</v>
      </c>
      <c r="D4246" s="1" t="s">
        <v>59</v>
      </c>
      <c r="E4246" s="1" t="s">
        <v>13</v>
      </c>
      <c r="F4246">
        <v>2018</v>
      </c>
      <c r="G4246">
        <v>2</v>
      </c>
      <c r="H4246">
        <v>162519</v>
      </c>
      <c r="I4246">
        <v>856114</v>
      </c>
      <c r="J4246" s="4">
        <f>SUMIFS(I:I,D:D,External_Data[[#This Row],[Brand]],F:F,External_Data[[#This Row],[Year]])</f>
        <v>20465725</v>
      </c>
      <c r="K42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47" spans="1:11" x14ac:dyDescent="0.25">
      <c r="A4247" s="1" t="s">
        <v>9</v>
      </c>
      <c r="B4247" s="1" t="s">
        <v>57</v>
      </c>
      <c r="C4247" s="1" t="s">
        <v>20</v>
      </c>
      <c r="D4247" s="1" t="s">
        <v>59</v>
      </c>
      <c r="E4247" s="1" t="s">
        <v>13</v>
      </c>
      <c r="F4247">
        <v>2018</v>
      </c>
      <c r="G4247">
        <v>3</v>
      </c>
      <c r="H4247">
        <v>231091</v>
      </c>
      <c r="I4247">
        <v>1220422</v>
      </c>
      <c r="J4247" s="4">
        <f>SUMIFS(I:I,D:D,External_Data[[#This Row],[Brand]],F:F,External_Data[[#This Row],[Year]])</f>
        <v>20465725</v>
      </c>
      <c r="K42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48" spans="1:11" x14ac:dyDescent="0.25">
      <c r="A4248" s="1" t="s">
        <v>9</v>
      </c>
      <c r="B4248" s="1" t="s">
        <v>57</v>
      </c>
      <c r="C4248" s="1" t="s">
        <v>20</v>
      </c>
      <c r="D4248" s="1" t="s">
        <v>59</v>
      </c>
      <c r="E4248" s="1" t="s">
        <v>13</v>
      </c>
      <c r="F4248">
        <v>2018</v>
      </c>
      <c r="G4248">
        <v>4</v>
      </c>
      <c r="H4248">
        <v>222747</v>
      </c>
      <c r="I4248">
        <v>1175608</v>
      </c>
      <c r="J4248" s="4">
        <f>SUMIFS(I:I,D:D,External_Data[[#This Row],[Brand]],F:F,External_Data[[#This Row],[Year]])</f>
        <v>20465725</v>
      </c>
      <c r="K42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49" spans="1:11" x14ac:dyDescent="0.25">
      <c r="A4249" s="1" t="s">
        <v>9</v>
      </c>
      <c r="B4249" s="1" t="s">
        <v>57</v>
      </c>
      <c r="C4249" s="1" t="s">
        <v>20</v>
      </c>
      <c r="D4249" s="1" t="s">
        <v>59</v>
      </c>
      <c r="E4249" s="1" t="s">
        <v>13</v>
      </c>
      <c r="F4249">
        <v>2018</v>
      </c>
      <c r="G4249">
        <v>5</v>
      </c>
      <c r="H4249">
        <v>231364</v>
      </c>
      <c r="I4249">
        <v>1220723</v>
      </c>
      <c r="J4249" s="4">
        <f>SUMIFS(I:I,D:D,External_Data[[#This Row],[Brand]],F:F,External_Data[[#This Row],[Year]])</f>
        <v>20465725</v>
      </c>
      <c r="K42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0" spans="1:11" x14ac:dyDescent="0.25">
      <c r="A4250" s="1" t="s">
        <v>9</v>
      </c>
      <c r="B4250" s="1" t="s">
        <v>57</v>
      </c>
      <c r="C4250" s="1" t="s">
        <v>20</v>
      </c>
      <c r="D4250" s="1" t="s">
        <v>59</v>
      </c>
      <c r="E4250" s="1" t="s">
        <v>13</v>
      </c>
      <c r="F4250">
        <v>2018</v>
      </c>
      <c r="G4250">
        <v>6</v>
      </c>
      <c r="H4250">
        <v>233919</v>
      </c>
      <c r="I4250">
        <v>1240337</v>
      </c>
      <c r="J4250" s="4">
        <f>SUMIFS(I:I,D:D,External_Data[[#This Row],[Brand]],F:F,External_Data[[#This Row],[Year]])</f>
        <v>20465725</v>
      </c>
      <c r="K42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1" spans="1:11" x14ac:dyDescent="0.25">
      <c r="A4251" s="1" t="s">
        <v>9</v>
      </c>
      <c r="B4251" s="1" t="s">
        <v>57</v>
      </c>
      <c r="C4251" s="1" t="s">
        <v>20</v>
      </c>
      <c r="D4251" s="1" t="s">
        <v>59</v>
      </c>
      <c r="E4251" s="1" t="s">
        <v>13</v>
      </c>
      <c r="F4251">
        <v>2018</v>
      </c>
      <c r="G4251">
        <v>7</v>
      </c>
      <c r="H4251">
        <v>217021</v>
      </c>
      <c r="I4251">
        <v>1152550</v>
      </c>
      <c r="J4251" s="4">
        <f>SUMIFS(I:I,D:D,External_Data[[#This Row],[Brand]],F:F,External_Data[[#This Row],[Year]])</f>
        <v>20465725</v>
      </c>
      <c r="K42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2" spans="1:11" x14ac:dyDescent="0.25">
      <c r="A4252" s="1" t="s">
        <v>9</v>
      </c>
      <c r="B4252" s="1" t="s">
        <v>57</v>
      </c>
      <c r="C4252" s="1" t="s">
        <v>20</v>
      </c>
      <c r="D4252" s="1" t="s">
        <v>59</v>
      </c>
      <c r="E4252" s="1" t="s">
        <v>13</v>
      </c>
      <c r="F4252">
        <v>2018</v>
      </c>
      <c r="G4252">
        <v>8</v>
      </c>
      <c r="H4252">
        <v>209244</v>
      </c>
      <c r="I4252">
        <v>1107148</v>
      </c>
      <c r="J4252" s="4">
        <f>SUMIFS(I:I,D:D,External_Data[[#This Row],[Brand]],F:F,External_Data[[#This Row],[Year]])</f>
        <v>20465725</v>
      </c>
      <c r="K42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3" spans="1:11" x14ac:dyDescent="0.25">
      <c r="A4253" s="1" t="s">
        <v>9</v>
      </c>
      <c r="B4253" s="1" t="s">
        <v>57</v>
      </c>
      <c r="C4253" s="1" t="s">
        <v>20</v>
      </c>
      <c r="D4253" s="1" t="s">
        <v>59</v>
      </c>
      <c r="E4253" s="1" t="s">
        <v>13</v>
      </c>
      <c r="F4253">
        <v>2018</v>
      </c>
      <c r="G4253">
        <v>9</v>
      </c>
      <c r="H4253">
        <v>197435</v>
      </c>
      <c r="I4253">
        <v>1044848</v>
      </c>
      <c r="J4253" s="4">
        <f>SUMIFS(I:I,D:D,External_Data[[#This Row],[Brand]],F:F,External_Data[[#This Row],[Year]])</f>
        <v>20465725</v>
      </c>
      <c r="K42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4" spans="1:11" x14ac:dyDescent="0.25">
      <c r="A4254" s="1" t="s">
        <v>9</v>
      </c>
      <c r="B4254" s="1" t="s">
        <v>57</v>
      </c>
      <c r="C4254" s="1" t="s">
        <v>20</v>
      </c>
      <c r="D4254" s="1" t="s">
        <v>59</v>
      </c>
      <c r="E4254" s="1" t="s">
        <v>13</v>
      </c>
      <c r="F4254">
        <v>2018</v>
      </c>
      <c r="G4254">
        <v>10</v>
      </c>
      <c r="H4254">
        <v>219037</v>
      </c>
      <c r="I4254">
        <v>1163540</v>
      </c>
      <c r="J4254" s="4">
        <f>SUMIFS(I:I,D:D,External_Data[[#This Row],[Brand]],F:F,External_Data[[#This Row],[Year]])</f>
        <v>20465725</v>
      </c>
      <c r="K42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5" spans="1:11" x14ac:dyDescent="0.25">
      <c r="A4255" s="1" t="s">
        <v>9</v>
      </c>
      <c r="B4255" s="1" t="s">
        <v>57</v>
      </c>
      <c r="C4255" s="1" t="s">
        <v>20</v>
      </c>
      <c r="D4255" s="1" t="s">
        <v>59</v>
      </c>
      <c r="E4255" s="1" t="s">
        <v>13</v>
      </c>
      <c r="F4255">
        <v>2018</v>
      </c>
      <c r="G4255">
        <v>11</v>
      </c>
      <c r="H4255">
        <v>190925</v>
      </c>
      <c r="I4255">
        <v>1017296</v>
      </c>
      <c r="J4255" s="4">
        <f>SUMIFS(I:I,D:D,External_Data[[#This Row],[Brand]],F:F,External_Data[[#This Row],[Year]])</f>
        <v>20465725</v>
      </c>
      <c r="K42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6" spans="1:11" x14ac:dyDescent="0.25">
      <c r="A4256" s="1" t="s">
        <v>9</v>
      </c>
      <c r="B4256" s="1" t="s">
        <v>57</v>
      </c>
      <c r="C4256" s="1" t="s">
        <v>20</v>
      </c>
      <c r="D4256" s="1" t="s">
        <v>59</v>
      </c>
      <c r="E4256" s="1" t="s">
        <v>13</v>
      </c>
      <c r="F4256">
        <v>2018</v>
      </c>
      <c r="G4256">
        <v>12</v>
      </c>
      <c r="H4256">
        <v>192220</v>
      </c>
      <c r="I4256">
        <v>1021601</v>
      </c>
      <c r="J4256" s="4">
        <f>SUMIFS(I:I,D:D,External_Data[[#This Row],[Brand]],F:F,External_Data[[#This Row],[Year]])</f>
        <v>20465725</v>
      </c>
      <c r="K42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257" spans="1:11" x14ac:dyDescent="0.25">
      <c r="A4257" s="1" t="s">
        <v>9</v>
      </c>
      <c r="B4257" s="1" t="s">
        <v>57</v>
      </c>
      <c r="C4257" s="1" t="s">
        <v>20</v>
      </c>
      <c r="D4257" s="1" t="s">
        <v>59</v>
      </c>
      <c r="E4257" s="1" t="s">
        <v>13</v>
      </c>
      <c r="F4257">
        <v>2019</v>
      </c>
      <c r="G4257">
        <v>1</v>
      </c>
      <c r="H4257">
        <v>200389</v>
      </c>
      <c r="I4257">
        <v>1064336</v>
      </c>
      <c r="J4257" s="4">
        <f>SUMIFS(I:I,D:D,External_Data[[#This Row],[Brand]],F:F,External_Data[[#This Row],[Year]])</f>
        <v>19234663</v>
      </c>
      <c r="K42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21542185</v>
      </c>
    </row>
    <row r="4258" spans="1:11" x14ac:dyDescent="0.25">
      <c r="A4258" s="1" t="s">
        <v>9</v>
      </c>
      <c r="B4258" s="1" t="s">
        <v>57</v>
      </c>
      <c r="C4258" s="1" t="s">
        <v>20</v>
      </c>
      <c r="D4258" s="1" t="s">
        <v>59</v>
      </c>
      <c r="E4258" s="1" t="s">
        <v>13</v>
      </c>
      <c r="F4258">
        <v>2019</v>
      </c>
      <c r="G4258">
        <v>2</v>
      </c>
      <c r="H4258">
        <v>179305</v>
      </c>
      <c r="I4258">
        <v>951202</v>
      </c>
      <c r="J4258" s="4">
        <f>SUMIFS(I:I,D:D,External_Data[[#This Row],[Brand]],F:F,External_Data[[#This Row],[Year]])</f>
        <v>19234663</v>
      </c>
      <c r="K42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21379666</v>
      </c>
    </row>
    <row r="4259" spans="1:11" x14ac:dyDescent="0.25">
      <c r="A4259" s="1" t="s">
        <v>9</v>
      </c>
      <c r="B4259" s="1" t="s">
        <v>57</v>
      </c>
      <c r="C4259" s="1" t="s">
        <v>20</v>
      </c>
      <c r="D4259" s="1" t="s">
        <v>59</v>
      </c>
      <c r="E4259" s="1" t="s">
        <v>13</v>
      </c>
      <c r="F4259">
        <v>2019</v>
      </c>
      <c r="G4259">
        <v>3</v>
      </c>
      <c r="H4259">
        <v>182616</v>
      </c>
      <c r="I4259">
        <v>970893</v>
      </c>
      <c r="J4259" s="4">
        <f>SUMIFS(I:I,D:D,External_Data[[#This Row],[Brand]],F:F,External_Data[[#This Row],[Year]])</f>
        <v>19234663</v>
      </c>
      <c r="K42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21148575</v>
      </c>
    </row>
    <row r="4260" spans="1:11" x14ac:dyDescent="0.25">
      <c r="A4260" s="1" t="s">
        <v>9</v>
      </c>
      <c r="B4260" s="1" t="s">
        <v>57</v>
      </c>
      <c r="C4260" s="1" t="s">
        <v>20</v>
      </c>
      <c r="D4260" s="1" t="s">
        <v>59</v>
      </c>
      <c r="E4260" s="1" t="s">
        <v>13</v>
      </c>
      <c r="F4260">
        <v>2019</v>
      </c>
      <c r="G4260">
        <v>4</v>
      </c>
      <c r="H4260">
        <v>196581</v>
      </c>
      <c r="I4260">
        <v>1049790</v>
      </c>
      <c r="J4260" s="4">
        <f>SUMIFS(I:I,D:D,External_Data[[#This Row],[Brand]],F:F,External_Data[[#This Row],[Year]])</f>
        <v>19234663</v>
      </c>
      <c r="K42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20925828</v>
      </c>
    </row>
    <row r="4261" spans="1:11" x14ac:dyDescent="0.25">
      <c r="A4261" s="1" t="s">
        <v>9</v>
      </c>
      <c r="B4261" s="1" t="s">
        <v>57</v>
      </c>
      <c r="C4261" s="1" t="s">
        <v>20</v>
      </c>
      <c r="D4261" s="1" t="s">
        <v>59</v>
      </c>
      <c r="E4261" s="1" t="s">
        <v>13</v>
      </c>
      <c r="F4261">
        <v>2019</v>
      </c>
      <c r="G4261">
        <v>5</v>
      </c>
      <c r="H4261">
        <v>197771</v>
      </c>
      <c r="I4261">
        <v>1058953</v>
      </c>
      <c r="J4261" s="4">
        <f>SUMIFS(I:I,D:D,External_Data[[#This Row],[Brand]],F:F,External_Data[[#This Row],[Year]])</f>
        <v>19234663</v>
      </c>
      <c r="K42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20694464</v>
      </c>
    </row>
    <row r="4262" spans="1:11" x14ac:dyDescent="0.25">
      <c r="A4262" s="1" t="s">
        <v>9</v>
      </c>
      <c r="B4262" s="1" t="s">
        <v>57</v>
      </c>
      <c r="C4262" s="1" t="s">
        <v>20</v>
      </c>
      <c r="D4262" s="1" t="s">
        <v>59</v>
      </c>
      <c r="E4262" s="1" t="s">
        <v>13</v>
      </c>
      <c r="F4262">
        <v>2019</v>
      </c>
      <c r="G4262">
        <v>6</v>
      </c>
      <c r="H4262">
        <v>191275</v>
      </c>
      <c r="I4262">
        <v>1019690</v>
      </c>
      <c r="J4262" s="4">
        <f>SUMIFS(I:I,D:D,External_Data[[#This Row],[Brand]],F:F,External_Data[[#This Row],[Year]])</f>
        <v>19234663</v>
      </c>
      <c r="K42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20460545</v>
      </c>
    </row>
    <row r="4263" spans="1:11" x14ac:dyDescent="0.25">
      <c r="A4263" s="1" t="s">
        <v>9</v>
      </c>
      <c r="B4263" s="1" t="s">
        <v>57</v>
      </c>
      <c r="C4263" s="1" t="s">
        <v>20</v>
      </c>
      <c r="D4263" s="1" t="s">
        <v>59</v>
      </c>
      <c r="E4263" s="1" t="s">
        <v>13</v>
      </c>
      <c r="F4263">
        <v>2019</v>
      </c>
      <c r="G4263">
        <v>7</v>
      </c>
      <c r="H4263">
        <v>190939</v>
      </c>
      <c r="I4263">
        <v>1019277</v>
      </c>
      <c r="J4263" s="4">
        <f>SUMIFS(I:I,D:D,External_Data[[#This Row],[Brand]],F:F,External_Data[[#This Row],[Year]])</f>
        <v>19234663</v>
      </c>
      <c r="K42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20243524</v>
      </c>
    </row>
    <row r="4264" spans="1:11" x14ac:dyDescent="0.25">
      <c r="A4264" s="1" t="s">
        <v>9</v>
      </c>
      <c r="B4264" s="1" t="s">
        <v>57</v>
      </c>
      <c r="C4264" s="1" t="s">
        <v>20</v>
      </c>
      <c r="D4264" s="1" t="s">
        <v>59</v>
      </c>
      <c r="E4264" s="1" t="s">
        <v>13</v>
      </c>
      <c r="F4264">
        <v>2019</v>
      </c>
      <c r="G4264">
        <v>8</v>
      </c>
      <c r="H4264">
        <v>174433</v>
      </c>
      <c r="I4264">
        <v>931385</v>
      </c>
      <c r="J4264" s="4">
        <f>SUMIFS(I:I,D:D,External_Data[[#This Row],[Brand]],F:F,External_Data[[#This Row],[Year]])</f>
        <v>19234663</v>
      </c>
      <c r="K42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20034280</v>
      </c>
    </row>
    <row r="4265" spans="1:11" x14ac:dyDescent="0.25">
      <c r="A4265" s="1" t="s">
        <v>9</v>
      </c>
      <c r="B4265" s="1" t="s">
        <v>57</v>
      </c>
      <c r="C4265" s="1" t="s">
        <v>20</v>
      </c>
      <c r="D4265" s="1" t="s">
        <v>59</v>
      </c>
      <c r="E4265" s="1" t="s">
        <v>13</v>
      </c>
      <c r="F4265">
        <v>2019</v>
      </c>
      <c r="G4265">
        <v>9</v>
      </c>
      <c r="H4265">
        <v>164367</v>
      </c>
      <c r="I4265">
        <v>876169</v>
      </c>
      <c r="J4265" s="4">
        <f>SUMIFS(I:I,D:D,External_Data[[#This Row],[Brand]],F:F,External_Data[[#This Row],[Year]])</f>
        <v>19234663</v>
      </c>
      <c r="K42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19836845</v>
      </c>
    </row>
    <row r="4266" spans="1:11" x14ac:dyDescent="0.25">
      <c r="A4266" s="1" t="s">
        <v>9</v>
      </c>
      <c r="B4266" s="1" t="s">
        <v>57</v>
      </c>
      <c r="C4266" s="1" t="s">
        <v>20</v>
      </c>
      <c r="D4266" s="1" t="s">
        <v>59</v>
      </c>
      <c r="E4266" s="1" t="s">
        <v>13</v>
      </c>
      <c r="F4266">
        <v>2019</v>
      </c>
      <c r="G4266">
        <v>10</v>
      </c>
      <c r="H4266">
        <v>208691</v>
      </c>
      <c r="I4266">
        <v>1121519</v>
      </c>
      <c r="J4266" s="4">
        <f>SUMIFS(I:I,D:D,External_Data[[#This Row],[Brand]],F:F,External_Data[[#This Row],[Year]])</f>
        <v>19234663</v>
      </c>
      <c r="K42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19617808</v>
      </c>
    </row>
    <row r="4267" spans="1:11" x14ac:dyDescent="0.25">
      <c r="A4267" s="1" t="s">
        <v>9</v>
      </c>
      <c r="B4267" s="1" t="s">
        <v>57</v>
      </c>
      <c r="C4267" s="1" t="s">
        <v>20</v>
      </c>
      <c r="D4267" s="1" t="s">
        <v>59</v>
      </c>
      <c r="E4267" s="1" t="s">
        <v>13</v>
      </c>
      <c r="F4267">
        <v>2019</v>
      </c>
      <c r="G4267">
        <v>11</v>
      </c>
      <c r="H4267">
        <v>189945</v>
      </c>
      <c r="I4267">
        <v>1023512</v>
      </c>
      <c r="J4267" s="4">
        <f>SUMIFS(I:I,D:D,External_Data[[#This Row],[Brand]],F:F,External_Data[[#This Row],[Year]])</f>
        <v>19234663</v>
      </c>
      <c r="K42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19426883</v>
      </c>
    </row>
    <row r="4268" spans="1:11" x14ac:dyDescent="0.25">
      <c r="A4268" s="1" t="s">
        <v>9</v>
      </c>
      <c r="B4268" s="1" t="s">
        <v>57</v>
      </c>
      <c r="C4268" s="1" t="s">
        <v>20</v>
      </c>
      <c r="D4268" s="1" t="s">
        <v>59</v>
      </c>
      <c r="E4268" s="1" t="s">
        <v>13</v>
      </c>
      <c r="F4268">
        <v>2019</v>
      </c>
      <c r="G4268">
        <v>12</v>
      </c>
      <c r="H4268">
        <v>187467</v>
      </c>
      <c r="I4268">
        <v>1007363</v>
      </c>
      <c r="J4268" s="4">
        <f>SUMIFS(I:I,D:D,External_Data[[#This Row],[Brand]],F:F,External_Data[[#This Row],[Year]])</f>
        <v>19234663</v>
      </c>
      <c r="K42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19234663</v>
      </c>
    </row>
    <row r="4269" spans="1:11" x14ac:dyDescent="0.25">
      <c r="A4269" s="1" t="s">
        <v>9</v>
      </c>
      <c r="B4269" s="1" t="s">
        <v>57</v>
      </c>
      <c r="C4269" s="1" t="s">
        <v>20</v>
      </c>
      <c r="D4269" s="1" t="s">
        <v>59</v>
      </c>
      <c r="E4269" s="1" t="s">
        <v>13</v>
      </c>
      <c r="F4269">
        <v>2020</v>
      </c>
      <c r="G4269">
        <v>1</v>
      </c>
      <c r="H4269">
        <v>188447</v>
      </c>
      <c r="I4269">
        <v>1011038</v>
      </c>
      <c r="J4269" s="4">
        <f>SUMIFS(I:I,D:D,External_Data[[#This Row],[Brand]],F:F,External_Data[[#This Row],[Year]])</f>
        <v>19575997</v>
      </c>
      <c r="K42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21639387</v>
      </c>
    </row>
    <row r="4270" spans="1:11" x14ac:dyDescent="0.25">
      <c r="A4270" s="1" t="s">
        <v>9</v>
      </c>
      <c r="B4270" s="1" t="s">
        <v>57</v>
      </c>
      <c r="C4270" s="1" t="s">
        <v>20</v>
      </c>
      <c r="D4270" s="1" t="s">
        <v>59</v>
      </c>
      <c r="E4270" s="1" t="s">
        <v>13</v>
      </c>
      <c r="F4270">
        <v>2020</v>
      </c>
      <c r="G4270">
        <v>2</v>
      </c>
      <c r="H4270">
        <v>165830</v>
      </c>
      <c r="I4270">
        <v>888643</v>
      </c>
      <c r="J4270" s="4">
        <f>SUMIFS(I:I,D:D,External_Data[[#This Row],[Brand]],F:F,External_Data[[#This Row],[Year]])</f>
        <v>19575997</v>
      </c>
      <c r="K42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21460082</v>
      </c>
    </row>
    <row r="4271" spans="1:11" x14ac:dyDescent="0.25">
      <c r="A4271" s="1" t="s">
        <v>9</v>
      </c>
      <c r="B4271" s="1" t="s">
        <v>57</v>
      </c>
      <c r="C4271" s="1" t="s">
        <v>20</v>
      </c>
      <c r="D4271" s="1" t="s">
        <v>59</v>
      </c>
      <c r="E4271" s="1" t="s">
        <v>13</v>
      </c>
      <c r="F4271">
        <v>2020</v>
      </c>
      <c r="G4271">
        <v>3</v>
      </c>
      <c r="H4271">
        <v>251671</v>
      </c>
      <c r="I4271">
        <v>1344672</v>
      </c>
      <c r="J4271" s="4">
        <f>SUMIFS(I:I,D:D,External_Data[[#This Row],[Brand]],F:F,External_Data[[#This Row],[Year]])</f>
        <v>19575997</v>
      </c>
      <c r="K42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21277466</v>
      </c>
    </row>
    <row r="4272" spans="1:11" x14ac:dyDescent="0.25">
      <c r="A4272" s="1" t="s">
        <v>9</v>
      </c>
      <c r="B4272" s="1" t="s">
        <v>57</v>
      </c>
      <c r="C4272" s="1" t="s">
        <v>20</v>
      </c>
      <c r="D4272" s="1" t="s">
        <v>59</v>
      </c>
      <c r="E4272" s="1" t="s">
        <v>13</v>
      </c>
      <c r="F4272">
        <v>2020</v>
      </c>
      <c r="G4272">
        <v>4</v>
      </c>
      <c r="H4272">
        <v>212947</v>
      </c>
      <c r="I4272">
        <v>1148301</v>
      </c>
      <c r="J4272" s="4">
        <f>SUMIFS(I:I,D:D,External_Data[[#This Row],[Brand]],F:F,External_Data[[#This Row],[Year]])</f>
        <v>19575997</v>
      </c>
      <c r="K42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21080885</v>
      </c>
    </row>
    <row r="4273" spans="1:11" x14ac:dyDescent="0.25">
      <c r="A4273" s="1" t="s">
        <v>9</v>
      </c>
      <c r="B4273" s="1" t="s">
        <v>57</v>
      </c>
      <c r="C4273" s="1" t="s">
        <v>20</v>
      </c>
      <c r="D4273" s="1" t="s">
        <v>59</v>
      </c>
      <c r="E4273" s="1" t="s">
        <v>13</v>
      </c>
      <c r="F4273">
        <v>2020</v>
      </c>
      <c r="G4273">
        <v>5</v>
      </c>
      <c r="H4273">
        <v>169659</v>
      </c>
      <c r="I4273">
        <v>909006</v>
      </c>
      <c r="J4273" s="4">
        <f>SUMIFS(I:I,D:D,External_Data[[#This Row],[Brand]],F:F,External_Data[[#This Row],[Year]])</f>
        <v>19575997</v>
      </c>
      <c r="K42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20883114</v>
      </c>
    </row>
    <row r="4274" spans="1:11" x14ac:dyDescent="0.25">
      <c r="A4274" s="1" t="s">
        <v>9</v>
      </c>
      <c r="B4274" s="1" t="s">
        <v>57</v>
      </c>
      <c r="C4274" s="1" t="s">
        <v>20</v>
      </c>
      <c r="D4274" s="1" t="s">
        <v>59</v>
      </c>
      <c r="E4274" s="1" t="s">
        <v>13</v>
      </c>
      <c r="F4274">
        <v>2020</v>
      </c>
      <c r="G4274">
        <v>6</v>
      </c>
      <c r="H4274">
        <v>185689</v>
      </c>
      <c r="I4274">
        <v>996121</v>
      </c>
      <c r="J4274" s="4">
        <f>SUMIFS(I:I,D:D,External_Data[[#This Row],[Brand]],F:F,External_Data[[#This Row],[Year]])</f>
        <v>19575997</v>
      </c>
      <c r="K42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20691839</v>
      </c>
    </row>
    <row r="4275" spans="1:11" x14ac:dyDescent="0.25">
      <c r="A4275" s="1" t="s">
        <v>9</v>
      </c>
      <c r="B4275" s="1" t="s">
        <v>57</v>
      </c>
      <c r="C4275" s="1" t="s">
        <v>20</v>
      </c>
      <c r="D4275" s="1" t="s">
        <v>59</v>
      </c>
      <c r="E4275" s="1" t="s">
        <v>13</v>
      </c>
      <c r="F4275">
        <v>2020</v>
      </c>
      <c r="G4275">
        <v>7</v>
      </c>
      <c r="H4275">
        <v>211022</v>
      </c>
      <c r="I4275">
        <v>1130829</v>
      </c>
      <c r="J4275" s="4">
        <f>SUMIFS(I:I,D:D,External_Data[[#This Row],[Brand]],F:F,External_Data[[#This Row],[Year]])</f>
        <v>19575997</v>
      </c>
      <c r="K42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20500900</v>
      </c>
    </row>
    <row r="4276" spans="1:11" x14ac:dyDescent="0.25">
      <c r="A4276" s="1" t="s">
        <v>9</v>
      </c>
      <c r="B4276" s="1" t="s">
        <v>57</v>
      </c>
      <c r="C4276" s="1" t="s">
        <v>20</v>
      </c>
      <c r="D4276" s="1" t="s">
        <v>59</v>
      </c>
      <c r="E4276" s="1" t="s">
        <v>13</v>
      </c>
      <c r="F4276">
        <v>2020</v>
      </c>
      <c r="G4276">
        <v>8</v>
      </c>
      <c r="H4276">
        <v>164276</v>
      </c>
      <c r="I4276">
        <v>881377</v>
      </c>
      <c r="J4276" s="4">
        <f>SUMIFS(I:I,D:D,External_Data[[#This Row],[Brand]],F:F,External_Data[[#This Row],[Year]])</f>
        <v>19575997</v>
      </c>
      <c r="K42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20326467</v>
      </c>
    </row>
    <row r="4277" spans="1:11" x14ac:dyDescent="0.25">
      <c r="A4277" s="1" t="s">
        <v>9</v>
      </c>
      <c r="B4277" s="1" t="s">
        <v>57</v>
      </c>
      <c r="C4277" s="1" t="s">
        <v>20</v>
      </c>
      <c r="D4277" s="1" t="s">
        <v>59</v>
      </c>
      <c r="E4277" s="1" t="s">
        <v>13</v>
      </c>
      <c r="F4277">
        <v>2020</v>
      </c>
      <c r="G4277">
        <v>9</v>
      </c>
      <c r="H4277">
        <v>175231</v>
      </c>
      <c r="I4277">
        <v>940023</v>
      </c>
      <c r="J4277" s="4">
        <f>SUMIFS(I:I,D:D,External_Data[[#This Row],[Brand]],F:F,External_Data[[#This Row],[Year]])</f>
        <v>19575997</v>
      </c>
      <c r="K42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20162100</v>
      </c>
    </row>
    <row r="4278" spans="1:11" x14ac:dyDescent="0.25">
      <c r="A4278" s="1" t="s">
        <v>9</v>
      </c>
      <c r="B4278" s="1" t="s">
        <v>57</v>
      </c>
      <c r="C4278" s="1" t="s">
        <v>20</v>
      </c>
      <c r="D4278" s="1" t="s">
        <v>59</v>
      </c>
      <c r="E4278" s="1" t="s">
        <v>13</v>
      </c>
      <c r="F4278">
        <v>2020</v>
      </c>
      <c r="G4278">
        <v>10</v>
      </c>
      <c r="H4278">
        <v>200872</v>
      </c>
      <c r="I4278">
        <v>1081878</v>
      </c>
      <c r="J4278" s="4">
        <f>SUMIFS(I:I,D:D,External_Data[[#This Row],[Brand]],F:F,External_Data[[#This Row],[Year]])</f>
        <v>19575997</v>
      </c>
      <c r="K42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19953409</v>
      </c>
    </row>
    <row r="4279" spans="1:11" x14ac:dyDescent="0.25">
      <c r="A4279" s="1" t="s">
        <v>9</v>
      </c>
      <c r="B4279" s="1" t="s">
        <v>57</v>
      </c>
      <c r="C4279" s="1" t="s">
        <v>20</v>
      </c>
      <c r="D4279" s="1" t="s">
        <v>59</v>
      </c>
      <c r="E4279" s="1" t="s">
        <v>13</v>
      </c>
      <c r="F4279">
        <v>2020</v>
      </c>
      <c r="G4279">
        <v>11</v>
      </c>
      <c r="H4279">
        <v>179795</v>
      </c>
      <c r="I4279">
        <v>969087</v>
      </c>
      <c r="J4279" s="4">
        <f>SUMIFS(I:I,D:D,External_Data[[#This Row],[Brand]],F:F,External_Data[[#This Row],[Year]])</f>
        <v>19575997</v>
      </c>
      <c r="K42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19763464</v>
      </c>
    </row>
    <row r="4280" spans="1:11" x14ac:dyDescent="0.25">
      <c r="A4280" s="1" t="s">
        <v>9</v>
      </c>
      <c r="B4280" s="1" t="s">
        <v>57</v>
      </c>
      <c r="C4280" s="1" t="s">
        <v>20</v>
      </c>
      <c r="D4280" s="1" t="s">
        <v>59</v>
      </c>
      <c r="E4280" s="1" t="s">
        <v>13</v>
      </c>
      <c r="F4280">
        <v>2020</v>
      </c>
      <c r="G4280">
        <v>12</v>
      </c>
      <c r="H4280">
        <v>188748</v>
      </c>
      <c r="I4280">
        <v>1019942</v>
      </c>
      <c r="J4280" s="4">
        <f>SUMIFS(I:I,D:D,External_Data[[#This Row],[Brand]],F:F,External_Data[[#This Row],[Year]])</f>
        <v>19575997</v>
      </c>
      <c r="K42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19575997</v>
      </c>
    </row>
    <row r="4281" spans="1:11" x14ac:dyDescent="0.25">
      <c r="A4281" s="1" t="s">
        <v>9</v>
      </c>
      <c r="B4281" s="1" t="s">
        <v>57</v>
      </c>
      <c r="C4281" s="1" t="s">
        <v>20</v>
      </c>
      <c r="D4281" s="1" t="s">
        <v>59</v>
      </c>
      <c r="E4281" s="1" t="s">
        <v>13</v>
      </c>
      <c r="F4281">
        <v>2021</v>
      </c>
      <c r="G4281">
        <v>1</v>
      </c>
      <c r="H4281">
        <v>169785</v>
      </c>
      <c r="I4281">
        <v>920871</v>
      </c>
      <c r="J4281" s="4">
        <f>SUMIFS(I:I,D:D,External_Data[[#This Row],[Brand]],F:F,External_Data[[#This Row],[Year]])</f>
        <v>19819198</v>
      </c>
      <c r="K42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21924938</v>
      </c>
    </row>
    <row r="4282" spans="1:11" x14ac:dyDescent="0.25">
      <c r="A4282" s="1" t="s">
        <v>9</v>
      </c>
      <c r="B4282" s="1" t="s">
        <v>57</v>
      </c>
      <c r="C4282" s="1" t="s">
        <v>20</v>
      </c>
      <c r="D4282" s="1" t="s">
        <v>59</v>
      </c>
      <c r="E4282" s="1" t="s">
        <v>13</v>
      </c>
      <c r="F4282">
        <v>2021</v>
      </c>
      <c r="G4282">
        <v>2</v>
      </c>
      <c r="H4282">
        <v>159992</v>
      </c>
      <c r="I4282">
        <v>869729</v>
      </c>
      <c r="J4282" s="4">
        <f>SUMIFS(I:I,D:D,External_Data[[#This Row],[Brand]],F:F,External_Data[[#This Row],[Year]])</f>
        <v>19819198</v>
      </c>
      <c r="K42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21759108</v>
      </c>
    </row>
    <row r="4283" spans="1:11" x14ac:dyDescent="0.25">
      <c r="A4283" s="1" t="s">
        <v>9</v>
      </c>
      <c r="B4283" s="1" t="s">
        <v>57</v>
      </c>
      <c r="C4283" s="1" t="s">
        <v>20</v>
      </c>
      <c r="D4283" s="1" t="s">
        <v>59</v>
      </c>
      <c r="E4283" s="1" t="s">
        <v>13</v>
      </c>
      <c r="F4283">
        <v>2021</v>
      </c>
      <c r="G4283">
        <v>3</v>
      </c>
      <c r="H4283">
        <v>188405</v>
      </c>
      <c r="I4283">
        <v>1024842</v>
      </c>
      <c r="J4283" s="4">
        <f>SUMIFS(I:I,D:D,External_Data[[#This Row],[Brand]],F:F,External_Data[[#This Row],[Year]])</f>
        <v>19819198</v>
      </c>
      <c r="K42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21507437</v>
      </c>
    </row>
    <row r="4284" spans="1:11" x14ac:dyDescent="0.25">
      <c r="A4284" s="1" t="s">
        <v>9</v>
      </c>
      <c r="B4284" s="1" t="s">
        <v>57</v>
      </c>
      <c r="C4284" s="1" t="s">
        <v>20</v>
      </c>
      <c r="D4284" s="1" t="s">
        <v>59</v>
      </c>
      <c r="E4284" s="1" t="s">
        <v>13</v>
      </c>
      <c r="F4284">
        <v>2021</v>
      </c>
      <c r="G4284">
        <v>4</v>
      </c>
      <c r="H4284">
        <v>181279</v>
      </c>
      <c r="I4284">
        <v>989226</v>
      </c>
      <c r="J4284" s="4">
        <f>SUMIFS(I:I,D:D,External_Data[[#This Row],[Brand]],F:F,External_Data[[#This Row],[Year]])</f>
        <v>19819198</v>
      </c>
      <c r="K42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21294490</v>
      </c>
    </row>
    <row r="4285" spans="1:11" x14ac:dyDescent="0.25">
      <c r="A4285" s="1" t="s">
        <v>9</v>
      </c>
      <c r="B4285" s="1" t="s">
        <v>57</v>
      </c>
      <c r="C4285" s="1" t="s">
        <v>20</v>
      </c>
      <c r="D4285" s="1" t="s">
        <v>59</v>
      </c>
      <c r="E4285" s="1" t="s">
        <v>13</v>
      </c>
      <c r="F4285">
        <v>2021</v>
      </c>
      <c r="G4285">
        <v>5</v>
      </c>
      <c r="H4285">
        <v>178171</v>
      </c>
      <c r="I4285">
        <v>983227</v>
      </c>
      <c r="J4285" s="4">
        <f>SUMIFS(I:I,D:D,External_Data[[#This Row],[Brand]],F:F,External_Data[[#This Row],[Year]])</f>
        <v>19819198</v>
      </c>
      <c r="K42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21124831</v>
      </c>
    </row>
    <row r="4286" spans="1:11" x14ac:dyDescent="0.25">
      <c r="A4286" s="1" t="s">
        <v>9</v>
      </c>
      <c r="B4286" s="1" t="s">
        <v>57</v>
      </c>
      <c r="C4286" s="1" t="s">
        <v>20</v>
      </c>
      <c r="D4286" s="1" t="s">
        <v>59</v>
      </c>
      <c r="E4286" s="1" t="s">
        <v>13</v>
      </c>
      <c r="F4286">
        <v>2021</v>
      </c>
      <c r="G4286">
        <v>6</v>
      </c>
      <c r="H4286">
        <v>199220</v>
      </c>
      <c r="I4286">
        <v>1099658</v>
      </c>
      <c r="J4286" s="4">
        <f>SUMIFS(I:I,D:D,External_Data[[#This Row],[Brand]],F:F,External_Data[[#This Row],[Year]])</f>
        <v>19819198</v>
      </c>
      <c r="K42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20939142</v>
      </c>
    </row>
    <row r="4287" spans="1:11" x14ac:dyDescent="0.25">
      <c r="A4287" s="1" t="s">
        <v>9</v>
      </c>
      <c r="B4287" s="1" t="s">
        <v>57</v>
      </c>
      <c r="C4287" s="1" t="s">
        <v>20</v>
      </c>
      <c r="D4287" s="1" t="s">
        <v>59</v>
      </c>
      <c r="E4287" s="1" t="s">
        <v>13</v>
      </c>
      <c r="F4287">
        <v>2021</v>
      </c>
      <c r="G4287">
        <v>7</v>
      </c>
      <c r="H4287">
        <v>201789</v>
      </c>
      <c r="I4287">
        <v>1114498</v>
      </c>
      <c r="J4287" s="4">
        <f>SUMIFS(I:I,D:D,External_Data[[#This Row],[Brand]],F:F,External_Data[[#This Row],[Year]])</f>
        <v>19819198</v>
      </c>
      <c r="K42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20728120</v>
      </c>
    </row>
    <row r="4288" spans="1:11" x14ac:dyDescent="0.25">
      <c r="A4288" s="1" t="s">
        <v>9</v>
      </c>
      <c r="B4288" s="1" t="s">
        <v>57</v>
      </c>
      <c r="C4288" s="1" t="s">
        <v>20</v>
      </c>
      <c r="D4288" s="1" t="s">
        <v>59</v>
      </c>
      <c r="E4288" s="1" t="s">
        <v>13</v>
      </c>
      <c r="F4288">
        <v>2021</v>
      </c>
      <c r="G4288">
        <v>8</v>
      </c>
      <c r="H4288">
        <v>180131</v>
      </c>
      <c r="I4288">
        <v>996002</v>
      </c>
      <c r="J4288" s="4">
        <f>SUMIFS(I:I,D:D,External_Data[[#This Row],[Brand]],F:F,External_Data[[#This Row],[Year]])</f>
        <v>19819198</v>
      </c>
      <c r="K42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20563844</v>
      </c>
    </row>
    <row r="4289" spans="1:11" x14ac:dyDescent="0.25">
      <c r="A4289" s="1" t="s">
        <v>9</v>
      </c>
      <c r="B4289" s="1" t="s">
        <v>57</v>
      </c>
      <c r="C4289" s="1" t="s">
        <v>20</v>
      </c>
      <c r="D4289" s="1" t="s">
        <v>59</v>
      </c>
      <c r="E4289" s="1" t="s">
        <v>13</v>
      </c>
      <c r="F4289">
        <v>2021</v>
      </c>
      <c r="G4289">
        <v>9</v>
      </c>
      <c r="H4289">
        <v>185605</v>
      </c>
      <c r="I4289">
        <v>1025395</v>
      </c>
      <c r="J4289" s="4">
        <f>SUMIFS(I:I,D:D,External_Data[[#This Row],[Brand]],F:F,External_Data[[#This Row],[Year]])</f>
        <v>19819198</v>
      </c>
      <c r="K42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20388613</v>
      </c>
    </row>
    <row r="4290" spans="1:11" x14ac:dyDescent="0.25">
      <c r="A4290" s="1" t="s">
        <v>9</v>
      </c>
      <c r="B4290" s="1" t="s">
        <v>57</v>
      </c>
      <c r="C4290" s="1" t="s">
        <v>20</v>
      </c>
      <c r="D4290" s="1" t="s">
        <v>59</v>
      </c>
      <c r="E4290" s="1" t="s">
        <v>13</v>
      </c>
      <c r="F4290">
        <v>2021</v>
      </c>
      <c r="G4290">
        <v>10</v>
      </c>
      <c r="H4290">
        <v>199983</v>
      </c>
      <c r="I4290">
        <v>1106812</v>
      </c>
      <c r="J4290" s="4">
        <f>SUMIFS(I:I,D:D,External_Data[[#This Row],[Brand]],F:F,External_Data[[#This Row],[Year]])</f>
        <v>19819198</v>
      </c>
      <c r="K42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20187741</v>
      </c>
    </row>
    <row r="4291" spans="1:11" x14ac:dyDescent="0.25">
      <c r="A4291" s="1" t="s">
        <v>9</v>
      </c>
      <c r="B4291" s="1" t="s">
        <v>57</v>
      </c>
      <c r="C4291" s="1" t="s">
        <v>20</v>
      </c>
      <c r="D4291" s="1" t="s">
        <v>59</v>
      </c>
      <c r="E4291" s="1" t="s">
        <v>13</v>
      </c>
      <c r="F4291">
        <v>2021</v>
      </c>
      <c r="G4291">
        <v>11</v>
      </c>
      <c r="H4291">
        <v>190911</v>
      </c>
      <c r="I4291">
        <v>1055684</v>
      </c>
      <c r="J4291" s="4">
        <f>SUMIFS(I:I,D:D,External_Data[[#This Row],[Brand]],F:F,External_Data[[#This Row],[Year]])</f>
        <v>19819198</v>
      </c>
      <c r="K42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20007946</v>
      </c>
    </row>
    <row r="4292" spans="1:11" x14ac:dyDescent="0.25">
      <c r="A4292" s="1" t="s">
        <v>9</v>
      </c>
      <c r="B4292" s="1" t="s">
        <v>57</v>
      </c>
      <c r="C4292" s="1" t="s">
        <v>20</v>
      </c>
      <c r="D4292" s="1" t="s">
        <v>59</v>
      </c>
      <c r="E4292" s="1" t="s">
        <v>13</v>
      </c>
      <c r="F4292">
        <v>2021</v>
      </c>
      <c r="G4292">
        <v>12</v>
      </c>
      <c r="H4292">
        <v>189945</v>
      </c>
      <c r="I4292">
        <v>1050896</v>
      </c>
      <c r="J4292" s="4">
        <f>SUMIFS(I:I,D:D,External_Data[[#This Row],[Brand]],F:F,External_Data[[#This Row],[Year]])</f>
        <v>19819198</v>
      </c>
      <c r="K42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19819198</v>
      </c>
    </row>
    <row r="4293" spans="1:11" x14ac:dyDescent="0.25">
      <c r="A4293" s="1" t="s">
        <v>9</v>
      </c>
      <c r="B4293" s="1" t="s">
        <v>57</v>
      </c>
      <c r="C4293" s="1" t="s">
        <v>20</v>
      </c>
      <c r="D4293" s="1" t="s">
        <v>59</v>
      </c>
      <c r="E4293" s="1" t="s">
        <v>13</v>
      </c>
      <c r="F4293">
        <v>2022</v>
      </c>
      <c r="G4293">
        <v>1</v>
      </c>
      <c r="H4293">
        <v>171115</v>
      </c>
      <c r="I4293">
        <v>943614</v>
      </c>
      <c r="J4293" s="4">
        <f>SUMIFS(I:I,D:D,External_Data[[#This Row],[Brand]],F:F,External_Data[[#This Row],[Year]])</f>
        <v>19817392</v>
      </c>
      <c r="K42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21872823</v>
      </c>
    </row>
    <row r="4294" spans="1:11" x14ac:dyDescent="0.25">
      <c r="A4294" s="1" t="s">
        <v>9</v>
      </c>
      <c r="B4294" s="1" t="s">
        <v>57</v>
      </c>
      <c r="C4294" s="1" t="s">
        <v>20</v>
      </c>
      <c r="D4294" s="1" t="s">
        <v>59</v>
      </c>
      <c r="E4294" s="1" t="s">
        <v>13</v>
      </c>
      <c r="F4294">
        <v>2022</v>
      </c>
      <c r="G4294">
        <v>2</v>
      </c>
      <c r="H4294">
        <v>154763</v>
      </c>
      <c r="I4294">
        <v>856037</v>
      </c>
      <c r="J4294" s="4">
        <f>SUMIFS(I:I,D:D,External_Data[[#This Row],[Brand]],F:F,External_Data[[#This Row],[Year]])</f>
        <v>19817392</v>
      </c>
      <c r="K42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21712831</v>
      </c>
    </row>
    <row r="4295" spans="1:11" x14ac:dyDescent="0.25">
      <c r="A4295" s="1" t="s">
        <v>9</v>
      </c>
      <c r="B4295" s="1" t="s">
        <v>57</v>
      </c>
      <c r="C4295" s="1" t="s">
        <v>20</v>
      </c>
      <c r="D4295" s="1" t="s">
        <v>59</v>
      </c>
      <c r="E4295" s="1" t="s">
        <v>13</v>
      </c>
      <c r="F4295">
        <v>2022</v>
      </c>
      <c r="G4295">
        <v>3</v>
      </c>
      <c r="H4295">
        <v>188125</v>
      </c>
      <c r="I4295">
        <v>1038387</v>
      </c>
      <c r="J4295" s="4">
        <f>SUMIFS(I:I,D:D,External_Data[[#This Row],[Brand]],F:F,External_Data[[#This Row],[Year]])</f>
        <v>19817392</v>
      </c>
      <c r="K42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21524426</v>
      </c>
    </row>
    <row r="4296" spans="1:11" x14ac:dyDescent="0.25">
      <c r="A4296" s="1" t="s">
        <v>9</v>
      </c>
      <c r="B4296" s="1" t="s">
        <v>57</v>
      </c>
      <c r="C4296" s="1" t="s">
        <v>20</v>
      </c>
      <c r="D4296" s="1" t="s">
        <v>59</v>
      </c>
      <c r="E4296" s="1" t="s">
        <v>13</v>
      </c>
      <c r="F4296">
        <v>2022</v>
      </c>
      <c r="G4296">
        <v>4</v>
      </c>
      <c r="H4296">
        <v>171045</v>
      </c>
      <c r="I4296">
        <v>949886</v>
      </c>
      <c r="J4296" s="4">
        <f>SUMIFS(I:I,D:D,External_Data[[#This Row],[Brand]],F:F,External_Data[[#This Row],[Year]])</f>
        <v>19817392</v>
      </c>
      <c r="K42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21343147</v>
      </c>
    </row>
    <row r="4297" spans="1:11" x14ac:dyDescent="0.25">
      <c r="A4297" s="1" t="s">
        <v>9</v>
      </c>
      <c r="B4297" s="1" t="s">
        <v>57</v>
      </c>
      <c r="C4297" s="1" t="s">
        <v>20</v>
      </c>
      <c r="D4297" s="1" t="s">
        <v>59</v>
      </c>
      <c r="E4297" s="1" t="s">
        <v>13</v>
      </c>
      <c r="F4297">
        <v>2022</v>
      </c>
      <c r="G4297">
        <v>5</v>
      </c>
      <c r="H4297">
        <v>175329</v>
      </c>
      <c r="I4297">
        <v>981169</v>
      </c>
      <c r="J4297" s="4">
        <f>SUMIFS(I:I,D:D,External_Data[[#This Row],[Brand]],F:F,External_Data[[#This Row],[Year]])</f>
        <v>19817392</v>
      </c>
      <c r="K42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21164976</v>
      </c>
    </row>
    <row r="4298" spans="1:11" x14ac:dyDescent="0.25">
      <c r="A4298" s="1" t="s">
        <v>9</v>
      </c>
      <c r="B4298" s="1" t="s">
        <v>57</v>
      </c>
      <c r="C4298" s="1" t="s">
        <v>20</v>
      </c>
      <c r="D4298" s="1" t="s">
        <v>59</v>
      </c>
      <c r="E4298" s="1" t="s">
        <v>13</v>
      </c>
      <c r="F4298">
        <v>2022</v>
      </c>
      <c r="G4298">
        <v>6</v>
      </c>
      <c r="H4298">
        <v>171731</v>
      </c>
      <c r="I4298">
        <v>968065</v>
      </c>
      <c r="J4298" s="4">
        <f>SUMIFS(I:I,D:D,External_Data[[#This Row],[Brand]],F:F,External_Data[[#This Row],[Year]])</f>
        <v>19817392</v>
      </c>
      <c r="K42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20965756</v>
      </c>
    </row>
    <row r="4299" spans="1:11" x14ac:dyDescent="0.25">
      <c r="A4299" s="1" t="s">
        <v>9</v>
      </c>
      <c r="B4299" s="1" t="s">
        <v>57</v>
      </c>
      <c r="C4299" s="1" t="s">
        <v>20</v>
      </c>
      <c r="D4299" s="1" t="s">
        <v>59</v>
      </c>
      <c r="E4299" s="1" t="s">
        <v>13</v>
      </c>
      <c r="F4299">
        <v>2022</v>
      </c>
      <c r="G4299">
        <v>7</v>
      </c>
      <c r="H4299">
        <v>167951</v>
      </c>
      <c r="I4299">
        <v>954982</v>
      </c>
      <c r="J4299" s="4">
        <f>SUMIFS(I:I,D:D,External_Data[[#This Row],[Brand]],F:F,External_Data[[#This Row],[Year]])</f>
        <v>19817392</v>
      </c>
      <c r="K42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20763967</v>
      </c>
    </row>
    <row r="4300" spans="1:11" x14ac:dyDescent="0.25">
      <c r="A4300" s="1" t="s">
        <v>9</v>
      </c>
      <c r="B4300" s="1" t="s">
        <v>57</v>
      </c>
      <c r="C4300" s="1" t="s">
        <v>20</v>
      </c>
      <c r="D4300" s="1" t="s">
        <v>59</v>
      </c>
      <c r="E4300" s="1" t="s">
        <v>13</v>
      </c>
      <c r="F4300">
        <v>2022</v>
      </c>
      <c r="G4300">
        <v>8</v>
      </c>
      <c r="H4300">
        <v>162393</v>
      </c>
      <c r="I4300">
        <v>940996</v>
      </c>
      <c r="J4300" s="4">
        <f>SUMIFS(I:I,D:D,External_Data[[#This Row],[Brand]],F:F,External_Data[[#This Row],[Year]])</f>
        <v>19817392</v>
      </c>
      <c r="K43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20583836</v>
      </c>
    </row>
    <row r="4301" spans="1:11" x14ac:dyDescent="0.25">
      <c r="A4301" s="1" t="s">
        <v>9</v>
      </c>
      <c r="B4301" s="1" t="s">
        <v>57</v>
      </c>
      <c r="C4301" s="1" t="s">
        <v>20</v>
      </c>
      <c r="D4301" s="1" t="s">
        <v>59</v>
      </c>
      <c r="E4301" s="1" t="s">
        <v>13</v>
      </c>
      <c r="F4301">
        <v>2022</v>
      </c>
      <c r="G4301">
        <v>9</v>
      </c>
      <c r="H4301">
        <v>163772</v>
      </c>
      <c r="I4301">
        <v>1001987</v>
      </c>
      <c r="J4301" s="4">
        <f>SUMIFS(I:I,D:D,External_Data[[#This Row],[Brand]],F:F,External_Data[[#This Row],[Year]])</f>
        <v>19817392</v>
      </c>
      <c r="K43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20398231</v>
      </c>
    </row>
    <row r="4302" spans="1:11" x14ac:dyDescent="0.25">
      <c r="A4302" s="1" t="s">
        <v>9</v>
      </c>
      <c r="B4302" s="1" t="s">
        <v>57</v>
      </c>
      <c r="C4302" s="1" t="s">
        <v>20</v>
      </c>
      <c r="D4302" s="1" t="s">
        <v>59</v>
      </c>
      <c r="E4302" s="1" t="s">
        <v>13</v>
      </c>
      <c r="F4302">
        <v>2022</v>
      </c>
      <c r="G4302">
        <v>10</v>
      </c>
      <c r="H4302">
        <v>154945</v>
      </c>
      <c r="I4302">
        <v>950474</v>
      </c>
      <c r="J4302" s="4">
        <f>SUMIFS(I:I,D:D,External_Data[[#This Row],[Brand]],F:F,External_Data[[#This Row],[Year]])</f>
        <v>19817392</v>
      </c>
      <c r="K43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20198248</v>
      </c>
    </row>
    <row r="4303" spans="1:11" x14ac:dyDescent="0.25">
      <c r="A4303" s="1" t="s">
        <v>9</v>
      </c>
      <c r="B4303" s="1" t="s">
        <v>57</v>
      </c>
      <c r="C4303" s="1" t="s">
        <v>20</v>
      </c>
      <c r="D4303" s="1" t="s">
        <v>59</v>
      </c>
      <c r="E4303" s="1" t="s">
        <v>13</v>
      </c>
      <c r="F4303">
        <v>2022</v>
      </c>
      <c r="G4303">
        <v>11</v>
      </c>
      <c r="H4303">
        <v>159390</v>
      </c>
      <c r="I4303">
        <v>981561</v>
      </c>
      <c r="J4303" s="4">
        <f>SUMIFS(I:I,D:D,External_Data[[#This Row],[Brand]],F:F,External_Data[[#This Row],[Year]])</f>
        <v>19817392</v>
      </c>
      <c r="K43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20007337</v>
      </c>
    </row>
    <row r="4304" spans="1:11" x14ac:dyDescent="0.25">
      <c r="A4304" s="1" t="s">
        <v>9</v>
      </c>
      <c r="B4304" s="1" t="s">
        <v>57</v>
      </c>
      <c r="C4304" s="1" t="s">
        <v>20</v>
      </c>
      <c r="D4304" s="1" t="s">
        <v>59</v>
      </c>
      <c r="E4304" s="1" t="s">
        <v>13</v>
      </c>
      <c r="F4304">
        <v>2022</v>
      </c>
      <c r="G4304">
        <v>12</v>
      </c>
      <c r="H4304">
        <v>162666</v>
      </c>
      <c r="I4304">
        <v>999621</v>
      </c>
      <c r="J4304" s="4">
        <f>SUMIFS(I:I,D:D,External_Data[[#This Row],[Brand]],F:F,External_Data[[#This Row],[Year]])</f>
        <v>19817392</v>
      </c>
      <c r="K43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19817392</v>
      </c>
    </row>
    <row r="4305" spans="1:11" x14ac:dyDescent="0.25">
      <c r="A4305" s="1" t="s">
        <v>9</v>
      </c>
      <c r="B4305" s="1" t="s">
        <v>57</v>
      </c>
      <c r="C4305" s="1" t="s">
        <v>20</v>
      </c>
      <c r="D4305" s="1" t="s">
        <v>59</v>
      </c>
      <c r="E4305" s="1" t="s">
        <v>13</v>
      </c>
      <c r="F4305">
        <v>2023</v>
      </c>
      <c r="G4305">
        <v>1</v>
      </c>
      <c r="H4305">
        <v>152838</v>
      </c>
      <c r="I4305">
        <v>939323</v>
      </c>
      <c r="J4305" s="4">
        <f>SUMIFS(I:I,D:D,External_Data[[#This Row],[Brand]],F:F,External_Data[[#This Row],[Year]])</f>
        <v>5445629</v>
      </c>
      <c r="K43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7277739</v>
      </c>
    </row>
    <row r="4306" spans="1:11" x14ac:dyDescent="0.25">
      <c r="A4306" s="1" t="s">
        <v>9</v>
      </c>
      <c r="B4306" s="1" t="s">
        <v>57</v>
      </c>
      <c r="C4306" s="1" t="s">
        <v>20</v>
      </c>
      <c r="D4306" s="1" t="s">
        <v>59</v>
      </c>
      <c r="E4306" s="1" t="s">
        <v>13</v>
      </c>
      <c r="F4306">
        <v>2023</v>
      </c>
      <c r="G4306">
        <v>2</v>
      </c>
      <c r="H4306">
        <v>151599</v>
      </c>
      <c r="I4306">
        <v>931868</v>
      </c>
      <c r="J4306" s="4">
        <f>SUMIFS(I:I,D:D,External_Data[[#This Row],[Brand]],F:F,External_Data[[#This Row],[Year]])</f>
        <v>5445629</v>
      </c>
      <c r="K43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7122976</v>
      </c>
    </row>
    <row r="4307" spans="1:11" x14ac:dyDescent="0.25">
      <c r="A4307" s="1" t="s">
        <v>9</v>
      </c>
      <c r="B4307" s="1" t="s">
        <v>57</v>
      </c>
      <c r="C4307" s="1" t="s">
        <v>20</v>
      </c>
      <c r="D4307" s="1" t="s">
        <v>59</v>
      </c>
      <c r="E4307" s="1" t="s">
        <v>13</v>
      </c>
      <c r="F4307">
        <v>2023</v>
      </c>
      <c r="G4307">
        <v>3</v>
      </c>
      <c r="H4307">
        <v>176295</v>
      </c>
      <c r="I4307">
        <v>1112524</v>
      </c>
      <c r="J4307" s="4">
        <f>SUMIFS(I:I,D:D,External_Data[[#This Row],[Brand]],F:F,External_Data[[#This Row],[Year]])</f>
        <v>5445629</v>
      </c>
      <c r="K43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6934851</v>
      </c>
    </row>
    <row r="4308" spans="1:11" x14ac:dyDescent="0.25">
      <c r="A4308" s="1" t="s">
        <v>9</v>
      </c>
      <c r="B4308" s="1" t="s">
        <v>57</v>
      </c>
      <c r="C4308" s="1" t="s">
        <v>20</v>
      </c>
      <c r="D4308" s="1" t="s">
        <v>59</v>
      </c>
      <c r="E4308" s="1" t="s">
        <v>14</v>
      </c>
      <c r="F4308">
        <v>2018</v>
      </c>
      <c r="G4308">
        <v>1</v>
      </c>
      <c r="H4308">
        <v>61187</v>
      </c>
      <c r="I4308">
        <v>331380</v>
      </c>
      <c r="J4308" s="4">
        <f>SUMIFS(I:I,D:D,External_Data[[#This Row],[Brand]],F:F,External_Data[[#This Row],[Year]])</f>
        <v>20465725</v>
      </c>
      <c r="K43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09" spans="1:11" x14ac:dyDescent="0.25">
      <c r="A4309" s="1" t="s">
        <v>9</v>
      </c>
      <c r="B4309" s="1" t="s">
        <v>57</v>
      </c>
      <c r="C4309" s="1" t="s">
        <v>20</v>
      </c>
      <c r="D4309" s="1" t="s">
        <v>59</v>
      </c>
      <c r="E4309" s="1" t="s">
        <v>14</v>
      </c>
      <c r="F4309">
        <v>2018</v>
      </c>
      <c r="G4309">
        <v>2</v>
      </c>
      <c r="H4309">
        <v>52402</v>
      </c>
      <c r="I4309">
        <v>283311</v>
      </c>
      <c r="J4309" s="4">
        <f>SUMIFS(I:I,D:D,External_Data[[#This Row],[Brand]],F:F,External_Data[[#This Row],[Year]])</f>
        <v>20465725</v>
      </c>
      <c r="K43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0" spans="1:11" x14ac:dyDescent="0.25">
      <c r="A4310" s="1" t="s">
        <v>9</v>
      </c>
      <c r="B4310" s="1" t="s">
        <v>57</v>
      </c>
      <c r="C4310" s="1" t="s">
        <v>20</v>
      </c>
      <c r="D4310" s="1" t="s">
        <v>59</v>
      </c>
      <c r="E4310" s="1" t="s">
        <v>14</v>
      </c>
      <c r="F4310">
        <v>2018</v>
      </c>
      <c r="G4310">
        <v>3</v>
      </c>
      <c r="H4310">
        <v>65597</v>
      </c>
      <c r="I4310">
        <v>355740</v>
      </c>
      <c r="J4310" s="4">
        <f>SUMIFS(I:I,D:D,External_Data[[#This Row],[Brand]],F:F,External_Data[[#This Row],[Year]])</f>
        <v>20465725</v>
      </c>
      <c r="K43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1" spans="1:11" x14ac:dyDescent="0.25">
      <c r="A4311" s="1" t="s">
        <v>9</v>
      </c>
      <c r="B4311" s="1" t="s">
        <v>57</v>
      </c>
      <c r="C4311" s="1" t="s">
        <v>20</v>
      </c>
      <c r="D4311" s="1" t="s">
        <v>59</v>
      </c>
      <c r="E4311" s="1" t="s">
        <v>14</v>
      </c>
      <c r="F4311">
        <v>2018</v>
      </c>
      <c r="G4311">
        <v>4</v>
      </c>
      <c r="H4311">
        <v>51464</v>
      </c>
      <c r="I4311">
        <v>277396</v>
      </c>
      <c r="J4311" s="4">
        <f>SUMIFS(I:I,D:D,External_Data[[#This Row],[Brand]],F:F,External_Data[[#This Row],[Year]])</f>
        <v>20465725</v>
      </c>
      <c r="K43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2" spans="1:11" x14ac:dyDescent="0.25">
      <c r="A4312" s="1" t="s">
        <v>9</v>
      </c>
      <c r="B4312" s="1" t="s">
        <v>57</v>
      </c>
      <c r="C4312" s="1" t="s">
        <v>20</v>
      </c>
      <c r="D4312" s="1" t="s">
        <v>59</v>
      </c>
      <c r="E4312" s="1" t="s">
        <v>14</v>
      </c>
      <c r="F4312">
        <v>2018</v>
      </c>
      <c r="G4312">
        <v>5</v>
      </c>
      <c r="H4312">
        <v>62314</v>
      </c>
      <c r="I4312">
        <v>335125</v>
      </c>
      <c r="J4312" s="4">
        <f>SUMIFS(I:I,D:D,External_Data[[#This Row],[Brand]],F:F,External_Data[[#This Row],[Year]])</f>
        <v>20465725</v>
      </c>
      <c r="K43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3" spans="1:11" x14ac:dyDescent="0.25">
      <c r="A4313" s="1" t="s">
        <v>9</v>
      </c>
      <c r="B4313" s="1" t="s">
        <v>57</v>
      </c>
      <c r="C4313" s="1" t="s">
        <v>20</v>
      </c>
      <c r="D4313" s="1" t="s">
        <v>59</v>
      </c>
      <c r="E4313" s="1" t="s">
        <v>14</v>
      </c>
      <c r="F4313">
        <v>2018</v>
      </c>
      <c r="G4313">
        <v>6</v>
      </c>
      <c r="H4313">
        <v>62321</v>
      </c>
      <c r="I4313">
        <v>338121</v>
      </c>
      <c r="J4313" s="4">
        <f>SUMIFS(I:I,D:D,External_Data[[#This Row],[Brand]],F:F,External_Data[[#This Row],[Year]])</f>
        <v>20465725</v>
      </c>
      <c r="K43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4" spans="1:11" x14ac:dyDescent="0.25">
      <c r="A4314" s="1" t="s">
        <v>9</v>
      </c>
      <c r="B4314" s="1" t="s">
        <v>57</v>
      </c>
      <c r="C4314" s="1" t="s">
        <v>20</v>
      </c>
      <c r="D4314" s="1" t="s">
        <v>59</v>
      </c>
      <c r="E4314" s="1" t="s">
        <v>14</v>
      </c>
      <c r="F4314">
        <v>2018</v>
      </c>
      <c r="G4314">
        <v>7</v>
      </c>
      <c r="H4314">
        <v>61327</v>
      </c>
      <c r="I4314">
        <v>333193</v>
      </c>
      <c r="J4314" s="4">
        <f>SUMIFS(I:I,D:D,External_Data[[#This Row],[Brand]],F:F,External_Data[[#This Row],[Year]])</f>
        <v>20465725</v>
      </c>
      <c r="K43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5" spans="1:11" x14ac:dyDescent="0.25">
      <c r="A4315" s="1" t="s">
        <v>9</v>
      </c>
      <c r="B4315" s="1" t="s">
        <v>57</v>
      </c>
      <c r="C4315" s="1" t="s">
        <v>20</v>
      </c>
      <c r="D4315" s="1" t="s">
        <v>59</v>
      </c>
      <c r="E4315" s="1" t="s">
        <v>14</v>
      </c>
      <c r="F4315">
        <v>2018</v>
      </c>
      <c r="G4315">
        <v>8</v>
      </c>
      <c r="H4315">
        <v>57827</v>
      </c>
      <c r="I4315">
        <v>313159</v>
      </c>
      <c r="J4315" s="4">
        <f>SUMIFS(I:I,D:D,External_Data[[#This Row],[Brand]],F:F,External_Data[[#This Row],[Year]])</f>
        <v>20465725</v>
      </c>
      <c r="K43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6" spans="1:11" x14ac:dyDescent="0.25">
      <c r="A4316" s="1" t="s">
        <v>9</v>
      </c>
      <c r="B4316" s="1" t="s">
        <v>57</v>
      </c>
      <c r="C4316" s="1" t="s">
        <v>20</v>
      </c>
      <c r="D4316" s="1" t="s">
        <v>59</v>
      </c>
      <c r="E4316" s="1" t="s">
        <v>14</v>
      </c>
      <c r="F4316">
        <v>2018</v>
      </c>
      <c r="G4316">
        <v>9</v>
      </c>
      <c r="H4316">
        <v>52472</v>
      </c>
      <c r="I4316">
        <v>284193</v>
      </c>
      <c r="J4316" s="4">
        <f>SUMIFS(I:I,D:D,External_Data[[#This Row],[Brand]],F:F,External_Data[[#This Row],[Year]])</f>
        <v>20465725</v>
      </c>
      <c r="K43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7" spans="1:11" x14ac:dyDescent="0.25">
      <c r="A4317" s="1" t="s">
        <v>9</v>
      </c>
      <c r="B4317" s="1" t="s">
        <v>57</v>
      </c>
      <c r="C4317" s="1" t="s">
        <v>20</v>
      </c>
      <c r="D4317" s="1" t="s">
        <v>59</v>
      </c>
      <c r="E4317" s="1" t="s">
        <v>14</v>
      </c>
      <c r="F4317">
        <v>2018</v>
      </c>
      <c r="G4317">
        <v>10</v>
      </c>
      <c r="H4317">
        <v>68733</v>
      </c>
      <c r="I4317">
        <v>371301</v>
      </c>
      <c r="J4317" s="4">
        <f>SUMIFS(I:I,D:D,External_Data[[#This Row],[Brand]],F:F,External_Data[[#This Row],[Year]])</f>
        <v>20465725</v>
      </c>
      <c r="K43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8" spans="1:11" x14ac:dyDescent="0.25">
      <c r="A4318" s="1" t="s">
        <v>9</v>
      </c>
      <c r="B4318" s="1" t="s">
        <v>57</v>
      </c>
      <c r="C4318" s="1" t="s">
        <v>20</v>
      </c>
      <c r="D4318" s="1" t="s">
        <v>59</v>
      </c>
      <c r="E4318" s="1" t="s">
        <v>14</v>
      </c>
      <c r="F4318">
        <v>2018</v>
      </c>
      <c r="G4318">
        <v>11</v>
      </c>
      <c r="H4318">
        <v>54432</v>
      </c>
      <c r="I4318">
        <v>295589</v>
      </c>
      <c r="J4318" s="4">
        <f>SUMIFS(I:I,D:D,External_Data[[#This Row],[Brand]],F:F,External_Data[[#This Row],[Year]])</f>
        <v>20465725</v>
      </c>
      <c r="K43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19" spans="1:11" x14ac:dyDescent="0.25">
      <c r="A4319" s="1" t="s">
        <v>9</v>
      </c>
      <c r="B4319" s="1" t="s">
        <v>57</v>
      </c>
      <c r="C4319" s="1" t="s">
        <v>20</v>
      </c>
      <c r="D4319" s="1" t="s">
        <v>59</v>
      </c>
      <c r="E4319" s="1" t="s">
        <v>14</v>
      </c>
      <c r="F4319">
        <v>2018</v>
      </c>
      <c r="G4319">
        <v>12</v>
      </c>
      <c r="H4319">
        <v>57078</v>
      </c>
      <c r="I4319">
        <v>310548</v>
      </c>
      <c r="J4319" s="4">
        <f>SUMIFS(I:I,D:D,External_Data[[#This Row],[Brand]],F:F,External_Data[[#This Row],[Year]])</f>
        <v>20465725</v>
      </c>
      <c r="K43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20" spans="1:11" x14ac:dyDescent="0.25">
      <c r="A4320" s="1" t="s">
        <v>9</v>
      </c>
      <c r="B4320" s="1" t="s">
        <v>57</v>
      </c>
      <c r="C4320" s="1" t="s">
        <v>20</v>
      </c>
      <c r="D4320" s="1" t="s">
        <v>59</v>
      </c>
      <c r="E4320" s="1" t="s">
        <v>14</v>
      </c>
      <c r="F4320">
        <v>2019</v>
      </c>
      <c r="G4320">
        <v>1</v>
      </c>
      <c r="H4320">
        <v>56175</v>
      </c>
      <c r="I4320">
        <v>304346</v>
      </c>
      <c r="J4320" s="4">
        <f>SUMIFS(I:I,D:D,External_Data[[#This Row],[Brand]],F:F,External_Data[[#This Row],[Year]])</f>
        <v>19234663</v>
      </c>
      <c r="K43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19880630</v>
      </c>
    </row>
    <row r="4321" spans="1:11" x14ac:dyDescent="0.25">
      <c r="A4321" s="1" t="s">
        <v>9</v>
      </c>
      <c r="B4321" s="1" t="s">
        <v>57</v>
      </c>
      <c r="C4321" s="1" t="s">
        <v>20</v>
      </c>
      <c r="D4321" s="1" t="s">
        <v>59</v>
      </c>
      <c r="E4321" s="1" t="s">
        <v>14</v>
      </c>
      <c r="F4321">
        <v>2019</v>
      </c>
      <c r="G4321">
        <v>2</v>
      </c>
      <c r="H4321">
        <v>52787</v>
      </c>
      <c r="I4321">
        <v>287504</v>
      </c>
      <c r="J4321" s="4">
        <f>SUMIFS(I:I,D:D,External_Data[[#This Row],[Brand]],F:F,External_Data[[#This Row],[Year]])</f>
        <v>19234663</v>
      </c>
      <c r="K43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19828228</v>
      </c>
    </row>
    <row r="4322" spans="1:11" x14ac:dyDescent="0.25">
      <c r="A4322" s="1" t="s">
        <v>9</v>
      </c>
      <c r="B4322" s="1" t="s">
        <v>57</v>
      </c>
      <c r="C4322" s="1" t="s">
        <v>20</v>
      </c>
      <c r="D4322" s="1" t="s">
        <v>59</v>
      </c>
      <c r="E4322" s="1" t="s">
        <v>14</v>
      </c>
      <c r="F4322">
        <v>2019</v>
      </c>
      <c r="G4322">
        <v>3</v>
      </c>
      <c r="H4322">
        <v>54768</v>
      </c>
      <c r="I4322">
        <v>298599</v>
      </c>
      <c r="J4322" s="4">
        <f>SUMIFS(I:I,D:D,External_Data[[#This Row],[Brand]],F:F,External_Data[[#This Row],[Year]])</f>
        <v>19234663</v>
      </c>
      <c r="K43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19762631</v>
      </c>
    </row>
    <row r="4323" spans="1:11" x14ac:dyDescent="0.25">
      <c r="A4323" s="1" t="s">
        <v>9</v>
      </c>
      <c r="B4323" s="1" t="s">
        <v>57</v>
      </c>
      <c r="C4323" s="1" t="s">
        <v>20</v>
      </c>
      <c r="D4323" s="1" t="s">
        <v>59</v>
      </c>
      <c r="E4323" s="1" t="s">
        <v>14</v>
      </c>
      <c r="F4323">
        <v>2019</v>
      </c>
      <c r="G4323">
        <v>4</v>
      </c>
      <c r="H4323">
        <v>52234</v>
      </c>
      <c r="I4323">
        <v>285957</v>
      </c>
      <c r="J4323" s="4">
        <f>SUMIFS(I:I,D:D,External_Data[[#This Row],[Brand]],F:F,External_Data[[#This Row],[Year]])</f>
        <v>19234663</v>
      </c>
      <c r="K43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19711167</v>
      </c>
    </row>
    <row r="4324" spans="1:11" x14ac:dyDescent="0.25">
      <c r="A4324" s="1" t="s">
        <v>9</v>
      </c>
      <c r="B4324" s="1" t="s">
        <v>57</v>
      </c>
      <c r="C4324" s="1" t="s">
        <v>20</v>
      </c>
      <c r="D4324" s="1" t="s">
        <v>59</v>
      </c>
      <c r="E4324" s="1" t="s">
        <v>14</v>
      </c>
      <c r="F4324">
        <v>2019</v>
      </c>
      <c r="G4324">
        <v>5</v>
      </c>
      <c r="H4324">
        <v>61775</v>
      </c>
      <c r="I4324">
        <v>337960</v>
      </c>
      <c r="J4324" s="4">
        <f>SUMIFS(I:I,D:D,External_Data[[#This Row],[Brand]],F:F,External_Data[[#This Row],[Year]])</f>
        <v>19234663</v>
      </c>
      <c r="K43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19648853</v>
      </c>
    </row>
    <row r="4325" spans="1:11" x14ac:dyDescent="0.25">
      <c r="A4325" s="1" t="s">
        <v>9</v>
      </c>
      <c r="B4325" s="1" t="s">
        <v>57</v>
      </c>
      <c r="C4325" s="1" t="s">
        <v>20</v>
      </c>
      <c r="D4325" s="1" t="s">
        <v>59</v>
      </c>
      <c r="E4325" s="1" t="s">
        <v>14</v>
      </c>
      <c r="F4325">
        <v>2019</v>
      </c>
      <c r="G4325">
        <v>6</v>
      </c>
      <c r="H4325">
        <v>56994</v>
      </c>
      <c r="I4325">
        <v>310401</v>
      </c>
      <c r="J4325" s="4">
        <f>SUMIFS(I:I,D:D,External_Data[[#This Row],[Brand]],F:F,External_Data[[#This Row],[Year]])</f>
        <v>19234663</v>
      </c>
      <c r="K43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19586532</v>
      </c>
    </row>
    <row r="4326" spans="1:11" x14ac:dyDescent="0.25">
      <c r="A4326" s="1" t="s">
        <v>9</v>
      </c>
      <c r="B4326" s="1" t="s">
        <v>57</v>
      </c>
      <c r="C4326" s="1" t="s">
        <v>20</v>
      </c>
      <c r="D4326" s="1" t="s">
        <v>59</v>
      </c>
      <c r="E4326" s="1" t="s">
        <v>14</v>
      </c>
      <c r="F4326">
        <v>2019</v>
      </c>
      <c r="G4326">
        <v>7</v>
      </c>
      <c r="H4326">
        <v>66437</v>
      </c>
      <c r="I4326">
        <v>361277</v>
      </c>
      <c r="J4326" s="4">
        <f>SUMIFS(I:I,D:D,External_Data[[#This Row],[Brand]],F:F,External_Data[[#This Row],[Year]])</f>
        <v>19234663</v>
      </c>
      <c r="K43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19525205</v>
      </c>
    </row>
    <row r="4327" spans="1:11" x14ac:dyDescent="0.25">
      <c r="A4327" s="1" t="s">
        <v>9</v>
      </c>
      <c r="B4327" s="1" t="s">
        <v>57</v>
      </c>
      <c r="C4327" s="1" t="s">
        <v>20</v>
      </c>
      <c r="D4327" s="1" t="s">
        <v>59</v>
      </c>
      <c r="E4327" s="1" t="s">
        <v>14</v>
      </c>
      <c r="F4327">
        <v>2019</v>
      </c>
      <c r="G4327">
        <v>8</v>
      </c>
      <c r="H4327">
        <v>65289</v>
      </c>
      <c r="I4327">
        <v>356083</v>
      </c>
      <c r="J4327" s="4">
        <f>SUMIFS(I:I,D:D,External_Data[[#This Row],[Brand]],F:F,External_Data[[#This Row],[Year]])</f>
        <v>19234663</v>
      </c>
      <c r="K43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19467378</v>
      </c>
    </row>
    <row r="4328" spans="1:11" x14ac:dyDescent="0.25">
      <c r="A4328" s="1" t="s">
        <v>9</v>
      </c>
      <c r="B4328" s="1" t="s">
        <v>57</v>
      </c>
      <c r="C4328" s="1" t="s">
        <v>20</v>
      </c>
      <c r="D4328" s="1" t="s">
        <v>59</v>
      </c>
      <c r="E4328" s="1" t="s">
        <v>14</v>
      </c>
      <c r="F4328">
        <v>2019</v>
      </c>
      <c r="G4328">
        <v>9</v>
      </c>
      <c r="H4328">
        <v>62167</v>
      </c>
      <c r="I4328">
        <v>339598</v>
      </c>
      <c r="J4328" s="4">
        <f>SUMIFS(I:I,D:D,External_Data[[#This Row],[Brand]],F:F,External_Data[[#This Row],[Year]])</f>
        <v>19234663</v>
      </c>
      <c r="K43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19414906</v>
      </c>
    </row>
    <row r="4329" spans="1:11" x14ac:dyDescent="0.25">
      <c r="A4329" s="1" t="s">
        <v>9</v>
      </c>
      <c r="B4329" s="1" t="s">
        <v>57</v>
      </c>
      <c r="C4329" s="1" t="s">
        <v>20</v>
      </c>
      <c r="D4329" s="1" t="s">
        <v>59</v>
      </c>
      <c r="E4329" s="1" t="s">
        <v>14</v>
      </c>
      <c r="F4329">
        <v>2019</v>
      </c>
      <c r="G4329">
        <v>10</v>
      </c>
      <c r="H4329">
        <v>82509</v>
      </c>
      <c r="I4329">
        <v>451661</v>
      </c>
      <c r="J4329" s="4">
        <f>SUMIFS(I:I,D:D,External_Data[[#This Row],[Brand]],F:F,External_Data[[#This Row],[Year]])</f>
        <v>19234663</v>
      </c>
      <c r="K43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19346173</v>
      </c>
    </row>
    <row r="4330" spans="1:11" x14ac:dyDescent="0.25">
      <c r="A4330" s="1" t="s">
        <v>9</v>
      </c>
      <c r="B4330" s="1" t="s">
        <v>57</v>
      </c>
      <c r="C4330" s="1" t="s">
        <v>20</v>
      </c>
      <c r="D4330" s="1" t="s">
        <v>59</v>
      </c>
      <c r="E4330" s="1" t="s">
        <v>14</v>
      </c>
      <c r="F4330">
        <v>2019</v>
      </c>
      <c r="G4330">
        <v>11</v>
      </c>
      <c r="H4330">
        <v>69699</v>
      </c>
      <c r="I4330">
        <v>380996</v>
      </c>
      <c r="J4330" s="4">
        <f>SUMIFS(I:I,D:D,External_Data[[#This Row],[Brand]],F:F,External_Data[[#This Row],[Year]])</f>
        <v>19234663</v>
      </c>
      <c r="K43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19291741</v>
      </c>
    </row>
    <row r="4331" spans="1:11" x14ac:dyDescent="0.25">
      <c r="A4331" s="1" t="s">
        <v>9</v>
      </c>
      <c r="B4331" s="1" t="s">
        <v>57</v>
      </c>
      <c r="C4331" s="1" t="s">
        <v>20</v>
      </c>
      <c r="D4331" s="1" t="s">
        <v>59</v>
      </c>
      <c r="E4331" s="1" t="s">
        <v>14</v>
      </c>
      <c r="F4331">
        <v>2019</v>
      </c>
      <c r="G4331">
        <v>12</v>
      </c>
      <c r="H4331">
        <v>68047</v>
      </c>
      <c r="I4331">
        <v>372001</v>
      </c>
      <c r="J4331" s="4">
        <f>SUMIFS(I:I,D:D,External_Data[[#This Row],[Brand]],F:F,External_Data[[#This Row],[Year]])</f>
        <v>19234663</v>
      </c>
      <c r="K43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19234663</v>
      </c>
    </row>
    <row r="4332" spans="1:11" x14ac:dyDescent="0.25">
      <c r="A4332" s="1" t="s">
        <v>9</v>
      </c>
      <c r="B4332" s="1" t="s">
        <v>57</v>
      </c>
      <c r="C4332" s="1" t="s">
        <v>20</v>
      </c>
      <c r="D4332" s="1" t="s">
        <v>59</v>
      </c>
      <c r="E4332" s="1" t="s">
        <v>14</v>
      </c>
      <c r="F4332">
        <v>2020</v>
      </c>
      <c r="G4332">
        <v>1</v>
      </c>
      <c r="H4332">
        <v>69244</v>
      </c>
      <c r="I4332">
        <v>377783</v>
      </c>
      <c r="J4332" s="4">
        <f>SUMIFS(I:I,D:D,External_Data[[#This Row],[Brand]],F:F,External_Data[[#This Row],[Year]])</f>
        <v>19575997</v>
      </c>
      <c r="K43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20268703</v>
      </c>
    </row>
    <row r="4333" spans="1:11" x14ac:dyDescent="0.25">
      <c r="A4333" s="1" t="s">
        <v>9</v>
      </c>
      <c r="B4333" s="1" t="s">
        <v>57</v>
      </c>
      <c r="C4333" s="1" t="s">
        <v>20</v>
      </c>
      <c r="D4333" s="1" t="s">
        <v>59</v>
      </c>
      <c r="E4333" s="1" t="s">
        <v>14</v>
      </c>
      <c r="F4333">
        <v>2020</v>
      </c>
      <c r="G4333">
        <v>2</v>
      </c>
      <c r="H4333">
        <v>64813</v>
      </c>
      <c r="I4333">
        <v>356622</v>
      </c>
      <c r="J4333" s="4">
        <f>SUMIFS(I:I,D:D,External_Data[[#This Row],[Brand]],F:F,External_Data[[#This Row],[Year]])</f>
        <v>19575997</v>
      </c>
      <c r="K43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20215916</v>
      </c>
    </row>
    <row r="4334" spans="1:11" x14ac:dyDescent="0.25">
      <c r="A4334" s="1" t="s">
        <v>9</v>
      </c>
      <c r="B4334" s="1" t="s">
        <v>57</v>
      </c>
      <c r="C4334" s="1" t="s">
        <v>20</v>
      </c>
      <c r="D4334" s="1" t="s">
        <v>59</v>
      </c>
      <c r="E4334" s="1" t="s">
        <v>14</v>
      </c>
      <c r="F4334">
        <v>2020</v>
      </c>
      <c r="G4334">
        <v>3</v>
      </c>
      <c r="H4334">
        <v>83391</v>
      </c>
      <c r="I4334">
        <v>455028</v>
      </c>
      <c r="J4334" s="4">
        <f>SUMIFS(I:I,D:D,External_Data[[#This Row],[Brand]],F:F,External_Data[[#This Row],[Year]])</f>
        <v>19575997</v>
      </c>
      <c r="K433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20161148</v>
      </c>
    </row>
    <row r="4335" spans="1:11" x14ac:dyDescent="0.25">
      <c r="A4335" s="1" t="s">
        <v>9</v>
      </c>
      <c r="B4335" s="1" t="s">
        <v>57</v>
      </c>
      <c r="C4335" s="1" t="s">
        <v>20</v>
      </c>
      <c r="D4335" s="1" t="s">
        <v>59</v>
      </c>
      <c r="E4335" s="1" t="s">
        <v>14</v>
      </c>
      <c r="F4335">
        <v>2020</v>
      </c>
      <c r="G4335">
        <v>4</v>
      </c>
      <c r="H4335">
        <v>68257</v>
      </c>
      <c r="I4335">
        <v>373751</v>
      </c>
      <c r="J4335" s="4">
        <f>SUMIFS(I:I,D:D,External_Data[[#This Row],[Brand]],F:F,External_Data[[#This Row],[Year]])</f>
        <v>19575997</v>
      </c>
      <c r="K433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20108914</v>
      </c>
    </row>
    <row r="4336" spans="1:11" x14ac:dyDescent="0.25">
      <c r="A4336" s="1" t="s">
        <v>9</v>
      </c>
      <c r="B4336" s="1" t="s">
        <v>57</v>
      </c>
      <c r="C4336" s="1" t="s">
        <v>20</v>
      </c>
      <c r="D4336" s="1" t="s">
        <v>59</v>
      </c>
      <c r="E4336" s="1" t="s">
        <v>14</v>
      </c>
      <c r="F4336">
        <v>2020</v>
      </c>
      <c r="G4336">
        <v>5</v>
      </c>
      <c r="H4336">
        <v>68894</v>
      </c>
      <c r="I4336">
        <v>375956</v>
      </c>
      <c r="J4336" s="4">
        <f>SUMIFS(I:I,D:D,External_Data[[#This Row],[Brand]],F:F,External_Data[[#This Row],[Year]])</f>
        <v>19575997</v>
      </c>
      <c r="K433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20047139</v>
      </c>
    </row>
    <row r="4337" spans="1:11" x14ac:dyDescent="0.25">
      <c r="A4337" s="1" t="s">
        <v>9</v>
      </c>
      <c r="B4337" s="1" t="s">
        <v>57</v>
      </c>
      <c r="C4337" s="1" t="s">
        <v>20</v>
      </c>
      <c r="D4337" s="1" t="s">
        <v>59</v>
      </c>
      <c r="E4337" s="1" t="s">
        <v>14</v>
      </c>
      <c r="F4337">
        <v>2020</v>
      </c>
      <c r="G4337">
        <v>6</v>
      </c>
      <c r="H4337">
        <v>71547</v>
      </c>
      <c r="I4337">
        <v>391062</v>
      </c>
      <c r="J4337" s="4">
        <f>SUMIFS(I:I,D:D,External_Data[[#This Row],[Brand]],F:F,External_Data[[#This Row],[Year]])</f>
        <v>19575997</v>
      </c>
      <c r="K433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19990145</v>
      </c>
    </row>
    <row r="4338" spans="1:11" x14ac:dyDescent="0.25">
      <c r="A4338" s="1" t="s">
        <v>9</v>
      </c>
      <c r="B4338" s="1" t="s">
        <v>57</v>
      </c>
      <c r="C4338" s="1" t="s">
        <v>20</v>
      </c>
      <c r="D4338" s="1" t="s">
        <v>59</v>
      </c>
      <c r="E4338" s="1" t="s">
        <v>14</v>
      </c>
      <c r="F4338">
        <v>2020</v>
      </c>
      <c r="G4338">
        <v>7</v>
      </c>
      <c r="H4338">
        <v>73325</v>
      </c>
      <c r="I4338">
        <v>400561</v>
      </c>
      <c r="J4338" s="4">
        <f>SUMIFS(I:I,D:D,External_Data[[#This Row],[Brand]],F:F,External_Data[[#This Row],[Year]])</f>
        <v>19575997</v>
      </c>
      <c r="K433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19923708</v>
      </c>
    </row>
    <row r="4339" spans="1:11" x14ac:dyDescent="0.25">
      <c r="A4339" s="1" t="s">
        <v>9</v>
      </c>
      <c r="B4339" s="1" t="s">
        <v>57</v>
      </c>
      <c r="C4339" s="1" t="s">
        <v>20</v>
      </c>
      <c r="D4339" s="1" t="s">
        <v>59</v>
      </c>
      <c r="E4339" s="1" t="s">
        <v>14</v>
      </c>
      <c r="F4339">
        <v>2020</v>
      </c>
      <c r="G4339">
        <v>8</v>
      </c>
      <c r="H4339">
        <v>64715</v>
      </c>
      <c r="I4339">
        <v>352359</v>
      </c>
      <c r="J4339" s="4">
        <f>SUMIFS(I:I,D:D,External_Data[[#This Row],[Brand]],F:F,External_Data[[#This Row],[Year]])</f>
        <v>19575997</v>
      </c>
      <c r="K433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19858419</v>
      </c>
    </row>
    <row r="4340" spans="1:11" x14ac:dyDescent="0.25">
      <c r="A4340" s="1" t="s">
        <v>9</v>
      </c>
      <c r="B4340" s="1" t="s">
        <v>57</v>
      </c>
      <c r="C4340" s="1" t="s">
        <v>20</v>
      </c>
      <c r="D4340" s="1" t="s">
        <v>59</v>
      </c>
      <c r="E4340" s="1" t="s">
        <v>14</v>
      </c>
      <c r="F4340">
        <v>2020</v>
      </c>
      <c r="G4340">
        <v>9</v>
      </c>
      <c r="H4340">
        <v>73500</v>
      </c>
      <c r="I4340">
        <v>403186</v>
      </c>
      <c r="J4340" s="4">
        <f>SUMIFS(I:I,D:D,External_Data[[#This Row],[Brand]],F:F,External_Data[[#This Row],[Year]])</f>
        <v>19575997</v>
      </c>
      <c r="K434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19796252</v>
      </c>
    </row>
    <row r="4341" spans="1:11" x14ac:dyDescent="0.25">
      <c r="A4341" s="1" t="s">
        <v>9</v>
      </c>
      <c r="B4341" s="1" t="s">
        <v>57</v>
      </c>
      <c r="C4341" s="1" t="s">
        <v>20</v>
      </c>
      <c r="D4341" s="1" t="s">
        <v>59</v>
      </c>
      <c r="E4341" s="1" t="s">
        <v>14</v>
      </c>
      <c r="F4341">
        <v>2020</v>
      </c>
      <c r="G4341">
        <v>10</v>
      </c>
      <c r="H4341">
        <v>73787</v>
      </c>
      <c r="I4341">
        <v>405993</v>
      </c>
      <c r="J4341" s="4">
        <f>SUMIFS(I:I,D:D,External_Data[[#This Row],[Brand]],F:F,External_Data[[#This Row],[Year]])</f>
        <v>19575997</v>
      </c>
      <c r="K434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19713743</v>
      </c>
    </row>
    <row r="4342" spans="1:11" x14ac:dyDescent="0.25">
      <c r="A4342" s="1" t="s">
        <v>9</v>
      </c>
      <c r="B4342" s="1" t="s">
        <v>57</v>
      </c>
      <c r="C4342" s="1" t="s">
        <v>20</v>
      </c>
      <c r="D4342" s="1" t="s">
        <v>59</v>
      </c>
      <c r="E4342" s="1" t="s">
        <v>14</v>
      </c>
      <c r="F4342">
        <v>2020</v>
      </c>
      <c r="G4342">
        <v>11</v>
      </c>
      <c r="H4342">
        <v>61943</v>
      </c>
      <c r="I4342">
        <v>340382</v>
      </c>
      <c r="J4342" s="4">
        <f>SUMIFS(I:I,D:D,External_Data[[#This Row],[Brand]],F:F,External_Data[[#This Row],[Year]])</f>
        <v>19575997</v>
      </c>
      <c r="K434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19644044</v>
      </c>
    </row>
    <row r="4343" spans="1:11" x14ac:dyDescent="0.25">
      <c r="A4343" s="1" t="s">
        <v>9</v>
      </c>
      <c r="B4343" s="1" t="s">
        <v>57</v>
      </c>
      <c r="C4343" s="1" t="s">
        <v>20</v>
      </c>
      <c r="D4343" s="1" t="s">
        <v>59</v>
      </c>
      <c r="E4343" s="1" t="s">
        <v>14</v>
      </c>
      <c r="F4343">
        <v>2020</v>
      </c>
      <c r="G4343">
        <v>12</v>
      </c>
      <c r="H4343">
        <v>69545</v>
      </c>
      <c r="I4343">
        <v>382683</v>
      </c>
      <c r="J4343" s="4">
        <f>SUMIFS(I:I,D:D,External_Data[[#This Row],[Brand]],F:F,External_Data[[#This Row],[Year]])</f>
        <v>19575997</v>
      </c>
      <c r="K434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19575997</v>
      </c>
    </row>
    <row r="4344" spans="1:11" x14ac:dyDescent="0.25">
      <c r="A4344" s="1" t="s">
        <v>9</v>
      </c>
      <c r="B4344" s="1" t="s">
        <v>57</v>
      </c>
      <c r="C4344" s="1" t="s">
        <v>20</v>
      </c>
      <c r="D4344" s="1" t="s">
        <v>59</v>
      </c>
      <c r="E4344" s="1" t="s">
        <v>14</v>
      </c>
      <c r="F4344">
        <v>2021</v>
      </c>
      <c r="G4344">
        <v>1</v>
      </c>
      <c r="H4344">
        <v>60753</v>
      </c>
      <c r="I4344">
        <v>337722</v>
      </c>
      <c r="J4344" s="4">
        <f>SUMIFS(I:I,D:D,External_Data[[#This Row],[Brand]],F:F,External_Data[[#This Row],[Year]])</f>
        <v>19819198</v>
      </c>
      <c r="K434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20592915</v>
      </c>
    </row>
    <row r="4345" spans="1:11" x14ac:dyDescent="0.25">
      <c r="A4345" s="1" t="s">
        <v>9</v>
      </c>
      <c r="B4345" s="1" t="s">
        <v>57</v>
      </c>
      <c r="C4345" s="1" t="s">
        <v>20</v>
      </c>
      <c r="D4345" s="1" t="s">
        <v>59</v>
      </c>
      <c r="E4345" s="1" t="s">
        <v>14</v>
      </c>
      <c r="F4345">
        <v>2021</v>
      </c>
      <c r="G4345">
        <v>2</v>
      </c>
      <c r="H4345">
        <v>64960</v>
      </c>
      <c r="I4345">
        <v>360402</v>
      </c>
      <c r="J4345" s="4">
        <f>SUMIFS(I:I,D:D,External_Data[[#This Row],[Brand]],F:F,External_Data[[#This Row],[Year]])</f>
        <v>19819198</v>
      </c>
      <c r="K434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20528102</v>
      </c>
    </row>
    <row r="4346" spans="1:11" x14ac:dyDescent="0.25">
      <c r="A4346" s="1" t="s">
        <v>9</v>
      </c>
      <c r="B4346" s="1" t="s">
        <v>57</v>
      </c>
      <c r="C4346" s="1" t="s">
        <v>20</v>
      </c>
      <c r="D4346" s="1" t="s">
        <v>59</v>
      </c>
      <c r="E4346" s="1" t="s">
        <v>14</v>
      </c>
      <c r="F4346">
        <v>2021</v>
      </c>
      <c r="G4346">
        <v>3</v>
      </c>
      <c r="H4346">
        <v>71162</v>
      </c>
      <c r="I4346">
        <v>395864</v>
      </c>
      <c r="J4346" s="4">
        <f>SUMIFS(I:I,D:D,External_Data[[#This Row],[Brand]],F:F,External_Data[[#This Row],[Year]])</f>
        <v>19819198</v>
      </c>
      <c r="K434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20444711</v>
      </c>
    </row>
    <row r="4347" spans="1:11" x14ac:dyDescent="0.25">
      <c r="A4347" s="1" t="s">
        <v>9</v>
      </c>
      <c r="B4347" s="1" t="s">
        <v>57</v>
      </c>
      <c r="C4347" s="1" t="s">
        <v>20</v>
      </c>
      <c r="D4347" s="1" t="s">
        <v>59</v>
      </c>
      <c r="E4347" s="1" t="s">
        <v>14</v>
      </c>
      <c r="F4347">
        <v>2021</v>
      </c>
      <c r="G4347">
        <v>4</v>
      </c>
      <c r="H4347">
        <v>73143</v>
      </c>
      <c r="I4347">
        <v>406672</v>
      </c>
      <c r="J4347" s="4">
        <f>SUMIFS(I:I,D:D,External_Data[[#This Row],[Brand]],F:F,External_Data[[#This Row],[Year]])</f>
        <v>19819198</v>
      </c>
      <c r="K434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20376454</v>
      </c>
    </row>
    <row r="4348" spans="1:11" x14ac:dyDescent="0.25">
      <c r="A4348" s="1" t="s">
        <v>9</v>
      </c>
      <c r="B4348" s="1" t="s">
        <v>57</v>
      </c>
      <c r="C4348" s="1" t="s">
        <v>20</v>
      </c>
      <c r="D4348" s="1" t="s">
        <v>59</v>
      </c>
      <c r="E4348" s="1" t="s">
        <v>14</v>
      </c>
      <c r="F4348">
        <v>2021</v>
      </c>
      <c r="G4348">
        <v>5</v>
      </c>
      <c r="H4348">
        <v>70518</v>
      </c>
      <c r="I4348">
        <v>399490</v>
      </c>
      <c r="J4348" s="4">
        <f>SUMIFS(I:I,D:D,External_Data[[#This Row],[Brand]],F:F,External_Data[[#This Row],[Year]])</f>
        <v>19819198</v>
      </c>
      <c r="K434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20307560</v>
      </c>
    </row>
    <row r="4349" spans="1:11" x14ac:dyDescent="0.25">
      <c r="A4349" s="1" t="s">
        <v>9</v>
      </c>
      <c r="B4349" s="1" t="s">
        <v>57</v>
      </c>
      <c r="C4349" s="1" t="s">
        <v>20</v>
      </c>
      <c r="D4349" s="1" t="s">
        <v>59</v>
      </c>
      <c r="E4349" s="1" t="s">
        <v>14</v>
      </c>
      <c r="F4349">
        <v>2021</v>
      </c>
      <c r="G4349">
        <v>6</v>
      </c>
      <c r="H4349">
        <v>75271</v>
      </c>
      <c r="I4349">
        <v>422240</v>
      </c>
      <c r="J4349" s="4">
        <f>SUMIFS(I:I,D:D,External_Data[[#This Row],[Brand]],F:F,External_Data[[#This Row],[Year]])</f>
        <v>19819198</v>
      </c>
      <c r="K434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20236013</v>
      </c>
    </row>
    <row r="4350" spans="1:11" x14ac:dyDescent="0.25">
      <c r="A4350" s="1" t="s">
        <v>9</v>
      </c>
      <c r="B4350" s="1" t="s">
        <v>57</v>
      </c>
      <c r="C4350" s="1" t="s">
        <v>20</v>
      </c>
      <c r="D4350" s="1" t="s">
        <v>59</v>
      </c>
      <c r="E4350" s="1" t="s">
        <v>14</v>
      </c>
      <c r="F4350">
        <v>2021</v>
      </c>
      <c r="G4350">
        <v>7</v>
      </c>
      <c r="H4350">
        <v>79156</v>
      </c>
      <c r="I4350">
        <v>446579</v>
      </c>
      <c r="J4350" s="4">
        <f>SUMIFS(I:I,D:D,External_Data[[#This Row],[Brand]],F:F,External_Data[[#This Row],[Year]])</f>
        <v>19819198</v>
      </c>
      <c r="K435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20162688</v>
      </c>
    </row>
    <row r="4351" spans="1:11" x14ac:dyDescent="0.25">
      <c r="A4351" s="1" t="s">
        <v>9</v>
      </c>
      <c r="B4351" s="1" t="s">
        <v>57</v>
      </c>
      <c r="C4351" s="1" t="s">
        <v>20</v>
      </c>
      <c r="D4351" s="1" t="s">
        <v>59</v>
      </c>
      <c r="E4351" s="1" t="s">
        <v>14</v>
      </c>
      <c r="F4351">
        <v>2021</v>
      </c>
      <c r="G4351">
        <v>8</v>
      </c>
      <c r="H4351">
        <v>66822</v>
      </c>
      <c r="I4351">
        <v>378357</v>
      </c>
      <c r="J4351" s="4">
        <f>SUMIFS(I:I,D:D,External_Data[[#This Row],[Brand]],F:F,External_Data[[#This Row],[Year]])</f>
        <v>19819198</v>
      </c>
      <c r="K435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20097973</v>
      </c>
    </row>
    <row r="4352" spans="1:11" x14ac:dyDescent="0.25">
      <c r="A4352" s="1" t="s">
        <v>9</v>
      </c>
      <c r="B4352" s="1" t="s">
        <v>57</v>
      </c>
      <c r="C4352" s="1" t="s">
        <v>20</v>
      </c>
      <c r="D4352" s="1" t="s">
        <v>59</v>
      </c>
      <c r="E4352" s="1" t="s">
        <v>14</v>
      </c>
      <c r="F4352">
        <v>2021</v>
      </c>
      <c r="G4352">
        <v>9</v>
      </c>
      <c r="H4352">
        <v>75292</v>
      </c>
      <c r="I4352">
        <v>424802</v>
      </c>
      <c r="J4352" s="4">
        <f>SUMIFS(I:I,D:D,External_Data[[#This Row],[Brand]],F:F,External_Data[[#This Row],[Year]])</f>
        <v>19819198</v>
      </c>
      <c r="K435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20024473</v>
      </c>
    </row>
    <row r="4353" spans="1:11" x14ac:dyDescent="0.25">
      <c r="A4353" s="1" t="s">
        <v>9</v>
      </c>
      <c r="B4353" s="1" t="s">
        <v>57</v>
      </c>
      <c r="C4353" s="1" t="s">
        <v>20</v>
      </c>
      <c r="D4353" s="1" t="s">
        <v>59</v>
      </c>
      <c r="E4353" s="1" t="s">
        <v>14</v>
      </c>
      <c r="F4353">
        <v>2021</v>
      </c>
      <c r="G4353">
        <v>10</v>
      </c>
      <c r="H4353">
        <v>75992</v>
      </c>
      <c r="I4353">
        <v>427805</v>
      </c>
      <c r="J4353" s="4">
        <f>SUMIFS(I:I,D:D,External_Data[[#This Row],[Brand]],F:F,External_Data[[#This Row],[Year]])</f>
        <v>19819198</v>
      </c>
      <c r="K435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19950686</v>
      </c>
    </row>
    <row r="4354" spans="1:11" x14ac:dyDescent="0.25">
      <c r="A4354" s="1" t="s">
        <v>9</v>
      </c>
      <c r="B4354" s="1" t="s">
        <v>57</v>
      </c>
      <c r="C4354" s="1" t="s">
        <v>20</v>
      </c>
      <c r="D4354" s="1" t="s">
        <v>59</v>
      </c>
      <c r="E4354" s="1" t="s">
        <v>14</v>
      </c>
      <c r="F4354">
        <v>2021</v>
      </c>
      <c r="G4354">
        <v>11</v>
      </c>
      <c r="H4354">
        <v>70077</v>
      </c>
      <c r="I4354">
        <v>395276</v>
      </c>
      <c r="J4354" s="4">
        <f>SUMIFS(I:I,D:D,External_Data[[#This Row],[Brand]],F:F,External_Data[[#This Row],[Year]])</f>
        <v>19819198</v>
      </c>
      <c r="K435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19888743</v>
      </c>
    </row>
    <row r="4355" spans="1:11" x14ac:dyDescent="0.25">
      <c r="A4355" s="1" t="s">
        <v>9</v>
      </c>
      <c r="B4355" s="1" t="s">
        <v>57</v>
      </c>
      <c r="C4355" s="1" t="s">
        <v>20</v>
      </c>
      <c r="D4355" s="1" t="s">
        <v>59</v>
      </c>
      <c r="E4355" s="1" t="s">
        <v>14</v>
      </c>
      <c r="F4355">
        <v>2021</v>
      </c>
      <c r="G4355">
        <v>12</v>
      </c>
      <c r="H4355">
        <v>77196</v>
      </c>
      <c r="I4355">
        <v>434518</v>
      </c>
      <c r="J4355" s="4">
        <f>SUMIFS(I:I,D:D,External_Data[[#This Row],[Brand]],F:F,External_Data[[#This Row],[Year]])</f>
        <v>19819198</v>
      </c>
      <c r="K435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19819198</v>
      </c>
    </row>
    <row r="4356" spans="1:11" x14ac:dyDescent="0.25">
      <c r="A4356" s="1" t="s">
        <v>9</v>
      </c>
      <c r="B4356" s="1" t="s">
        <v>57</v>
      </c>
      <c r="C4356" s="1" t="s">
        <v>20</v>
      </c>
      <c r="D4356" s="1" t="s">
        <v>59</v>
      </c>
      <c r="E4356" s="1" t="s">
        <v>14</v>
      </c>
      <c r="F4356">
        <v>2022</v>
      </c>
      <c r="G4356">
        <v>1</v>
      </c>
      <c r="H4356">
        <v>72968</v>
      </c>
      <c r="I4356">
        <v>413252</v>
      </c>
      <c r="J4356" s="4">
        <f>SUMIFS(I:I,D:D,External_Data[[#This Row],[Brand]],F:F,External_Data[[#This Row],[Year]])</f>
        <v>19817392</v>
      </c>
      <c r="K435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20616981</v>
      </c>
    </row>
    <row r="4357" spans="1:11" x14ac:dyDescent="0.25">
      <c r="A4357" s="1" t="s">
        <v>9</v>
      </c>
      <c r="B4357" s="1" t="s">
        <v>57</v>
      </c>
      <c r="C4357" s="1" t="s">
        <v>20</v>
      </c>
      <c r="D4357" s="1" t="s">
        <v>59</v>
      </c>
      <c r="E4357" s="1" t="s">
        <v>14</v>
      </c>
      <c r="F4357">
        <v>2022</v>
      </c>
      <c r="G4357">
        <v>2</v>
      </c>
      <c r="H4357">
        <v>63483</v>
      </c>
      <c r="I4357">
        <v>356839</v>
      </c>
      <c r="J4357" s="4">
        <f>SUMIFS(I:I,D:D,External_Data[[#This Row],[Brand]],F:F,External_Data[[#This Row],[Year]])</f>
        <v>19817392</v>
      </c>
      <c r="K435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20552021</v>
      </c>
    </row>
    <row r="4358" spans="1:11" x14ac:dyDescent="0.25">
      <c r="A4358" s="1" t="s">
        <v>9</v>
      </c>
      <c r="B4358" s="1" t="s">
        <v>57</v>
      </c>
      <c r="C4358" s="1" t="s">
        <v>20</v>
      </c>
      <c r="D4358" s="1" t="s">
        <v>59</v>
      </c>
      <c r="E4358" s="1" t="s">
        <v>14</v>
      </c>
      <c r="F4358">
        <v>2022</v>
      </c>
      <c r="G4358">
        <v>3</v>
      </c>
      <c r="H4358">
        <v>74529</v>
      </c>
      <c r="I4358">
        <v>420735</v>
      </c>
      <c r="J4358" s="4">
        <f>SUMIFS(I:I,D:D,External_Data[[#This Row],[Brand]],F:F,External_Data[[#This Row],[Year]])</f>
        <v>19817392</v>
      </c>
      <c r="K435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20480859</v>
      </c>
    </row>
    <row r="4359" spans="1:11" x14ac:dyDescent="0.25">
      <c r="A4359" s="1" t="s">
        <v>9</v>
      </c>
      <c r="B4359" s="1" t="s">
        <v>57</v>
      </c>
      <c r="C4359" s="1" t="s">
        <v>20</v>
      </c>
      <c r="D4359" s="1" t="s">
        <v>59</v>
      </c>
      <c r="E4359" s="1" t="s">
        <v>14</v>
      </c>
      <c r="F4359">
        <v>2022</v>
      </c>
      <c r="G4359">
        <v>4</v>
      </c>
      <c r="H4359">
        <v>65191</v>
      </c>
      <c r="I4359">
        <v>367745</v>
      </c>
      <c r="J4359" s="4">
        <f>SUMIFS(I:I,D:D,External_Data[[#This Row],[Brand]],F:F,External_Data[[#This Row],[Year]])</f>
        <v>19817392</v>
      </c>
      <c r="K435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20407716</v>
      </c>
    </row>
    <row r="4360" spans="1:11" x14ac:dyDescent="0.25">
      <c r="A4360" s="1" t="s">
        <v>9</v>
      </c>
      <c r="B4360" s="1" t="s">
        <v>57</v>
      </c>
      <c r="C4360" s="1" t="s">
        <v>20</v>
      </c>
      <c r="D4360" s="1" t="s">
        <v>59</v>
      </c>
      <c r="E4360" s="1" t="s">
        <v>14</v>
      </c>
      <c r="F4360">
        <v>2022</v>
      </c>
      <c r="G4360">
        <v>5</v>
      </c>
      <c r="H4360">
        <v>78855</v>
      </c>
      <c r="I4360">
        <v>449694</v>
      </c>
      <c r="J4360" s="4">
        <f>SUMIFS(I:I,D:D,External_Data[[#This Row],[Brand]],F:F,External_Data[[#This Row],[Year]])</f>
        <v>19817392</v>
      </c>
      <c r="K436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20337198</v>
      </c>
    </row>
    <row r="4361" spans="1:11" x14ac:dyDescent="0.25">
      <c r="A4361" s="1" t="s">
        <v>9</v>
      </c>
      <c r="B4361" s="1" t="s">
        <v>57</v>
      </c>
      <c r="C4361" s="1" t="s">
        <v>20</v>
      </c>
      <c r="D4361" s="1" t="s">
        <v>59</v>
      </c>
      <c r="E4361" s="1" t="s">
        <v>14</v>
      </c>
      <c r="F4361">
        <v>2022</v>
      </c>
      <c r="G4361">
        <v>6</v>
      </c>
      <c r="H4361">
        <v>75705</v>
      </c>
      <c r="I4361">
        <v>435057</v>
      </c>
      <c r="J4361" s="4">
        <f>SUMIFS(I:I,D:D,External_Data[[#This Row],[Brand]],F:F,External_Data[[#This Row],[Year]])</f>
        <v>19817392</v>
      </c>
      <c r="K436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20261927</v>
      </c>
    </row>
    <row r="4362" spans="1:11" x14ac:dyDescent="0.25">
      <c r="A4362" s="1" t="s">
        <v>9</v>
      </c>
      <c r="B4362" s="1" t="s">
        <v>57</v>
      </c>
      <c r="C4362" s="1" t="s">
        <v>20</v>
      </c>
      <c r="D4362" s="1" t="s">
        <v>59</v>
      </c>
      <c r="E4362" s="1" t="s">
        <v>14</v>
      </c>
      <c r="F4362">
        <v>2022</v>
      </c>
      <c r="G4362">
        <v>7</v>
      </c>
      <c r="H4362">
        <v>76706</v>
      </c>
      <c r="I4362">
        <v>449722</v>
      </c>
      <c r="J4362" s="4">
        <f>SUMIFS(I:I,D:D,External_Data[[#This Row],[Brand]],F:F,External_Data[[#This Row],[Year]])</f>
        <v>19817392</v>
      </c>
      <c r="K436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20182771</v>
      </c>
    </row>
    <row r="4363" spans="1:11" x14ac:dyDescent="0.25">
      <c r="A4363" s="1" t="s">
        <v>9</v>
      </c>
      <c r="B4363" s="1" t="s">
        <v>57</v>
      </c>
      <c r="C4363" s="1" t="s">
        <v>20</v>
      </c>
      <c r="D4363" s="1" t="s">
        <v>59</v>
      </c>
      <c r="E4363" s="1" t="s">
        <v>14</v>
      </c>
      <c r="F4363">
        <v>2022</v>
      </c>
      <c r="G4363">
        <v>8</v>
      </c>
      <c r="H4363">
        <v>72331</v>
      </c>
      <c r="I4363">
        <v>424802</v>
      </c>
      <c r="J4363" s="4">
        <f>SUMIFS(I:I,D:D,External_Data[[#This Row],[Brand]],F:F,External_Data[[#This Row],[Year]])</f>
        <v>19817392</v>
      </c>
      <c r="K436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20115949</v>
      </c>
    </row>
    <row r="4364" spans="1:11" x14ac:dyDescent="0.25">
      <c r="A4364" s="1" t="s">
        <v>9</v>
      </c>
      <c r="B4364" s="1" t="s">
        <v>57</v>
      </c>
      <c r="C4364" s="1" t="s">
        <v>20</v>
      </c>
      <c r="D4364" s="1" t="s">
        <v>59</v>
      </c>
      <c r="E4364" s="1" t="s">
        <v>14</v>
      </c>
      <c r="F4364">
        <v>2022</v>
      </c>
      <c r="G4364">
        <v>9</v>
      </c>
      <c r="H4364">
        <v>76125</v>
      </c>
      <c r="I4364">
        <v>471324</v>
      </c>
      <c r="J4364" s="4">
        <f>SUMIFS(I:I,D:D,External_Data[[#This Row],[Brand]],F:F,External_Data[[#This Row],[Year]])</f>
        <v>19817392</v>
      </c>
      <c r="K436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20040657</v>
      </c>
    </row>
    <row r="4365" spans="1:11" x14ac:dyDescent="0.25">
      <c r="A4365" s="1" t="s">
        <v>9</v>
      </c>
      <c r="B4365" s="1" t="s">
        <v>57</v>
      </c>
      <c r="C4365" s="1" t="s">
        <v>20</v>
      </c>
      <c r="D4365" s="1" t="s">
        <v>59</v>
      </c>
      <c r="E4365" s="1" t="s">
        <v>14</v>
      </c>
      <c r="F4365">
        <v>2022</v>
      </c>
      <c r="G4365">
        <v>10</v>
      </c>
      <c r="H4365">
        <v>79093</v>
      </c>
      <c r="I4365">
        <v>490252</v>
      </c>
      <c r="J4365" s="4">
        <f>SUMIFS(I:I,D:D,External_Data[[#This Row],[Brand]],F:F,External_Data[[#This Row],[Year]])</f>
        <v>19817392</v>
      </c>
      <c r="K436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19964665</v>
      </c>
    </row>
    <row r="4366" spans="1:11" x14ac:dyDescent="0.25">
      <c r="A4366" s="1" t="s">
        <v>9</v>
      </c>
      <c r="B4366" s="1" t="s">
        <v>57</v>
      </c>
      <c r="C4366" s="1" t="s">
        <v>20</v>
      </c>
      <c r="D4366" s="1" t="s">
        <v>59</v>
      </c>
      <c r="E4366" s="1" t="s">
        <v>14</v>
      </c>
      <c r="F4366">
        <v>2022</v>
      </c>
      <c r="G4366">
        <v>11</v>
      </c>
      <c r="H4366">
        <v>74137</v>
      </c>
      <c r="I4366">
        <v>458696</v>
      </c>
      <c r="J4366" s="4">
        <f>SUMIFS(I:I,D:D,External_Data[[#This Row],[Brand]],F:F,External_Data[[#This Row],[Year]])</f>
        <v>19817392</v>
      </c>
      <c r="K436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19894588</v>
      </c>
    </row>
    <row r="4367" spans="1:11" x14ac:dyDescent="0.25">
      <c r="A4367" s="1" t="s">
        <v>9</v>
      </c>
      <c r="B4367" s="1" t="s">
        <v>57</v>
      </c>
      <c r="C4367" s="1" t="s">
        <v>20</v>
      </c>
      <c r="D4367" s="1" t="s">
        <v>59</v>
      </c>
      <c r="E4367" s="1" t="s">
        <v>14</v>
      </c>
      <c r="F4367">
        <v>2022</v>
      </c>
      <c r="G4367">
        <v>12</v>
      </c>
      <c r="H4367">
        <v>79856</v>
      </c>
      <c r="I4367">
        <v>495992</v>
      </c>
      <c r="J4367" s="4">
        <f>SUMIFS(I:I,D:D,External_Data[[#This Row],[Brand]],F:F,External_Data[[#This Row],[Year]])</f>
        <v>19817392</v>
      </c>
      <c r="K436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19817392</v>
      </c>
    </row>
    <row r="4368" spans="1:11" x14ac:dyDescent="0.25">
      <c r="A4368" s="1" t="s">
        <v>9</v>
      </c>
      <c r="B4368" s="1" t="s">
        <v>57</v>
      </c>
      <c r="C4368" s="1" t="s">
        <v>20</v>
      </c>
      <c r="D4368" s="1" t="s">
        <v>59</v>
      </c>
      <c r="E4368" s="1" t="s">
        <v>14</v>
      </c>
      <c r="F4368">
        <v>2023</v>
      </c>
      <c r="G4368">
        <v>1</v>
      </c>
      <c r="H4368">
        <v>78778</v>
      </c>
      <c r="I4368">
        <v>485422</v>
      </c>
      <c r="J4368" s="4">
        <f>SUMIFS(I:I,D:D,External_Data[[#This Row],[Brand]],F:F,External_Data[[#This Row],[Year]])</f>
        <v>5445629</v>
      </c>
      <c r="K436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6261640</v>
      </c>
    </row>
    <row r="4369" spans="1:11" x14ac:dyDescent="0.25">
      <c r="A4369" s="1" t="s">
        <v>9</v>
      </c>
      <c r="B4369" s="1" t="s">
        <v>57</v>
      </c>
      <c r="C4369" s="1" t="s">
        <v>20</v>
      </c>
      <c r="D4369" s="1" t="s">
        <v>59</v>
      </c>
      <c r="E4369" s="1" t="s">
        <v>14</v>
      </c>
      <c r="F4369">
        <v>2023</v>
      </c>
      <c r="G4369">
        <v>2</v>
      </c>
      <c r="H4369">
        <v>79765</v>
      </c>
      <c r="I4369">
        <v>499037</v>
      </c>
      <c r="J4369" s="4">
        <f>SUMIFS(I:I,D:D,External_Data[[#This Row],[Brand]],F:F,External_Data[[#This Row],[Year]])</f>
        <v>5445629</v>
      </c>
      <c r="K436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6198157</v>
      </c>
    </row>
    <row r="4370" spans="1:11" x14ac:dyDescent="0.25">
      <c r="A4370" s="1" t="s">
        <v>9</v>
      </c>
      <c r="B4370" s="1" t="s">
        <v>57</v>
      </c>
      <c r="C4370" s="1" t="s">
        <v>20</v>
      </c>
      <c r="D4370" s="1" t="s">
        <v>59</v>
      </c>
      <c r="E4370" s="1" t="s">
        <v>14</v>
      </c>
      <c r="F4370">
        <v>2023</v>
      </c>
      <c r="G4370">
        <v>3</v>
      </c>
      <c r="H4370">
        <v>84665</v>
      </c>
      <c r="I4370">
        <v>539196</v>
      </c>
      <c r="J4370" s="4">
        <f>SUMIFS(I:I,D:D,External_Data[[#This Row],[Brand]],F:F,External_Data[[#This Row],[Year]])</f>
        <v>5445629</v>
      </c>
      <c r="K437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6123628</v>
      </c>
    </row>
    <row r="4371" spans="1:11" x14ac:dyDescent="0.25">
      <c r="A4371" s="1" t="s">
        <v>9</v>
      </c>
      <c r="B4371" s="1" t="s">
        <v>57</v>
      </c>
      <c r="C4371" s="1" t="s">
        <v>20</v>
      </c>
      <c r="D4371" s="1" t="s">
        <v>59</v>
      </c>
      <c r="E4371" s="1" t="s">
        <v>15</v>
      </c>
      <c r="F4371">
        <v>2018</v>
      </c>
      <c r="G4371">
        <v>1</v>
      </c>
      <c r="H4371">
        <v>46613</v>
      </c>
      <c r="I4371">
        <v>251013</v>
      </c>
      <c r="J4371" s="4">
        <f>SUMIFS(I:I,D:D,External_Data[[#This Row],[Brand]],F:F,External_Data[[#This Row],[Year]])</f>
        <v>20465725</v>
      </c>
      <c r="K437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2" spans="1:11" x14ac:dyDescent="0.25">
      <c r="A4372" s="1" t="s">
        <v>9</v>
      </c>
      <c r="B4372" s="1" t="s">
        <v>57</v>
      </c>
      <c r="C4372" s="1" t="s">
        <v>20</v>
      </c>
      <c r="D4372" s="1" t="s">
        <v>59</v>
      </c>
      <c r="E4372" s="1" t="s">
        <v>15</v>
      </c>
      <c r="F4372">
        <v>2018</v>
      </c>
      <c r="G4372">
        <v>2</v>
      </c>
      <c r="H4372">
        <v>43512</v>
      </c>
      <c r="I4372">
        <v>232841</v>
      </c>
      <c r="J4372" s="4">
        <f>SUMIFS(I:I,D:D,External_Data[[#This Row],[Brand]],F:F,External_Data[[#This Row],[Year]])</f>
        <v>20465725</v>
      </c>
      <c r="K437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3" spans="1:11" x14ac:dyDescent="0.25">
      <c r="A4373" s="1" t="s">
        <v>9</v>
      </c>
      <c r="B4373" s="1" t="s">
        <v>57</v>
      </c>
      <c r="C4373" s="1" t="s">
        <v>20</v>
      </c>
      <c r="D4373" s="1" t="s">
        <v>59</v>
      </c>
      <c r="E4373" s="1" t="s">
        <v>15</v>
      </c>
      <c r="F4373">
        <v>2018</v>
      </c>
      <c r="G4373">
        <v>3</v>
      </c>
      <c r="H4373">
        <v>56154</v>
      </c>
      <c r="I4373">
        <v>301560</v>
      </c>
      <c r="J4373" s="4">
        <f>SUMIFS(I:I,D:D,External_Data[[#This Row],[Brand]],F:F,External_Data[[#This Row],[Year]])</f>
        <v>20465725</v>
      </c>
      <c r="K437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4" spans="1:11" x14ac:dyDescent="0.25">
      <c r="A4374" s="1" t="s">
        <v>9</v>
      </c>
      <c r="B4374" s="1" t="s">
        <v>57</v>
      </c>
      <c r="C4374" s="1" t="s">
        <v>20</v>
      </c>
      <c r="D4374" s="1" t="s">
        <v>59</v>
      </c>
      <c r="E4374" s="1" t="s">
        <v>15</v>
      </c>
      <c r="F4374">
        <v>2018</v>
      </c>
      <c r="G4374">
        <v>4</v>
      </c>
      <c r="H4374">
        <v>50757</v>
      </c>
      <c r="I4374">
        <v>271964</v>
      </c>
      <c r="J4374" s="4">
        <f>SUMIFS(I:I,D:D,External_Data[[#This Row],[Brand]],F:F,External_Data[[#This Row],[Year]])</f>
        <v>20465725</v>
      </c>
      <c r="K437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5" spans="1:11" x14ac:dyDescent="0.25">
      <c r="A4375" s="1" t="s">
        <v>9</v>
      </c>
      <c r="B4375" s="1" t="s">
        <v>57</v>
      </c>
      <c r="C4375" s="1" t="s">
        <v>20</v>
      </c>
      <c r="D4375" s="1" t="s">
        <v>59</v>
      </c>
      <c r="E4375" s="1" t="s">
        <v>15</v>
      </c>
      <c r="F4375">
        <v>2018</v>
      </c>
      <c r="G4375">
        <v>5</v>
      </c>
      <c r="H4375">
        <v>51786</v>
      </c>
      <c r="I4375">
        <v>277767</v>
      </c>
      <c r="J4375" s="4">
        <f>SUMIFS(I:I,D:D,External_Data[[#This Row],[Brand]],F:F,External_Data[[#This Row],[Year]])</f>
        <v>20465725</v>
      </c>
      <c r="K437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6" spans="1:11" x14ac:dyDescent="0.25">
      <c r="A4376" s="1" t="s">
        <v>9</v>
      </c>
      <c r="B4376" s="1" t="s">
        <v>57</v>
      </c>
      <c r="C4376" s="1" t="s">
        <v>20</v>
      </c>
      <c r="D4376" s="1" t="s">
        <v>59</v>
      </c>
      <c r="E4376" s="1" t="s">
        <v>15</v>
      </c>
      <c r="F4376">
        <v>2018</v>
      </c>
      <c r="G4376">
        <v>6</v>
      </c>
      <c r="H4376">
        <v>52157</v>
      </c>
      <c r="I4376">
        <v>281897</v>
      </c>
      <c r="J4376" s="4">
        <f>SUMIFS(I:I,D:D,External_Data[[#This Row],[Brand]],F:F,External_Data[[#This Row],[Year]])</f>
        <v>20465725</v>
      </c>
      <c r="K437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7" spans="1:11" x14ac:dyDescent="0.25">
      <c r="A4377" s="1" t="s">
        <v>9</v>
      </c>
      <c r="B4377" s="1" t="s">
        <v>57</v>
      </c>
      <c r="C4377" s="1" t="s">
        <v>20</v>
      </c>
      <c r="D4377" s="1" t="s">
        <v>59</v>
      </c>
      <c r="E4377" s="1" t="s">
        <v>15</v>
      </c>
      <c r="F4377">
        <v>2018</v>
      </c>
      <c r="G4377">
        <v>7</v>
      </c>
      <c r="H4377">
        <v>48636</v>
      </c>
      <c r="I4377">
        <v>260554</v>
      </c>
      <c r="J4377" s="4">
        <f>SUMIFS(I:I,D:D,External_Data[[#This Row],[Brand]],F:F,External_Data[[#This Row],[Year]])</f>
        <v>20465725</v>
      </c>
      <c r="K437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8" spans="1:11" x14ac:dyDescent="0.25">
      <c r="A4378" s="1" t="s">
        <v>9</v>
      </c>
      <c r="B4378" s="1" t="s">
        <v>57</v>
      </c>
      <c r="C4378" s="1" t="s">
        <v>20</v>
      </c>
      <c r="D4378" s="1" t="s">
        <v>59</v>
      </c>
      <c r="E4378" s="1" t="s">
        <v>15</v>
      </c>
      <c r="F4378">
        <v>2018</v>
      </c>
      <c r="G4378">
        <v>8</v>
      </c>
      <c r="H4378">
        <v>47999</v>
      </c>
      <c r="I4378">
        <v>257936</v>
      </c>
      <c r="J4378" s="4">
        <f>SUMIFS(I:I,D:D,External_Data[[#This Row],[Brand]],F:F,External_Data[[#This Row],[Year]])</f>
        <v>20465725</v>
      </c>
      <c r="K437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79" spans="1:11" x14ac:dyDescent="0.25">
      <c r="A4379" s="1" t="s">
        <v>9</v>
      </c>
      <c r="B4379" s="1" t="s">
        <v>57</v>
      </c>
      <c r="C4379" s="1" t="s">
        <v>20</v>
      </c>
      <c r="D4379" s="1" t="s">
        <v>59</v>
      </c>
      <c r="E4379" s="1" t="s">
        <v>15</v>
      </c>
      <c r="F4379">
        <v>2018</v>
      </c>
      <c r="G4379">
        <v>9</v>
      </c>
      <c r="H4379">
        <v>51156</v>
      </c>
      <c r="I4379">
        <v>276787</v>
      </c>
      <c r="J4379" s="4">
        <f>SUMIFS(I:I,D:D,External_Data[[#This Row],[Brand]],F:F,External_Data[[#This Row],[Year]])</f>
        <v>20465725</v>
      </c>
      <c r="K437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80" spans="1:11" x14ac:dyDescent="0.25">
      <c r="A4380" s="1" t="s">
        <v>9</v>
      </c>
      <c r="B4380" s="1" t="s">
        <v>57</v>
      </c>
      <c r="C4380" s="1" t="s">
        <v>20</v>
      </c>
      <c r="D4380" s="1" t="s">
        <v>59</v>
      </c>
      <c r="E4380" s="1" t="s">
        <v>15</v>
      </c>
      <c r="F4380">
        <v>2018</v>
      </c>
      <c r="G4380">
        <v>10</v>
      </c>
      <c r="H4380">
        <v>60396</v>
      </c>
      <c r="I4380">
        <v>327264</v>
      </c>
      <c r="J4380" s="4">
        <f>SUMIFS(I:I,D:D,External_Data[[#This Row],[Brand]],F:F,External_Data[[#This Row],[Year]])</f>
        <v>20465725</v>
      </c>
      <c r="K438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81" spans="1:11" x14ac:dyDescent="0.25">
      <c r="A4381" s="1" t="s">
        <v>9</v>
      </c>
      <c r="B4381" s="1" t="s">
        <v>57</v>
      </c>
      <c r="C4381" s="1" t="s">
        <v>20</v>
      </c>
      <c r="D4381" s="1" t="s">
        <v>59</v>
      </c>
      <c r="E4381" s="1" t="s">
        <v>15</v>
      </c>
      <c r="F4381">
        <v>2018</v>
      </c>
      <c r="G4381">
        <v>11</v>
      </c>
      <c r="H4381">
        <v>46935</v>
      </c>
      <c r="I4381">
        <v>253617</v>
      </c>
      <c r="J4381" s="4">
        <f>SUMIFS(I:I,D:D,External_Data[[#This Row],[Brand]],F:F,External_Data[[#This Row],[Year]])</f>
        <v>20465725</v>
      </c>
      <c r="K438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82" spans="1:11" x14ac:dyDescent="0.25">
      <c r="A4382" s="1" t="s">
        <v>9</v>
      </c>
      <c r="B4382" s="1" t="s">
        <v>57</v>
      </c>
      <c r="C4382" s="1" t="s">
        <v>20</v>
      </c>
      <c r="D4382" s="1" t="s">
        <v>59</v>
      </c>
      <c r="E4382" s="1" t="s">
        <v>15</v>
      </c>
      <c r="F4382">
        <v>2018</v>
      </c>
      <c r="G4382">
        <v>12</v>
      </c>
      <c r="H4382">
        <v>46879</v>
      </c>
      <c r="I4382">
        <v>252623</v>
      </c>
      <c r="J4382" s="4">
        <f>SUMIFS(I:I,D:D,External_Data[[#This Row],[Brand]],F:F,External_Data[[#This Row],[Year]])</f>
        <v>20465725</v>
      </c>
      <c r="K438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20465725</v>
      </c>
    </row>
    <row r="4383" spans="1:11" x14ac:dyDescent="0.25">
      <c r="A4383" s="1" t="s">
        <v>9</v>
      </c>
      <c r="B4383" s="1" t="s">
        <v>57</v>
      </c>
      <c r="C4383" s="1" t="s">
        <v>20</v>
      </c>
      <c r="D4383" s="1" t="s">
        <v>59</v>
      </c>
      <c r="E4383" s="1" t="s">
        <v>15</v>
      </c>
      <c r="F4383">
        <v>2019</v>
      </c>
      <c r="G4383">
        <v>1</v>
      </c>
      <c r="H4383">
        <v>47425</v>
      </c>
      <c r="I4383">
        <v>256823</v>
      </c>
      <c r="J4383" s="4">
        <f>SUMIFS(I:I,D:D,External_Data[[#This Row],[Brand]],F:F,External_Data[[#This Row],[Year]])</f>
        <v>19234663</v>
      </c>
      <c r="K438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19791030</v>
      </c>
    </row>
    <row r="4384" spans="1:11" x14ac:dyDescent="0.25">
      <c r="A4384" s="1" t="s">
        <v>9</v>
      </c>
      <c r="B4384" s="1" t="s">
        <v>57</v>
      </c>
      <c r="C4384" s="1" t="s">
        <v>20</v>
      </c>
      <c r="D4384" s="1" t="s">
        <v>59</v>
      </c>
      <c r="E4384" s="1" t="s">
        <v>15</v>
      </c>
      <c r="F4384">
        <v>2019</v>
      </c>
      <c r="G4384">
        <v>2</v>
      </c>
      <c r="H4384">
        <v>44982</v>
      </c>
      <c r="I4384">
        <v>243061</v>
      </c>
      <c r="J4384" s="4">
        <f>SUMIFS(I:I,D:D,External_Data[[#This Row],[Brand]],F:F,External_Data[[#This Row],[Year]])</f>
        <v>19234663</v>
      </c>
      <c r="K438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19747518</v>
      </c>
    </row>
    <row r="4385" spans="1:11" x14ac:dyDescent="0.25">
      <c r="A4385" s="1" t="s">
        <v>9</v>
      </c>
      <c r="B4385" s="1" t="s">
        <v>57</v>
      </c>
      <c r="C4385" s="1" t="s">
        <v>20</v>
      </c>
      <c r="D4385" s="1" t="s">
        <v>59</v>
      </c>
      <c r="E4385" s="1" t="s">
        <v>15</v>
      </c>
      <c r="F4385">
        <v>2019</v>
      </c>
      <c r="G4385">
        <v>3</v>
      </c>
      <c r="H4385">
        <v>50260</v>
      </c>
      <c r="I4385">
        <v>272489</v>
      </c>
      <c r="J4385" s="4">
        <f>SUMIFS(I:I,D:D,External_Data[[#This Row],[Brand]],F:F,External_Data[[#This Row],[Year]])</f>
        <v>19234663</v>
      </c>
      <c r="K438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19691364</v>
      </c>
    </row>
    <row r="4386" spans="1:11" x14ac:dyDescent="0.25">
      <c r="A4386" s="1" t="s">
        <v>9</v>
      </c>
      <c r="B4386" s="1" t="s">
        <v>57</v>
      </c>
      <c r="C4386" s="1" t="s">
        <v>20</v>
      </c>
      <c r="D4386" s="1" t="s">
        <v>59</v>
      </c>
      <c r="E4386" s="1" t="s">
        <v>15</v>
      </c>
      <c r="F4386">
        <v>2019</v>
      </c>
      <c r="G4386">
        <v>4</v>
      </c>
      <c r="H4386">
        <v>48405</v>
      </c>
      <c r="I4386">
        <v>264166</v>
      </c>
      <c r="J4386" s="4">
        <f>SUMIFS(I:I,D:D,External_Data[[#This Row],[Brand]],F:F,External_Data[[#This Row],[Year]])</f>
        <v>19234663</v>
      </c>
      <c r="K438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19640607</v>
      </c>
    </row>
    <row r="4387" spans="1:11" x14ac:dyDescent="0.25">
      <c r="A4387" s="1" t="s">
        <v>9</v>
      </c>
      <c r="B4387" s="1" t="s">
        <v>57</v>
      </c>
      <c r="C4387" s="1" t="s">
        <v>20</v>
      </c>
      <c r="D4387" s="1" t="s">
        <v>59</v>
      </c>
      <c r="E4387" s="1" t="s">
        <v>15</v>
      </c>
      <c r="F4387">
        <v>2019</v>
      </c>
      <c r="G4387">
        <v>5</v>
      </c>
      <c r="H4387">
        <v>51275</v>
      </c>
      <c r="I4387">
        <v>279909</v>
      </c>
      <c r="J4387" s="4">
        <f>SUMIFS(I:I,D:D,External_Data[[#This Row],[Brand]],F:F,External_Data[[#This Row],[Year]])</f>
        <v>19234663</v>
      </c>
      <c r="K438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19588821</v>
      </c>
    </row>
    <row r="4388" spans="1:11" x14ac:dyDescent="0.25">
      <c r="A4388" s="1" t="s">
        <v>9</v>
      </c>
      <c r="B4388" s="1" t="s">
        <v>57</v>
      </c>
      <c r="C4388" s="1" t="s">
        <v>20</v>
      </c>
      <c r="D4388" s="1" t="s">
        <v>59</v>
      </c>
      <c r="E4388" s="1" t="s">
        <v>15</v>
      </c>
      <c r="F4388">
        <v>2019</v>
      </c>
      <c r="G4388">
        <v>6</v>
      </c>
      <c r="H4388">
        <v>47999</v>
      </c>
      <c r="I4388">
        <v>260848</v>
      </c>
      <c r="J4388" s="4">
        <f>SUMIFS(I:I,D:D,External_Data[[#This Row],[Brand]],F:F,External_Data[[#This Row],[Year]])</f>
        <v>19234663</v>
      </c>
      <c r="K438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19536664</v>
      </c>
    </row>
    <row r="4389" spans="1:11" x14ac:dyDescent="0.25">
      <c r="A4389" s="1" t="s">
        <v>9</v>
      </c>
      <c r="B4389" s="1" t="s">
        <v>57</v>
      </c>
      <c r="C4389" s="1" t="s">
        <v>20</v>
      </c>
      <c r="D4389" s="1" t="s">
        <v>59</v>
      </c>
      <c r="E4389" s="1" t="s">
        <v>15</v>
      </c>
      <c r="F4389">
        <v>2019</v>
      </c>
      <c r="G4389">
        <v>7</v>
      </c>
      <c r="H4389">
        <v>46053</v>
      </c>
      <c r="I4389">
        <v>250761</v>
      </c>
      <c r="J4389" s="4">
        <f>SUMIFS(I:I,D:D,External_Data[[#This Row],[Brand]],F:F,External_Data[[#This Row],[Year]])</f>
        <v>19234663</v>
      </c>
      <c r="K438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19488028</v>
      </c>
    </row>
    <row r="4390" spans="1:11" x14ac:dyDescent="0.25">
      <c r="A4390" s="1" t="s">
        <v>9</v>
      </c>
      <c r="B4390" s="1" t="s">
        <v>57</v>
      </c>
      <c r="C4390" s="1" t="s">
        <v>20</v>
      </c>
      <c r="D4390" s="1" t="s">
        <v>59</v>
      </c>
      <c r="E4390" s="1" t="s">
        <v>15</v>
      </c>
      <c r="F4390">
        <v>2019</v>
      </c>
      <c r="G4390">
        <v>8</v>
      </c>
      <c r="H4390">
        <v>38556</v>
      </c>
      <c r="I4390">
        <v>208978</v>
      </c>
      <c r="J4390" s="4">
        <f>SUMIFS(I:I,D:D,External_Data[[#This Row],[Brand]],F:F,External_Data[[#This Row],[Year]])</f>
        <v>19234663</v>
      </c>
      <c r="K439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19440029</v>
      </c>
    </row>
    <row r="4391" spans="1:11" x14ac:dyDescent="0.25">
      <c r="A4391" s="1" t="s">
        <v>9</v>
      </c>
      <c r="B4391" s="1" t="s">
        <v>57</v>
      </c>
      <c r="C4391" s="1" t="s">
        <v>20</v>
      </c>
      <c r="D4391" s="1" t="s">
        <v>59</v>
      </c>
      <c r="E4391" s="1" t="s">
        <v>15</v>
      </c>
      <c r="F4391">
        <v>2019</v>
      </c>
      <c r="G4391">
        <v>9</v>
      </c>
      <c r="H4391">
        <v>45052</v>
      </c>
      <c r="I4391">
        <v>244804</v>
      </c>
      <c r="J4391" s="4">
        <f>SUMIFS(I:I,D:D,External_Data[[#This Row],[Brand]],F:F,External_Data[[#This Row],[Year]])</f>
        <v>19234663</v>
      </c>
      <c r="K439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19388873</v>
      </c>
    </row>
    <row r="4392" spans="1:11" x14ac:dyDescent="0.25">
      <c r="A4392" s="1" t="s">
        <v>9</v>
      </c>
      <c r="B4392" s="1" t="s">
        <v>57</v>
      </c>
      <c r="C4392" s="1" t="s">
        <v>20</v>
      </c>
      <c r="D4392" s="1" t="s">
        <v>59</v>
      </c>
      <c r="E4392" s="1" t="s">
        <v>15</v>
      </c>
      <c r="F4392">
        <v>2019</v>
      </c>
      <c r="G4392">
        <v>10</v>
      </c>
      <c r="H4392">
        <v>51086</v>
      </c>
      <c r="I4392">
        <v>279139</v>
      </c>
      <c r="J4392" s="4">
        <f>SUMIFS(I:I,D:D,External_Data[[#This Row],[Brand]],F:F,External_Data[[#This Row],[Year]])</f>
        <v>19234663</v>
      </c>
      <c r="K439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19328477</v>
      </c>
    </row>
    <row r="4393" spans="1:11" x14ac:dyDescent="0.25">
      <c r="A4393" s="1" t="s">
        <v>9</v>
      </c>
      <c r="B4393" s="1" t="s">
        <v>57</v>
      </c>
      <c r="C4393" s="1" t="s">
        <v>20</v>
      </c>
      <c r="D4393" s="1" t="s">
        <v>59</v>
      </c>
      <c r="E4393" s="1" t="s">
        <v>15</v>
      </c>
      <c r="F4393">
        <v>2019</v>
      </c>
      <c r="G4393">
        <v>11</v>
      </c>
      <c r="H4393">
        <v>46823</v>
      </c>
      <c r="I4393">
        <v>254212</v>
      </c>
      <c r="J4393" s="4">
        <f>SUMIFS(I:I,D:D,External_Data[[#This Row],[Brand]],F:F,External_Data[[#This Row],[Year]])</f>
        <v>19234663</v>
      </c>
      <c r="K439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19281542</v>
      </c>
    </row>
    <row r="4394" spans="1:11" x14ac:dyDescent="0.25">
      <c r="A4394" s="1" t="s">
        <v>9</v>
      </c>
      <c r="B4394" s="1" t="s">
        <v>57</v>
      </c>
      <c r="C4394" s="1" t="s">
        <v>20</v>
      </c>
      <c r="D4394" s="1" t="s">
        <v>59</v>
      </c>
      <c r="E4394" s="1" t="s">
        <v>15</v>
      </c>
      <c r="F4394">
        <v>2019</v>
      </c>
      <c r="G4394">
        <v>12</v>
      </c>
      <c r="H4394">
        <v>44107</v>
      </c>
      <c r="I4394">
        <v>239001</v>
      </c>
      <c r="J4394" s="4">
        <f>SUMIFS(I:I,D:D,External_Data[[#This Row],[Brand]],F:F,External_Data[[#This Row],[Year]])</f>
        <v>19234663</v>
      </c>
      <c r="K439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19234663</v>
      </c>
    </row>
    <row r="4395" spans="1:11" x14ac:dyDescent="0.25">
      <c r="A4395" s="1" t="s">
        <v>9</v>
      </c>
      <c r="B4395" s="1" t="s">
        <v>57</v>
      </c>
      <c r="C4395" s="1" t="s">
        <v>20</v>
      </c>
      <c r="D4395" s="1" t="s">
        <v>59</v>
      </c>
      <c r="E4395" s="1" t="s">
        <v>15</v>
      </c>
      <c r="F4395">
        <v>2020</v>
      </c>
      <c r="G4395">
        <v>1</v>
      </c>
      <c r="H4395">
        <v>44968</v>
      </c>
      <c r="I4395">
        <v>244916</v>
      </c>
      <c r="J4395" s="4">
        <f>SUMIFS(I:I,D:D,External_Data[[#This Row],[Brand]],F:F,External_Data[[#This Row],[Year]])</f>
        <v>19575997</v>
      </c>
      <c r="K439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20090595</v>
      </c>
    </row>
    <row r="4396" spans="1:11" x14ac:dyDescent="0.25">
      <c r="A4396" s="1" t="s">
        <v>9</v>
      </c>
      <c r="B4396" s="1" t="s">
        <v>57</v>
      </c>
      <c r="C4396" s="1" t="s">
        <v>20</v>
      </c>
      <c r="D4396" s="1" t="s">
        <v>59</v>
      </c>
      <c r="E4396" s="1" t="s">
        <v>15</v>
      </c>
      <c r="F4396">
        <v>2020</v>
      </c>
      <c r="G4396">
        <v>2</v>
      </c>
      <c r="H4396">
        <v>41657</v>
      </c>
      <c r="I4396">
        <v>225435</v>
      </c>
      <c r="J4396" s="4">
        <f>SUMIFS(I:I,D:D,External_Data[[#This Row],[Brand]],F:F,External_Data[[#This Row],[Year]])</f>
        <v>19575997</v>
      </c>
      <c r="K439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20045613</v>
      </c>
    </row>
    <row r="4397" spans="1:11" x14ac:dyDescent="0.25">
      <c r="A4397" s="1" t="s">
        <v>9</v>
      </c>
      <c r="B4397" s="1" t="s">
        <v>57</v>
      </c>
      <c r="C4397" s="1" t="s">
        <v>20</v>
      </c>
      <c r="D4397" s="1" t="s">
        <v>59</v>
      </c>
      <c r="E4397" s="1" t="s">
        <v>15</v>
      </c>
      <c r="F4397">
        <v>2020</v>
      </c>
      <c r="G4397">
        <v>3</v>
      </c>
      <c r="H4397">
        <v>50099</v>
      </c>
      <c r="I4397">
        <v>271544</v>
      </c>
      <c r="J4397" s="4">
        <f>SUMIFS(I:I,D:D,External_Data[[#This Row],[Brand]],F:F,External_Data[[#This Row],[Year]])</f>
        <v>19575997</v>
      </c>
      <c r="K439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19995353</v>
      </c>
    </row>
    <row r="4398" spans="1:11" x14ac:dyDescent="0.25">
      <c r="A4398" s="1" t="s">
        <v>9</v>
      </c>
      <c r="B4398" s="1" t="s">
        <v>57</v>
      </c>
      <c r="C4398" s="1" t="s">
        <v>20</v>
      </c>
      <c r="D4398" s="1" t="s">
        <v>59</v>
      </c>
      <c r="E4398" s="1" t="s">
        <v>15</v>
      </c>
      <c r="F4398">
        <v>2020</v>
      </c>
      <c r="G4398">
        <v>4</v>
      </c>
      <c r="H4398">
        <v>42385</v>
      </c>
      <c r="I4398">
        <v>230706</v>
      </c>
      <c r="J4398" s="4">
        <f>SUMIFS(I:I,D:D,External_Data[[#This Row],[Brand]],F:F,External_Data[[#This Row],[Year]])</f>
        <v>19575997</v>
      </c>
      <c r="K439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19946948</v>
      </c>
    </row>
    <row r="4399" spans="1:11" x14ac:dyDescent="0.25">
      <c r="A4399" s="1" t="s">
        <v>9</v>
      </c>
      <c r="B4399" s="1" t="s">
        <v>57</v>
      </c>
      <c r="C4399" s="1" t="s">
        <v>20</v>
      </c>
      <c r="D4399" s="1" t="s">
        <v>59</v>
      </c>
      <c r="E4399" s="1" t="s">
        <v>15</v>
      </c>
      <c r="F4399">
        <v>2020</v>
      </c>
      <c r="G4399">
        <v>5</v>
      </c>
      <c r="H4399">
        <v>34356</v>
      </c>
      <c r="I4399">
        <v>185913</v>
      </c>
      <c r="J4399" s="4">
        <f>SUMIFS(I:I,D:D,External_Data[[#This Row],[Brand]],F:F,External_Data[[#This Row],[Year]])</f>
        <v>19575997</v>
      </c>
      <c r="K439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19895673</v>
      </c>
    </row>
    <row r="4400" spans="1:11" x14ac:dyDescent="0.25">
      <c r="A4400" s="1" t="s">
        <v>9</v>
      </c>
      <c r="B4400" s="1" t="s">
        <v>57</v>
      </c>
      <c r="C4400" s="1" t="s">
        <v>20</v>
      </c>
      <c r="D4400" s="1" t="s">
        <v>59</v>
      </c>
      <c r="E4400" s="1" t="s">
        <v>15</v>
      </c>
      <c r="F4400">
        <v>2020</v>
      </c>
      <c r="G4400">
        <v>6</v>
      </c>
      <c r="H4400">
        <v>40103</v>
      </c>
      <c r="I4400">
        <v>216986</v>
      </c>
      <c r="J4400" s="4">
        <f>SUMIFS(I:I,D:D,External_Data[[#This Row],[Brand]],F:F,External_Data[[#This Row],[Year]])</f>
        <v>19575997</v>
      </c>
      <c r="K440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19847674</v>
      </c>
    </row>
    <row r="4401" spans="1:11" x14ac:dyDescent="0.25">
      <c r="A4401" s="1" t="s">
        <v>9</v>
      </c>
      <c r="B4401" s="1" t="s">
        <v>57</v>
      </c>
      <c r="C4401" s="1" t="s">
        <v>20</v>
      </c>
      <c r="D4401" s="1" t="s">
        <v>59</v>
      </c>
      <c r="E4401" s="1" t="s">
        <v>15</v>
      </c>
      <c r="F4401">
        <v>2020</v>
      </c>
      <c r="G4401">
        <v>7</v>
      </c>
      <c r="H4401">
        <v>41909</v>
      </c>
      <c r="I4401">
        <v>228676</v>
      </c>
      <c r="J4401" s="4">
        <f>SUMIFS(I:I,D:D,External_Data[[#This Row],[Brand]],F:F,External_Data[[#This Row],[Year]])</f>
        <v>19575997</v>
      </c>
      <c r="K440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19801621</v>
      </c>
    </row>
    <row r="4402" spans="1:11" x14ac:dyDescent="0.25">
      <c r="A4402" s="1" t="s">
        <v>9</v>
      </c>
      <c r="B4402" s="1" t="s">
        <v>57</v>
      </c>
      <c r="C4402" s="1" t="s">
        <v>20</v>
      </c>
      <c r="D4402" s="1" t="s">
        <v>59</v>
      </c>
      <c r="E4402" s="1" t="s">
        <v>15</v>
      </c>
      <c r="F4402">
        <v>2020</v>
      </c>
      <c r="G4402">
        <v>8</v>
      </c>
      <c r="H4402">
        <v>31402</v>
      </c>
      <c r="I4402">
        <v>170520</v>
      </c>
      <c r="J4402" s="4">
        <f>SUMIFS(I:I,D:D,External_Data[[#This Row],[Brand]],F:F,External_Data[[#This Row],[Year]])</f>
        <v>19575997</v>
      </c>
      <c r="K440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19763065</v>
      </c>
    </row>
    <row r="4403" spans="1:11" x14ac:dyDescent="0.25">
      <c r="A4403" s="1" t="s">
        <v>9</v>
      </c>
      <c r="B4403" s="1" t="s">
        <v>57</v>
      </c>
      <c r="C4403" s="1" t="s">
        <v>20</v>
      </c>
      <c r="D4403" s="1" t="s">
        <v>59</v>
      </c>
      <c r="E4403" s="1" t="s">
        <v>15</v>
      </c>
      <c r="F4403">
        <v>2020</v>
      </c>
      <c r="G4403">
        <v>9</v>
      </c>
      <c r="H4403">
        <v>37485</v>
      </c>
      <c r="I4403">
        <v>203798</v>
      </c>
      <c r="J4403" s="4">
        <f>SUMIFS(I:I,D:D,External_Data[[#This Row],[Brand]],F:F,External_Data[[#This Row],[Year]])</f>
        <v>19575997</v>
      </c>
      <c r="K440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19718013</v>
      </c>
    </row>
    <row r="4404" spans="1:11" x14ac:dyDescent="0.25">
      <c r="A4404" s="1" t="s">
        <v>9</v>
      </c>
      <c r="B4404" s="1" t="s">
        <v>57</v>
      </c>
      <c r="C4404" s="1" t="s">
        <v>20</v>
      </c>
      <c r="D4404" s="1" t="s">
        <v>59</v>
      </c>
      <c r="E4404" s="1" t="s">
        <v>15</v>
      </c>
      <c r="F4404">
        <v>2020</v>
      </c>
      <c r="G4404">
        <v>10</v>
      </c>
      <c r="H4404">
        <v>43435</v>
      </c>
      <c r="I4404">
        <v>237013</v>
      </c>
      <c r="J4404" s="4">
        <f>SUMIFS(I:I,D:D,External_Data[[#This Row],[Brand]],F:F,External_Data[[#This Row],[Year]])</f>
        <v>19575997</v>
      </c>
      <c r="K440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19666927</v>
      </c>
    </row>
    <row r="4405" spans="1:11" x14ac:dyDescent="0.25">
      <c r="A4405" s="1" t="s">
        <v>9</v>
      </c>
      <c r="B4405" s="1" t="s">
        <v>57</v>
      </c>
      <c r="C4405" s="1" t="s">
        <v>20</v>
      </c>
      <c r="D4405" s="1" t="s">
        <v>59</v>
      </c>
      <c r="E4405" s="1" t="s">
        <v>15</v>
      </c>
      <c r="F4405">
        <v>2020</v>
      </c>
      <c r="G4405">
        <v>11</v>
      </c>
      <c r="H4405">
        <v>37849</v>
      </c>
      <c r="I4405">
        <v>206983</v>
      </c>
      <c r="J4405" s="4">
        <f>SUMIFS(I:I,D:D,External_Data[[#This Row],[Brand]],F:F,External_Data[[#This Row],[Year]])</f>
        <v>19575997</v>
      </c>
      <c r="K440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19620104</v>
      </c>
    </row>
    <row r="4406" spans="1:11" x14ac:dyDescent="0.25">
      <c r="A4406" s="1" t="s">
        <v>9</v>
      </c>
      <c r="B4406" s="1" t="s">
        <v>57</v>
      </c>
      <c r="C4406" s="1" t="s">
        <v>20</v>
      </c>
      <c r="D4406" s="1" t="s">
        <v>59</v>
      </c>
      <c r="E4406" s="1" t="s">
        <v>15</v>
      </c>
      <c r="F4406">
        <v>2020</v>
      </c>
      <c r="G4406">
        <v>12</v>
      </c>
      <c r="H4406">
        <v>39466</v>
      </c>
      <c r="I4406">
        <v>217224</v>
      </c>
      <c r="J4406" s="4">
        <f>SUMIFS(I:I,D:D,External_Data[[#This Row],[Brand]],F:F,External_Data[[#This Row],[Year]])</f>
        <v>19575997</v>
      </c>
      <c r="K440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19575997</v>
      </c>
    </row>
    <row r="4407" spans="1:11" x14ac:dyDescent="0.25">
      <c r="A4407" s="1" t="s">
        <v>9</v>
      </c>
      <c r="B4407" s="1" t="s">
        <v>57</v>
      </c>
      <c r="C4407" s="1" t="s">
        <v>20</v>
      </c>
      <c r="D4407" s="1" t="s">
        <v>59</v>
      </c>
      <c r="E4407" s="1" t="s">
        <v>15</v>
      </c>
      <c r="F4407">
        <v>2021</v>
      </c>
      <c r="G4407">
        <v>1</v>
      </c>
      <c r="H4407">
        <v>38584</v>
      </c>
      <c r="I4407">
        <v>212002</v>
      </c>
      <c r="J4407" s="4">
        <f>SUMIFS(I:I,D:D,External_Data[[#This Row],[Brand]],F:F,External_Data[[#This Row],[Year]])</f>
        <v>19819198</v>
      </c>
      <c r="K440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20259344</v>
      </c>
    </row>
    <row r="4408" spans="1:11" x14ac:dyDescent="0.25">
      <c r="A4408" s="1" t="s">
        <v>9</v>
      </c>
      <c r="B4408" s="1" t="s">
        <v>57</v>
      </c>
      <c r="C4408" s="1" t="s">
        <v>20</v>
      </c>
      <c r="D4408" s="1" t="s">
        <v>59</v>
      </c>
      <c r="E4408" s="1" t="s">
        <v>15</v>
      </c>
      <c r="F4408">
        <v>2021</v>
      </c>
      <c r="G4408">
        <v>2</v>
      </c>
      <c r="H4408">
        <v>37751</v>
      </c>
      <c r="I4408">
        <v>209251</v>
      </c>
      <c r="J4408" s="4">
        <f>SUMIFS(I:I,D:D,External_Data[[#This Row],[Brand]],F:F,External_Data[[#This Row],[Year]])</f>
        <v>19819198</v>
      </c>
      <c r="K440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20217687</v>
      </c>
    </row>
    <row r="4409" spans="1:11" x14ac:dyDescent="0.25">
      <c r="A4409" s="1" t="s">
        <v>9</v>
      </c>
      <c r="B4409" s="1" t="s">
        <v>57</v>
      </c>
      <c r="C4409" s="1" t="s">
        <v>20</v>
      </c>
      <c r="D4409" s="1" t="s">
        <v>59</v>
      </c>
      <c r="E4409" s="1" t="s">
        <v>15</v>
      </c>
      <c r="F4409">
        <v>2021</v>
      </c>
      <c r="G4409">
        <v>3</v>
      </c>
      <c r="H4409">
        <v>41132</v>
      </c>
      <c r="I4409">
        <v>226744</v>
      </c>
      <c r="J4409" s="4">
        <f>SUMIFS(I:I,D:D,External_Data[[#This Row],[Brand]],F:F,External_Data[[#This Row],[Year]])</f>
        <v>19819198</v>
      </c>
      <c r="K440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20167588</v>
      </c>
    </row>
    <row r="4410" spans="1:11" x14ac:dyDescent="0.25">
      <c r="A4410" s="1" t="s">
        <v>9</v>
      </c>
      <c r="B4410" s="1" t="s">
        <v>57</v>
      </c>
      <c r="C4410" s="1" t="s">
        <v>20</v>
      </c>
      <c r="D4410" s="1" t="s">
        <v>59</v>
      </c>
      <c r="E4410" s="1" t="s">
        <v>15</v>
      </c>
      <c r="F4410">
        <v>2021</v>
      </c>
      <c r="G4410">
        <v>4</v>
      </c>
      <c r="H4410">
        <v>37947</v>
      </c>
      <c r="I4410">
        <v>209440</v>
      </c>
      <c r="J4410" s="4">
        <f>SUMIFS(I:I,D:D,External_Data[[#This Row],[Brand]],F:F,External_Data[[#This Row],[Year]])</f>
        <v>19819198</v>
      </c>
      <c r="K441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20125203</v>
      </c>
    </row>
    <row r="4411" spans="1:11" x14ac:dyDescent="0.25">
      <c r="A4411" s="1" t="s">
        <v>9</v>
      </c>
      <c r="B4411" s="1" t="s">
        <v>57</v>
      </c>
      <c r="C4411" s="1" t="s">
        <v>20</v>
      </c>
      <c r="D4411" s="1" t="s">
        <v>59</v>
      </c>
      <c r="E4411" s="1" t="s">
        <v>15</v>
      </c>
      <c r="F4411">
        <v>2021</v>
      </c>
      <c r="G4411">
        <v>5</v>
      </c>
      <c r="H4411">
        <v>38185</v>
      </c>
      <c r="I4411">
        <v>214137</v>
      </c>
      <c r="J4411" s="4">
        <f>SUMIFS(I:I,D:D,External_Data[[#This Row],[Brand]],F:F,External_Data[[#This Row],[Year]])</f>
        <v>19819198</v>
      </c>
      <c r="K441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20090847</v>
      </c>
    </row>
    <row r="4412" spans="1:11" x14ac:dyDescent="0.25">
      <c r="A4412" s="1" t="s">
        <v>9</v>
      </c>
      <c r="B4412" s="1" t="s">
        <v>57</v>
      </c>
      <c r="C4412" s="1" t="s">
        <v>20</v>
      </c>
      <c r="D4412" s="1" t="s">
        <v>59</v>
      </c>
      <c r="E4412" s="1" t="s">
        <v>15</v>
      </c>
      <c r="F4412">
        <v>2021</v>
      </c>
      <c r="G4412">
        <v>6</v>
      </c>
      <c r="H4412">
        <v>46641</v>
      </c>
      <c r="I4412">
        <v>261331</v>
      </c>
      <c r="J4412" s="4">
        <f>SUMIFS(I:I,D:D,External_Data[[#This Row],[Brand]],F:F,External_Data[[#This Row],[Year]])</f>
        <v>19819198</v>
      </c>
      <c r="K441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20050744</v>
      </c>
    </row>
    <row r="4413" spans="1:11" x14ac:dyDescent="0.25">
      <c r="A4413" s="1" t="s">
        <v>9</v>
      </c>
      <c r="B4413" s="1" t="s">
        <v>57</v>
      </c>
      <c r="C4413" s="1" t="s">
        <v>20</v>
      </c>
      <c r="D4413" s="1" t="s">
        <v>59</v>
      </c>
      <c r="E4413" s="1" t="s">
        <v>15</v>
      </c>
      <c r="F4413">
        <v>2021</v>
      </c>
      <c r="G4413">
        <v>7</v>
      </c>
      <c r="H4413">
        <v>41629</v>
      </c>
      <c r="I4413">
        <v>233324</v>
      </c>
      <c r="J4413" s="4">
        <f>SUMIFS(I:I,D:D,External_Data[[#This Row],[Brand]],F:F,External_Data[[#This Row],[Year]])</f>
        <v>19819198</v>
      </c>
      <c r="K441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20008835</v>
      </c>
    </row>
    <row r="4414" spans="1:11" x14ac:dyDescent="0.25">
      <c r="A4414" s="1" t="s">
        <v>9</v>
      </c>
      <c r="B4414" s="1" t="s">
        <v>57</v>
      </c>
      <c r="C4414" s="1" t="s">
        <v>20</v>
      </c>
      <c r="D4414" s="1" t="s">
        <v>59</v>
      </c>
      <c r="E4414" s="1" t="s">
        <v>15</v>
      </c>
      <c r="F4414">
        <v>2021</v>
      </c>
      <c r="G4414">
        <v>8</v>
      </c>
      <c r="H4414">
        <v>37051</v>
      </c>
      <c r="I4414">
        <v>206087</v>
      </c>
      <c r="J4414" s="4">
        <f>SUMIFS(I:I,D:D,External_Data[[#This Row],[Brand]],F:F,External_Data[[#This Row],[Year]])</f>
        <v>19819198</v>
      </c>
      <c r="K441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19977433</v>
      </c>
    </row>
    <row r="4415" spans="1:11" x14ac:dyDescent="0.25">
      <c r="A4415" s="1" t="s">
        <v>9</v>
      </c>
      <c r="B4415" s="1" t="s">
        <v>57</v>
      </c>
      <c r="C4415" s="1" t="s">
        <v>20</v>
      </c>
      <c r="D4415" s="1" t="s">
        <v>59</v>
      </c>
      <c r="E4415" s="1" t="s">
        <v>15</v>
      </c>
      <c r="F4415">
        <v>2021</v>
      </c>
      <c r="G4415">
        <v>9</v>
      </c>
      <c r="H4415">
        <v>41209</v>
      </c>
      <c r="I4415">
        <v>229915</v>
      </c>
      <c r="J4415" s="4">
        <f>SUMIFS(I:I,D:D,External_Data[[#This Row],[Brand]],F:F,External_Data[[#This Row],[Year]])</f>
        <v>19819198</v>
      </c>
      <c r="K441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19939948</v>
      </c>
    </row>
    <row r="4416" spans="1:11" x14ac:dyDescent="0.25">
      <c r="A4416" s="1" t="s">
        <v>9</v>
      </c>
      <c r="B4416" s="1" t="s">
        <v>57</v>
      </c>
      <c r="C4416" s="1" t="s">
        <v>20</v>
      </c>
      <c r="D4416" s="1" t="s">
        <v>59</v>
      </c>
      <c r="E4416" s="1" t="s">
        <v>15</v>
      </c>
      <c r="F4416">
        <v>2021</v>
      </c>
      <c r="G4416">
        <v>10</v>
      </c>
      <c r="H4416">
        <v>44849</v>
      </c>
      <c r="I4416">
        <v>250404</v>
      </c>
      <c r="J4416" s="4">
        <f>SUMIFS(I:I,D:D,External_Data[[#This Row],[Brand]],F:F,External_Data[[#This Row],[Year]])</f>
        <v>19819198</v>
      </c>
      <c r="K441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19896513</v>
      </c>
    </row>
    <row r="4417" spans="1:11" x14ac:dyDescent="0.25">
      <c r="A4417" s="1" t="s">
        <v>9</v>
      </c>
      <c r="B4417" s="1" t="s">
        <v>57</v>
      </c>
      <c r="C4417" s="1" t="s">
        <v>20</v>
      </c>
      <c r="D4417" s="1" t="s">
        <v>59</v>
      </c>
      <c r="E4417" s="1" t="s">
        <v>15</v>
      </c>
      <c r="F4417">
        <v>2021</v>
      </c>
      <c r="G4417">
        <v>11</v>
      </c>
      <c r="H4417">
        <v>44828</v>
      </c>
      <c r="I4417">
        <v>251580</v>
      </c>
      <c r="J4417" s="4">
        <f>SUMIFS(I:I,D:D,External_Data[[#This Row],[Brand]],F:F,External_Data[[#This Row],[Year]])</f>
        <v>19819198</v>
      </c>
      <c r="K441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19858664</v>
      </c>
    </row>
    <row r="4418" spans="1:11" x14ac:dyDescent="0.25">
      <c r="A4418" s="1" t="s">
        <v>9</v>
      </c>
      <c r="B4418" s="1" t="s">
        <v>57</v>
      </c>
      <c r="C4418" s="1" t="s">
        <v>20</v>
      </c>
      <c r="D4418" s="1" t="s">
        <v>59</v>
      </c>
      <c r="E4418" s="1" t="s">
        <v>15</v>
      </c>
      <c r="F4418">
        <v>2021</v>
      </c>
      <c r="G4418">
        <v>12</v>
      </c>
      <c r="H4418">
        <v>44464</v>
      </c>
      <c r="I4418">
        <v>248416</v>
      </c>
      <c r="J4418" s="4">
        <f>SUMIFS(I:I,D:D,External_Data[[#This Row],[Brand]],F:F,External_Data[[#This Row],[Year]])</f>
        <v>19819198</v>
      </c>
      <c r="K441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19819198</v>
      </c>
    </row>
    <row r="4419" spans="1:11" x14ac:dyDescent="0.25">
      <c r="A4419" s="1" t="s">
        <v>9</v>
      </c>
      <c r="B4419" s="1" t="s">
        <v>57</v>
      </c>
      <c r="C4419" s="1" t="s">
        <v>20</v>
      </c>
      <c r="D4419" s="1" t="s">
        <v>59</v>
      </c>
      <c r="E4419" s="1" t="s">
        <v>15</v>
      </c>
      <c r="F4419">
        <v>2022</v>
      </c>
      <c r="G4419">
        <v>1</v>
      </c>
      <c r="H4419">
        <v>38724</v>
      </c>
      <c r="I4419">
        <v>217056</v>
      </c>
      <c r="J4419" s="4">
        <f>SUMIFS(I:I,D:D,External_Data[[#This Row],[Brand]],F:F,External_Data[[#This Row],[Year]])</f>
        <v>19817392</v>
      </c>
      <c r="K441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20273078</v>
      </c>
    </row>
    <row r="4420" spans="1:11" x14ac:dyDescent="0.25">
      <c r="A4420" s="1" t="s">
        <v>9</v>
      </c>
      <c r="B4420" s="1" t="s">
        <v>57</v>
      </c>
      <c r="C4420" s="1" t="s">
        <v>20</v>
      </c>
      <c r="D4420" s="1" t="s">
        <v>59</v>
      </c>
      <c r="E4420" s="1" t="s">
        <v>15</v>
      </c>
      <c r="F4420">
        <v>2022</v>
      </c>
      <c r="G4420">
        <v>2</v>
      </c>
      <c r="H4420">
        <v>40719</v>
      </c>
      <c r="I4420">
        <v>227038</v>
      </c>
      <c r="J4420" s="4">
        <f>SUMIFS(I:I,D:D,External_Data[[#This Row],[Brand]],F:F,External_Data[[#This Row],[Year]])</f>
        <v>19817392</v>
      </c>
      <c r="K442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20235327</v>
      </c>
    </row>
    <row r="4421" spans="1:11" x14ac:dyDescent="0.25">
      <c r="A4421" s="1" t="s">
        <v>9</v>
      </c>
      <c r="B4421" s="1" t="s">
        <v>57</v>
      </c>
      <c r="C4421" s="1" t="s">
        <v>20</v>
      </c>
      <c r="D4421" s="1" t="s">
        <v>59</v>
      </c>
      <c r="E4421" s="1" t="s">
        <v>15</v>
      </c>
      <c r="F4421">
        <v>2022</v>
      </c>
      <c r="G4421">
        <v>3</v>
      </c>
      <c r="H4421">
        <v>46851</v>
      </c>
      <c r="I4421">
        <v>260554</v>
      </c>
      <c r="J4421" s="4">
        <f>SUMIFS(I:I,D:D,External_Data[[#This Row],[Brand]],F:F,External_Data[[#This Row],[Year]])</f>
        <v>19817392</v>
      </c>
      <c r="K442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20194195</v>
      </c>
    </row>
    <row r="4422" spans="1:11" x14ac:dyDescent="0.25">
      <c r="A4422" s="1" t="s">
        <v>9</v>
      </c>
      <c r="B4422" s="1" t="s">
        <v>57</v>
      </c>
      <c r="C4422" s="1" t="s">
        <v>20</v>
      </c>
      <c r="D4422" s="1" t="s">
        <v>59</v>
      </c>
      <c r="E4422" s="1" t="s">
        <v>15</v>
      </c>
      <c r="F4422">
        <v>2022</v>
      </c>
      <c r="G4422">
        <v>4</v>
      </c>
      <c r="H4422">
        <v>41825</v>
      </c>
      <c r="I4422">
        <v>233744</v>
      </c>
      <c r="J4422" s="4">
        <f>SUMIFS(I:I,D:D,External_Data[[#This Row],[Brand]],F:F,External_Data[[#This Row],[Year]])</f>
        <v>19817392</v>
      </c>
      <c r="K442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20156248</v>
      </c>
    </row>
    <row r="4423" spans="1:11" x14ac:dyDescent="0.25">
      <c r="A4423" s="1" t="s">
        <v>9</v>
      </c>
      <c r="B4423" s="1" t="s">
        <v>57</v>
      </c>
      <c r="C4423" s="1" t="s">
        <v>20</v>
      </c>
      <c r="D4423" s="1" t="s">
        <v>59</v>
      </c>
      <c r="E4423" s="1" t="s">
        <v>15</v>
      </c>
      <c r="F4423">
        <v>2022</v>
      </c>
      <c r="G4423">
        <v>5</v>
      </c>
      <c r="H4423">
        <v>43246</v>
      </c>
      <c r="I4423">
        <v>243439</v>
      </c>
      <c r="J4423" s="4">
        <f>SUMIFS(I:I,D:D,External_Data[[#This Row],[Brand]],F:F,External_Data[[#This Row],[Year]])</f>
        <v>19817392</v>
      </c>
      <c r="K442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20118063</v>
      </c>
    </row>
    <row r="4424" spans="1:11" x14ac:dyDescent="0.25">
      <c r="A4424" s="1" t="s">
        <v>9</v>
      </c>
      <c r="B4424" s="1" t="s">
        <v>57</v>
      </c>
      <c r="C4424" s="1" t="s">
        <v>20</v>
      </c>
      <c r="D4424" s="1" t="s">
        <v>59</v>
      </c>
      <c r="E4424" s="1" t="s">
        <v>15</v>
      </c>
      <c r="F4424">
        <v>2022</v>
      </c>
      <c r="G4424">
        <v>6</v>
      </c>
      <c r="H4424">
        <v>45185</v>
      </c>
      <c r="I4424">
        <v>255948</v>
      </c>
      <c r="J4424" s="4">
        <f>SUMIFS(I:I,D:D,External_Data[[#This Row],[Brand]],F:F,External_Data[[#This Row],[Year]])</f>
        <v>19817392</v>
      </c>
      <c r="K4424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20071422</v>
      </c>
    </row>
    <row r="4425" spans="1:11" x14ac:dyDescent="0.25">
      <c r="A4425" s="1" t="s">
        <v>9</v>
      </c>
      <c r="B4425" s="1" t="s">
        <v>57</v>
      </c>
      <c r="C4425" s="1" t="s">
        <v>20</v>
      </c>
      <c r="D4425" s="1" t="s">
        <v>59</v>
      </c>
      <c r="E4425" s="1" t="s">
        <v>15</v>
      </c>
      <c r="F4425">
        <v>2022</v>
      </c>
      <c r="G4425">
        <v>7</v>
      </c>
      <c r="H4425">
        <v>41930</v>
      </c>
      <c r="I4425">
        <v>236677</v>
      </c>
      <c r="J4425" s="4">
        <f>SUMIFS(I:I,D:D,External_Data[[#This Row],[Brand]],F:F,External_Data[[#This Row],[Year]])</f>
        <v>19817392</v>
      </c>
      <c r="K4425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20029793</v>
      </c>
    </row>
    <row r="4426" spans="1:11" x14ac:dyDescent="0.25">
      <c r="A4426" s="1" t="s">
        <v>9</v>
      </c>
      <c r="B4426" s="1" t="s">
        <v>57</v>
      </c>
      <c r="C4426" s="1" t="s">
        <v>20</v>
      </c>
      <c r="D4426" s="1" t="s">
        <v>59</v>
      </c>
      <c r="E4426" s="1" t="s">
        <v>15</v>
      </c>
      <c r="F4426">
        <v>2022</v>
      </c>
      <c r="G4426">
        <v>8</v>
      </c>
      <c r="H4426">
        <v>37975</v>
      </c>
      <c r="I4426">
        <v>219023</v>
      </c>
      <c r="J4426" s="4">
        <f>SUMIFS(I:I,D:D,External_Data[[#This Row],[Brand]],F:F,External_Data[[#This Row],[Year]])</f>
        <v>19817392</v>
      </c>
      <c r="K4426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19992742</v>
      </c>
    </row>
    <row r="4427" spans="1:11" x14ac:dyDescent="0.25">
      <c r="A4427" s="1" t="s">
        <v>9</v>
      </c>
      <c r="B4427" s="1" t="s">
        <v>57</v>
      </c>
      <c r="C4427" s="1" t="s">
        <v>20</v>
      </c>
      <c r="D4427" s="1" t="s">
        <v>59</v>
      </c>
      <c r="E4427" s="1" t="s">
        <v>15</v>
      </c>
      <c r="F4427">
        <v>2022</v>
      </c>
      <c r="G4427">
        <v>9</v>
      </c>
      <c r="H4427">
        <v>43960</v>
      </c>
      <c r="I4427">
        <v>268142</v>
      </c>
      <c r="J4427" s="4">
        <f>SUMIFS(I:I,D:D,External_Data[[#This Row],[Brand]],F:F,External_Data[[#This Row],[Year]])</f>
        <v>19817392</v>
      </c>
      <c r="K4427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19951533</v>
      </c>
    </row>
    <row r="4428" spans="1:11" x14ac:dyDescent="0.25">
      <c r="A4428" s="1" t="s">
        <v>9</v>
      </c>
      <c r="B4428" s="1" t="s">
        <v>57</v>
      </c>
      <c r="C4428" s="1" t="s">
        <v>20</v>
      </c>
      <c r="D4428" s="1" t="s">
        <v>59</v>
      </c>
      <c r="E4428" s="1" t="s">
        <v>15</v>
      </c>
      <c r="F4428">
        <v>2022</v>
      </c>
      <c r="G4428">
        <v>10</v>
      </c>
      <c r="H4428">
        <v>45598</v>
      </c>
      <c r="I4428">
        <v>281169</v>
      </c>
      <c r="J4428" s="4">
        <f>SUMIFS(I:I,D:D,External_Data[[#This Row],[Brand]],F:F,External_Data[[#This Row],[Year]])</f>
        <v>19817392</v>
      </c>
      <c r="K4428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19906684</v>
      </c>
    </row>
    <row r="4429" spans="1:11" x14ac:dyDescent="0.25">
      <c r="A4429" s="1" t="s">
        <v>9</v>
      </c>
      <c r="B4429" s="1" t="s">
        <v>57</v>
      </c>
      <c r="C4429" s="1" t="s">
        <v>20</v>
      </c>
      <c r="D4429" s="1" t="s">
        <v>59</v>
      </c>
      <c r="E4429" s="1" t="s">
        <v>15</v>
      </c>
      <c r="F4429">
        <v>2022</v>
      </c>
      <c r="G4429">
        <v>11</v>
      </c>
      <c r="H4429">
        <v>46683</v>
      </c>
      <c r="I4429">
        <v>289331</v>
      </c>
      <c r="J4429" s="4">
        <f>SUMIFS(I:I,D:D,External_Data[[#This Row],[Brand]],F:F,External_Data[[#This Row],[Year]])</f>
        <v>19817392</v>
      </c>
      <c r="K4429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19861856</v>
      </c>
    </row>
    <row r="4430" spans="1:11" x14ac:dyDescent="0.25">
      <c r="A4430" s="1" t="s">
        <v>9</v>
      </c>
      <c r="B4430" s="1" t="s">
        <v>57</v>
      </c>
      <c r="C4430" s="1" t="s">
        <v>20</v>
      </c>
      <c r="D4430" s="1" t="s">
        <v>59</v>
      </c>
      <c r="E4430" s="1" t="s">
        <v>15</v>
      </c>
      <c r="F4430">
        <v>2022</v>
      </c>
      <c r="G4430">
        <v>12</v>
      </c>
      <c r="H4430">
        <v>46326</v>
      </c>
      <c r="I4430">
        <v>284382</v>
      </c>
      <c r="J4430" s="4">
        <f>SUMIFS(I:I,D:D,External_Data[[#This Row],[Brand]],F:F,External_Data[[#This Row],[Year]])</f>
        <v>19817392</v>
      </c>
      <c r="K4430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19817392</v>
      </c>
    </row>
    <row r="4431" spans="1:11" x14ac:dyDescent="0.25">
      <c r="A4431" s="1" t="s">
        <v>9</v>
      </c>
      <c r="B4431" s="1" t="s">
        <v>57</v>
      </c>
      <c r="C4431" s="1" t="s">
        <v>20</v>
      </c>
      <c r="D4431" s="1" t="s">
        <v>59</v>
      </c>
      <c r="E4431" s="1" t="s">
        <v>15</v>
      </c>
      <c r="F4431">
        <v>2023</v>
      </c>
      <c r="G4431">
        <v>1</v>
      </c>
      <c r="H4431">
        <v>49637</v>
      </c>
      <c r="I4431">
        <v>305865</v>
      </c>
      <c r="J4431" s="4">
        <f>SUMIFS(I:I,D:D,External_Data[[#This Row],[Brand]],F:F,External_Data[[#This Row],[Year]])</f>
        <v>5445629</v>
      </c>
      <c r="K4431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5925927</v>
      </c>
    </row>
    <row r="4432" spans="1:11" x14ac:dyDescent="0.25">
      <c r="A4432" s="1" t="s">
        <v>9</v>
      </c>
      <c r="B4432" s="1" t="s">
        <v>57</v>
      </c>
      <c r="C4432" s="1" t="s">
        <v>20</v>
      </c>
      <c r="D4432" s="1" t="s">
        <v>59</v>
      </c>
      <c r="E4432" s="1" t="s">
        <v>15</v>
      </c>
      <c r="F4432">
        <v>2023</v>
      </c>
      <c r="G4432">
        <v>2</v>
      </c>
      <c r="H4432">
        <v>47831</v>
      </c>
      <c r="I4432">
        <v>292299</v>
      </c>
      <c r="J4432" s="4">
        <f>SUMIFS(I:I,D:D,External_Data[[#This Row],[Brand]],F:F,External_Data[[#This Row],[Year]])</f>
        <v>5445629</v>
      </c>
      <c r="K4432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5885208</v>
      </c>
    </row>
    <row r="4433" spans="1:11" x14ac:dyDescent="0.25">
      <c r="A4433" s="1" t="s">
        <v>9</v>
      </c>
      <c r="B4433" s="1" t="s">
        <v>57</v>
      </c>
      <c r="C4433" s="1" t="s">
        <v>20</v>
      </c>
      <c r="D4433" s="1" t="s">
        <v>59</v>
      </c>
      <c r="E4433" s="1" t="s">
        <v>15</v>
      </c>
      <c r="F4433">
        <v>2023</v>
      </c>
      <c r="G4433">
        <v>3</v>
      </c>
      <c r="H4433">
        <v>54215</v>
      </c>
      <c r="I4433">
        <v>340095</v>
      </c>
      <c r="J4433" s="4">
        <f>SUMIFS(I:I,D:D,External_Data[[#This Row],[Brand]],F:F,External_Data[[#This Row],[Year]])</f>
        <v>5445629</v>
      </c>
      <c r="K4433" s="4">
        <f xml:space="preserve"> External_Data[[#This Row],[YTD]] + SUMIFS(H:H, D:D, External_Data[[#This Row],[Brand]], E:E, External_Data[[#This Row],[Region]], F:F, External_Data[[#This Row],[Year]] - 1, G:G, "&gt;" &amp; External_Data[[#This Row],[Month]])</f>
        <v>5838357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A2D0-473A-4B01-95F0-4D79D087297C}">
  <dimension ref="A3:K16"/>
  <sheetViews>
    <sheetView tabSelected="1" workbookViewId="0"/>
  </sheetViews>
  <sheetFormatPr defaultRowHeight="15" x14ac:dyDescent="0.25"/>
  <cols>
    <col min="1" max="1" width="28.140625" bestFit="1" customWidth="1"/>
    <col min="2" max="2" width="16.28515625" bestFit="1" customWidth="1"/>
    <col min="3" max="5" width="8.85546875" bestFit="1" customWidth="1"/>
    <col min="6" max="11" width="7.140625" bestFit="1" customWidth="1"/>
    <col min="12" max="12" width="11.28515625" bestFit="1" customWidth="1"/>
  </cols>
  <sheetData>
    <row r="3" spans="1:11" x14ac:dyDescent="0.25">
      <c r="A3" s="2" t="s">
        <v>95</v>
      </c>
      <c r="B3" s="2" t="s">
        <v>83</v>
      </c>
    </row>
    <row r="4" spans="1:11" x14ac:dyDescent="0.25">
      <c r="A4" s="2" t="s">
        <v>81</v>
      </c>
      <c r="B4" s="5">
        <v>-2.2857142857142856</v>
      </c>
      <c r="C4" s="5">
        <v>-2.2758620689655173</v>
      </c>
      <c r="D4" s="5">
        <v>-2</v>
      </c>
      <c r="E4" s="5">
        <v>-1.8333333333333333</v>
      </c>
      <c r="F4" s="5">
        <v>0.64864864864864868</v>
      </c>
      <c r="G4" s="5">
        <v>0.65714285714285714</v>
      </c>
      <c r="H4" s="5">
        <v>0.70588235294117652</v>
      </c>
      <c r="I4" s="5">
        <v>0.70967741935483875</v>
      </c>
      <c r="J4" s="5">
        <v>0.9642857142857143</v>
      </c>
      <c r="K4" s="5">
        <v>0.96941176470588231</v>
      </c>
    </row>
    <row r="5" spans="1:11" x14ac:dyDescent="0.25">
      <c r="A5" s="3" t="s">
        <v>77</v>
      </c>
      <c r="B5" s="5">
        <v>0.10657918965945172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3" t="s">
        <v>78</v>
      </c>
      <c r="B6" s="5"/>
      <c r="C6" s="5"/>
      <c r="D6" s="5"/>
      <c r="E6" s="5"/>
      <c r="F6" s="5"/>
      <c r="G6" s="5"/>
      <c r="H6" s="5"/>
      <c r="I6" s="5"/>
      <c r="J6" s="5"/>
      <c r="K6" s="5">
        <v>0.55464646395056583</v>
      </c>
    </row>
    <row r="7" spans="1:11" x14ac:dyDescent="0.25">
      <c r="A7" s="3" t="s">
        <v>79</v>
      </c>
      <c r="B7" s="5"/>
      <c r="C7" s="5"/>
      <c r="D7" s="5"/>
      <c r="E7" s="5"/>
      <c r="F7" s="5"/>
      <c r="G7" s="5"/>
      <c r="H7" s="5">
        <v>5.5464598881963825E-2</v>
      </c>
      <c r="I7" s="5"/>
      <c r="J7" s="5"/>
      <c r="K7" s="5"/>
    </row>
    <row r="8" spans="1:11" x14ac:dyDescent="0.25">
      <c r="A8" s="3" t="s">
        <v>80</v>
      </c>
      <c r="B8" s="5"/>
      <c r="C8" s="5"/>
      <c r="D8" s="5"/>
      <c r="E8" s="5">
        <v>3.9151515102392878E-3</v>
      </c>
      <c r="F8" s="5"/>
      <c r="G8" s="5"/>
      <c r="H8" s="5"/>
      <c r="I8" s="5"/>
      <c r="J8" s="5"/>
      <c r="K8" s="5"/>
    </row>
    <row r="9" spans="1:11" x14ac:dyDescent="0.25">
      <c r="A9" s="3" t="s">
        <v>70</v>
      </c>
      <c r="B9" s="5"/>
      <c r="C9" s="5">
        <v>5.6234431164798981E-2</v>
      </c>
      <c r="D9" s="5"/>
      <c r="E9" s="5"/>
      <c r="F9" s="5"/>
      <c r="G9" s="5"/>
      <c r="H9" s="5"/>
      <c r="I9" s="5"/>
      <c r="J9" s="5"/>
      <c r="K9" s="5"/>
    </row>
    <row r="10" spans="1:11" x14ac:dyDescent="0.25">
      <c r="A10" s="3" t="s">
        <v>72</v>
      </c>
      <c r="B10" s="5"/>
      <c r="C10" s="5"/>
      <c r="D10" s="5"/>
      <c r="E10" s="5"/>
      <c r="F10" s="5"/>
      <c r="G10" s="5"/>
      <c r="H10" s="5"/>
      <c r="I10" s="5"/>
      <c r="J10" s="5">
        <v>2.7147617295956387E-2</v>
      </c>
      <c r="K10" s="5"/>
    </row>
    <row r="11" spans="1:11" x14ac:dyDescent="0.25">
      <c r="A11" s="3" t="s">
        <v>74</v>
      </c>
      <c r="B11" s="5"/>
      <c r="C11" s="5"/>
      <c r="D11" s="5"/>
      <c r="E11" s="5"/>
      <c r="F11" s="5">
        <v>2.3915827034622777E-2</v>
      </c>
      <c r="G11" s="5"/>
      <c r="H11" s="5"/>
      <c r="I11" s="5"/>
      <c r="J11" s="5"/>
      <c r="K11" s="5"/>
    </row>
    <row r="12" spans="1:11" x14ac:dyDescent="0.25">
      <c r="A12" s="3" t="s">
        <v>68</v>
      </c>
      <c r="B12" s="5"/>
      <c r="C12" s="5"/>
      <c r="D12" s="5"/>
      <c r="E12" s="5"/>
      <c r="F12" s="5"/>
      <c r="G12" s="5"/>
      <c r="H12" s="5"/>
      <c r="I12" s="5">
        <v>0.10018775078091612</v>
      </c>
      <c r="J12" s="5"/>
      <c r="K12" s="5"/>
    </row>
    <row r="13" spans="1:11" x14ac:dyDescent="0.25">
      <c r="A13" s="3" t="s">
        <v>73</v>
      </c>
      <c r="B13" s="5"/>
      <c r="C13" s="5"/>
      <c r="D13" s="5"/>
      <c r="E13" s="5"/>
      <c r="F13" s="5"/>
      <c r="G13" s="5">
        <v>6.7869141060964283E-2</v>
      </c>
      <c r="H13" s="5"/>
      <c r="I13" s="5"/>
      <c r="J13" s="5"/>
      <c r="K13" s="5"/>
    </row>
    <row r="14" spans="1:11" x14ac:dyDescent="0.25">
      <c r="A14" s="3" t="s">
        <v>75</v>
      </c>
      <c r="B14" s="5"/>
      <c r="C14" s="5"/>
      <c r="D14" s="5">
        <v>4.0398286605208104E-3</v>
      </c>
      <c r="E14" s="5"/>
      <c r="F14" s="5"/>
      <c r="G14" s="5"/>
      <c r="H14" s="5"/>
      <c r="I14" s="5"/>
      <c r="J14" s="5"/>
      <c r="K14" s="5"/>
    </row>
    <row r="16" spans="1:11" ht="12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DB6D-1B39-4CEB-9022-4F3ED48C7979}">
  <dimension ref="A1:M12"/>
  <sheetViews>
    <sheetView workbookViewId="0">
      <selection activeCell="D1" sqref="D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15.5703125" bestFit="1" customWidth="1"/>
    <col min="4" max="4" width="24.5703125" bestFit="1" customWidth="1"/>
    <col min="5" max="5" width="13.28515625" style="4" bestFit="1" customWidth="1"/>
    <col min="6" max="6" width="11.42578125" style="4" bestFit="1" customWidth="1"/>
    <col min="7" max="7" width="8.28515625" style="4" bestFit="1" customWidth="1"/>
    <col min="8" max="8" width="14.7109375" style="1" bestFit="1" customWidth="1"/>
    <col min="9" max="9" width="16.140625" bestFit="1" customWidth="1"/>
    <col min="10" max="10" width="21.7109375" bestFit="1" customWidth="1"/>
    <col min="11" max="11" width="24.85546875" bestFit="1" customWidth="1"/>
    <col min="12" max="12" width="15" style="5" bestFit="1" customWidth="1"/>
    <col min="13" max="13" width="23.7109375" style="5" bestFit="1" customWidth="1"/>
  </cols>
  <sheetData>
    <row r="1" spans="1:13" x14ac:dyDescent="0.25">
      <c r="A1" t="s">
        <v>3</v>
      </c>
      <c r="B1" t="s">
        <v>60</v>
      </c>
      <c r="C1" t="s">
        <v>61</v>
      </c>
      <c r="D1" t="s">
        <v>62</v>
      </c>
      <c r="E1" s="4" t="s">
        <v>63</v>
      </c>
      <c r="F1" s="4" t="s">
        <v>64</v>
      </c>
      <c r="G1" s="4" t="s">
        <v>65</v>
      </c>
      <c r="H1" s="1" t="s">
        <v>66</v>
      </c>
      <c r="I1" t="s">
        <v>90</v>
      </c>
      <c r="J1" t="s">
        <v>91</v>
      </c>
      <c r="K1" t="s">
        <v>92</v>
      </c>
      <c r="L1" s="5" t="s">
        <v>93</v>
      </c>
      <c r="M1" s="5" t="s">
        <v>94</v>
      </c>
    </row>
    <row r="2" spans="1:13" x14ac:dyDescent="0.25">
      <c r="A2" s="1" t="s">
        <v>59</v>
      </c>
      <c r="B2" s="1" t="s">
        <v>67</v>
      </c>
      <c r="C2">
        <v>100</v>
      </c>
      <c r="D2" s="1" t="s">
        <v>68</v>
      </c>
      <c r="E2" s="4">
        <v>5</v>
      </c>
      <c r="F2" s="4">
        <v>31</v>
      </c>
      <c r="G2" s="4">
        <v>9</v>
      </c>
      <c r="H2" s="1">
        <v>1156348</v>
      </c>
      <c r="I2" s="4">
        <f>internal_sales_data[[#This Row],[Volume 2022]]*internal_sales_data[[#This Row],[Net Price]]</f>
        <v>35846788</v>
      </c>
      <c r="J2" s="4">
        <f>internal_sales_data[[#This Row],[Net Price]] - internal_sales_data[[#This Row],[COGS]]</f>
        <v>22</v>
      </c>
      <c r="K2" s="4">
        <f>internal_sales_data[[#This Row],[Gross Profit per Unit]] * internal_sales_data[[#This Row],[Volume 2022]]</f>
        <v>25439656</v>
      </c>
      <c r="L2" s="5">
        <f>internal_sales_data[[#This Row],[Gross Profit per Unit]] / internal_sales_data[[#This Row],[Net Price]]</f>
        <v>0.70967741935483875</v>
      </c>
      <c r="M2" s="5">
        <f>internal_sales_data[[#This Row],[Net Sales 2022]]/internal_sales_data[[#Totals],[Net Sales 2022]]</f>
        <v>0.10018775078091612</v>
      </c>
    </row>
    <row r="3" spans="1:13" x14ac:dyDescent="0.25">
      <c r="A3" s="1" t="s">
        <v>59</v>
      </c>
      <c r="B3" s="1" t="s">
        <v>69</v>
      </c>
      <c r="C3">
        <v>100</v>
      </c>
      <c r="D3" s="1" t="s">
        <v>70</v>
      </c>
      <c r="E3" s="4">
        <v>5</v>
      </c>
      <c r="F3" s="4">
        <v>29</v>
      </c>
      <c r="G3" s="4">
        <v>95</v>
      </c>
      <c r="H3" s="1">
        <v>693809</v>
      </c>
      <c r="I3" s="4">
        <f>internal_sales_data[[#This Row],[Volume 2022]]*internal_sales_data[[#This Row],[Net Price]]</f>
        <v>20120461</v>
      </c>
      <c r="J3" s="4">
        <f>internal_sales_data[[#This Row],[Net Price]] - internal_sales_data[[#This Row],[COGS]]</f>
        <v>-66</v>
      </c>
      <c r="K3" s="4">
        <f>internal_sales_data[[#This Row],[Gross Profit per Unit]] * internal_sales_data[[#This Row],[Volume 2022]]</f>
        <v>-45791394</v>
      </c>
      <c r="L3" s="5">
        <f>internal_sales_data[[#This Row],[Gross Profit per Unit]] / internal_sales_data[[#This Row],[Net Price]]</f>
        <v>-2.2758620689655173</v>
      </c>
      <c r="M3" s="5">
        <f>internal_sales_data[[#This Row],[Net Sales 2022]]/internal_sales_data[[#Totals],[Net Sales 2022]]</f>
        <v>5.6234431164798981E-2</v>
      </c>
    </row>
    <row r="4" spans="1:13" x14ac:dyDescent="0.25">
      <c r="A4" s="1" t="s">
        <v>59</v>
      </c>
      <c r="B4" s="1" t="s">
        <v>71</v>
      </c>
      <c r="C4">
        <v>100</v>
      </c>
      <c r="D4" s="1" t="s">
        <v>72</v>
      </c>
      <c r="E4" s="4">
        <v>5</v>
      </c>
      <c r="F4" s="4">
        <v>28</v>
      </c>
      <c r="G4" s="4">
        <v>1</v>
      </c>
      <c r="H4" s="1">
        <v>346904</v>
      </c>
      <c r="I4" s="4">
        <f>internal_sales_data[[#This Row],[Volume 2022]]*internal_sales_data[[#This Row],[Net Price]]</f>
        <v>9713312</v>
      </c>
      <c r="J4" s="4">
        <f>internal_sales_data[[#This Row],[Net Price]] - internal_sales_data[[#This Row],[COGS]]</f>
        <v>27</v>
      </c>
      <c r="K4" s="4">
        <f>internal_sales_data[[#This Row],[Gross Profit per Unit]] * internal_sales_data[[#This Row],[Volume 2022]]</f>
        <v>9366408</v>
      </c>
      <c r="L4" s="5">
        <f>internal_sales_data[[#This Row],[Gross Profit per Unit]] / internal_sales_data[[#This Row],[Net Price]]</f>
        <v>0.9642857142857143</v>
      </c>
      <c r="M4" s="5">
        <f>internal_sales_data[[#This Row],[Net Sales 2022]]/internal_sales_data[[#Totals],[Net Sales 2022]]</f>
        <v>2.7147617295956387E-2</v>
      </c>
    </row>
    <row r="5" spans="1:13" x14ac:dyDescent="0.25">
      <c r="A5" s="1" t="s">
        <v>59</v>
      </c>
      <c r="B5" s="1" t="s">
        <v>67</v>
      </c>
      <c r="C5">
        <v>150</v>
      </c>
      <c r="D5" s="1" t="s">
        <v>73</v>
      </c>
      <c r="E5" s="4">
        <v>7</v>
      </c>
      <c r="F5" s="4">
        <v>35</v>
      </c>
      <c r="G5" s="4">
        <v>12</v>
      </c>
      <c r="H5" s="1">
        <v>693809</v>
      </c>
      <c r="I5" s="4">
        <f>internal_sales_data[[#This Row],[Volume 2022]]*internal_sales_data[[#This Row],[Net Price]]</f>
        <v>24283315</v>
      </c>
      <c r="J5" s="4">
        <f>internal_sales_data[[#This Row],[Net Price]] - internal_sales_data[[#This Row],[COGS]]</f>
        <v>23</v>
      </c>
      <c r="K5" s="4">
        <f>internal_sales_data[[#This Row],[Gross Profit per Unit]] * internal_sales_data[[#This Row],[Volume 2022]]</f>
        <v>15957607</v>
      </c>
      <c r="L5" s="5">
        <f>internal_sales_data[[#This Row],[Gross Profit per Unit]] / internal_sales_data[[#This Row],[Net Price]]</f>
        <v>0.65714285714285714</v>
      </c>
      <c r="M5" s="5">
        <f>internal_sales_data[[#This Row],[Net Sales 2022]]/internal_sales_data[[#Totals],[Net Sales 2022]]</f>
        <v>6.7869141060964283E-2</v>
      </c>
    </row>
    <row r="6" spans="1:13" x14ac:dyDescent="0.25">
      <c r="A6" s="1" t="s">
        <v>59</v>
      </c>
      <c r="B6" s="1" t="s">
        <v>71</v>
      </c>
      <c r="C6">
        <v>150</v>
      </c>
      <c r="D6" s="1" t="s">
        <v>74</v>
      </c>
      <c r="E6" s="4">
        <v>725</v>
      </c>
      <c r="F6" s="4">
        <v>37</v>
      </c>
      <c r="G6" s="4">
        <v>13</v>
      </c>
      <c r="H6" s="1">
        <v>231270</v>
      </c>
      <c r="I6" s="4">
        <f>internal_sales_data[[#This Row],[Volume 2022]]*internal_sales_data[[#This Row],[Net Price]]</f>
        <v>8556990</v>
      </c>
      <c r="J6" s="4">
        <f>internal_sales_data[[#This Row],[Net Price]] - internal_sales_data[[#This Row],[COGS]]</f>
        <v>24</v>
      </c>
      <c r="K6" s="4">
        <f>internal_sales_data[[#This Row],[Gross Profit per Unit]] * internal_sales_data[[#This Row],[Volume 2022]]</f>
        <v>5550480</v>
      </c>
      <c r="L6" s="5">
        <f>internal_sales_data[[#This Row],[Gross Profit per Unit]] / internal_sales_data[[#This Row],[Net Price]]</f>
        <v>0.64864864864864868</v>
      </c>
      <c r="M6" s="5">
        <f>internal_sales_data[[#This Row],[Net Sales 2022]]/internal_sales_data[[#Totals],[Net Sales 2022]]</f>
        <v>2.3915827034622777E-2</v>
      </c>
    </row>
    <row r="7" spans="1:13" x14ac:dyDescent="0.25">
      <c r="A7" s="1" t="s">
        <v>59</v>
      </c>
      <c r="B7" s="1" t="s">
        <v>67</v>
      </c>
      <c r="C7">
        <v>200</v>
      </c>
      <c r="D7" s="1" t="s">
        <v>75</v>
      </c>
      <c r="E7" s="4">
        <v>9</v>
      </c>
      <c r="F7" s="4">
        <v>5</v>
      </c>
      <c r="G7" s="4">
        <v>15</v>
      </c>
      <c r="H7" s="1">
        <v>289087</v>
      </c>
      <c r="I7" s="4">
        <f>internal_sales_data[[#This Row],[Volume 2022]]*internal_sales_data[[#This Row],[Net Price]]</f>
        <v>1445435</v>
      </c>
      <c r="J7" s="4">
        <f>internal_sales_data[[#This Row],[Net Price]] - internal_sales_data[[#This Row],[COGS]]</f>
        <v>-10</v>
      </c>
      <c r="K7" s="4">
        <f>internal_sales_data[[#This Row],[Gross Profit per Unit]] * internal_sales_data[[#This Row],[Volume 2022]]</f>
        <v>-2890870</v>
      </c>
      <c r="L7" s="5">
        <f>internal_sales_data[[#This Row],[Gross Profit per Unit]] / internal_sales_data[[#This Row],[Net Price]]</f>
        <v>-2</v>
      </c>
      <c r="M7" s="5">
        <f>internal_sales_data[[#This Row],[Net Sales 2022]]/internal_sales_data[[#Totals],[Net Sales 2022]]</f>
        <v>4.0398286605208104E-3</v>
      </c>
    </row>
    <row r="8" spans="1:13" x14ac:dyDescent="0.25">
      <c r="A8" s="1" t="s">
        <v>21</v>
      </c>
      <c r="B8" s="1" t="s">
        <v>76</v>
      </c>
      <c r="C8">
        <v>100</v>
      </c>
      <c r="D8" s="1" t="s">
        <v>77</v>
      </c>
      <c r="E8" s="4">
        <v>6</v>
      </c>
      <c r="F8" s="4">
        <v>35</v>
      </c>
      <c r="G8" s="4">
        <v>115</v>
      </c>
      <c r="H8" s="1">
        <v>1089532</v>
      </c>
      <c r="I8" s="4">
        <f>internal_sales_data[[#This Row],[Volume 2022]]*internal_sales_data[[#This Row],[Net Price]]</f>
        <v>38133620</v>
      </c>
      <c r="J8" s="4">
        <f>internal_sales_data[[#This Row],[Net Price]] - internal_sales_data[[#This Row],[COGS]]</f>
        <v>-80</v>
      </c>
      <c r="K8" s="4">
        <f>internal_sales_data[[#This Row],[Gross Profit per Unit]] * internal_sales_data[[#This Row],[Volume 2022]]</f>
        <v>-87162560</v>
      </c>
      <c r="L8" s="5">
        <f>internal_sales_data[[#This Row],[Gross Profit per Unit]] / internal_sales_data[[#This Row],[Net Price]]</f>
        <v>-2.2857142857142856</v>
      </c>
      <c r="M8" s="5">
        <f>internal_sales_data[[#This Row],[Net Sales 2022]]/internal_sales_data[[#Totals],[Net Sales 2022]]</f>
        <v>0.10657918965945172</v>
      </c>
    </row>
    <row r="9" spans="1:13" x14ac:dyDescent="0.25">
      <c r="A9" s="1" t="s">
        <v>21</v>
      </c>
      <c r="B9" s="1" t="s">
        <v>76</v>
      </c>
      <c r="C9">
        <v>125</v>
      </c>
      <c r="D9" s="1" t="s">
        <v>78</v>
      </c>
      <c r="E9" s="4">
        <v>7</v>
      </c>
      <c r="F9" s="4">
        <v>425</v>
      </c>
      <c r="G9" s="4">
        <v>13</v>
      </c>
      <c r="H9" s="1">
        <v>466942</v>
      </c>
      <c r="I9" s="4">
        <f>internal_sales_data[[#This Row],[Volume 2022]]*internal_sales_data[[#This Row],[Net Price]]</f>
        <v>198450350</v>
      </c>
      <c r="J9" s="4">
        <f>internal_sales_data[[#This Row],[Net Price]] - internal_sales_data[[#This Row],[COGS]]</f>
        <v>412</v>
      </c>
      <c r="K9" s="4">
        <f>internal_sales_data[[#This Row],[Gross Profit per Unit]] * internal_sales_data[[#This Row],[Volume 2022]]</f>
        <v>192380104</v>
      </c>
      <c r="L9" s="5">
        <f>internal_sales_data[[#This Row],[Gross Profit per Unit]] / internal_sales_data[[#This Row],[Net Price]]</f>
        <v>0.96941176470588231</v>
      </c>
      <c r="M9" s="5">
        <f>internal_sales_data[[#This Row],[Net Sales 2022]]/internal_sales_data[[#Totals],[Net Sales 2022]]</f>
        <v>0.55464646395056583</v>
      </c>
    </row>
    <row r="10" spans="1:13" x14ac:dyDescent="0.25">
      <c r="A10" s="1" t="s">
        <v>21</v>
      </c>
      <c r="B10" s="1" t="s">
        <v>76</v>
      </c>
      <c r="C10">
        <v>150</v>
      </c>
      <c r="D10" s="1" t="s">
        <v>79</v>
      </c>
      <c r="E10" s="4">
        <v>8</v>
      </c>
      <c r="F10" s="4">
        <v>51</v>
      </c>
      <c r="G10" s="4">
        <v>15</v>
      </c>
      <c r="H10" s="1">
        <v>389118</v>
      </c>
      <c r="I10" s="4">
        <f>internal_sales_data[[#This Row],[Volume 2022]]*internal_sales_data[[#This Row],[Net Price]]</f>
        <v>19845018</v>
      </c>
      <c r="J10" s="4">
        <f>internal_sales_data[[#This Row],[Net Price]] - internal_sales_data[[#This Row],[COGS]]</f>
        <v>36</v>
      </c>
      <c r="K10" s="4">
        <f>internal_sales_data[[#This Row],[Gross Profit per Unit]] * internal_sales_data[[#This Row],[Volume 2022]]</f>
        <v>14008248</v>
      </c>
      <c r="L10" s="5">
        <f>internal_sales_data[[#This Row],[Gross Profit per Unit]] / internal_sales_data[[#This Row],[Net Price]]</f>
        <v>0.70588235294117652</v>
      </c>
      <c r="M10" s="5">
        <f>internal_sales_data[[#This Row],[Net Sales 2022]]/internal_sales_data[[#Totals],[Net Sales 2022]]</f>
        <v>5.5464598881963825E-2</v>
      </c>
    </row>
    <row r="11" spans="1:13" x14ac:dyDescent="0.25">
      <c r="A11" s="1" t="s">
        <v>21</v>
      </c>
      <c r="B11" s="1" t="s">
        <v>76</v>
      </c>
      <c r="C11">
        <v>200</v>
      </c>
      <c r="D11" s="1" t="s">
        <v>80</v>
      </c>
      <c r="E11" s="4">
        <v>10</v>
      </c>
      <c r="F11" s="4">
        <v>6</v>
      </c>
      <c r="G11" s="4">
        <v>17</v>
      </c>
      <c r="H11" s="1">
        <v>233471</v>
      </c>
      <c r="I11" s="4">
        <f>internal_sales_data[[#This Row],[Volume 2022]]*internal_sales_data[[#This Row],[Net Price]]</f>
        <v>1400826</v>
      </c>
      <c r="J11" s="4">
        <f>internal_sales_data[[#This Row],[Net Price]] - internal_sales_data[[#This Row],[COGS]]</f>
        <v>-11</v>
      </c>
      <c r="K11" s="4">
        <f>internal_sales_data[[#This Row],[Gross Profit per Unit]] * internal_sales_data[[#This Row],[Volume 2022]]</f>
        <v>-2568181</v>
      </c>
      <c r="L11" s="5">
        <f>internal_sales_data[[#This Row],[Gross Profit per Unit]] / internal_sales_data[[#This Row],[Net Price]]</f>
        <v>-1.8333333333333333</v>
      </c>
      <c r="M11" s="5">
        <f>internal_sales_data[[#This Row],[Net Sales 2022]]/internal_sales_data[[#Totals],[Net Sales 2022]]</f>
        <v>3.9151515102392878E-3</v>
      </c>
    </row>
    <row r="12" spans="1:13" x14ac:dyDescent="0.25">
      <c r="A12" t="s">
        <v>89</v>
      </c>
      <c r="H12" s="1">
        <f>SUBTOTAL(109,internal_sales_data[Volume 2022])</f>
        <v>5590290</v>
      </c>
      <c r="I12" s="4">
        <f>SUBTOTAL(109,internal_sales_data[Net Sales 2022])</f>
        <v>357796115</v>
      </c>
      <c r="K12" s="4">
        <f>SUBTOTAL(109,internal_sales_data[Gross Profit per Product])</f>
        <v>124289498</v>
      </c>
      <c r="L12" s="5">
        <f>SUMPRODUCT(internal_sales_data[Gross Profit per Product], internal_sales_data[Net Price]) / SUM(internal_sales_data[Net Sales 2022])</f>
        <v>223.26188240193721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1 a 6 d 8 1 - 0 9 d a - 4 f 2 5 - b 7 4 f - 8 a b 1 c 4 4 8 e d e e "   x m l n s = " h t t p : / / s c h e m a s . m i c r o s o f t . c o m / D a t a M a s h u p " > A A A A A C 0 F A A B Q S w M E F A A C A A g A a Y p Z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G m K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i l l a H z m 2 c i Y C A A C O B w A A E w A c A E Z v c m 1 1 b G F z L 1 N l Y 3 R p b 2 4 x L m 0 g o h g A K K A U A A A A A A A A A A A A A A A A A A A A A A A A A A A A 5 V R d b 5 s w F H 2 P l P 9 g s R c i W S i k a 6 W t 4 m E j 3 d a H t V 1 J K 1 X N F L n m L r F m b G S b t l m U / z 4 T m A K Y a N 1 D n x a J Y M 6 9 3 M 9 z 0 E A N k w I l 1 T 0 8 H Q 6 G A 7 0 i C l J 0 9 m x A C c I X U 2 I I i h A H M x w g + 0 t k o S h Y J N a P w V T S I g N h / E + M Q x B L Y e y D 9 r 3 4 / f x G g 9 K 7 / / l U P g k u S a r n Z T A N p n F I q 8 P C p s 1 y K Q O q H 7 0 R v p 8 C Z x m z J U T e q Y d R L H m R C R 2 9 w + h M U J k y s Y x O j s f j E K N v h T S Q m D W H a H 8 M L q S A 7 y N c l f z G u 1 I y s 7 Y U f Q G S 2 r o 8 W / + M P F j H 2 l L j f t U d R v c 1 / o H z h B J O l I 6 M K p o h 4 x U R S x t x t s 5 h H 2 6 m i N A / p M q q i k u j 9 n v y 4 8 3 G i 4 m B p V R r 2 5 + x f s j A s 9 l i t P G S 4 o E e t u U 5 Z 6 A c w 0 e b O X X Q a 1 j a z T r w H Z A y w r k w J 2 + D s s g d + t X u b + X C N 4 I Z j Q 4 Y b w k v Y G + N C 6 V A 0 H X l s B 0 N B 0 z 0 T q z J N S Z q r m n C Q S / S 1 2 V c T 7 b / i X X 9 P L G u a U G N i x P 6 E y X s F y A / 4 y N 3 / f V 7 5 9 M e 5 h n C O L p S j I L 7 3 g W Y Q 6 b 4 8 n P S w 7 O y M 0 C T 8 W T i p G o B 2 / 2 w r i H n h N r + d y T d j 6 v G d 6 j f m S n 2 A n t 5 u P Z R f 5 x n N j Z u l 7 H t X 0 v 4 1 7 1 0 6 i q 3 0 m 6 v 0 3 t n l G 2 N d a f p W u u B v l S a Y U u b A p 4 W e b X k B S e F o K t X l K a b r E e Z u K H M o 4 Y y w 8 n x 5 I X C / A c V 1 d I s P 9 c 7 N H T Y V + E u K y v 8 q E P O w x / E 3 1 B L A Q I t A B Q A A g A I A G m K W V o 2 4 z 8 f p Q A A A P c A A A A S A A A A A A A A A A A A A A A A A A A A A A B D b 2 5 m a W c v U G F j a 2 F n Z S 5 4 b W x Q S w E C L Q A U A A I A C A B p i l l a D 8 r p q 6 Q A A A D p A A A A E w A A A A A A A A A A A A A A A A D x A A A A W 0 N v b n R l b n R f V H l w Z X N d L n h t b F B L A Q I t A B Q A A g A I A G m K W V o f O b Z y J g I A A I 4 H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k A A A A A A A A l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G V y b m F s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z N j Z D k 5 Z C 0 3 M D h j L T Q 2 O D Y t Y W I 0 O S 1 l N T Z h M z A z M T J k N D g i I C 8 + P E V u d H J 5 I F R 5 c G U 9 I k Z p b G x F b m F i b G V k I i B W Y W x 1 Z T 0 i b D E i I C 8 + P E V u d H J 5 I F R 5 c G U 9 I k Z p b G x D b 2 x 1 b W 5 U e X B l c y I g V m F s d W U 9 I n N C Z 1 l H Q m d Z R E F 3 T V I i I C 8 + P E V u d H J 5 I F R 5 c G U 9 I k Z p b G x M Y X N 0 V X B k Y X R l Z C I g V m F s d W U 9 I m Q y M D I 1 L T A y L T I 0 V D E 0 O j Q x O j A 0 L j k z M T E 4 M j l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l c m 5 h b F 9 E Y X R h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D Y X R l Z 2 9 y e S Z x d W 9 0 O y w m c X V v d D t T d W J j Y X R l Z 2 9 y e S Z x d W 9 0 O y w m c X V v d D t T d X B w b G l l c i Z x d W 9 0 O y w m c X V v d D t C c m F u Z C Z x d W 9 0 O y w m c X V v d D t S Z W d p b 2 4 m c X V v d D s s J n F 1 b 3 Q 7 W W V h c i Z x d W 9 0 O y w m c X V v d D t N b 2 5 0 a C Z x d W 9 0 O y w m c X V v d D t V b m l 0 c y B N b 2 5 0 a C Z x d W 9 0 O y w m c X V v d D t W Y W x 1 Z X M g T W 9 u d G g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G V y b m F s X 0 R h d G E v Q X V 0 b 1 J l b W 9 2 Z W R D b 2 x 1 b W 5 z M S 5 7 Q 2 F 0 Z W d v c n k s M H 0 m c X V v d D s s J n F 1 b 3 Q 7 U 2 V j d G l v b j E v R X h 0 Z X J u Y W x f R G F 0 Y S 9 B d X R v U m V t b 3 Z l Z E N v b H V t b n M x L n t T d W J j Y X R l Z 2 9 y e S w x f S Z x d W 9 0 O y w m c X V v d D t T Z W N 0 a W 9 u M S 9 F e H R l c m 5 h b F 9 E Y X R h L 0 F 1 d G 9 S Z W 1 v d m V k Q 2 9 s d W 1 u c z E u e 1 N 1 c H B s a W V y L D J 9 J n F 1 b 3 Q 7 L C Z x d W 9 0 O 1 N l Y 3 R p b 2 4 x L 0 V 4 d G V y b m F s X 0 R h d G E v Q X V 0 b 1 J l b W 9 2 Z W R D b 2 x 1 b W 5 z M S 5 7 Q n J h b m Q s M 3 0 m c X V v d D s s J n F 1 b 3 Q 7 U 2 V j d G l v b j E v R X h 0 Z X J u Y W x f R G F 0 Y S 9 B d X R v U m V t b 3 Z l Z E N v b H V t b n M x L n t S Z W d p b 2 4 s N H 0 m c X V v d D s s J n F 1 b 3 Q 7 U 2 V j d G l v b j E v R X h 0 Z X J u Y W x f R G F 0 Y S 9 B d X R v U m V t b 3 Z l Z E N v b H V t b n M x L n t Z Z W F y L D V 9 J n F 1 b 3 Q 7 L C Z x d W 9 0 O 1 N l Y 3 R p b 2 4 x L 0 V 4 d G V y b m F s X 0 R h d G E v Q X V 0 b 1 J l b W 9 2 Z W R D b 2 x 1 b W 5 z M S 5 7 T W 9 u d G g s N n 0 m c X V v d D s s J n F 1 b 3 Q 7 U 2 V j d G l v b j E v R X h 0 Z X J u Y W x f R G F 0 Y S 9 B d X R v U m V t b 3 Z l Z E N v b H V t b n M x L n t V b m l 0 c y B N b 2 5 0 a C w 3 f S Z x d W 9 0 O y w m c X V v d D t T Z W N 0 a W 9 u M S 9 F e H R l c m 5 h b F 9 E Y X R h L 0 F 1 d G 9 S Z W 1 v d m V k Q 2 9 s d W 1 u c z E u e 1 Z h b H V l c y B N b 2 5 0 a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H R l c m 5 h b F 9 E Y X R h L 0 F 1 d G 9 S Z W 1 v d m V k Q 2 9 s d W 1 u c z E u e 0 N h d G V n b 3 J 5 L D B 9 J n F 1 b 3 Q 7 L C Z x d W 9 0 O 1 N l Y 3 R p b 2 4 x L 0 V 4 d G V y b m F s X 0 R h d G E v Q X V 0 b 1 J l b W 9 2 Z W R D b 2 x 1 b W 5 z M S 5 7 U 3 V i Y 2 F 0 Z W d v c n k s M X 0 m c X V v d D s s J n F 1 b 3 Q 7 U 2 V j d G l v b j E v R X h 0 Z X J u Y W x f R G F 0 Y S 9 B d X R v U m V t b 3 Z l Z E N v b H V t b n M x L n t T d X B w b G l l c i w y f S Z x d W 9 0 O y w m c X V v d D t T Z W N 0 a W 9 u M S 9 F e H R l c m 5 h b F 9 E Y X R h L 0 F 1 d G 9 S Z W 1 v d m V k Q 2 9 s d W 1 u c z E u e 0 J y Y W 5 k L D N 9 J n F 1 b 3 Q 7 L C Z x d W 9 0 O 1 N l Y 3 R p b 2 4 x L 0 V 4 d G V y b m F s X 0 R h d G E v Q X V 0 b 1 J l b W 9 2 Z W R D b 2 x 1 b W 5 z M S 5 7 U m V n a W 9 u L D R 9 J n F 1 b 3 Q 7 L C Z x d W 9 0 O 1 N l Y 3 R p b 2 4 x L 0 V 4 d G V y b m F s X 0 R h d G E v Q X V 0 b 1 J l b W 9 2 Z W R D b 2 x 1 b W 5 z M S 5 7 W W V h c i w 1 f S Z x d W 9 0 O y w m c X V v d D t T Z W N 0 a W 9 u M S 9 F e H R l c m 5 h b F 9 E Y X R h L 0 F 1 d G 9 S Z W 1 v d m V k Q 2 9 s d W 1 u c z E u e 0 1 v b n R o L D Z 9 J n F 1 b 3 Q 7 L C Z x d W 9 0 O 1 N l Y 3 R p b 2 4 x L 0 V 4 d G V y b m F s X 0 R h d G E v Q X V 0 b 1 J l b W 9 2 Z W R D b 2 x 1 b W 5 z M S 5 7 V W 5 p d H M g T W 9 u d G g s N 3 0 m c X V v d D s s J n F 1 b 3 Q 7 U 2 V j d G l v b j E v R X h 0 Z X J u Y W x f R G F 0 Y S 9 B d X R v U m V t b 3 Z l Z E N v b H V t b n M x L n t W Y W x 1 Z X M g T W 9 u d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G V y b m F s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Z X J u Y W x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Y W x f c 2 F s Z X N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O W Q 2 M m M 5 L T g w N z M t N D c z O S 1 i Z D Z h L T d m M z Q 5 N 2 F h N j l j O C I g L z 4 8 R W 5 0 c n k g V H l w Z T 0 i R m l s b E V u Y W J s Z W Q i I F Z h b H V l P S J s M S I g L z 4 8 R W 5 0 c n k g V H l w Z T 0 i R m l s b E N v b H V t b l R 5 c G V z I i B W Y W x 1 Z T 0 i c 0 J n W U R C a E V S R V F N R y I g L z 4 8 R W 5 0 c n k g V H l w Z T 0 i R m l s b E x h c 3 R V c G R h d G V k I i B W Y W x 1 Z T 0 i Z D I w M j U t M D I t M j R U M T Q 6 N D E 6 M D U u M D E 1 O D U w O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G V y b m F s X 3 N h b G V z X 2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0 J y Y W 5 k J n F 1 b 3 Q 7 L C Z x d W 9 0 O 1 B y b 2 R 1 Y 3 Q m c X V v d D s s J n F 1 b 3 Q 7 U G F j a y B T a X p l I C h t b C k m c X V v d D s s J n F 1 b 3 Q 7 U H J v Z H V j d E l E J n F 1 b 3 Q 7 L C Z x d W 9 0 O 1 J l d G F p b C B Q c m l j Z S Z x d W 9 0 O y w m c X V v d D t O Z X Q g U H J p Y 2 U m c X V v d D s s J n F 1 b 3 Q 7 Q 0 9 H U y Z x d W 9 0 O y w m c X V v d D t W b 2 x 1 b W U g M j A y M i Z x d W 9 0 O y w m c X V v d D t D b 2 x 1 b W 4 x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5 h b F 9 z Y W x l c 1 9 k Y X R h L 0 F 1 d G 9 S Z W 1 v d m V k Q 2 9 s d W 1 u c z E u e 0 J y Y W 5 k L D B 9 J n F 1 b 3 Q 7 L C Z x d W 9 0 O 1 N l Y 3 R p b 2 4 x L 2 l u d G V y b m F s X 3 N h b G V z X 2 R h d G E v Q X V 0 b 1 J l b W 9 2 Z W R D b 2 x 1 b W 5 z M S 5 7 U H J v Z H V j d C w x f S Z x d W 9 0 O y w m c X V v d D t T Z W N 0 a W 9 u M S 9 p b n R l c m 5 h b F 9 z Y W x l c 1 9 k Y X R h L 0 F 1 d G 9 S Z W 1 v d m V k Q 2 9 s d W 1 u c z E u e 1 B h Y 2 s g U 2 l 6 Z S A o b W w p L D J 9 J n F 1 b 3 Q 7 L C Z x d W 9 0 O 1 N l Y 3 R p b 2 4 x L 2 l u d G V y b m F s X 3 N h b G V z X 2 R h d G E v Q X V 0 b 1 J l b W 9 2 Z W R D b 2 x 1 b W 5 z M S 5 7 U H J v Z H V j d E l E L D N 9 J n F 1 b 3 Q 7 L C Z x d W 9 0 O 1 N l Y 3 R p b 2 4 x L 2 l u d G V y b m F s X 3 N h b G V z X 2 R h d G E v Q X V 0 b 1 J l b W 9 2 Z W R D b 2 x 1 b W 5 z M S 5 7 U m V 0 Y W l s I F B y a W N l L D R 9 J n F 1 b 3 Q 7 L C Z x d W 9 0 O 1 N l Y 3 R p b 2 4 x L 2 l u d G V y b m F s X 3 N h b G V z X 2 R h d G E v Q X V 0 b 1 J l b W 9 2 Z W R D b 2 x 1 b W 5 z M S 5 7 T m V 0 I F B y a W N l L D V 9 J n F 1 b 3 Q 7 L C Z x d W 9 0 O 1 N l Y 3 R p b 2 4 x L 2 l u d G V y b m F s X 3 N h b G V z X 2 R h d G E v Q X V 0 b 1 J l b W 9 2 Z W R D b 2 x 1 b W 5 z M S 5 7 Q 0 9 H U y w 2 f S Z x d W 9 0 O y w m c X V v d D t T Z W N 0 a W 9 u M S 9 p b n R l c m 5 h b F 9 z Y W x l c 1 9 k Y X R h L 0 F 1 d G 9 S Z W 1 v d m V k Q 2 9 s d W 1 u c z E u e 1 Z v b H V t Z S A y M D I y L D d 9 J n F 1 b 3 Q 7 L C Z x d W 9 0 O 1 N l Y 3 R p b 2 4 x L 2 l u d G V y b m F s X 3 N h b G V z X 2 R h d G E v Q X V 0 b 1 J l b W 9 2 Z W R D b 2 x 1 b W 5 z M S 5 7 Q 2 9 s d W 1 u M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n R l c m 5 h b F 9 z Y W x l c 1 9 k Y X R h L 0 F 1 d G 9 S Z W 1 v d m V k Q 2 9 s d W 1 u c z E u e 0 J y Y W 5 k L D B 9 J n F 1 b 3 Q 7 L C Z x d W 9 0 O 1 N l Y 3 R p b 2 4 x L 2 l u d G V y b m F s X 3 N h b G V z X 2 R h d G E v Q X V 0 b 1 J l b W 9 2 Z W R D b 2 x 1 b W 5 z M S 5 7 U H J v Z H V j d C w x f S Z x d W 9 0 O y w m c X V v d D t T Z W N 0 a W 9 u M S 9 p b n R l c m 5 h b F 9 z Y W x l c 1 9 k Y X R h L 0 F 1 d G 9 S Z W 1 v d m V k Q 2 9 s d W 1 u c z E u e 1 B h Y 2 s g U 2 l 6 Z S A o b W w p L D J 9 J n F 1 b 3 Q 7 L C Z x d W 9 0 O 1 N l Y 3 R p b 2 4 x L 2 l u d G V y b m F s X 3 N h b G V z X 2 R h d G E v Q X V 0 b 1 J l b W 9 2 Z W R D b 2 x 1 b W 5 z M S 5 7 U H J v Z H V j d E l E L D N 9 J n F 1 b 3 Q 7 L C Z x d W 9 0 O 1 N l Y 3 R p b 2 4 x L 2 l u d G V y b m F s X 3 N h b G V z X 2 R h d G E v Q X V 0 b 1 J l b W 9 2 Z W R D b 2 x 1 b W 5 z M S 5 7 U m V 0 Y W l s I F B y a W N l L D R 9 J n F 1 b 3 Q 7 L C Z x d W 9 0 O 1 N l Y 3 R p b 2 4 x L 2 l u d G V y b m F s X 3 N h b G V z X 2 R h d G E v Q X V 0 b 1 J l b W 9 2 Z W R D b 2 x 1 b W 5 z M S 5 7 T m V 0 I F B y a W N l L D V 9 J n F 1 b 3 Q 7 L C Z x d W 9 0 O 1 N l Y 3 R p b 2 4 x L 2 l u d G V y b m F s X 3 N h b G V z X 2 R h d G E v Q X V 0 b 1 J l b W 9 2 Z W R D b 2 x 1 b W 5 z M S 5 7 Q 0 9 H U y w 2 f S Z x d W 9 0 O y w m c X V v d D t T Z W N 0 a W 9 u M S 9 p b n R l c m 5 h b F 9 z Y W x l c 1 9 k Y X R h L 0 F 1 d G 9 S Z W 1 v d m V k Q 2 9 s d W 1 u c z E u e 1 Z v b H V t Z S A y M D I y L D d 9 J n F 1 b 3 Q 7 L C Z x d W 9 0 O 1 N l Y 3 R p b 2 4 x L 2 l u d G V y b m F s X 3 N h b G V z X 2 R h d G E v Q X V 0 b 1 J l b W 9 2 Z W R D b 2 x 1 b W 5 z M S 5 7 Q 2 9 s d W 1 u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0 Z X J u Y W x f c 2 F s Z X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F 9 z Y W x l c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F s X 3 N h b G V z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F 9 z Y W x l c 1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h b F 9 z Y W x l c 1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w c m 9 k d W N 0 X 2 x h d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Q 2 9 s d W 1 u V H l w Z X M i I F Z h b H V l P S J z Q m d Z R y I g L z 4 8 R W 5 0 c n k g V H l w Z T 0 i R m l s b E x h c 3 R V c G R h d G V k I i B W Y W x 1 Z T 0 i Z D I w M j U t M D I t M j R U M T Q 6 M j E 6 M z U u N T Y 5 N z U x N 1 o i I C 8 + P E V u d H J 5 I F R 5 c G U 9 I l F 1 Z X J 5 S U Q i I F Z h b H V l P S J z Z m J l N W M y N T g t Z m Z k Z i 0 0 N j A x L W I 0 M G E t N z U 2 M T I y N j g 0 Y T Q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M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c H J v Z H V j d F 9 s Y X V u Y 2 g v Q X V 0 b 1 J l b W 9 2 Z W R D b 2 x 1 b W 5 z M S 5 7 Q 2 9 s d W 1 u M S w w f S Z x d W 9 0 O y w m c X V v d D t T Z W N 0 a W 9 u M S 9 u Z X d f c H J v Z H V j d F 9 s Y X V u Y 2 g v Q X V 0 b 1 J l b W 9 2 Z W R D b 2 x 1 b W 5 z M S 5 7 Q 2 9 s d W 1 u M i w x f S Z x d W 9 0 O y w m c X V v d D t T Z W N 0 a W 9 u M S 9 u Z X d f c H J v Z H V j d F 9 s Y X V u Y 2 g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d f c H J v Z H V j d F 9 s Y X V u Y 2 g v Q X V 0 b 1 J l b W 9 2 Z W R D b 2 x 1 b W 5 z M S 5 7 Q 2 9 s d W 1 u M S w w f S Z x d W 9 0 O y w m c X V v d D t T Z W N 0 a W 9 u M S 9 u Z X d f c H J v Z H V j d F 9 s Y X V u Y 2 g v Q X V 0 b 1 J l b W 9 2 Z W R D b 2 x 1 b W 5 z M S 5 7 Q 2 9 s d W 1 u M i w x f S Z x d W 9 0 O y w m c X V v d D t T Z W N 0 a W 9 u M S 9 u Z X d f c H J v Z H V j d F 9 s Y X V u Y 2 g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3 B y b 2 R 1 Y 3 R f b G F 1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w c m 9 k d W N 0 X 2 x h d W 5 j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V D g 0 C n I W S 6 V P l j i 8 j 2 R n A A A A A A I A A A A A A B B m A A A A A Q A A I A A A A A I P t K Z Q b B 0 Z p B o c W E q / 0 K H C R C 0 8 Q j o A v u I H 6 F 1 2 2 4 y y A A A A A A 6 A A A A A A g A A I A A A A P B 6 h p T c E p 9 M K G E m t s H n 7 U K s z 0 0 y D G E E o T N 3 n C M l 1 2 a 3 U A A A A N Z S 3 o N N p V m B Y B T M H a 3 m j M v G L c P U A y V i i S W T s E n L n N B p 8 f y z C L u 9 G g O 0 a 3 i l F 2 O N Q z 8 9 I G A 3 9 o a O Y O T L 9 M v r u r x r i q p l o B d 7 s + G 7 8 O C H y s h k Q A A A A J t d x l E q G W W G n S 0 0 E d 6 U 6 q K V o q B u 1 3 b s t t P j u a p J L 9 r J n P v m e d Q 3 B m y l t 1 U N y 7 3 H V U 5 8 O 9 v Q x 2 m w e U i W s 7 n r 5 e I = < / D a t a M a s h u p > 
</file>

<file path=customXml/itemProps1.xml><?xml version="1.0" encoding="utf-8"?>
<ds:datastoreItem xmlns:ds="http://schemas.openxmlformats.org/officeDocument/2006/customXml" ds:itemID="{0A1FF4E3-3026-4349-9F1E-DC3DF027C4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Brand Per Suplier</vt:lpstr>
      <vt:lpstr>HealthMax_Growth</vt:lpstr>
      <vt:lpstr>MAT Value Total Category</vt:lpstr>
      <vt:lpstr>External_Data</vt:lpstr>
      <vt:lpstr>Profitability Matrix</vt:lpstr>
      <vt:lpstr>internal_sales_data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Khaled Ahmad Abdallah</dc:creator>
  <cp:lastModifiedBy>Sami Khaled Ahmad Abdallah</cp:lastModifiedBy>
  <dcterms:created xsi:type="dcterms:W3CDTF">2025-02-24T12:35:51Z</dcterms:created>
  <dcterms:modified xsi:type="dcterms:W3CDTF">2025-02-25T17:52:16Z</dcterms:modified>
</cp:coreProperties>
</file>