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int\"/>
    </mc:Choice>
  </mc:AlternateContent>
  <bookViews>
    <workbookView xWindow="120" yWindow="105" windowWidth="15480" windowHeight="11640" firstSheet="1" activeTab="1"/>
  </bookViews>
  <sheets>
    <sheet name="Sheet2" sheetId="2" r:id="rId1"/>
    <sheet name="Sheet1" sheetId="1" r:id="rId2"/>
    <sheet name="Sheet3" sheetId="3" r:id="rId3"/>
    <sheet name="Sheet4" sheetId="4" state="hidden" r:id="rId4"/>
  </sheets>
  <calcPr calcId="152511" calcMode="manual"/>
</workbook>
</file>

<file path=xl/calcChain.xml><?xml version="1.0" encoding="utf-8"?>
<calcChain xmlns="http://schemas.openxmlformats.org/spreadsheetml/2006/main">
  <c r="I17" i="3" l="1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E6" i="1"/>
  <c r="E16" i="1" s="1"/>
  <c r="E10" i="2"/>
  <c r="E9" i="2"/>
  <c r="E8" i="2"/>
  <c r="E7" i="2"/>
  <c r="E6" i="2"/>
  <c r="E5" i="2"/>
  <c r="E4" i="2"/>
  <c r="E3" i="2"/>
  <c r="E2" i="2"/>
  <c r="E1" i="2"/>
  <c r="E17" i="1" l="1"/>
  <c r="E18" i="1" s="1"/>
</calcChain>
</file>

<file path=xl/sharedStrings.xml><?xml version="1.0" encoding="utf-8"?>
<sst xmlns="http://schemas.openxmlformats.org/spreadsheetml/2006/main" count="63" uniqueCount="45">
  <si>
    <t>PARTICULAR</t>
  </si>
  <si>
    <t>QTY</t>
  </si>
  <si>
    <t>RATE</t>
  </si>
  <si>
    <t>AMOUNT</t>
  </si>
  <si>
    <t>TOTAL</t>
  </si>
  <si>
    <t>DISCOUNT(10%)</t>
  </si>
  <si>
    <t>NET TOTAL</t>
  </si>
  <si>
    <t>x</t>
  </si>
  <si>
    <t>:</t>
  </si>
  <si>
    <t>S.N</t>
  </si>
  <si>
    <t>Name</t>
  </si>
  <si>
    <t>Total call</t>
  </si>
  <si>
    <t>Rental Charge</t>
  </si>
  <si>
    <t>Extra Charge</t>
  </si>
  <si>
    <t>total</t>
  </si>
  <si>
    <t>TAX</t>
  </si>
  <si>
    <t>VAT</t>
  </si>
  <si>
    <t>Net Total</t>
  </si>
  <si>
    <t>Monika B.K.</t>
  </si>
  <si>
    <t>Susani Lama</t>
  </si>
  <si>
    <t>Merina Gautam</t>
  </si>
  <si>
    <t>Johny Deep</t>
  </si>
  <si>
    <t>Marshall Mathers</t>
  </si>
  <si>
    <t>Captain Jack Sparrow</t>
  </si>
  <si>
    <t>B-Rabbit</t>
  </si>
  <si>
    <t>Rohel Shrestha</t>
  </si>
  <si>
    <t>Supreme Rai</t>
  </si>
  <si>
    <t>Rebicca sigdel</t>
  </si>
  <si>
    <r>
      <rPr>
        <b/>
        <sz val="28"/>
        <color theme="1"/>
        <rFont val="Calibri"/>
        <family val="2"/>
        <scheme val="minor"/>
      </rPr>
      <t>SAMIKSHYA STORE</t>
    </r>
    <r>
      <rPr>
        <b/>
        <sz val="26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KOTESHWOR, KATHMANDU</t>
    </r>
  </si>
  <si>
    <t>S.N.</t>
  </si>
  <si>
    <t>1. AMOUNT = C6*D6</t>
  </si>
  <si>
    <t>2. TOTAL = E6+E7+E8+E9+E10+E11+E12+E13+E14+E15</t>
  </si>
  <si>
    <t>3. DISCOUNT = 10%*E16</t>
  </si>
  <si>
    <t>4. NET TOTAL = E16-E17</t>
  </si>
  <si>
    <t>Book</t>
  </si>
  <si>
    <t>Notebook</t>
  </si>
  <si>
    <t>Pen</t>
  </si>
  <si>
    <t>Pencil</t>
  </si>
  <si>
    <t>Eraser</t>
  </si>
  <si>
    <t>Sharpener</t>
  </si>
  <si>
    <t>Scale</t>
  </si>
  <si>
    <t>Compass</t>
  </si>
  <si>
    <t>Bag</t>
  </si>
  <si>
    <t>Jeans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</si>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</sst>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5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434894362381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Sheet1!$B$6:$B$15</c:f>
              <c:strCache>
                <c:ptCount val="10"/>
                <c:pt idx="0">
                  <c:v>Book</c:v>
                </c:pt>
                <c:pt idx="1">
                  <c:v>Notebook</c:v>
                </c:pt>
                <c:pt idx="2">
                  <c:v>Pen</c:v>
                </c:pt>
                <c:pt idx="3">
                  <c:v>Pencil</c:v>
                </c:pt>
                <c:pt idx="4">
                  <c:v>Eraser</c:v>
                </c:pt>
                <c:pt idx="5">
                  <c:v>Sharpener</c:v>
                </c:pt>
                <c:pt idx="6">
                  <c:v>Scale</c:v>
                </c:pt>
                <c:pt idx="7">
                  <c:v>Compass</c:v>
                </c:pt>
                <c:pt idx="8">
                  <c:v>Bag</c:v>
                </c:pt>
                <c:pt idx="9">
                  <c:v>Jeans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900</c:v>
                </c:pt>
                <c:pt idx="1">
                  <c:v>600</c:v>
                </c:pt>
                <c:pt idx="2">
                  <c:v>800</c:v>
                </c:pt>
                <c:pt idx="3">
                  <c:v>25</c:v>
                </c:pt>
                <c:pt idx="4">
                  <c:v>30</c:v>
                </c:pt>
                <c:pt idx="5">
                  <c:v>20</c:v>
                </c:pt>
                <c:pt idx="6">
                  <c:v>250</c:v>
                </c:pt>
                <c:pt idx="7">
                  <c:v>180</c:v>
                </c:pt>
                <c:pt idx="8">
                  <c:v>8000</c:v>
                </c:pt>
                <c:pt idx="9">
                  <c:v>15000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368"/>
        <c:axId val="2776928"/>
      </c:lineChart>
      <c:catAx>
        <c:axId val="27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28"/>
        <c:crosses val="autoZero"/>
        <c:auto val="1"/>
        <c:lblAlgn val="ctr"/>
        <c:lblOffset val="100"/>
        <c:noMultiLvlLbl val="0"/>
      </c:catAx>
      <c:valAx>
        <c:axId val="27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Sheet1!$E$5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cat>
            <c:strRef>
              <c:f>Sheet1!$B$6:$B$15</c:f>
              <c:strCache>
                <c:ptCount val="10"/>
                <c:pt idx="0">
                  <c:v>Book</c:v>
                </c:pt>
                <c:pt idx="1">
                  <c:v>Notebook</c:v>
                </c:pt>
                <c:pt idx="2">
                  <c:v>Pen</c:v>
                </c:pt>
                <c:pt idx="3">
                  <c:v>Pencil</c:v>
                </c:pt>
                <c:pt idx="4">
                  <c:v>Eraser</c:v>
                </c:pt>
                <c:pt idx="5">
                  <c:v>Sharpener</c:v>
                </c:pt>
                <c:pt idx="6">
                  <c:v>Scale</c:v>
                </c:pt>
                <c:pt idx="7">
                  <c:v>Compass</c:v>
                </c:pt>
                <c:pt idx="8">
                  <c:v>Bag</c:v>
                </c:pt>
                <c:pt idx="9">
                  <c:v>Jeans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900</c:v>
                </c:pt>
                <c:pt idx="1">
                  <c:v>600</c:v>
                </c:pt>
                <c:pt idx="2">
                  <c:v>800</c:v>
                </c:pt>
                <c:pt idx="3">
                  <c:v>25</c:v>
                </c:pt>
                <c:pt idx="4">
                  <c:v>30</c:v>
                </c:pt>
                <c:pt idx="5">
                  <c:v>20</c:v>
                </c:pt>
                <c:pt idx="6">
                  <c:v>250</c:v>
                </c:pt>
                <c:pt idx="7">
                  <c:v>180</c:v>
                </c:pt>
                <c:pt idx="8">
                  <c:v>8000</c:v>
                </c:pt>
                <c:pt idx="9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33339</xdr:colOff>
      <xdr:row>0</xdr:row>
      <xdr:rowOff>1</xdr:rowOff>
    </xdr:from>
    <xdr:to>
      <xdr:col>8</xdr:col>
      <xdr:colOff>575931</xdr:colOff>
      <xdr:row>11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11</xdr:row>
      <xdr:rowOff>114300</xdr:rowOff>
    </xdr:from>
    <xdr:to>
      <xdr:col>8</xdr:col>
      <xdr:colOff>575930</xdr:colOff>
      <xdr:row>24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E18" totalsRowShown="0" headerRowDxfId="21" headerRowBorderDxfId="20" tableBorderDxfId="19" totalsRowBorderDxfId="18">
  <autoFilter ref="A5:E1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.N." dataDxfId="17"/>
    <tableColumn id="2" name="PARTICULAR" dataDxfId="16"/>
    <tableColumn id="3" name="QTY" dataDxfId="15"/>
    <tableColumn id="4" name="RATE" dataDxfId="14"/>
    <tableColumn id="5" name="AMOUNT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I17" totalsRowShown="0" headerRowDxfId="12" headerRowBorderDxfId="11" tableBorderDxfId="10" totalsRowBorderDxfId="9">
  <autoFilter ref="A7:I17"/>
  <tableColumns count="9">
    <tableColumn id="1" name="S.N" dataDxfId="8"/>
    <tableColumn id="2" name="Name" dataDxfId="7"/>
    <tableColumn id="3" name="Total call" dataDxfId="6"/>
    <tableColumn id="4" name="Rental Charge" dataDxfId="5"/>
    <tableColumn id="5" name="Extra Charge" dataDxfId="4">
      <calculatedColumnFormula>IF(C8&lt;=100,0,(C8-100)*2)</calculatedColumnFormula>
    </tableColumn>
    <tableColumn id="6" name="total" dataDxfId="3">
      <calculatedColumnFormula>D8+E8</calculatedColumnFormula>
    </tableColumn>
    <tableColumn id="7" name="TAX" dataDxfId="2">
      <calculatedColumnFormula>11%*F8</calculatedColumnFormula>
    </tableColumn>
    <tableColumn id="8" name="VAT" dataDxfId="1">
      <calculatedColumnFormula>13%*F8</calculatedColumnFormula>
    </tableColumn>
    <tableColumn id="9" name="Net Total" dataDxfId="0">
      <calculatedColumnFormula>F8+G8+H8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10"/>
    </sheetView>
  </sheetViews>
  <sheetFormatPr defaultRowHeight="15" x14ac:dyDescent="0.25"/>
  <sheetData>
    <row r="1" spans="1:5" x14ac:dyDescent="0.25">
      <c r="A1">
        <v>2</v>
      </c>
      <c r="B1" s="1" t="s">
        <v>7</v>
      </c>
      <c r="C1">
        <v>1</v>
      </c>
      <c r="D1" s="1" t="s">
        <v>8</v>
      </c>
      <c r="E1">
        <f>A1*C1</f>
        <v>2</v>
      </c>
    </row>
    <row r="2" spans="1:5" x14ac:dyDescent="0.25">
      <c r="A2" s="1">
        <v>2</v>
      </c>
      <c r="B2" s="1" t="s">
        <v>7</v>
      </c>
      <c r="C2" s="1">
        <v>2</v>
      </c>
      <c r="D2" s="1" t="s">
        <v>8</v>
      </c>
      <c r="E2" s="1">
        <f t="shared" ref="E2:E10" si="0">A2*C2</f>
        <v>4</v>
      </c>
    </row>
    <row r="3" spans="1:5" x14ac:dyDescent="0.25">
      <c r="A3" s="1">
        <v>2</v>
      </c>
      <c r="B3" s="1" t="s">
        <v>7</v>
      </c>
      <c r="C3" s="1">
        <v>3</v>
      </c>
      <c r="D3" s="1" t="s">
        <v>8</v>
      </c>
      <c r="E3" s="1">
        <f t="shared" si="0"/>
        <v>6</v>
      </c>
    </row>
    <row r="4" spans="1:5" x14ac:dyDescent="0.25">
      <c r="A4" s="1">
        <v>2</v>
      </c>
      <c r="B4" s="1" t="s">
        <v>7</v>
      </c>
      <c r="C4" s="1">
        <v>4</v>
      </c>
      <c r="D4" s="1" t="s">
        <v>8</v>
      </c>
      <c r="E4" s="1">
        <f t="shared" si="0"/>
        <v>8</v>
      </c>
    </row>
    <row r="5" spans="1:5" x14ac:dyDescent="0.25">
      <c r="A5" s="1">
        <v>2</v>
      </c>
      <c r="B5" s="1" t="s">
        <v>7</v>
      </c>
      <c r="C5" s="1">
        <v>5</v>
      </c>
      <c r="D5" s="1" t="s">
        <v>8</v>
      </c>
      <c r="E5" s="1">
        <f t="shared" si="0"/>
        <v>10</v>
      </c>
    </row>
    <row r="6" spans="1:5" x14ac:dyDescent="0.25">
      <c r="A6" s="1">
        <v>2</v>
      </c>
      <c r="B6" s="1" t="s">
        <v>7</v>
      </c>
      <c r="C6" s="1">
        <v>6</v>
      </c>
      <c r="D6" s="1" t="s">
        <v>8</v>
      </c>
      <c r="E6" s="1">
        <f t="shared" si="0"/>
        <v>12</v>
      </c>
    </row>
    <row r="7" spans="1:5" x14ac:dyDescent="0.25">
      <c r="A7" s="1">
        <v>2</v>
      </c>
      <c r="B7" s="1" t="s">
        <v>7</v>
      </c>
      <c r="C7" s="1">
        <v>7</v>
      </c>
      <c r="D7" s="1" t="s">
        <v>8</v>
      </c>
      <c r="E7" s="1">
        <f t="shared" si="0"/>
        <v>14</v>
      </c>
    </row>
    <row r="8" spans="1:5" x14ac:dyDescent="0.25">
      <c r="A8" s="1">
        <v>2</v>
      </c>
      <c r="B8" s="1" t="s">
        <v>7</v>
      </c>
      <c r="C8" s="1">
        <v>8</v>
      </c>
      <c r="D8" s="1" t="s">
        <v>8</v>
      </c>
      <c r="E8" s="1">
        <f t="shared" si="0"/>
        <v>16</v>
      </c>
    </row>
    <row r="9" spans="1:5" x14ac:dyDescent="0.25">
      <c r="A9" s="1">
        <v>2</v>
      </c>
      <c r="B9" s="1" t="s">
        <v>7</v>
      </c>
      <c r="C9" s="1">
        <v>9</v>
      </c>
      <c r="D9" s="1" t="s">
        <v>8</v>
      </c>
      <c r="E9" s="1">
        <f t="shared" si="0"/>
        <v>18</v>
      </c>
    </row>
    <row r="10" spans="1:5" x14ac:dyDescent="0.25">
      <c r="A10" s="1">
        <v>2</v>
      </c>
      <c r="B10" s="1" t="s">
        <v>7</v>
      </c>
      <c r="C10" s="1">
        <v>10</v>
      </c>
      <c r="D10" s="1" t="s">
        <v>8</v>
      </c>
      <c r="E10" s="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abSelected="1" showRuler="0" view="pageLayout" zoomScale="86" zoomScaleNormal="100" zoomScalePageLayoutView="86" workbookViewId="0">
      <selection activeCell="A20" sqref="A20"/>
    </sheetView>
  </sheetViews>
  <sheetFormatPr defaultRowHeight="15" x14ac:dyDescent="0.25"/>
  <cols>
    <col min="1" max="1" width="4.85546875" customWidth="1"/>
    <col min="2" max="2" width="15.5703125" customWidth="1"/>
    <col min="3" max="3" width="7.28515625" customWidth="1"/>
    <col min="4" max="4" width="17.28515625" customWidth="1"/>
    <col min="5" max="5" width="17.85546875" customWidth="1"/>
  </cols>
  <sheetData>
    <row r="1" spans="1:5" x14ac:dyDescent="0.25">
      <c r="A1" s="17" t="s">
        <v>28</v>
      </c>
      <c r="B1" s="18"/>
      <c r="C1" s="18"/>
      <c r="D1" s="18"/>
      <c r="E1" s="18"/>
    </row>
    <row r="2" spans="1:5" x14ac:dyDescent="0.25">
      <c r="A2" s="18"/>
      <c r="B2" s="18"/>
      <c r="C2" s="18"/>
      <c r="D2" s="18"/>
      <c r="E2" s="18"/>
    </row>
    <row r="3" spans="1:5" x14ac:dyDescent="0.25">
      <c r="A3" s="18"/>
      <c r="B3" s="18"/>
      <c r="C3" s="18"/>
      <c r="D3" s="18"/>
      <c r="E3" s="18"/>
    </row>
    <row r="4" spans="1:5" x14ac:dyDescent="0.25">
      <c r="A4" s="18"/>
      <c r="B4" s="18"/>
      <c r="C4" s="18"/>
      <c r="D4" s="18"/>
      <c r="E4" s="18"/>
    </row>
    <row r="5" spans="1:5" x14ac:dyDescent="0.25">
      <c r="A5" s="2" t="s">
        <v>29</v>
      </c>
      <c r="B5" s="3" t="s">
        <v>0</v>
      </c>
      <c r="C5" s="3" t="s">
        <v>1</v>
      </c>
      <c r="D5" s="11" t="s">
        <v>2</v>
      </c>
      <c r="E5" s="4" t="s">
        <v>3</v>
      </c>
    </row>
    <row r="6" spans="1:5" x14ac:dyDescent="0.25">
      <c r="A6" s="5">
        <v>1</v>
      </c>
      <c r="B6" s="6" t="s">
        <v>34</v>
      </c>
      <c r="C6" s="6">
        <v>2</v>
      </c>
      <c r="D6" s="6">
        <v>450</v>
      </c>
      <c r="E6" s="7">
        <f>Table1[[#This Row],[QTY]]*Table1[[#This Row],[RATE]]</f>
        <v>900</v>
      </c>
    </row>
    <row r="7" spans="1:5" x14ac:dyDescent="0.25">
      <c r="A7" s="5">
        <v>2</v>
      </c>
      <c r="B7" s="6" t="s">
        <v>35</v>
      </c>
      <c r="C7" s="6">
        <v>3</v>
      </c>
      <c r="D7" s="6">
        <v>200</v>
      </c>
      <c r="E7" s="7">
        <v>600</v>
      </c>
    </row>
    <row r="8" spans="1:5" x14ac:dyDescent="0.25">
      <c r="A8" s="5">
        <v>3</v>
      </c>
      <c r="B8" s="6" t="s">
        <v>36</v>
      </c>
      <c r="C8" s="6">
        <v>4</v>
      </c>
      <c r="D8" s="6">
        <v>200</v>
      </c>
      <c r="E8" s="7">
        <v>800</v>
      </c>
    </row>
    <row r="9" spans="1:5" x14ac:dyDescent="0.25">
      <c r="A9" s="5">
        <v>4</v>
      </c>
      <c r="B9" s="6" t="s">
        <v>37</v>
      </c>
      <c r="C9" s="6">
        <v>5</v>
      </c>
      <c r="D9" s="6">
        <v>5</v>
      </c>
      <c r="E9" s="7">
        <v>25</v>
      </c>
    </row>
    <row r="10" spans="1:5" x14ac:dyDescent="0.25">
      <c r="A10" s="5">
        <v>5</v>
      </c>
      <c r="B10" s="6" t="s">
        <v>38</v>
      </c>
      <c r="C10" s="6">
        <v>6</v>
      </c>
      <c r="D10" s="6">
        <v>5</v>
      </c>
      <c r="E10" s="7">
        <v>30</v>
      </c>
    </row>
    <row r="11" spans="1:5" x14ac:dyDescent="0.25">
      <c r="A11" s="5">
        <v>6</v>
      </c>
      <c r="B11" s="6" t="s">
        <v>39</v>
      </c>
      <c r="C11" s="6">
        <v>4</v>
      </c>
      <c r="D11" s="6">
        <v>5</v>
      </c>
      <c r="E11" s="7">
        <v>20</v>
      </c>
    </row>
    <row r="12" spans="1:5" x14ac:dyDescent="0.25">
      <c r="A12" s="5">
        <v>7</v>
      </c>
      <c r="B12" s="6" t="s">
        <v>40</v>
      </c>
      <c r="C12" s="6">
        <v>5</v>
      </c>
      <c r="D12" s="6">
        <v>50</v>
      </c>
      <c r="E12" s="7">
        <v>250</v>
      </c>
    </row>
    <row r="13" spans="1:5" x14ac:dyDescent="0.25">
      <c r="A13" s="5">
        <v>8</v>
      </c>
      <c r="B13" s="6" t="s">
        <v>41</v>
      </c>
      <c r="C13" s="6">
        <v>6</v>
      </c>
      <c r="D13" s="6">
        <v>30</v>
      </c>
      <c r="E13" s="7">
        <v>180</v>
      </c>
    </row>
    <row r="14" spans="1:5" x14ac:dyDescent="0.25">
      <c r="A14" s="5">
        <v>9</v>
      </c>
      <c r="B14" s="6" t="s">
        <v>42</v>
      </c>
      <c r="C14" s="6">
        <v>4</v>
      </c>
      <c r="D14" s="6">
        <v>2000</v>
      </c>
      <c r="E14" s="7">
        <v>8000</v>
      </c>
    </row>
    <row r="15" spans="1:5" x14ac:dyDescent="0.25">
      <c r="A15" s="5">
        <v>10</v>
      </c>
      <c r="B15" s="6" t="s">
        <v>43</v>
      </c>
      <c r="C15" s="6">
        <v>3</v>
      </c>
      <c r="D15" s="6">
        <v>5000</v>
      </c>
      <c r="E15" s="7">
        <v>15000</v>
      </c>
    </row>
    <row r="16" spans="1:5" x14ac:dyDescent="0.25">
      <c r="A16" s="12"/>
      <c r="B16" s="12"/>
      <c r="C16" s="8"/>
      <c r="D16" s="6" t="s">
        <v>4</v>
      </c>
      <c r="E16" s="7">
        <f>E6+E7+E8+E9+E10+E11+E12+E13+E14+E15</f>
        <v>25805</v>
      </c>
    </row>
    <row r="17" spans="1:5" x14ac:dyDescent="0.25">
      <c r="A17" s="15"/>
      <c r="B17" s="15"/>
      <c r="C17" s="13"/>
      <c r="D17" s="6" t="s">
        <v>5</v>
      </c>
      <c r="E17" s="7">
        <f>10%*E16</f>
        <v>2580.5</v>
      </c>
    </row>
    <row r="18" spans="1:5" x14ac:dyDescent="0.25">
      <c r="A18" s="14"/>
      <c r="B18" s="14"/>
      <c r="C18" s="2"/>
      <c r="D18" s="9" t="s">
        <v>6</v>
      </c>
      <c r="E18" s="10">
        <f>E16-E17</f>
        <v>23224.5</v>
      </c>
    </row>
    <row r="20" spans="1:5" x14ac:dyDescent="0.25">
      <c r="A20" s="16" t="s">
        <v>44</v>
      </c>
    </row>
    <row r="21" spans="1:5" x14ac:dyDescent="0.25">
      <c r="A21" s="1" t="s">
        <v>30</v>
      </c>
    </row>
    <row r="22" spans="1:5" x14ac:dyDescent="0.25">
      <c r="A22" t="s">
        <v>31</v>
      </c>
    </row>
    <row r="23" spans="1:5" x14ac:dyDescent="0.25">
      <c r="A23" t="s">
        <v>32</v>
      </c>
    </row>
    <row r="24" spans="1:5" x14ac:dyDescent="0.25">
      <c r="A24" t="s">
        <v>33</v>
      </c>
    </row>
    <row r="33" spans="1:1" x14ac:dyDescent="0.25">
      <c r="A33" s="1"/>
    </row>
  </sheetData>
  <mergeCells count="1">
    <mergeCell ref="A1:E4"/>
  </mergeCells>
  <pageMargins left="0.7" right="0.7" top="0.75" bottom="0.75" header="0.3" footer="0.3"/>
  <pageSetup paperSize="9" scale="130" orientation="landscape" horizontalDpi="300" verticalDpi="300" r:id="rId1"/>
  <headerFooter scaleWithDoc="0">
    <oddHeader>&amp;R&amp;"-,Bold"&amp;12&amp;UReport on Spreadsheet</oddHeader>
    <oddFooter>&amp;R&amp;"-,Bold"&amp;12&amp;UPrepared by: Samikshya Timalsina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8" sqref="B8:B17"/>
    </sheetView>
  </sheetViews>
  <sheetFormatPr defaultRowHeight="15" x14ac:dyDescent="0.25"/>
  <cols>
    <col min="2" max="2" width="19.7109375" customWidth="1"/>
    <col min="3" max="3" width="11" customWidth="1"/>
    <col min="4" max="4" width="15.42578125" customWidth="1"/>
    <col min="5" max="5" width="14.140625" customWidth="1"/>
    <col min="9" max="9" width="11.28515625" customWidth="1"/>
  </cols>
  <sheetData>
    <row r="1" spans="1:9" x14ac:dyDescent="0.25">
      <c r="A1" s="18"/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8"/>
      <c r="B6" s="18"/>
      <c r="C6" s="18"/>
      <c r="D6" s="18"/>
      <c r="E6" s="18"/>
      <c r="F6" s="18"/>
      <c r="G6" s="18"/>
      <c r="H6" s="18"/>
      <c r="I6" s="18"/>
    </row>
    <row r="7" spans="1:9" x14ac:dyDescent="0.25">
      <c r="A7" s="2" t="s">
        <v>9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4" t="s">
        <v>17</v>
      </c>
    </row>
    <row r="8" spans="1:9" x14ac:dyDescent="0.25">
      <c r="A8" s="5">
        <v>1</v>
      </c>
      <c r="B8" s="6" t="s">
        <v>18</v>
      </c>
      <c r="C8" s="6">
        <v>167</v>
      </c>
      <c r="D8" s="6">
        <v>200</v>
      </c>
      <c r="E8" s="6">
        <f>IF(C8&lt;=100,0,(C8-100)*2)</f>
        <v>134</v>
      </c>
      <c r="F8" s="6">
        <f>D8+E8</f>
        <v>334</v>
      </c>
      <c r="G8" s="6">
        <f>11%*F8</f>
        <v>36.74</v>
      </c>
      <c r="H8" s="6">
        <f>13%*F8</f>
        <v>43.42</v>
      </c>
      <c r="I8" s="7">
        <f t="shared" ref="I8:I17" si="0">F8+G8+H8</f>
        <v>414.16</v>
      </c>
    </row>
    <row r="9" spans="1:9" x14ac:dyDescent="0.25">
      <c r="A9" s="5">
        <v>2</v>
      </c>
      <c r="B9" s="6" t="s">
        <v>19</v>
      </c>
      <c r="C9" s="6">
        <v>67</v>
      </c>
      <c r="D9" s="6">
        <v>200</v>
      </c>
      <c r="E9" s="6">
        <f t="shared" ref="E9:E17" si="1">IF(C9&lt;=100,0,(C9-100)*2)</f>
        <v>0</v>
      </c>
      <c r="F9" s="6">
        <f t="shared" ref="F9:F17" si="2">D9+E9</f>
        <v>200</v>
      </c>
      <c r="G9" s="6">
        <f t="shared" ref="G9:G17" si="3">11%*F9</f>
        <v>22</v>
      </c>
      <c r="H9" s="6">
        <f t="shared" ref="H9:H17" si="4">13%*F9</f>
        <v>26</v>
      </c>
      <c r="I9" s="7">
        <f t="shared" si="0"/>
        <v>248</v>
      </c>
    </row>
    <row r="10" spans="1:9" x14ac:dyDescent="0.25">
      <c r="A10" s="5">
        <v>3</v>
      </c>
      <c r="B10" s="6" t="s">
        <v>20</v>
      </c>
      <c r="C10" s="6">
        <v>1134</v>
      </c>
      <c r="D10" s="6">
        <v>200</v>
      </c>
      <c r="E10" s="6">
        <f t="shared" si="1"/>
        <v>2068</v>
      </c>
      <c r="F10" s="6">
        <f t="shared" si="2"/>
        <v>2268</v>
      </c>
      <c r="G10" s="6">
        <f t="shared" si="3"/>
        <v>249.48</v>
      </c>
      <c r="H10" s="6">
        <f t="shared" si="4"/>
        <v>294.84000000000003</v>
      </c>
      <c r="I10" s="7">
        <f t="shared" si="0"/>
        <v>2812.32</v>
      </c>
    </row>
    <row r="11" spans="1:9" x14ac:dyDescent="0.25">
      <c r="A11" s="5">
        <v>4</v>
      </c>
      <c r="B11" s="6" t="s">
        <v>21</v>
      </c>
      <c r="C11" s="6">
        <v>67854</v>
      </c>
      <c r="D11" s="6">
        <v>200</v>
      </c>
      <c r="E11" s="6">
        <f t="shared" si="1"/>
        <v>135508</v>
      </c>
      <c r="F11" s="6">
        <f t="shared" si="2"/>
        <v>135708</v>
      </c>
      <c r="G11" s="6">
        <f t="shared" si="3"/>
        <v>14927.88</v>
      </c>
      <c r="H11" s="6">
        <f t="shared" si="4"/>
        <v>17642.04</v>
      </c>
      <c r="I11" s="7">
        <f t="shared" si="0"/>
        <v>168277.92</v>
      </c>
    </row>
    <row r="12" spans="1:9" x14ac:dyDescent="0.25">
      <c r="A12" s="5">
        <v>5</v>
      </c>
      <c r="B12" s="6" t="s">
        <v>22</v>
      </c>
      <c r="C12" s="6">
        <v>567</v>
      </c>
      <c r="D12" s="6">
        <v>200</v>
      </c>
      <c r="E12" s="6">
        <f t="shared" si="1"/>
        <v>934</v>
      </c>
      <c r="F12" s="6">
        <f t="shared" si="2"/>
        <v>1134</v>
      </c>
      <c r="G12" s="6">
        <f t="shared" si="3"/>
        <v>124.74</v>
      </c>
      <c r="H12" s="6">
        <f t="shared" si="4"/>
        <v>147.42000000000002</v>
      </c>
      <c r="I12" s="7">
        <f t="shared" si="0"/>
        <v>1406.16</v>
      </c>
    </row>
    <row r="13" spans="1:9" x14ac:dyDescent="0.25">
      <c r="A13" s="5">
        <v>6</v>
      </c>
      <c r="B13" s="6" t="s">
        <v>23</v>
      </c>
      <c r="C13" s="6">
        <v>4743</v>
      </c>
      <c r="D13" s="6">
        <v>200</v>
      </c>
      <c r="E13" s="6">
        <f t="shared" si="1"/>
        <v>9286</v>
      </c>
      <c r="F13" s="6">
        <f t="shared" si="2"/>
        <v>9486</v>
      </c>
      <c r="G13" s="6">
        <f t="shared" si="3"/>
        <v>1043.46</v>
      </c>
      <c r="H13" s="6">
        <f t="shared" si="4"/>
        <v>1233.18</v>
      </c>
      <c r="I13" s="7">
        <f t="shared" si="0"/>
        <v>11762.64</v>
      </c>
    </row>
    <row r="14" spans="1:9" x14ac:dyDescent="0.25">
      <c r="A14" s="5">
        <v>7</v>
      </c>
      <c r="B14" s="6" t="s">
        <v>24</v>
      </c>
      <c r="C14" s="6">
        <v>24345</v>
      </c>
      <c r="D14" s="6">
        <v>200</v>
      </c>
      <c r="E14" s="6">
        <f t="shared" si="1"/>
        <v>48490</v>
      </c>
      <c r="F14" s="6">
        <f t="shared" si="2"/>
        <v>48690</v>
      </c>
      <c r="G14" s="6">
        <f t="shared" si="3"/>
        <v>5355.9</v>
      </c>
      <c r="H14" s="6">
        <f t="shared" si="4"/>
        <v>6329.7</v>
      </c>
      <c r="I14" s="7">
        <f t="shared" si="0"/>
        <v>60375.6</v>
      </c>
    </row>
    <row r="15" spans="1:9" x14ac:dyDescent="0.25">
      <c r="A15" s="5">
        <v>8</v>
      </c>
      <c r="B15" s="6" t="s">
        <v>25</v>
      </c>
      <c r="C15" s="6">
        <v>2456</v>
      </c>
      <c r="D15" s="6">
        <v>200</v>
      </c>
      <c r="E15" s="6">
        <f t="shared" si="1"/>
        <v>4712</v>
      </c>
      <c r="F15" s="6">
        <f t="shared" si="2"/>
        <v>4912</v>
      </c>
      <c r="G15" s="6">
        <f t="shared" si="3"/>
        <v>540.32000000000005</v>
      </c>
      <c r="H15" s="6">
        <f t="shared" si="4"/>
        <v>638.56000000000006</v>
      </c>
      <c r="I15" s="7">
        <f t="shared" si="0"/>
        <v>6090.88</v>
      </c>
    </row>
    <row r="16" spans="1:9" x14ac:dyDescent="0.25">
      <c r="A16" s="5">
        <v>9</v>
      </c>
      <c r="B16" s="6" t="s">
        <v>26</v>
      </c>
      <c r="C16" s="6">
        <v>2355</v>
      </c>
      <c r="D16" s="6">
        <v>200</v>
      </c>
      <c r="E16" s="6">
        <f t="shared" si="1"/>
        <v>4510</v>
      </c>
      <c r="F16" s="6">
        <f t="shared" si="2"/>
        <v>4710</v>
      </c>
      <c r="G16" s="6">
        <f t="shared" si="3"/>
        <v>518.1</v>
      </c>
      <c r="H16" s="6">
        <f t="shared" si="4"/>
        <v>612.30000000000007</v>
      </c>
      <c r="I16" s="7">
        <f t="shared" si="0"/>
        <v>5840.4000000000005</v>
      </c>
    </row>
    <row r="17" spans="1:9" x14ac:dyDescent="0.25">
      <c r="A17" s="8">
        <v>10</v>
      </c>
      <c r="B17" s="9" t="s">
        <v>27</v>
      </c>
      <c r="C17" s="9">
        <v>54332</v>
      </c>
      <c r="D17" s="9">
        <v>200</v>
      </c>
      <c r="E17" s="9">
        <f t="shared" si="1"/>
        <v>108464</v>
      </c>
      <c r="F17" s="9">
        <f t="shared" si="2"/>
        <v>108664</v>
      </c>
      <c r="G17" s="9">
        <f t="shared" si="3"/>
        <v>11953.04</v>
      </c>
      <c r="H17" s="9">
        <f t="shared" si="4"/>
        <v>14126.32</v>
      </c>
      <c r="I17" s="10">
        <f t="shared" si="0"/>
        <v>134743.36000000002</v>
      </c>
    </row>
  </sheetData>
  <mergeCells count="1">
    <mergeCell ref="A1:I6"/>
  </mergeCell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1"/>
    </row>
    <row r="2" spans="1:1" x14ac:dyDescent="0.25">
      <c r="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SuperNova</cp:lastModifiedBy>
  <cp:lastPrinted>2017-11-29T16:36:15Z</cp:lastPrinted>
  <dcterms:created xsi:type="dcterms:W3CDTF">2016-11-03T10:59:33Z</dcterms:created>
  <dcterms:modified xsi:type="dcterms:W3CDTF">2017-11-30T03:22:42Z</dcterms:modified>
</cp:coreProperties>
</file>