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int\"/>
    </mc:Choice>
  </mc:AlternateContent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7" i="1" l="1"/>
  <c r="G9" i="1"/>
  <c r="F7" i="1"/>
  <c r="E8" i="1"/>
  <c r="H8" i="1" s="1"/>
  <c r="I8" i="1" s="1"/>
  <c r="E7" i="1"/>
  <c r="H7" i="1" s="1"/>
  <c r="I7" i="1" s="1"/>
  <c r="E9" i="1"/>
  <c r="H15" i="1"/>
  <c r="I15" i="1" s="1"/>
  <c r="H11" i="1"/>
  <c r="I11" i="1" s="1"/>
  <c r="G16" i="1"/>
  <c r="H16" i="1" s="1"/>
  <c r="I16" i="1" s="1"/>
  <c r="G15" i="1"/>
  <c r="G14" i="1"/>
  <c r="G13" i="1"/>
  <c r="G12" i="1"/>
  <c r="H12" i="1" s="1"/>
  <c r="I12" i="1" s="1"/>
  <c r="G11" i="1"/>
  <c r="G10" i="1"/>
  <c r="G8" i="1"/>
  <c r="F16" i="1"/>
  <c r="F15" i="1"/>
  <c r="F14" i="1"/>
  <c r="F13" i="1"/>
  <c r="H13" i="1" s="1"/>
  <c r="I13" i="1" s="1"/>
  <c r="F12" i="1"/>
  <c r="F11" i="1"/>
  <c r="F10" i="1"/>
  <c r="F9" i="1"/>
  <c r="F8" i="1"/>
  <c r="E16" i="1"/>
  <c r="E15" i="1"/>
  <c r="E14" i="1"/>
  <c r="H14" i="1" s="1"/>
  <c r="I14" i="1" s="1"/>
  <c r="E13" i="1"/>
  <c r="E12" i="1"/>
  <c r="E11" i="1"/>
  <c r="E10" i="1"/>
  <c r="H10" i="1" s="1"/>
  <c r="I10" i="1" s="1"/>
  <c r="H9" i="1" l="1"/>
  <c r="I9" i="1" s="1"/>
  <c r="J9" i="1" s="1"/>
  <c r="K9" i="1" s="1"/>
  <c r="J10" i="1"/>
  <c r="K10" i="1" s="1"/>
  <c r="J14" i="1"/>
  <c r="K14" i="1" s="1"/>
  <c r="J13" i="1"/>
  <c r="K13" i="1" s="1"/>
  <c r="J12" i="1"/>
  <c r="K12" i="1" s="1"/>
  <c r="L12" i="1"/>
  <c r="J16" i="1"/>
  <c r="K16" i="1" s="1"/>
  <c r="L16" i="1"/>
  <c r="J7" i="1"/>
  <c r="K7" i="1" s="1"/>
  <c r="J11" i="1"/>
  <c r="K11" i="1" s="1"/>
  <c r="L11" i="1"/>
  <c r="J8" i="1"/>
  <c r="K8" i="1" s="1"/>
  <c r="L8" i="1"/>
  <c r="J15" i="1"/>
  <c r="K15" i="1" s="1"/>
  <c r="L15" i="1"/>
  <c r="L13" i="1" l="1"/>
  <c r="L14" i="1"/>
  <c r="L7" i="1"/>
  <c r="L9" i="1"/>
  <c r="L10" i="1"/>
</calcChain>
</file>

<file path=xl/sharedStrings.xml><?xml version="1.0" encoding="utf-8"?>
<sst xmlns="http://schemas.openxmlformats.org/spreadsheetml/2006/main" count="33" uniqueCount="32">
  <si>
    <t>SN</t>
  </si>
  <si>
    <t>M.A.</t>
  </si>
  <si>
    <t>Name</t>
  </si>
  <si>
    <t>Basic
Salary</t>
  </si>
  <si>
    <t>D.A.</t>
  </si>
  <si>
    <t>P.F</t>
  </si>
  <si>
    <t>Net salary</t>
  </si>
  <si>
    <t>Yearly
Salary</t>
  </si>
  <si>
    <t>Yearly tax</t>
  </si>
  <si>
    <t>Monthly 
tax</t>
  </si>
  <si>
    <t>TOTAL</t>
  </si>
  <si>
    <t>SY</t>
  </si>
  <si>
    <r>
      <t xml:space="preserve">SAMIKSHYA SOFTWARE DEVELOPERS
</t>
    </r>
    <r>
      <rPr>
        <sz val="14"/>
        <color theme="1"/>
        <rFont val="Calibri"/>
        <family val="2"/>
        <scheme val="minor"/>
      </rPr>
      <t>KOTESHWOR, KATHMANDU</t>
    </r>
  </si>
  <si>
    <t>Salary sheet for the month of year-2017</t>
  </si>
  <si>
    <t>Samikshya Timalsina</t>
  </si>
  <si>
    <t>Susani Lama</t>
  </si>
  <si>
    <t>Supreme Rai</t>
  </si>
  <si>
    <t>Merina Gautam</t>
  </si>
  <si>
    <t>Aashray Katiyar</t>
  </si>
  <si>
    <t>Siju Rijal</t>
  </si>
  <si>
    <t>Sneha Pokharel</t>
  </si>
  <si>
    <t>Monika B.K.</t>
  </si>
  <si>
    <t>Suvam Kumar Jha</t>
  </si>
  <si>
    <t>FORMULA:</t>
  </si>
  <si>
    <t>1. M.A. =IF(D7&lt;=20000,D7*15%,D7*10%)</t>
  </si>
  <si>
    <t>2. D.A. =IF(D7&gt;=25000,D7*2%,D7*1.5%)</t>
  </si>
  <si>
    <t>3. P.F. =IF(C7&gt;1,D7*10%,0)</t>
  </si>
  <si>
    <t>4. Net Salary =D7+E7+F7-G7</t>
  </si>
  <si>
    <t>5. Yearly Salary =H7*12</t>
  </si>
  <si>
    <t>6. Yearly TAX =IF(I7&lt;=200000,I7*1%,200000*1%+(I7-200000)*15%)</t>
  </si>
  <si>
    <t>8.Total =I7-J7</t>
  </si>
  <si>
    <t>7. Monthly TAX =J7/12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</si>
</sst>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Sheet1!$B$7:$B$16</c:f>
              <c:strCache>
                <c:ptCount val="10"/>
                <c:pt idx="0">
                  <c:v>Samikshya Timalsina</c:v>
                </c:pt>
                <c:pt idx="1">
                  <c:v>Susani Lama</c:v>
                </c:pt>
                <c:pt idx="2">
                  <c:v>Supreme Rai</c:v>
                </c:pt>
                <c:pt idx="3">
                  <c:v>Merina Gautam</c:v>
                </c:pt>
                <c:pt idx="4">
                  <c:v>Aashray Katiyar</c:v>
                </c:pt>
                <c:pt idx="5">
                  <c:v>Siju Rijal</c:v>
                </c:pt>
                <c:pt idx="6">
                  <c:v>Sneha Pokharel</c:v>
                </c:pt>
                <c:pt idx="7">
                  <c:v>Monika B.K.</c:v>
                </c:pt>
                <c:pt idx="8">
                  <c:v>Suvam Kumar Jha</c:v>
                </c:pt>
                <c:pt idx="9">
                  <c:v>Samikshya Timalsina</c:v>
                </c:pt>
              </c:strCache>
            </c:strRef>
          </c:cat>
          <c:val>
            <c:numRef>
              <c:f>Sheet1!$L$7:$L$16</c:f>
              <c:numCache>
                <c:formatCode>General</c:formatCode>
                <c:ptCount val="10"/>
                <c:pt idx="0">
                  <c:v>756280</c:v>
                </c:pt>
                <c:pt idx="1">
                  <c:v>475372</c:v>
                </c:pt>
                <c:pt idx="2">
                  <c:v>392140</c:v>
                </c:pt>
                <c:pt idx="3">
                  <c:v>340120</c:v>
                </c:pt>
                <c:pt idx="4">
                  <c:v>652240</c:v>
                </c:pt>
                <c:pt idx="5">
                  <c:v>599200</c:v>
                </c:pt>
                <c:pt idx="6">
                  <c:v>548200</c:v>
                </c:pt>
                <c:pt idx="7">
                  <c:v>423352</c:v>
                </c:pt>
                <c:pt idx="8">
                  <c:v>392140</c:v>
                </c:pt>
                <c:pt idx="9">
                  <c:v>527392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0400"/>
        <c:axId val="70310960"/>
      </c:barChart>
      <c:catAx>
        <c:axId val="703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0960"/>
        <c:crosses val="autoZero"/>
        <c:auto val="1"/>
        <c:lblAlgn val="ctr"/>
        <c:lblOffset val="100"/>
        <c:noMultiLvlLbl val="0"/>
      </c:catAx>
      <c:valAx>
        <c:axId val="703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Sheet1!$B$7:$B$16</c:f>
              <c:strCache>
                <c:ptCount val="10"/>
                <c:pt idx="0">
                  <c:v>Samikshya Timalsina</c:v>
                </c:pt>
                <c:pt idx="1">
                  <c:v>Susani Lama</c:v>
                </c:pt>
                <c:pt idx="2">
                  <c:v>Supreme Rai</c:v>
                </c:pt>
                <c:pt idx="3">
                  <c:v>Merina Gautam</c:v>
                </c:pt>
                <c:pt idx="4">
                  <c:v>Aashray Katiyar</c:v>
                </c:pt>
                <c:pt idx="5">
                  <c:v>Siju Rijal</c:v>
                </c:pt>
                <c:pt idx="6">
                  <c:v>Sneha Pokharel</c:v>
                </c:pt>
                <c:pt idx="7">
                  <c:v>Monika B.K.</c:v>
                </c:pt>
                <c:pt idx="8">
                  <c:v>Suvam Kumar Jha</c:v>
                </c:pt>
                <c:pt idx="9">
                  <c:v>Samikshya Timalsina</c:v>
                </c:pt>
              </c:strCache>
            </c:strRef>
          </c:cat>
          <c:val>
            <c:numRef>
              <c:f>Sheet1!$L$7:$L$16</c:f>
              <c:numCache>
                <c:formatCode>General</c:formatCode>
                <c:ptCount val="10"/>
                <c:pt idx="0">
                  <c:v>756280</c:v>
                </c:pt>
                <c:pt idx="1">
                  <c:v>475372</c:v>
                </c:pt>
                <c:pt idx="2">
                  <c:v>392140</c:v>
                </c:pt>
                <c:pt idx="3">
                  <c:v>340120</c:v>
                </c:pt>
                <c:pt idx="4">
                  <c:v>652240</c:v>
                </c:pt>
                <c:pt idx="5">
                  <c:v>599200</c:v>
                </c:pt>
                <c:pt idx="6">
                  <c:v>548200</c:v>
                </c:pt>
                <c:pt idx="7">
                  <c:v>423352</c:v>
                </c:pt>
                <c:pt idx="8">
                  <c:v>392140</c:v>
                </c:pt>
                <c:pt idx="9">
                  <c:v>527392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13200"/>
        <c:axId val="70313760"/>
      </c:lineChart>
      <c:catAx>
        <c:axId val="703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3760"/>
        <c:crosses val="autoZero"/>
        <c:auto val="1"/>
        <c:lblAlgn val="ctr"/>
        <c:lblOffset val="100"/>
        <c:noMultiLvlLbl val="0"/>
      </c:catAx>
      <c:valAx>
        <c:axId val="70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33131</xdr:rowOff>
    </xdr:from>
    <xdr:to>
      <xdr:col>5</xdr:col>
      <xdr:colOff>273325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339587</xdr:colOff>
      <xdr:row>16</xdr:row>
      <xdr:rowOff>33131</xdr:rowOff>
    </xdr:from>
    <xdr:to>
      <xdr:col>11</xdr:col>
      <xdr:colOff>647700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abSelected="1" view="pageLayout" topLeftCell="A2" zoomScaleNormal="91" workbookViewId="0">
      <selection activeCell="B11" sqref="B11"/>
    </sheetView>
  </sheetViews>
  <sheetFormatPr defaultRowHeight="15" x14ac:dyDescent="0.25"/>
  <cols>
    <col min="1" max="1" width="7.140625" customWidth="1"/>
    <col min="2" max="2" width="19.5703125" customWidth="1"/>
    <col min="11" max="11" width="10.42578125" customWidth="1"/>
  </cols>
  <sheetData>
    <row r="1" spans="1:12" ht="15" customHeight="1" x14ac:dyDescent="0.25">
      <c r="A1" s="11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37.5" customHeight="1" x14ac:dyDescent="0.25">
      <c r="A5" s="14" t="s">
        <v>13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3" t="s">
        <v>0</v>
      </c>
      <c r="B6" s="3" t="s">
        <v>2</v>
      </c>
      <c r="C6" s="3" t="s">
        <v>11</v>
      </c>
      <c r="D6" s="4" t="s">
        <v>3</v>
      </c>
      <c r="E6" s="3" t="s">
        <v>1</v>
      </c>
      <c r="F6" s="3" t="s">
        <v>4</v>
      </c>
      <c r="G6" s="3" t="s">
        <v>5</v>
      </c>
      <c r="H6" s="3" t="s">
        <v>6</v>
      </c>
      <c r="I6" s="4" t="s">
        <v>7</v>
      </c>
      <c r="J6" s="1" t="s">
        <v>8</v>
      </c>
      <c r="K6" s="2" t="s">
        <v>9</v>
      </c>
      <c r="L6" s="1" t="s">
        <v>10</v>
      </c>
    </row>
    <row r="7" spans="1:12" x14ac:dyDescent="0.25">
      <c r="A7" s="3">
        <v>1</v>
      </c>
      <c r="B7" s="8" t="s">
        <v>14</v>
      </c>
      <c r="C7" s="3">
        <v>3</v>
      </c>
      <c r="D7" s="3">
        <v>70000</v>
      </c>
      <c r="E7" s="3">
        <f t="shared" ref="E7:E16" si="0">IF(D7&lt;=20000,D7*15%,D7*10%)</f>
        <v>7000</v>
      </c>
      <c r="F7" s="3">
        <f t="shared" ref="F7:F16" si="1">IF(D7&gt;=25000,D7*2%,D7*1.5%)</f>
        <v>1400</v>
      </c>
      <c r="G7" s="3">
        <f t="shared" ref="G7:G16" si="2">IF(C7&gt;1,D7*10%,0)</f>
        <v>7000</v>
      </c>
      <c r="H7" s="3">
        <f t="shared" ref="H7:H16" si="3">D7+E7+F7-G7</f>
        <v>71400</v>
      </c>
      <c r="I7" s="3">
        <f t="shared" ref="I7:I16" si="4">H7*12</f>
        <v>856800</v>
      </c>
      <c r="J7" s="1">
        <f t="shared" ref="J7:J16" si="5">IF(I7&lt;=200000,I7*1%,200000*1%+(I7-200000)*15%)</f>
        <v>100520</v>
      </c>
      <c r="K7" s="1">
        <f t="shared" ref="K7:K16" si="6">J7/12</f>
        <v>8376.6666666666661</v>
      </c>
      <c r="L7" s="1">
        <f t="shared" ref="L7:L16" si="7">I7-J7</f>
        <v>756280</v>
      </c>
    </row>
    <row r="8" spans="1:12" x14ac:dyDescent="0.25">
      <c r="A8" s="3">
        <v>2</v>
      </c>
      <c r="B8" s="8" t="s">
        <v>15</v>
      </c>
      <c r="C8" s="3">
        <v>2</v>
      </c>
      <c r="D8" s="3">
        <v>43000</v>
      </c>
      <c r="E8" s="3">
        <f t="shared" si="0"/>
        <v>4300</v>
      </c>
      <c r="F8" s="3">
        <f t="shared" si="1"/>
        <v>860</v>
      </c>
      <c r="G8" s="3">
        <f t="shared" si="2"/>
        <v>4300</v>
      </c>
      <c r="H8" s="3">
        <f t="shared" si="3"/>
        <v>43860</v>
      </c>
      <c r="I8" s="3">
        <f t="shared" si="4"/>
        <v>526320</v>
      </c>
      <c r="J8" s="1">
        <f t="shared" si="5"/>
        <v>50948</v>
      </c>
      <c r="K8" s="1">
        <f t="shared" si="6"/>
        <v>4245.666666666667</v>
      </c>
      <c r="L8" s="1">
        <f t="shared" si="7"/>
        <v>475372</v>
      </c>
    </row>
    <row r="9" spans="1:12" x14ac:dyDescent="0.25">
      <c r="A9" s="3">
        <v>3</v>
      </c>
      <c r="B9" s="8" t="s">
        <v>16</v>
      </c>
      <c r="C9" s="3">
        <v>3</v>
      </c>
      <c r="D9" s="3">
        <v>35000</v>
      </c>
      <c r="E9" s="3">
        <f t="shared" si="0"/>
        <v>3500</v>
      </c>
      <c r="F9" s="3">
        <f t="shared" si="1"/>
        <v>700</v>
      </c>
      <c r="G9" s="3">
        <f t="shared" si="2"/>
        <v>3500</v>
      </c>
      <c r="H9" s="3">
        <f t="shared" si="3"/>
        <v>35700</v>
      </c>
      <c r="I9" s="3">
        <f t="shared" si="4"/>
        <v>428400</v>
      </c>
      <c r="J9" s="1">
        <f t="shared" si="5"/>
        <v>36260</v>
      </c>
      <c r="K9" s="1">
        <f t="shared" si="6"/>
        <v>3021.6666666666665</v>
      </c>
      <c r="L9" s="1">
        <f t="shared" si="7"/>
        <v>392140</v>
      </c>
    </row>
    <row r="10" spans="1:12" x14ac:dyDescent="0.25">
      <c r="A10" s="3">
        <v>4</v>
      </c>
      <c r="B10" s="8" t="s">
        <v>17</v>
      </c>
      <c r="C10" s="3">
        <v>3</v>
      </c>
      <c r="D10" s="3">
        <v>30000</v>
      </c>
      <c r="E10" s="3">
        <f t="shared" si="0"/>
        <v>3000</v>
      </c>
      <c r="F10" s="3">
        <f t="shared" si="1"/>
        <v>600</v>
      </c>
      <c r="G10" s="3">
        <f t="shared" si="2"/>
        <v>3000</v>
      </c>
      <c r="H10" s="3">
        <f t="shared" si="3"/>
        <v>30600</v>
      </c>
      <c r="I10" s="3">
        <f t="shared" si="4"/>
        <v>367200</v>
      </c>
      <c r="J10" s="1">
        <f t="shared" si="5"/>
        <v>27080</v>
      </c>
      <c r="K10" s="1">
        <f t="shared" si="6"/>
        <v>2256.6666666666665</v>
      </c>
      <c r="L10" s="1">
        <f t="shared" si="7"/>
        <v>340120</v>
      </c>
    </row>
    <row r="11" spans="1:12" x14ac:dyDescent="0.25">
      <c r="A11" s="3">
        <v>5</v>
      </c>
      <c r="B11" s="8" t="s">
        <v>18</v>
      </c>
      <c r="C11" s="3">
        <v>2</v>
      </c>
      <c r="D11" s="3">
        <v>60000</v>
      </c>
      <c r="E11" s="3">
        <f t="shared" si="0"/>
        <v>6000</v>
      </c>
      <c r="F11" s="3">
        <f t="shared" si="1"/>
        <v>1200</v>
      </c>
      <c r="G11" s="3">
        <f t="shared" si="2"/>
        <v>6000</v>
      </c>
      <c r="H11" s="3">
        <f t="shared" si="3"/>
        <v>61200</v>
      </c>
      <c r="I11" s="3">
        <f t="shared" si="4"/>
        <v>734400</v>
      </c>
      <c r="J11" s="1">
        <f t="shared" si="5"/>
        <v>82160</v>
      </c>
      <c r="K11" s="1">
        <f t="shared" si="6"/>
        <v>6846.666666666667</v>
      </c>
      <c r="L11" s="1">
        <f t="shared" si="7"/>
        <v>652240</v>
      </c>
    </row>
    <row r="12" spans="1:12" x14ac:dyDescent="0.25">
      <c r="A12" s="3">
        <v>6</v>
      </c>
      <c r="B12" s="8" t="s">
        <v>19</v>
      </c>
      <c r="C12" s="3">
        <v>1</v>
      </c>
      <c r="D12" s="3">
        <v>50000</v>
      </c>
      <c r="E12" s="3">
        <f t="shared" si="0"/>
        <v>5000</v>
      </c>
      <c r="F12" s="3">
        <f t="shared" si="1"/>
        <v>1000</v>
      </c>
      <c r="G12" s="3">
        <f t="shared" si="2"/>
        <v>0</v>
      </c>
      <c r="H12" s="3">
        <f t="shared" si="3"/>
        <v>56000</v>
      </c>
      <c r="I12" s="3">
        <f t="shared" si="4"/>
        <v>672000</v>
      </c>
      <c r="J12" s="1">
        <f t="shared" si="5"/>
        <v>72800</v>
      </c>
      <c r="K12" s="1">
        <f t="shared" si="6"/>
        <v>6066.666666666667</v>
      </c>
      <c r="L12" s="1">
        <f t="shared" si="7"/>
        <v>599200</v>
      </c>
    </row>
    <row r="13" spans="1:12" x14ac:dyDescent="0.25">
      <c r="A13" s="3">
        <v>7</v>
      </c>
      <c r="B13" s="8" t="s">
        <v>20</v>
      </c>
      <c r="C13" s="3">
        <v>3</v>
      </c>
      <c r="D13" s="3">
        <v>50000</v>
      </c>
      <c r="E13" s="3">
        <f t="shared" si="0"/>
        <v>5000</v>
      </c>
      <c r="F13" s="3">
        <f t="shared" si="1"/>
        <v>1000</v>
      </c>
      <c r="G13" s="3">
        <f t="shared" si="2"/>
        <v>5000</v>
      </c>
      <c r="H13" s="3">
        <f t="shared" si="3"/>
        <v>51000</v>
      </c>
      <c r="I13" s="3">
        <f t="shared" si="4"/>
        <v>612000</v>
      </c>
      <c r="J13" s="1">
        <f t="shared" si="5"/>
        <v>63800</v>
      </c>
      <c r="K13" s="1">
        <f t="shared" si="6"/>
        <v>5316.666666666667</v>
      </c>
      <c r="L13" s="1">
        <f t="shared" si="7"/>
        <v>548200</v>
      </c>
    </row>
    <row r="14" spans="1:12" x14ac:dyDescent="0.25">
      <c r="A14" s="3">
        <v>8</v>
      </c>
      <c r="B14" s="8" t="s">
        <v>21</v>
      </c>
      <c r="C14" s="3">
        <v>2</v>
      </c>
      <c r="D14" s="3">
        <v>38000</v>
      </c>
      <c r="E14" s="3">
        <f t="shared" si="0"/>
        <v>3800</v>
      </c>
      <c r="F14" s="3">
        <f t="shared" si="1"/>
        <v>760</v>
      </c>
      <c r="G14" s="3">
        <f t="shared" si="2"/>
        <v>3800</v>
      </c>
      <c r="H14" s="3">
        <f t="shared" si="3"/>
        <v>38760</v>
      </c>
      <c r="I14" s="3">
        <f t="shared" si="4"/>
        <v>465120</v>
      </c>
      <c r="J14" s="1">
        <f t="shared" si="5"/>
        <v>41768</v>
      </c>
      <c r="K14" s="1">
        <f t="shared" si="6"/>
        <v>3480.6666666666665</v>
      </c>
      <c r="L14" s="1">
        <f t="shared" si="7"/>
        <v>423352</v>
      </c>
    </row>
    <row r="15" spans="1:12" x14ac:dyDescent="0.25">
      <c r="A15" s="3">
        <v>9</v>
      </c>
      <c r="B15" s="8" t="s">
        <v>22</v>
      </c>
      <c r="C15" s="3">
        <v>3</v>
      </c>
      <c r="D15" s="3">
        <v>35000</v>
      </c>
      <c r="E15" s="3">
        <f t="shared" si="0"/>
        <v>3500</v>
      </c>
      <c r="F15" s="3">
        <f t="shared" si="1"/>
        <v>700</v>
      </c>
      <c r="G15" s="3">
        <f t="shared" si="2"/>
        <v>3500</v>
      </c>
      <c r="H15" s="3">
        <f t="shared" si="3"/>
        <v>35700</v>
      </c>
      <c r="I15" s="3">
        <f t="shared" si="4"/>
        <v>428400</v>
      </c>
      <c r="J15" s="1">
        <f t="shared" si="5"/>
        <v>36260</v>
      </c>
      <c r="K15" s="1">
        <f t="shared" si="6"/>
        <v>3021.6666666666665</v>
      </c>
      <c r="L15" s="1">
        <f t="shared" si="7"/>
        <v>392140</v>
      </c>
    </row>
    <row r="16" spans="1:12" x14ac:dyDescent="0.25">
      <c r="A16" s="3">
        <v>10</v>
      </c>
      <c r="B16" s="3" t="s">
        <v>14</v>
      </c>
      <c r="C16" s="3">
        <v>4</v>
      </c>
      <c r="D16" s="3">
        <v>48000</v>
      </c>
      <c r="E16" s="3">
        <f t="shared" si="0"/>
        <v>4800</v>
      </c>
      <c r="F16" s="3">
        <f t="shared" si="1"/>
        <v>960</v>
      </c>
      <c r="G16" s="3">
        <f t="shared" si="2"/>
        <v>4800</v>
      </c>
      <c r="H16" s="3">
        <f t="shared" si="3"/>
        <v>48960</v>
      </c>
      <c r="I16" s="3">
        <f t="shared" si="4"/>
        <v>587520</v>
      </c>
      <c r="J16" s="1">
        <f t="shared" si="5"/>
        <v>60128</v>
      </c>
      <c r="K16" s="1">
        <f t="shared" si="6"/>
        <v>5010.666666666667</v>
      </c>
      <c r="L16" s="1">
        <f t="shared" si="7"/>
        <v>527392</v>
      </c>
    </row>
    <row r="17" spans="1:12" x14ac:dyDescent="0.25"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</row>
    <row r="28" spans="1:12" x14ac:dyDescent="0.25">
      <c r="A28" s="10" t="s">
        <v>23</v>
      </c>
    </row>
    <row r="29" spans="1:12" x14ac:dyDescent="0.25">
      <c r="A29" t="s">
        <v>24</v>
      </c>
      <c r="E29" t="s">
        <v>28</v>
      </c>
    </row>
    <row r="30" spans="1:12" x14ac:dyDescent="0.25">
      <c r="A30" t="s">
        <v>25</v>
      </c>
      <c r="E30" t="s">
        <v>29</v>
      </c>
    </row>
    <row r="31" spans="1:12" x14ac:dyDescent="0.25">
      <c r="A31" t="s">
        <v>26</v>
      </c>
      <c r="E31" t="s">
        <v>31</v>
      </c>
    </row>
    <row r="32" spans="1:12" x14ac:dyDescent="0.25">
      <c r="A32" t="s">
        <v>27</v>
      </c>
      <c r="E32" t="s">
        <v>30</v>
      </c>
    </row>
    <row r="33" spans="1:2" ht="15.75" x14ac:dyDescent="0.25">
      <c r="A33" s="9"/>
      <c r="B33" s="7"/>
    </row>
  </sheetData>
  <mergeCells count="2">
    <mergeCell ref="A1:L4"/>
    <mergeCell ref="A5:L5"/>
  </mergeCells>
  <pageMargins left="1.45" right="0.7" top="0.75" bottom="0.75" header="0.3" footer="0.3"/>
  <pageSetup paperSize="9" scale="95" orientation="landscape" horizontalDpi="300" verticalDpi="300" r:id="rId1"/>
  <headerFooter>
    <oddHeader>&amp;R&amp;"-,Bold"&amp;12&amp;UReport on Spreadsheet</oddHeader>
    <oddFooter>&amp;R&amp;"-,Bold"&amp;12&amp;UPrepared by: Samikshya Timalsina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SuperNova</cp:lastModifiedBy>
  <cp:lastPrinted>2017-11-30T03:27:45Z</cp:lastPrinted>
  <dcterms:created xsi:type="dcterms:W3CDTF">2012-01-26T22:53:39Z</dcterms:created>
  <dcterms:modified xsi:type="dcterms:W3CDTF">2017-11-30T03:27:49Z</dcterms:modified>
</cp:coreProperties>
</file>