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niwa-my.sharepoint.com/personal/samik_datta_niwa_co_nz/Documents/Projects/2025/OCES2501 Size-based modelling/FishMIP/impacts-of-future-climate/inputs/"/>
    </mc:Choice>
  </mc:AlternateContent>
  <xr:revisionPtr revIDLastSave="0" documentId="13_ncr:1_{9EFFE909-987B-4EA5-8073-E7CBA68D4689}" xr6:coauthVersionLast="47" xr6:coauthVersionMax="47" xr10:uidLastSave="{00000000-0000-0000-0000-000000000000}"/>
  <bookViews>
    <workbookView xWindow="28680" yWindow="-120" windowWidth="29040" windowHeight="15840" tabRatio="786" activeTab="19" xr2:uid="{00000000-000D-0000-FFFF-FFFF00000000}"/>
  </bookViews>
  <sheets>
    <sheet name="PFM" sheetId="1" r:id="rId1"/>
    <sheet name="SPD" sheetId="2" r:id="rId2"/>
    <sheet name="RCO" sheetId="3" r:id="rId3"/>
    <sheet name="GUR" sheetId="4" r:id="rId4"/>
    <sheet name="LEA" sheetId="5" r:id="rId5"/>
    <sheet name="CAR" sheetId="6" r:id="rId6"/>
    <sheet name="TAR" sheetId="7" r:id="rId7"/>
    <sheet name="SNA" sheetId="8" r:id="rId8"/>
    <sheet name="KAH" sheetId="9" r:id="rId9"/>
    <sheet name="SPO" sheetId="10" r:id="rId10"/>
    <sheet name="SCH" sheetId="11" r:id="rId11"/>
    <sheet name="TSH" sheetId="12" r:id="rId12"/>
    <sheet name="RSK" sheetId="13" r:id="rId13"/>
    <sheet name="FLA" sheetId="30" r:id="rId14"/>
    <sheet name="MJE" sheetId="15" r:id="rId15"/>
    <sheet name="MAC" sheetId="16" r:id="rId16"/>
    <sheet name="RFP" sheetId="17" r:id="rId17"/>
    <sheet name="BTF" sheetId="18" r:id="rId18"/>
    <sheet name="TRV" sheetId="19" r:id="rId19"/>
    <sheet name="PIL" sheetId="20" r:id="rId20"/>
    <sheet name="DPI" sheetId="21" r:id="rId21"/>
    <sheet name="SB" sheetId="31" r:id="rId22"/>
    <sheet name="PIN" sheetId="32" r:id="rId23"/>
    <sheet name="ASQ" sheetId="22" r:id="rId24"/>
    <sheet name="SCA" sheetId="23" r:id="rId25"/>
    <sheet name="SCL" sheetId="24" r:id="rId26"/>
    <sheet name="MUS" sheetId="25" r:id="rId27"/>
    <sheet name="OYS" sheetId="26" r:id="rId28"/>
    <sheet name="IVS" sheetId="27" r:id="rId29"/>
    <sheet name="IVH" sheetId="29" r:id="rId30"/>
    <sheet name="BFF" sheetId="45" r:id="rId31"/>
    <sheet name="BG" sheetId="44" r:id="rId32"/>
    <sheet name="BMO" sheetId="43" r:id="rId33"/>
    <sheet name="ZL" sheetId="42" r:id="rId34"/>
    <sheet name="BD" sheetId="41" r:id="rId35"/>
    <sheet name="MA" sheetId="40" r:id="rId36"/>
    <sheet name="MB" sheetId="39" r:id="rId37"/>
    <sheet name="SG" sheetId="38" r:id="rId38"/>
    <sheet name="BC" sheetId="37" r:id="rId39"/>
    <sheet name="ZG" sheetId="36" r:id="rId40"/>
    <sheet name="PL" sheetId="35" r:id="rId41"/>
    <sheet name="DF" sheetId="34" r:id="rId42"/>
    <sheet name="PS" sheetId="54" r:id="rId43"/>
    <sheet name="ZM" sheetId="53" r:id="rId44"/>
    <sheet name="ZS" sheetId="52" r:id="rId45"/>
    <sheet name="PB" sheetId="51" r:id="rId46"/>
    <sheet name="BB" sheetId="50" r:id="rId47"/>
    <sheet name="BO" sheetId="49" r:id="rId48"/>
    <sheet name="DL" sheetId="48" r:id="rId49"/>
    <sheet name="DR" sheetId="47" r:id="rId50"/>
    <sheet name="DC" sheetId="46" r:id="rId51"/>
    <sheet name="Temp" sheetId="55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3" l="1"/>
  <c r="E3" i="22"/>
  <c r="E3" i="27"/>
  <c r="E3" i="29"/>
  <c r="E3" i="23"/>
  <c r="E3" i="24"/>
  <c r="E3" i="26"/>
  <c r="E3" i="25"/>
  <c r="AF44" i="7" l="1"/>
  <c r="AE44" i="7"/>
  <c r="AD44" i="7"/>
  <c r="AC44" i="7"/>
  <c r="AB44" i="7"/>
  <c r="AA44" i="7"/>
  <c r="Z44" i="7"/>
  <c r="Y44" i="7"/>
  <c r="X44" i="7"/>
  <c r="W44" i="7"/>
  <c r="AH47" i="8"/>
  <c r="AG47" i="8"/>
  <c r="AF47" i="8"/>
  <c r="AE47" i="8"/>
  <c r="AD47" i="8"/>
  <c r="AC47" i="8"/>
  <c r="AB47" i="8"/>
  <c r="AA47" i="8"/>
  <c r="Z47" i="8"/>
  <c r="Y47" i="8"/>
  <c r="AG44" i="11"/>
  <c r="AF44" i="11"/>
  <c r="AE44" i="11"/>
  <c r="AD44" i="11"/>
  <c r="AC44" i="11"/>
  <c r="AB44" i="11"/>
  <c r="AA44" i="11"/>
  <c r="Z44" i="11"/>
  <c r="Y44" i="11"/>
  <c r="X44" i="11"/>
  <c r="AF42" i="17"/>
  <c r="AE42" i="17"/>
  <c r="AD42" i="17"/>
  <c r="AC42" i="17"/>
  <c r="AB42" i="17"/>
  <c r="AA42" i="17"/>
  <c r="Z42" i="17"/>
  <c r="Y42" i="17"/>
  <c r="X42" i="17"/>
  <c r="W42" i="17"/>
  <c r="W44" i="32"/>
  <c r="X44" i="32"/>
  <c r="Y44" i="32"/>
  <c r="Z44" i="32"/>
  <c r="AA44" i="32"/>
  <c r="AB44" i="32"/>
  <c r="AC44" i="32"/>
  <c r="AD44" i="32"/>
  <c r="AE44" i="32"/>
  <c r="AF44" i="32"/>
  <c r="AF42" i="20"/>
  <c r="AE42" i="20"/>
  <c r="AD42" i="20"/>
  <c r="AC42" i="20"/>
  <c r="AB42" i="20"/>
  <c r="AA42" i="20"/>
  <c r="Z42" i="20"/>
  <c r="Y42" i="20"/>
  <c r="X42" i="20"/>
  <c r="W42" i="20"/>
  <c r="AF41" i="19"/>
  <c r="AE41" i="19"/>
  <c r="AD41" i="19"/>
  <c r="AC41" i="19"/>
  <c r="AB41" i="19"/>
  <c r="AA41" i="19"/>
  <c r="Z41" i="19"/>
  <c r="Y41" i="19"/>
  <c r="X41" i="19"/>
  <c r="W41" i="19"/>
  <c r="AF39" i="16"/>
  <c r="AE39" i="16"/>
  <c r="AD39" i="16"/>
  <c r="AC39" i="16"/>
  <c r="AB39" i="16"/>
  <c r="AA39" i="16"/>
  <c r="Z39" i="16"/>
  <c r="Y39" i="16"/>
  <c r="X39" i="16"/>
  <c r="W39" i="16"/>
  <c r="AG44" i="9"/>
  <c r="AF44" i="9"/>
  <c r="AE44" i="9"/>
  <c r="AD44" i="9"/>
  <c r="AC44" i="9"/>
  <c r="AB44" i="9"/>
  <c r="AA44" i="9"/>
  <c r="Z44" i="9"/>
  <c r="Y44" i="9"/>
  <c r="X44" i="9"/>
  <c r="AG45" i="10"/>
  <c r="AF45" i="10"/>
  <c r="AE45" i="10"/>
  <c r="AD45" i="10"/>
  <c r="AC45" i="10"/>
  <c r="AB45" i="10"/>
  <c r="AA45" i="10"/>
  <c r="Z45" i="10"/>
  <c r="Y45" i="10"/>
  <c r="X45" i="10"/>
  <c r="Z45" i="4"/>
  <c r="AA45" i="4"/>
  <c r="AB45" i="4"/>
  <c r="AC45" i="4"/>
  <c r="AD45" i="4"/>
  <c r="AE45" i="4"/>
  <c r="AF45" i="4"/>
  <c r="AG45" i="4"/>
  <c r="AH45" i="4"/>
  <c r="Y45" i="4"/>
  <c r="AG39" i="18"/>
  <c r="AF39" i="18"/>
  <c r="AE39" i="18"/>
  <c r="AD39" i="18"/>
  <c r="AC39" i="18"/>
  <c r="AB39" i="18"/>
  <c r="AA39" i="18"/>
  <c r="Z39" i="18"/>
  <c r="Y39" i="18"/>
  <c r="X39" i="18"/>
  <c r="AG43" i="12"/>
  <c r="AF43" i="12"/>
  <c r="AE43" i="12"/>
  <c r="AD43" i="12"/>
  <c r="AC43" i="12"/>
  <c r="AB43" i="12"/>
  <c r="AA43" i="12"/>
  <c r="Z43" i="12"/>
  <c r="Y43" i="12"/>
  <c r="X43" i="12"/>
  <c r="Y44" i="13"/>
  <c r="Z44" i="13"/>
  <c r="AA44" i="13"/>
  <c r="AB44" i="13"/>
  <c r="AC44" i="13"/>
  <c r="AD44" i="13"/>
  <c r="AE44" i="13"/>
  <c r="AF44" i="13"/>
  <c r="AG44" i="13"/>
  <c r="X44" i="13"/>
  <c r="X41" i="15"/>
  <c r="Y41" i="15"/>
  <c r="Z41" i="15"/>
  <c r="AA41" i="15"/>
  <c r="AB41" i="15"/>
  <c r="AC41" i="15"/>
  <c r="AD41" i="15"/>
  <c r="AE41" i="15"/>
  <c r="AF41" i="15"/>
  <c r="W41" i="15"/>
  <c r="X44" i="5"/>
  <c r="Y44" i="5"/>
  <c r="Z44" i="5"/>
  <c r="AA44" i="5"/>
  <c r="W44" i="5"/>
  <c r="Y41" i="21"/>
  <c r="Z41" i="21"/>
  <c r="AA41" i="21"/>
  <c r="AB41" i="21"/>
  <c r="AC41" i="21"/>
  <c r="AD41" i="21"/>
  <c r="AE41" i="21"/>
  <c r="AF41" i="21"/>
  <c r="AG41" i="21"/>
  <c r="X41" i="21"/>
  <c r="AG44" i="6"/>
  <c r="AF44" i="6"/>
  <c r="AE44" i="6"/>
  <c r="AD44" i="6"/>
  <c r="AC44" i="6"/>
  <c r="AB44" i="6"/>
  <c r="AA44" i="6"/>
  <c r="Z44" i="6"/>
  <c r="Y44" i="6"/>
  <c r="X44" i="6"/>
  <c r="Z46" i="1"/>
  <c r="AA46" i="1"/>
  <c r="AB46" i="1"/>
  <c r="AC46" i="1"/>
  <c r="AD46" i="1"/>
  <c r="AE46" i="1"/>
  <c r="AF46" i="1"/>
  <c r="AG46" i="1"/>
  <c r="AH46" i="1"/>
  <c r="Y46" i="1"/>
  <c r="K35" i="29" l="1"/>
  <c r="J35" i="29"/>
  <c r="K33" i="29"/>
  <c r="K34" i="29" s="1"/>
  <c r="X33" i="29" s="1"/>
  <c r="J33" i="29"/>
  <c r="J34" i="29" s="1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K35" i="27"/>
  <c r="J35" i="27"/>
  <c r="K34" i="27"/>
  <c r="X33" i="27" s="1"/>
  <c r="K33" i="27"/>
  <c r="J33" i="27"/>
  <c r="J34" i="27" s="1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K35" i="26"/>
  <c r="J35" i="26"/>
  <c r="K33" i="26"/>
  <c r="K34" i="26" s="1"/>
  <c r="J33" i="26"/>
  <c r="J34" i="26" s="1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K35" i="25"/>
  <c r="J35" i="25"/>
  <c r="K33" i="25"/>
  <c r="K34" i="25" s="1"/>
  <c r="X33" i="25" s="1"/>
  <c r="J33" i="25"/>
  <c r="J34" i="25" s="1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K35" i="24"/>
  <c r="J35" i="24"/>
  <c r="K33" i="24"/>
  <c r="K34" i="24" s="1"/>
  <c r="J33" i="24"/>
  <c r="J34" i="24" s="1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K35" i="23"/>
  <c r="J35" i="23"/>
  <c r="J34" i="23"/>
  <c r="J36" i="23" s="1"/>
  <c r="K33" i="23"/>
  <c r="K34" i="23" s="1"/>
  <c r="X33" i="23" s="1"/>
  <c r="J33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S35" i="18"/>
  <c r="R35" i="18"/>
  <c r="Q35" i="18"/>
  <c r="P35" i="18"/>
  <c r="P36" i="18" s="1"/>
  <c r="O35" i="18"/>
  <c r="N35" i="18"/>
  <c r="M35" i="18"/>
  <c r="L35" i="18"/>
  <c r="K35" i="18"/>
  <c r="J35" i="18"/>
  <c r="M34" i="18"/>
  <c r="Z33" i="18" s="1"/>
  <c r="K34" i="18"/>
  <c r="S33" i="18"/>
  <c r="S34" i="18" s="1"/>
  <c r="R33" i="18"/>
  <c r="R34" i="18" s="1"/>
  <c r="R36" i="18" s="1"/>
  <c r="Q33" i="18"/>
  <c r="Q34" i="18" s="1"/>
  <c r="AD33" i="18" s="1"/>
  <c r="P33" i="18"/>
  <c r="P34" i="18" s="1"/>
  <c r="AC33" i="18" s="1"/>
  <c r="O33" i="18"/>
  <c r="O34" i="18" s="1"/>
  <c r="N33" i="18"/>
  <c r="N34" i="18" s="1"/>
  <c r="M33" i="18"/>
  <c r="L33" i="18"/>
  <c r="L34" i="18" s="1"/>
  <c r="K33" i="18"/>
  <c r="J33" i="18"/>
  <c r="J34" i="18" s="1"/>
  <c r="W33" i="18" s="1"/>
  <c r="AD32" i="18"/>
  <c r="AC32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S35" i="16"/>
  <c r="R35" i="16"/>
  <c r="Q35" i="16"/>
  <c r="P35" i="16"/>
  <c r="O35" i="16"/>
  <c r="N35" i="16"/>
  <c r="M35" i="16"/>
  <c r="L35" i="16"/>
  <c r="K35" i="16"/>
  <c r="J35" i="16"/>
  <c r="N34" i="16"/>
  <c r="M34" i="16"/>
  <c r="L34" i="16"/>
  <c r="S33" i="16"/>
  <c r="S34" i="16" s="1"/>
  <c r="AF32" i="16" s="1"/>
  <c r="R33" i="16"/>
  <c r="R34" i="16" s="1"/>
  <c r="AE33" i="16" s="1"/>
  <c r="Q33" i="16"/>
  <c r="Q34" i="16" s="1"/>
  <c r="P33" i="16"/>
  <c r="P34" i="16" s="1"/>
  <c r="O33" i="16"/>
  <c r="O34" i="16" s="1"/>
  <c r="AB32" i="16" s="1"/>
  <c r="N33" i="16"/>
  <c r="M33" i="16"/>
  <c r="L33" i="16"/>
  <c r="K33" i="16"/>
  <c r="K34" i="16" s="1"/>
  <c r="J33" i="16"/>
  <c r="J34" i="16" s="1"/>
  <c r="W33" i="16" s="1"/>
  <c r="AE32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S35" i="15"/>
  <c r="R35" i="15"/>
  <c r="Q35" i="15"/>
  <c r="P35" i="15"/>
  <c r="O35" i="15"/>
  <c r="N35" i="15"/>
  <c r="M35" i="15"/>
  <c r="L35" i="15"/>
  <c r="K35" i="15"/>
  <c r="J35" i="15"/>
  <c r="O34" i="15"/>
  <c r="AE33" i="15"/>
  <c r="AB33" i="15"/>
  <c r="S33" i="15"/>
  <c r="S34" i="15" s="1"/>
  <c r="AF33" i="15" s="1"/>
  <c r="R33" i="15"/>
  <c r="R34" i="15" s="1"/>
  <c r="Q33" i="15"/>
  <c r="Q34" i="15" s="1"/>
  <c r="P33" i="15"/>
  <c r="P34" i="15" s="1"/>
  <c r="O33" i="15"/>
  <c r="N33" i="15"/>
  <c r="N34" i="15" s="1"/>
  <c r="M33" i="15"/>
  <c r="M34" i="15" s="1"/>
  <c r="Z32" i="15" s="1"/>
  <c r="L33" i="15"/>
  <c r="L34" i="15" s="1"/>
  <c r="L36" i="15" s="1"/>
  <c r="K33" i="15"/>
  <c r="K34" i="15" s="1"/>
  <c r="X33" i="15" s="1"/>
  <c r="J33" i="15"/>
  <c r="J34" i="15" s="1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R36" i="2"/>
  <c r="J36" i="2"/>
  <c r="S35" i="2"/>
  <c r="R35" i="2"/>
  <c r="Q35" i="2"/>
  <c r="P35" i="2"/>
  <c r="O35" i="2"/>
  <c r="N35" i="2"/>
  <c r="M35" i="2"/>
  <c r="L35" i="2"/>
  <c r="K35" i="2"/>
  <c r="J35" i="2"/>
  <c r="S34" i="2"/>
  <c r="N34" i="2"/>
  <c r="K34" i="2"/>
  <c r="AA33" i="2"/>
  <c r="S33" i="2"/>
  <c r="R33" i="2"/>
  <c r="R34" i="2" s="1"/>
  <c r="AE33" i="2" s="1"/>
  <c r="Q33" i="2"/>
  <c r="Q34" i="2" s="1"/>
  <c r="P33" i="2"/>
  <c r="P34" i="2" s="1"/>
  <c r="O33" i="2"/>
  <c r="O34" i="2" s="1"/>
  <c r="N33" i="2"/>
  <c r="M33" i="2"/>
  <c r="M34" i="2" s="1"/>
  <c r="L33" i="2"/>
  <c r="L34" i="2" s="1"/>
  <c r="K33" i="2"/>
  <c r="J33" i="2"/>
  <c r="J34" i="2" s="1"/>
  <c r="W33" i="2" s="1"/>
  <c r="AE32" i="2"/>
  <c r="W32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AD33" i="2" l="1"/>
  <c r="AD32" i="2"/>
  <c r="Y32" i="18"/>
  <c r="Y33" i="18"/>
  <c r="AC33" i="15"/>
  <c r="AC32" i="15"/>
  <c r="AF32" i="15"/>
  <c r="AB33" i="16"/>
  <c r="O36" i="16"/>
  <c r="K36" i="15"/>
  <c r="X32" i="15"/>
  <c r="Q36" i="18"/>
  <c r="W33" i="23"/>
  <c r="W33" i="29"/>
  <c r="J36" i="29"/>
  <c r="W32" i="29"/>
  <c r="W34" i="29" s="1"/>
  <c r="X32" i="29"/>
  <c r="K36" i="29"/>
  <c r="W33" i="27"/>
  <c r="J36" i="27"/>
  <c r="W32" i="27"/>
  <c r="X32" i="27"/>
  <c r="K36" i="27"/>
  <c r="W33" i="26"/>
  <c r="J36" i="26"/>
  <c r="X33" i="26"/>
  <c r="X38" i="26" s="1"/>
  <c r="K36" i="26"/>
  <c r="W33" i="25"/>
  <c r="J36" i="25"/>
  <c r="K36" i="25"/>
  <c r="W33" i="24"/>
  <c r="J36" i="24"/>
  <c r="X33" i="24"/>
  <c r="X38" i="24" s="1"/>
  <c r="K36" i="24"/>
  <c r="K36" i="23"/>
  <c r="AF33" i="18"/>
  <c r="S36" i="18"/>
  <c r="AF32" i="18"/>
  <c r="AA32" i="18"/>
  <c r="N36" i="18"/>
  <c r="AA33" i="18"/>
  <c r="AE33" i="18"/>
  <c r="AE32" i="18"/>
  <c r="AB32" i="18"/>
  <c r="O36" i="18"/>
  <c r="AB33" i="18"/>
  <c r="X33" i="18"/>
  <c r="K36" i="18"/>
  <c r="J36" i="18"/>
  <c r="W32" i="18"/>
  <c r="L36" i="18"/>
  <c r="X32" i="18"/>
  <c r="M36" i="18"/>
  <c r="Z32" i="18"/>
  <c r="AD33" i="16"/>
  <c r="AD32" i="16"/>
  <c r="Q36" i="16"/>
  <c r="Y33" i="16"/>
  <c r="L36" i="16"/>
  <c r="Y32" i="16"/>
  <c r="AC32" i="16"/>
  <c r="AC33" i="16"/>
  <c r="X33" i="16"/>
  <c r="K36" i="16"/>
  <c r="X32" i="16"/>
  <c r="P36" i="16"/>
  <c r="M36" i="16"/>
  <c r="Z32" i="16"/>
  <c r="N36" i="16"/>
  <c r="AA32" i="16"/>
  <c r="R36" i="16"/>
  <c r="W32" i="16"/>
  <c r="Z33" i="16"/>
  <c r="S36" i="16"/>
  <c r="AF33" i="16"/>
  <c r="AA33" i="16"/>
  <c r="J36" i="16"/>
  <c r="AA33" i="15"/>
  <c r="AA32" i="15"/>
  <c r="N36" i="15"/>
  <c r="AD32" i="15"/>
  <c r="AD33" i="15"/>
  <c r="Q36" i="15"/>
  <c r="J36" i="15"/>
  <c r="W32" i="15"/>
  <c r="W33" i="15"/>
  <c r="R36" i="15"/>
  <c r="AE32" i="15"/>
  <c r="M36" i="15"/>
  <c r="Z33" i="15"/>
  <c r="Y32" i="15"/>
  <c r="Y33" i="15"/>
  <c r="AB32" i="15"/>
  <c r="O36" i="15"/>
  <c r="S36" i="15"/>
  <c r="P36" i="15"/>
  <c r="AC32" i="2"/>
  <c r="AC33" i="2"/>
  <c r="M36" i="2"/>
  <c r="Z32" i="2"/>
  <c r="Z33" i="2"/>
  <c r="P36" i="2"/>
  <c r="Y33" i="2"/>
  <c r="L36" i="2"/>
  <c r="Y32" i="2"/>
  <c r="AB32" i="2"/>
  <c r="AB33" i="2"/>
  <c r="X33" i="2"/>
  <c r="K36" i="2"/>
  <c r="X32" i="2"/>
  <c r="O36" i="2"/>
  <c r="N36" i="2"/>
  <c r="AA32" i="2"/>
  <c r="AF33" i="2"/>
  <c r="S36" i="2"/>
  <c r="AF32" i="2"/>
  <c r="Q36" i="2"/>
  <c r="N35" i="3"/>
  <c r="M35" i="3"/>
  <c r="L35" i="3"/>
  <c r="K35" i="3"/>
  <c r="J35" i="3"/>
  <c r="N33" i="3"/>
  <c r="N34" i="3" s="1"/>
  <c r="M33" i="3"/>
  <c r="M34" i="3" s="1"/>
  <c r="L33" i="3"/>
  <c r="L34" i="3" s="1"/>
  <c r="K33" i="3"/>
  <c r="K34" i="3" s="1"/>
  <c r="J33" i="3"/>
  <c r="J34" i="3" s="1"/>
  <c r="W33" i="3" s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N35" i="5"/>
  <c r="M35" i="5"/>
  <c r="L35" i="5"/>
  <c r="K35" i="5"/>
  <c r="J35" i="5"/>
  <c r="N33" i="5"/>
  <c r="N34" i="5" s="1"/>
  <c r="AA33" i="5" s="1"/>
  <c r="M33" i="5"/>
  <c r="M34" i="5" s="1"/>
  <c r="Z32" i="5" s="1"/>
  <c r="L33" i="5"/>
  <c r="L34" i="5" s="1"/>
  <c r="Y33" i="5" s="1"/>
  <c r="K33" i="5"/>
  <c r="K34" i="5" s="1"/>
  <c r="J33" i="5"/>
  <c r="J34" i="5" s="1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N35" i="30"/>
  <c r="M35" i="30"/>
  <c r="L35" i="30"/>
  <c r="K35" i="30"/>
  <c r="J35" i="30"/>
  <c r="L34" i="30"/>
  <c r="N33" i="30"/>
  <c r="N34" i="30" s="1"/>
  <c r="M33" i="30"/>
  <c r="M34" i="30" s="1"/>
  <c r="Z33" i="30" s="1"/>
  <c r="L33" i="30"/>
  <c r="K33" i="30"/>
  <c r="K34" i="30" s="1"/>
  <c r="J33" i="30"/>
  <c r="J34" i="30" s="1"/>
  <c r="X32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X34" i="29" l="1"/>
  <c r="X38" i="29"/>
  <c r="X38" i="23"/>
  <c r="X34" i="27"/>
  <c r="X38" i="27"/>
  <c r="U36" i="2"/>
  <c r="K37" i="2" s="1"/>
  <c r="W34" i="27"/>
  <c r="X38" i="25"/>
  <c r="N36" i="3"/>
  <c r="AA32" i="3"/>
  <c r="AA33" i="3"/>
  <c r="M36" i="29"/>
  <c r="K37" i="29" s="1"/>
  <c r="M36" i="27"/>
  <c r="K37" i="27" s="1"/>
  <c r="M36" i="26"/>
  <c r="K37" i="26" s="1"/>
  <c r="M36" i="25"/>
  <c r="J37" i="25" s="1"/>
  <c r="K37" i="25"/>
  <c r="M36" i="24"/>
  <c r="K37" i="24" s="1"/>
  <c r="M36" i="23"/>
  <c r="J37" i="23" s="1"/>
  <c r="U36" i="18"/>
  <c r="S37" i="18" s="1"/>
  <c r="O37" i="18"/>
  <c r="M37" i="18"/>
  <c r="U36" i="16"/>
  <c r="O37" i="16" s="1"/>
  <c r="Q37" i="16"/>
  <c r="M37" i="16"/>
  <c r="U36" i="15"/>
  <c r="N37" i="15" s="1"/>
  <c r="P37" i="15"/>
  <c r="S37" i="15"/>
  <c r="R37" i="2"/>
  <c r="N37" i="2"/>
  <c r="O37" i="2"/>
  <c r="L37" i="2"/>
  <c r="S37" i="2"/>
  <c r="X33" i="3"/>
  <c r="K36" i="3"/>
  <c r="X32" i="3"/>
  <c r="L36" i="3"/>
  <c r="Y32" i="3"/>
  <c r="Y33" i="3"/>
  <c r="Z32" i="3"/>
  <c r="Z33" i="3"/>
  <c r="M36" i="3"/>
  <c r="J36" i="3"/>
  <c r="W32" i="3"/>
  <c r="M36" i="5"/>
  <c r="J36" i="5"/>
  <c r="W33" i="5"/>
  <c r="W32" i="5"/>
  <c r="X33" i="5"/>
  <c r="X32" i="5"/>
  <c r="K36" i="5"/>
  <c r="Z33" i="5"/>
  <c r="N36" i="5"/>
  <c r="L36" i="5"/>
  <c r="Y32" i="5"/>
  <c r="AA32" i="5"/>
  <c r="W32" i="30"/>
  <c r="W33" i="30"/>
  <c r="X33" i="30"/>
  <c r="K36" i="30"/>
  <c r="AA33" i="30"/>
  <c r="N36" i="30"/>
  <c r="AA32" i="30"/>
  <c r="J36" i="30"/>
  <c r="Y33" i="30"/>
  <c r="L36" i="30"/>
  <c r="Y32" i="30"/>
  <c r="Z32" i="30"/>
  <c r="M36" i="30"/>
  <c r="Q37" i="15" l="1"/>
  <c r="S37" i="16"/>
  <c r="K37" i="18"/>
  <c r="K30" i="18" s="1"/>
  <c r="X30" i="18" s="1"/>
  <c r="M37" i="2"/>
  <c r="M11" i="2" s="1"/>
  <c r="Z11" i="2" s="1"/>
  <c r="R37" i="15"/>
  <c r="K37" i="16"/>
  <c r="K29" i="16" s="1"/>
  <c r="X29" i="16" s="1"/>
  <c r="L37" i="18"/>
  <c r="L8" i="18" s="1"/>
  <c r="Y8" i="18" s="1"/>
  <c r="Q37" i="2"/>
  <c r="Q8" i="2" s="1"/>
  <c r="AD8" i="2" s="1"/>
  <c r="M37" i="15"/>
  <c r="J37" i="18"/>
  <c r="P37" i="2"/>
  <c r="P28" i="2" s="1"/>
  <c r="AC28" i="2" s="1"/>
  <c r="O37" i="15"/>
  <c r="O20" i="15" s="1"/>
  <c r="AB20" i="15" s="1"/>
  <c r="P37" i="16"/>
  <c r="N37" i="16"/>
  <c r="N16" i="16" s="1"/>
  <c r="AA16" i="16" s="1"/>
  <c r="N37" i="18"/>
  <c r="N27" i="18" s="1"/>
  <c r="AA27" i="18" s="1"/>
  <c r="J37" i="2"/>
  <c r="J11" i="2" s="1"/>
  <c r="W11" i="2" s="1"/>
  <c r="L37" i="16"/>
  <c r="J37" i="27"/>
  <c r="R37" i="16"/>
  <c r="R15" i="16" s="1"/>
  <c r="AE15" i="16" s="1"/>
  <c r="K27" i="29"/>
  <c r="X27" i="29" s="1"/>
  <c r="X62" i="29" s="1"/>
  <c r="K19" i="29"/>
  <c r="X19" i="29" s="1"/>
  <c r="X54" i="29" s="1"/>
  <c r="K11" i="29"/>
  <c r="X11" i="29" s="1"/>
  <c r="X46" i="29" s="1"/>
  <c r="K29" i="29"/>
  <c r="X29" i="29" s="1"/>
  <c r="X64" i="29" s="1"/>
  <c r="K21" i="29"/>
  <c r="X21" i="29" s="1"/>
  <c r="X56" i="29" s="1"/>
  <c r="K13" i="29"/>
  <c r="X13" i="29" s="1"/>
  <c r="X48" i="29" s="1"/>
  <c r="K24" i="29"/>
  <c r="X24" i="29" s="1"/>
  <c r="X59" i="29" s="1"/>
  <c r="K16" i="29"/>
  <c r="X16" i="29" s="1"/>
  <c r="X51" i="29" s="1"/>
  <c r="K8" i="29"/>
  <c r="X8" i="29" s="1"/>
  <c r="X43" i="29" s="1"/>
  <c r="K20" i="29"/>
  <c r="X20" i="29" s="1"/>
  <c r="X55" i="29" s="1"/>
  <c r="K9" i="29"/>
  <c r="X9" i="29" s="1"/>
  <c r="X44" i="29" s="1"/>
  <c r="K18" i="29"/>
  <c r="X18" i="29" s="1"/>
  <c r="X53" i="29" s="1"/>
  <c r="K6" i="29"/>
  <c r="K17" i="29"/>
  <c r="X17" i="29" s="1"/>
  <c r="X52" i="29" s="1"/>
  <c r="K26" i="29"/>
  <c r="X26" i="29" s="1"/>
  <c r="X61" i="29" s="1"/>
  <c r="K10" i="29"/>
  <c r="X10" i="29" s="1"/>
  <c r="X45" i="29" s="1"/>
  <c r="K30" i="29"/>
  <c r="X30" i="29" s="1"/>
  <c r="X65" i="29" s="1"/>
  <c r="K15" i="29"/>
  <c r="X15" i="29" s="1"/>
  <c r="X50" i="29" s="1"/>
  <c r="K22" i="29"/>
  <c r="X22" i="29" s="1"/>
  <c r="X57" i="29" s="1"/>
  <c r="K7" i="29"/>
  <c r="X7" i="29" s="1"/>
  <c r="X42" i="29" s="1"/>
  <c r="K14" i="29"/>
  <c r="X14" i="29" s="1"/>
  <c r="X49" i="29" s="1"/>
  <c r="K25" i="29"/>
  <c r="X25" i="29" s="1"/>
  <c r="X60" i="29" s="1"/>
  <c r="K28" i="29"/>
  <c r="X28" i="29" s="1"/>
  <c r="X63" i="29" s="1"/>
  <c r="K12" i="29"/>
  <c r="X12" i="29" s="1"/>
  <c r="X47" i="29" s="1"/>
  <c r="K23" i="29"/>
  <c r="X23" i="29" s="1"/>
  <c r="X58" i="29" s="1"/>
  <c r="J37" i="29"/>
  <c r="K27" i="27"/>
  <c r="X27" i="27" s="1"/>
  <c r="X62" i="27" s="1"/>
  <c r="K19" i="27"/>
  <c r="X19" i="27" s="1"/>
  <c r="X54" i="27" s="1"/>
  <c r="K12" i="27"/>
  <c r="X12" i="27" s="1"/>
  <c r="X47" i="27" s="1"/>
  <c r="K7" i="27"/>
  <c r="X7" i="27" s="1"/>
  <c r="X42" i="27" s="1"/>
  <c r="K8" i="27"/>
  <c r="X8" i="27" s="1"/>
  <c r="X43" i="27" s="1"/>
  <c r="K28" i="27"/>
  <c r="X28" i="27" s="1"/>
  <c r="X63" i="27" s="1"/>
  <c r="K20" i="27"/>
  <c r="X20" i="27" s="1"/>
  <c r="X55" i="27" s="1"/>
  <c r="K23" i="27"/>
  <c r="X23" i="27" s="1"/>
  <c r="X58" i="27" s="1"/>
  <c r="K15" i="27"/>
  <c r="X15" i="27" s="1"/>
  <c r="X50" i="27" s="1"/>
  <c r="K29" i="27"/>
  <c r="X29" i="27" s="1"/>
  <c r="X64" i="27" s="1"/>
  <c r="K21" i="27"/>
  <c r="X21" i="27" s="1"/>
  <c r="X56" i="27" s="1"/>
  <c r="K13" i="27"/>
  <c r="X13" i="27" s="1"/>
  <c r="X48" i="27" s="1"/>
  <c r="K24" i="27"/>
  <c r="X24" i="27" s="1"/>
  <c r="X59" i="27" s="1"/>
  <c r="K16" i="27"/>
  <c r="X16" i="27" s="1"/>
  <c r="X51" i="27" s="1"/>
  <c r="K17" i="27"/>
  <c r="X17" i="27" s="1"/>
  <c r="X52" i="27" s="1"/>
  <c r="K11" i="27"/>
  <c r="X11" i="27" s="1"/>
  <c r="X46" i="27" s="1"/>
  <c r="K6" i="27"/>
  <c r="K25" i="27"/>
  <c r="X25" i="27" s="1"/>
  <c r="X60" i="27" s="1"/>
  <c r="K30" i="27"/>
  <c r="X30" i="27" s="1"/>
  <c r="X65" i="27" s="1"/>
  <c r="K14" i="27"/>
  <c r="X14" i="27" s="1"/>
  <c r="X49" i="27" s="1"/>
  <c r="K18" i="27"/>
  <c r="X18" i="27" s="1"/>
  <c r="X53" i="27" s="1"/>
  <c r="K22" i="27"/>
  <c r="X22" i="27" s="1"/>
  <c r="X57" i="27" s="1"/>
  <c r="K10" i="27"/>
  <c r="X10" i="27" s="1"/>
  <c r="X45" i="27" s="1"/>
  <c r="K9" i="27"/>
  <c r="X9" i="27" s="1"/>
  <c r="X44" i="27" s="1"/>
  <c r="K26" i="27"/>
  <c r="X26" i="27" s="1"/>
  <c r="X61" i="27" s="1"/>
  <c r="J27" i="27"/>
  <c r="W27" i="27" s="1"/>
  <c r="W62" i="27" s="1"/>
  <c r="J19" i="27"/>
  <c r="W19" i="27" s="1"/>
  <c r="W54" i="27" s="1"/>
  <c r="J28" i="27"/>
  <c r="W28" i="27" s="1"/>
  <c r="W63" i="27" s="1"/>
  <c r="J20" i="27"/>
  <c r="W20" i="27" s="1"/>
  <c r="W55" i="27" s="1"/>
  <c r="J12" i="27"/>
  <c r="W12" i="27" s="1"/>
  <c r="W47" i="27" s="1"/>
  <c r="J29" i="27"/>
  <c r="W29" i="27" s="1"/>
  <c r="W64" i="27" s="1"/>
  <c r="J21" i="27"/>
  <c r="W21" i="27" s="1"/>
  <c r="W56" i="27" s="1"/>
  <c r="J13" i="27"/>
  <c r="W13" i="27" s="1"/>
  <c r="W48" i="27" s="1"/>
  <c r="J7" i="27"/>
  <c r="W7" i="27" s="1"/>
  <c r="W42" i="27" s="1"/>
  <c r="J23" i="27"/>
  <c r="W23" i="27" s="1"/>
  <c r="W58" i="27" s="1"/>
  <c r="J9" i="27"/>
  <c r="W9" i="27" s="1"/>
  <c r="W44" i="27" s="1"/>
  <c r="J11" i="27"/>
  <c r="W11" i="27" s="1"/>
  <c r="W46" i="27" s="1"/>
  <c r="J24" i="27"/>
  <c r="W24" i="27" s="1"/>
  <c r="W59" i="27" s="1"/>
  <c r="J17" i="27"/>
  <c r="W17" i="27" s="1"/>
  <c r="W52" i="27" s="1"/>
  <c r="J6" i="27"/>
  <c r="W6" i="27" s="1"/>
  <c r="J25" i="27"/>
  <c r="W25" i="27" s="1"/>
  <c r="W60" i="27" s="1"/>
  <c r="J10" i="27"/>
  <c r="W10" i="27" s="1"/>
  <c r="W45" i="27" s="1"/>
  <c r="J30" i="27"/>
  <c r="W30" i="27" s="1"/>
  <c r="W65" i="27" s="1"/>
  <c r="J15" i="27"/>
  <c r="W15" i="27" s="1"/>
  <c r="W50" i="27" s="1"/>
  <c r="J8" i="27"/>
  <c r="W8" i="27" s="1"/>
  <c r="W43" i="27" s="1"/>
  <c r="J18" i="27"/>
  <c r="W18" i="27" s="1"/>
  <c r="W53" i="27" s="1"/>
  <c r="J14" i="27"/>
  <c r="W14" i="27" s="1"/>
  <c r="W49" i="27" s="1"/>
  <c r="J16" i="27"/>
  <c r="W16" i="27" s="1"/>
  <c r="W51" i="27" s="1"/>
  <c r="J26" i="27"/>
  <c r="W26" i="27" s="1"/>
  <c r="W61" i="27" s="1"/>
  <c r="J22" i="27"/>
  <c r="W22" i="27" s="1"/>
  <c r="W57" i="27" s="1"/>
  <c r="K25" i="26"/>
  <c r="X25" i="26" s="1"/>
  <c r="X60" i="26" s="1"/>
  <c r="K17" i="26"/>
  <c r="X17" i="26" s="1"/>
  <c r="X52" i="26" s="1"/>
  <c r="K9" i="26"/>
  <c r="X9" i="26" s="1"/>
  <c r="X44" i="26" s="1"/>
  <c r="K24" i="26"/>
  <c r="X24" i="26" s="1"/>
  <c r="X59" i="26" s="1"/>
  <c r="K16" i="26"/>
  <c r="X16" i="26" s="1"/>
  <c r="X51" i="26" s="1"/>
  <c r="K27" i="26"/>
  <c r="X27" i="26" s="1"/>
  <c r="X62" i="26" s="1"/>
  <c r="K8" i="26"/>
  <c r="X8" i="26" s="1"/>
  <c r="X43" i="26" s="1"/>
  <c r="K30" i="26"/>
  <c r="X30" i="26" s="1"/>
  <c r="X65" i="26" s="1"/>
  <c r="K22" i="26"/>
  <c r="X22" i="26" s="1"/>
  <c r="X57" i="26" s="1"/>
  <c r="K14" i="26"/>
  <c r="X14" i="26" s="1"/>
  <c r="X49" i="26" s="1"/>
  <c r="K6" i="26"/>
  <c r="K19" i="26"/>
  <c r="X19" i="26" s="1"/>
  <c r="X54" i="26" s="1"/>
  <c r="K11" i="26"/>
  <c r="X11" i="26" s="1"/>
  <c r="X46" i="26" s="1"/>
  <c r="K12" i="26"/>
  <c r="X12" i="26" s="1"/>
  <c r="X47" i="26" s="1"/>
  <c r="K10" i="26"/>
  <c r="X10" i="26" s="1"/>
  <c r="X45" i="26" s="1"/>
  <c r="K26" i="26"/>
  <c r="X26" i="26" s="1"/>
  <c r="X61" i="26" s="1"/>
  <c r="K29" i="26"/>
  <c r="X29" i="26" s="1"/>
  <c r="X64" i="26" s="1"/>
  <c r="K15" i="26"/>
  <c r="X15" i="26" s="1"/>
  <c r="X50" i="26" s="1"/>
  <c r="K18" i="26"/>
  <c r="X18" i="26" s="1"/>
  <c r="X53" i="26" s="1"/>
  <c r="K23" i="26"/>
  <c r="X23" i="26" s="1"/>
  <c r="X58" i="26" s="1"/>
  <c r="K13" i="26"/>
  <c r="X13" i="26" s="1"/>
  <c r="X48" i="26" s="1"/>
  <c r="K20" i="26"/>
  <c r="X20" i="26" s="1"/>
  <c r="X55" i="26" s="1"/>
  <c r="K28" i="26"/>
  <c r="X28" i="26" s="1"/>
  <c r="X63" i="26" s="1"/>
  <c r="K21" i="26"/>
  <c r="X21" i="26" s="1"/>
  <c r="X56" i="26" s="1"/>
  <c r="K7" i="26"/>
  <c r="X7" i="26" s="1"/>
  <c r="X42" i="26" s="1"/>
  <c r="J37" i="26"/>
  <c r="J30" i="25"/>
  <c r="W30" i="25" s="1"/>
  <c r="W65" i="25" s="1"/>
  <c r="J22" i="25"/>
  <c r="W22" i="25" s="1"/>
  <c r="W57" i="25" s="1"/>
  <c r="J14" i="25"/>
  <c r="W14" i="25" s="1"/>
  <c r="W49" i="25" s="1"/>
  <c r="J6" i="25"/>
  <c r="W6" i="25" s="1"/>
  <c r="J19" i="25"/>
  <c r="W19" i="25" s="1"/>
  <c r="W54" i="25" s="1"/>
  <c r="J11" i="25"/>
  <c r="W11" i="25" s="1"/>
  <c r="W46" i="25" s="1"/>
  <c r="J27" i="25"/>
  <c r="W27" i="25" s="1"/>
  <c r="W62" i="25" s="1"/>
  <c r="J13" i="25"/>
  <c r="W13" i="25" s="1"/>
  <c r="W48" i="25" s="1"/>
  <c r="J15" i="25"/>
  <c r="W15" i="25" s="1"/>
  <c r="W50" i="25" s="1"/>
  <c r="J12" i="25"/>
  <c r="W12" i="25" s="1"/>
  <c r="W47" i="25" s="1"/>
  <c r="J8" i="25"/>
  <c r="W8" i="25" s="1"/>
  <c r="W43" i="25" s="1"/>
  <c r="J18" i="25"/>
  <c r="W18" i="25" s="1"/>
  <c r="W53" i="25" s="1"/>
  <c r="J20" i="25"/>
  <c r="W20" i="25" s="1"/>
  <c r="W55" i="25" s="1"/>
  <c r="J28" i="25"/>
  <c r="W28" i="25" s="1"/>
  <c r="W63" i="25" s="1"/>
  <c r="J9" i="25"/>
  <c r="W9" i="25" s="1"/>
  <c r="W44" i="25" s="1"/>
  <c r="J10" i="25"/>
  <c r="W10" i="25" s="1"/>
  <c r="W45" i="25" s="1"/>
  <c r="J24" i="25"/>
  <c r="W24" i="25" s="1"/>
  <c r="W59" i="25" s="1"/>
  <c r="J17" i="25"/>
  <c r="W17" i="25" s="1"/>
  <c r="W52" i="25" s="1"/>
  <c r="J21" i="25"/>
  <c r="W21" i="25" s="1"/>
  <c r="W56" i="25" s="1"/>
  <c r="J25" i="25"/>
  <c r="W25" i="25" s="1"/>
  <c r="W60" i="25" s="1"/>
  <c r="J7" i="25"/>
  <c r="W7" i="25" s="1"/>
  <c r="W42" i="25" s="1"/>
  <c r="J29" i="25"/>
  <c r="W29" i="25" s="1"/>
  <c r="W64" i="25" s="1"/>
  <c r="J26" i="25"/>
  <c r="W26" i="25" s="1"/>
  <c r="W61" i="25" s="1"/>
  <c r="J23" i="25"/>
  <c r="W23" i="25" s="1"/>
  <c r="W58" i="25" s="1"/>
  <c r="J16" i="25"/>
  <c r="W16" i="25" s="1"/>
  <c r="W51" i="25" s="1"/>
  <c r="K25" i="25"/>
  <c r="X25" i="25" s="1"/>
  <c r="X60" i="25" s="1"/>
  <c r="K17" i="25"/>
  <c r="X17" i="25" s="1"/>
  <c r="X52" i="25" s="1"/>
  <c r="K9" i="25"/>
  <c r="X9" i="25" s="1"/>
  <c r="X44" i="25" s="1"/>
  <c r="K27" i="25"/>
  <c r="X27" i="25" s="1"/>
  <c r="X62" i="25" s="1"/>
  <c r="K30" i="25"/>
  <c r="X30" i="25" s="1"/>
  <c r="X65" i="25" s="1"/>
  <c r="K14" i="25"/>
  <c r="X14" i="25" s="1"/>
  <c r="X49" i="25" s="1"/>
  <c r="K19" i="25"/>
  <c r="X19" i="25" s="1"/>
  <c r="X54" i="25" s="1"/>
  <c r="K11" i="25"/>
  <c r="X11" i="25" s="1"/>
  <c r="X46" i="25" s="1"/>
  <c r="K22" i="25"/>
  <c r="X22" i="25" s="1"/>
  <c r="X57" i="25" s="1"/>
  <c r="K6" i="25"/>
  <c r="K15" i="25"/>
  <c r="X15" i="25" s="1"/>
  <c r="X50" i="25" s="1"/>
  <c r="K10" i="25"/>
  <c r="X10" i="25" s="1"/>
  <c r="X45" i="25" s="1"/>
  <c r="K29" i="25"/>
  <c r="X29" i="25" s="1"/>
  <c r="X64" i="25" s="1"/>
  <c r="K7" i="25"/>
  <c r="X7" i="25" s="1"/>
  <c r="X42" i="25" s="1"/>
  <c r="K20" i="25"/>
  <c r="X20" i="25" s="1"/>
  <c r="X55" i="25" s="1"/>
  <c r="K21" i="25"/>
  <c r="X21" i="25" s="1"/>
  <c r="X56" i="25" s="1"/>
  <c r="K18" i="25"/>
  <c r="X18" i="25" s="1"/>
  <c r="X53" i="25" s="1"/>
  <c r="K24" i="25"/>
  <c r="X24" i="25" s="1"/>
  <c r="X59" i="25" s="1"/>
  <c r="K12" i="25"/>
  <c r="X12" i="25" s="1"/>
  <c r="X47" i="25" s="1"/>
  <c r="K26" i="25"/>
  <c r="X26" i="25" s="1"/>
  <c r="X61" i="25" s="1"/>
  <c r="K16" i="25"/>
  <c r="X16" i="25" s="1"/>
  <c r="X51" i="25" s="1"/>
  <c r="K28" i="25"/>
  <c r="X28" i="25" s="1"/>
  <c r="X63" i="25" s="1"/>
  <c r="K13" i="25"/>
  <c r="X13" i="25" s="1"/>
  <c r="X48" i="25" s="1"/>
  <c r="K23" i="25"/>
  <c r="X23" i="25" s="1"/>
  <c r="X58" i="25" s="1"/>
  <c r="K8" i="25"/>
  <c r="X8" i="25" s="1"/>
  <c r="X43" i="25" s="1"/>
  <c r="K27" i="24"/>
  <c r="X27" i="24" s="1"/>
  <c r="X62" i="24" s="1"/>
  <c r="K19" i="24"/>
  <c r="X19" i="24" s="1"/>
  <c r="X54" i="24" s="1"/>
  <c r="K11" i="24"/>
  <c r="X11" i="24" s="1"/>
  <c r="X46" i="24" s="1"/>
  <c r="K22" i="24"/>
  <c r="X22" i="24" s="1"/>
  <c r="X57" i="24" s="1"/>
  <c r="K14" i="24"/>
  <c r="X14" i="24" s="1"/>
  <c r="X49" i="24" s="1"/>
  <c r="K6" i="24"/>
  <c r="K30" i="24"/>
  <c r="X30" i="24" s="1"/>
  <c r="X65" i="24" s="1"/>
  <c r="K12" i="24"/>
  <c r="X12" i="24" s="1"/>
  <c r="X47" i="24" s="1"/>
  <c r="K28" i="24"/>
  <c r="X28" i="24" s="1"/>
  <c r="X63" i="24" s="1"/>
  <c r="K20" i="24"/>
  <c r="X20" i="24" s="1"/>
  <c r="X55" i="24" s="1"/>
  <c r="K21" i="24"/>
  <c r="X21" i="24" s="1"/>
  <c r="X56" i="24" s="1"/>
  <c r="K10" i="24"/>
  <c r="X10" i="24" s="1"/>
  <c r="X45" i="24" s="1"/>
  <c r="K8" i="24"/>
  <c r="X8" i="24" s="1"/>
  <c r="X43" i="24" s="1"/>
  <c r="K29" i="24"/>
  <c r="X29" i="24" s="1"/>
  <c r="X64" i="24" s="1"/>
  <c r="K18" i="24"/>
  <c r="X18" i="24" s="1"/>
  <c r="X53" i="24" s="1"/>
  <c r="K16" i="24"/>
  <c r="X16" i="24" s="1"/>
  <c r="X51" i="24" s="1"/>
  <c r="K9" i="24"/>
  <c r="X9" i="24" s="1"/>
  <c r="X44" i="24" s="1"/>
  <c r="K24" i="24"/>
  <c r="X24" i="24" s="1"/>
  <c r="X59" i="24" s="1"/>
  <c r="K17" i="24"/>
  <c r="X17" i="24" s="1"/>
  <c r="X52" i="24" s="1"/>
  <c r="K25" i="24"/>
  <c r="X25" i="24" s="1"/>
  <c r="X60" i="24" s="1"/>
  <c r="K7" i="24"/>
  <c r="X7" i="24" s="1"/>
  <c r="X42" i="24" s="1"/>
  <c r="K26" i="24"/>
  <c r="X26" i="24" s="1"/>
  <c r="X61" i="24" s="1"/>
  <c r="K15" i="24"/>
  <c r="X15" i="24" s="1"/>
  <c r="X50" i="24" s="1"/>
  <c r="K13" i="24"/>
  <c r="X13" i="24" s="1"/>
  <c r="X48" i="24" s="1"/>
  <c r="K23" i="24"/>
  <c r="X23" i="24" s="1"/>
  <c r="X58" i="24" s="1"/>
  <c r="J37" i="24"/>
  <c r="J30" i="23"/>
  <c r="W30" i="23" s="1"/>
  <c r="W65" i="23" s="1"/>
  <c r="J22" i="23"/>
  <c r="W22" i="23" s="1"/>
  <c r="W57" i="23" s="1"/>
  <c r="J14" i="23"/>
  <c r="W14" i="23" s="1"/>
  <c r="W49" i="23" s="1"/>
  <c r="J6" i="23"/>
  <c r="J23" i="23"/>
  <c r="W23" i="23" s="1"/>
  <c r="W58" i="23" s="1"/>
  <c r="J7" i="23"/>
  <c r="W7" i="23" s="1"/>
  <c r="W42" i="23" s="1"/>
  <c r="J15" i="23"/>
  <c r="W15" i="23" s="1"/>
  <c r="W50" i="23" s="1"/>
  <c r="J19" i="23"/>
  <c r="W19" i="23" s="1"/>
  <c r="W54" i="23" s="1"/>
  <c r="J11" i="23"/>
  <c r="W11" i="23" s="1"/>
  <c r="W46" i="23" s="1"/>
  <c r="J27" i="23"/>
  <c r="W27" i="23" s="1"/>
  <c r="W62" i="23" s="1"/>
  <c r="J12" i="23"/>
  <c r="W12" i="23" s="1"/>
  <c r="W47" i="23" s="1"/>
  <c r="J10" i="23"/>
  <c r="W10" i="23" s="1"/>
  <c r="W45" i="23" s="1"/>
  <c r="J8" i="23"/>
  <c r="W8" i="23" s="1"/>
  <c r="W43" i="23" s="1"/>
  <c r="J20" i="23"/>
  <c r="W20" i="23" s="1"/>
  <c r="W55" i="23" s="1"/>
  <c r="J16" i="23"/>
  <c r="W16" i="23" s="1"/>
  <c r="W51" i="23" s="1"/>
  <c r="J24" i="23"/>
  <c r="W24" i="23" s="1"/>
  <c r="W59" i="23" s="1"/>
  <c r="J13" i="23"/>
  <c r="W13" i="23" s="1"/>
  <c r="W48" i="23" s="1"/>
  <c r="J17" i="23"/>
  <c r="W17" i="23" s="1"/>
  <c r="W52" i="23" s="1"/>
  <c r="J21" i="23"/>
  <c r="W21" i="23" s="1"/>
  <c r="W56" i="23" s="1"/>
  <c r="J25" i="23"/>
  <c r="W25" i="23" s="1"/>
  <c r="W60" i="23" s="1"/>
  <c r="J18" i="23"/>
  <c r="W18" i="23" s="1"/>
  <c r="W53" i="23" s="1"/>
  <c r="J26" i="23"/>
  <c r="W26" i="23" s="1"/>
  <c r="W61" i="23" s="1"/>
  <c r="J9" i="23"/>
  <c r="W9" i="23" s="1"/>
  <c r="W44" i="23" s="1"/>
  <c r="J29" i="23"/>
  <c r="W29" i="23" s="1"/>
  <c r="W64" i="23" s="1"/>
  <c r="J28" i="23"/>
  <c r="W28" i="23" s="1"/>
  <c r="W63" i="23" s="1"/>
  <c r="K37" i="23"/>
  <c r="N30" i="18"/>
  <c r="AA30" i="18" s="1"/>
  <c r="N8" i="18"/>
  <c r="AA8" i="18" s="1"/>
  <c r="N22" i="18"/>
  <c r="AA22" i="18" s="1"/>
  <c r="N19" i="18"/>
  <c r="AA19" i="18" s="1"/>
  <c r="N12" i="18"/>
  <c r="AA12" i="18" s="1"/>
  <c r="N15" i="18"/>
  <c r="AA15" i="18" s="1"/>
  <c r="N29" i="18"/>
  <c r="AA29" i="18" s="1"/>
  <c r="M25" i="18"/>
  <c r="Z25" i="18" s="1"/>
  <c r="M22" i="18"/>
  <c r="Z22" i="18" s="1"/>
  <c r="M30" i="18"/>
  <c r="Z30" i="18" s="1"/>
  <c r="M27" i="18"/>
  <c r="Z27" i="18" s="1"/>
  <c r="M19" i="18"/>
  <c r="Z19" i="18" s="1"/>
  <c r="M11" i="18"/>
  <c r="Z11" i="18" s="1"/>
  <c r="M18" i="18"/>
  <c r="Z18" i="18" s="1"/>
  <c r="M10" i="18"/>
  <c r="Z10" i="18" s="1"/>
  <c r="M24" i="18"/>
  <c r="Z24" i="18" s="1"/>
  <c r="M21" i="18"/>
  <c r="Z21" i="18" s="1"/>
  <c r="M13" i="18"/>
  <c r="Z13" i="18" s="1"/>
  <c r="M16" i="18"/>
  <c r="Z16" i="18" s="1"/>
  <c r="M8" i="18"/>
  <c r="Z8" i="18" s="1"/>
  <c r="M23" i="18"/>
  <c r="Z23" i="18" s="1"/>
  <c r="M29" i="18"/>
  <c r="Z29" i="18" s="1"/>
  <c r="M14" i="18"/>
  <c r="Z14" i="18" s="1"/>
  <c r="M15" i="18"/>
  <c r="Z15" i="18" s="1"/>
  <c r="M9" i="18"/>
  <c r="Z9" i="18" s="1"/>
  <c r="M26" i="18"/>
  <c r="Z26" i="18" s="1"/>
  <c r="M6" i="18"/>
  <c r="Z6" i="18" s="1"/>
  <c r="M17" i="18"/>
  <c r="Z17" i="18" s="1"/>
  <c r="M20" i="18"/>
  <c r="Z20" i="18" s="1"/>
  <c r="M7" i="18"/>
  <c r="Z7" i="18" s="1"/>
  <c r="M28" i="18"/>
  <c r="Z28" i="18" s="1"/>
  <c r="M12" i="18"/>
  <c r="Z12" i="18" s="1"/>
  <c r="K16" i="18"/>
  <c r="X16" i="18" s="1"/>
  <c r="K11" i="18"/>
  <c r="X11" i="18" s="1"/>
  <c r="K27" i="18"/>
  <c r="X27" i="18" s="1"/>
  <c r="K24" i="18"/>
  <c r="X24" i="18" s="1"/>
  <c r="K17" i="18"/>
  <c r="X17" i="18" s="1"/>
  <c r="K13" i="18"/>
  <c r="X13" i="18" s="1"/>
  <c r="K22" i="18"/>
  <c r="X22" i="18" s="1"/>
  <c r="K29" i="18"/>
  <c r="X29" i="18" s="1"/>
  <c r="K26" i="18"/>
  <c r="X26" i="18" s="1"/>
  <c r="K25" i="18"/>
  <c r="X25" i="18" s="1"/>
  <c r="K10" i="18"/>
  <c r="X10" i="18" s="1"/>
  <c r="K9" i="18"/>
  <c r="X9" i="18" s="1"/>
  <c r="K23" i="18"/>
  <c r="X23" i="18" s="1"/>
  <c r="K6" i="18"/>
  <c r="X6" i="18" s="1"/>
  <c r="K21" i="18"/>
  <c r="X21" i="18" s="1"/>
  <c r="J28" i="18"/>
  <c r="W28" i="18" s="1"/>
  <c r="J8" i="18"/>
  <c r="W8" i="18" s="1"/>
  <c r="J16" i="18"/>
  <c r="W16" i="18" s="1"/>
  <c r="J24" i="18"/>
  <c r="W24" i="18" s="1"/>
  <c r="J25" i="18"/>
  <c r="W25" i="18" s="1"/>
  <c r="J7" i="18"/>
  <c r="W7" i="18" s="1"/>
  <c r="J13" i="18"/>
  <c r="W13" i="18" s="1"/>
  <c r="J27" i="18"/>
  <c r="W27" i="18" s="1"/>
  <c r="J23" i="18"/>
  <c r="W23" i="18" s="1"/>
  <c r="J18" i="18"/>
  <c r="W18" i="18" s="1"/>
  <c r="J10" i="18"/>
  <c r="W10" i="18" s="1"/>
  <c r="J26" i="18"/>
  <c r="W26" i="18" s="1"/>
  <c r="J20" i="18"/>
  <c r="W20" i="18" s="1"/>
  <c r="J21" i="18"/>
  <c r="W21" i="18" s="1"/>
  <c r="J19" i="18"/>
  <c r="W19" i="18" s="1"/>
  <c r="J22" i="18"/>
  <c r="W22" i="18" s="1"/>
  <c r="J30" i="18"/>
  <c r="W30" i="18" s="1"/>
  <c r="J29" i="18"/>
  <c r="W29" i="18" s="1"/>
  <c r="J12" i="18"/>
  <c r="W12" i="18" s="1"/>
  <c r="J14" i="18"/>
  <c r="W14" i="18" s="1"/>
  <c r="J15" i="18"/>
  <c r="W15" i="18" s="1"/>
  <c r="J11" i="18"/>
  <c r="W11" i="18" s="1"/>
  <c r="J9" i="18"/>
  <c r="W9" i="18" s="1"/>
  <c r="J17" i="18"/>
  <c r="W17" i="18" s="1"/>
  <c r="J6" i="18"/>
  <c r="W6" i="18" s="1"/>
  <c r="S16" i="18"/>
  <c r="AF16" i="18" s="1"/>
  <c r="S27" i="18"/>
  <c r="AF27" i="18" s="1"/>
  <c r="S24" i="18"/>
  <c r="AF24" i="18" s="1"/>
  <c r="S19" i="18"/>
  <c r="AF19" i="18" s="1"/>
  <c r="S11" i="18"/>
  <c r="AF11" i="18" s="1"/>
  <c r="S8" i="18"/>
  <c r="AF8" i="18" s="1"/>
  <c r="S26" i="18"/>
  <c r="AF26" i="18" s="1"/>
  <c r="S29" i="18"/>
  <c r="AF29" i="18" s="1"/>
  <c r="S23" i="18"/>
  <c r="AF23" i="18" s="1"/>
  <c r="S15" i="18"/>
  <c r="AF15" i="18" s="1"/>
  <c r="S12" i="18"/>
  <c r="AF12" i="18" s="1"/>
  <c r="S25" i="18"/>
  <c r="AF25" i="18" s="1"/>
  <c r="S14" i="18"/>
  <c r="AF14" i="18" s="1"/>
  <c r="S10" i="18"/>
  <c r="AF10" i="18" s="1"/>
  <c r="S30" i="18"/>
  <c r="AF30" i="18" s="1"/>
  <c r="S7" i="18"/>
  <c r="AF7" i="18" s="1"/>
  <c r="S13" i="18"/>
  <c r="AF13" i="18" s="1"/>
  <c r="S9" i="18"/>
  <c r="AF9" i="18" s="1"/>
  <c r="S21" i="18"/>
  <c r="AF21" i="18" s="1"/>
  <c r="S6" i="18"/>
  <c r="AF6" i="18" s="1"/>
  <c r="S20" i="18"/>
  <c r="AF20" i="18" s="1"/>
  <c r="S28" i="18"/>
  <c r="AF28" i="18" s="1"/>
  <c r="S18" i="18"/>
  <c r="AF18" i="18" s="1"/>
  <c r="S22" i="18"/>
  <c r="AF22" i="18" s="1"/>
  <c r="S17" i="18"/>
  <c r="AF17" i="18" s="1"/>
  <c r="O24" i="18"/>
  <c r="AB24" i="18" s="1"/>
  <c r="O30" i="18"/>
  <c r="AB30" i="18" s="1"/>
  <c r="O27" i="18"/>
  <c r="AB27" i="18" s="1"/>
  <c r="O28" i="18"/>
  <c r="AB28" i="18" s="1"/>
  <c r="O17" i="18"/>
  <c r="AB17" i="18" s="1"/>
  <c r="O16" i="18"/>
  <c r="AB16" i="18" s="1"/>
  <c r="O9" i="18"/>
  <c r="AB9" i="18" s="1"/>
  <c r="O8" i="18"/>
  <c r="AB8" i="18" s="1"/>
  <c r="O25" i="18"/>
  <c r="AB25" i="18" s="1"/>
  <c r="O20" i="18"/>
  <c r="AB20" i="18" s="1"/>
  <c r="O19" i="18"/>
  <c r="AB19" i="18" s="1"/>
  <c r="O12" i="18"/>
  <c r="AB12" i="18" s="1"/>
  <c r="O11" i="18"/>
  <c r="AB11" i="18" s="1"/>
  <c r="O15" i="18"/>
  <c r="AB15" i="18" s="1"/>
  <c r="O6" i="18"/>
  <c r="AB6" i="18" s="1"/>
  <c r="O14" i="18"/>
  <c r="AB14" i="18" s="1"/>
  <c r="O7" i="18"/>
  <c r="AB7" i="18" s="1"/>
  <c r="O22" i="18"/>
  <c r="AB22" i="18" s="1"/>
  <c r="O10" i="18"/>
  <c r="AB10" i="18" s="1"/>
  <c r="O21" i="18"/>
  <c r="AB21" i="18" s="1"/>
  <c r="O18" i="18"/>
  <c r="AB18" i="18" s="1"/>
  <c r="O23" i="18"/>
  <c r="AB23" i="18" s="1"/>
  <c r="O26" i="18"/>
  <c r="AB26" i="18" s="1"/>
  <c r="O29" i="18"/>
  <c r="AB29" i="18" s="1"/>
  <c r="O13" i="18"/>
  <c r="AB13" i="18" s="1"/>
  <c r="L16" i="18"/>
  <c r="Y16" i="18" s="1"/>
  <c r="L11" i="18"/>
  <c r="Y11" i="18" s="1"/>
  <c r="L23" i="18"/>
  <c r="Y23" i="18" s="1"/>
  <c r="L29" i="18"/>
  <c r="Y29" i="18" s="1"/>
  <c r="L6" i="18"/>
  <c r="Y6" i="18" s="1"/>
  <c r="L25" i="18"/>
  <c r="Y25" i="18" s="1"/>
  <c r="Q37" i="18"/>
  <c r="P37" i="18"/>
  <c r="R37" i="18"/>
  <c r="L16" i="16"/>
  <c r="Y16" i="16" s="1"/>
  <c r="L13" i="16"/>
  <c r="Y13" i="16" s="1"/>
  <c r="L15" i="16"/>
  <c r="Y15" i="16" s="1"/>
  <c r="L29" i="16"/>
  <c r="Y29" i="16" s="1"/>
  <c r="L11" i="16"/>
  <c r="Y11" i="16" s="1"/>
  <c r="L8" i="16"/>
  <c r="Y8" i="16" s="1"/>
  <c r="L21" i="16"/>
  <c r="Y21" i="16" s="1"/>
  <c r="L27" i="16"/>
  <c r="Y27" i="16" s="1"/>
  <c r="L19" i="16"/>
  <c r="Y19" i="16" s="1"/>
  <c r="L24" i="16"/>
  <c r="Y24" i="16" s="1"/>
  <c r="L12" i="16"/>
  <c r="Y12" i="16" s="1"/>
  <c r="L17" i="16"/>
  <c r="Y17" i="16" s="1"/>
  <c r="L14" i="16"/>
  <c r="Y14" i="16" s="1"/>
  <c r="L30" i="16"/>
  <c r="Y30" i="16" s="1"/>
  <c r="L23" i="16"/>
  <c r="Y23" i="16" s="1"/>
  <c r="L20" i="16"/>
  <c r="Y20" i="16" s="1"/>
  <c r="L9" i="16"/>
  <c r="Y9" i="16" s="1"/>
  <c r="L26" i="16"/>
  <c r="Y26" i="16" s="1"/>
  <c r="L28" i="16"/>
  <c r="Y28" i="16" s="1"/>
  <c r="L6" i="16"/>
  <c r="Y6" i="16" s="1"/>
  <c r="L25" i="16"/>
  <c r="Y25" i="16" s="1"/>
  <c r="L7" i="16"/>
  <c r="Y7" i="16" s="1"/>
  <c r="L10" i="16"/>
  <c r="Y10" i="16" s="1"/>
  <c r="L18" i="16"/>
  <c r="Y18" i="16" s="1"/>
  <c r="L22" i="16"/>
  <c r="Y22" i="16" s="1"/>
  <c r="M13" i="16"/>
  <c r="Z13" i="16" s="1"/>
  <c r="M6" i="16"/>
  <c r="Z6" i="16" s="1"/>
  <c r="M16" i="16"/>
  <c r="Z16" i="16" s="1"/>
  <c r="M30" i="16"/>
  <c r="Z30" i="16" s="1"/>
  <c r="M22" i="16"/>
  <c r="Z22" i="16" s="1"/>
  <c r="M27" i="16"/>
  <c r="Z27" i="16" s="1"/>
  <c r="M24" i="16"/>
  <c r="Z24" i="16" s="1"/>
  <c r="M21" i="16"/>
  <c r="Z21" i="16" s="1"/>
  <c r="M29" i="16"/>
  <c r="Z29" i="16" s="1"/>
  <c r="M8" i="16"/>
  <c r="Z8" i="16" s="1"/>
  <c r="M11" i="16"/>
  <c r="Z11" i="16" s="1"/>
  <c r="M19" i="16"/>
  <c r="Z19" i="16" s="1"/>
  <c r="M17" i="16"/>
  <c r="Z17" i="16" s="1"/>
  <c r="M14" i="16"/>
  <c r="Z14" i="16" s="1"/>
  <c r="M7" i="16"/>
  <c r="Z7" i="16" s="1"/>
  <c r="M23" i="16"/>
  <c r="Z23" i="16" s="1"/>
  <c r="M9" i="16"/>
  <c r="Z9" i="16" s="1"/>
  <c r="M15" i="16"/>
  <c r="Z15" i="16" s="1"/>
  <c r="M25" i="16"/>
  <c r="Z25" i="16" s="1"/>
  <c r="M28" i="16"/>
  <c r="Z28" i="16" s="1"/>
  <c r="M18" i="16"/>
  <c r="Z18" i="16" s="1"/>
  <c r="M10" i="16"/>
  <c r="Z10" i="16" s="1"/>
  <c r="M26" i="16"/>
  <c r="Z26" i="16" s="1"/>
  <c r="M12" i="16"/>
  <c r="Z12" i="16" s="1"/>
  <c r="M20" i="16"/>
  <c r="Z20" i="16" s="1"/>
  <c r="S21" i="16"/>
  <c r="AF21" i="16" s="1"/>
  <c r="S26" i="16"/>
  <c r="AF26" i="16" s="1"/>
  <c r="S23" i="16"/>
  <c r="AF23" i="16" s="1"/>
  <c r="S8" i="16"/>
  <c r="AF8" i="16" s="1"/>
  <c r="S24" i="16"/>
  <c r="AF24" i="16" s="1"/>
  <c r="S15" i="16"/>
  <c r="AF15" i="16" s="1"/>
  <c r="S12" i="16"/>
  <c r="AF12" i="16" s="1"/>
  <c r="S29" i="16"/>
  <c r="AF29" i="16" s="1"/>
  <c r="S16" i="16"/>
  <c r="AF16" i="16" s="1"/>
  <c r="S13" i="16"/>
  <c r="AF13" i="16" s="1"/>
  <c r="S18" i="16"/>
  <c r="AF18" i="16" s="1"/>
  <c r="S25" i="16"/>
  <c r="AF25" i="16" s="1"/>
  <c r="S20" i="16"/>
  <c r="AF20" i="16" s="1"/>
  <c r="S22" i="16"/>
  <c r="AF22" i="16" s="1"/>
  <c r="S17" i="16"/>
  <c r="AF17" i="16" s="1"/>
  <c r="S14" i="16"/>
  <c r="AF14" i="16" s="1"/>
  <c r="S19" i="16"/>
  <c r="AF19" i="16" s="1"/>
  <c r="S27" i="16"/>
  <c r="AF27" i="16" s="1"/>
  <c r="S7" i="16"/>
  <c r="AF7" i="16" s="1"/>
  <c r="S9" i="16"/>
  <c r="AF9" i="16" s="1"/>
  <c r="S30" i="16"/>
  <c r="AF30" i="16" s="1"/>
  <c r="S28" i="16"/>
  <c r="AF28" i="16" s="1"/>
  <c r="S10" i="16"/>
  <c r="AF10" i="16" s="1"/>
  <c r="S11" i="16"/>
  <c r="AF11" i="16" s="1"/>
  <c r="S6" i="16"/>
  <c r="AF6" i="16" s="1"/>
  <c r="P19" i="16"/>
  <c r="AC19" i="16" s="1"/>
  <c r="P29" i="16"/>
  <c r="AC29" i="16" s="1"/>
  <c r="P21" i="16"/>
  <c r="AC21" i="16" s="1"/>
  <c r="P13" i="16"/>
  <c r="AC13" i="16" s="1"/>
  <c r="P27" i="16"/>
  <c r="AC27" i="16" s="1"/>
  <c r="P30" i="16"/>
  <c r="AC30" i="16" s="1"/>
  <c r="P22" i="16"/>
  <c r="AC22" i="16" s="1"/>
  <c r="P11" i="16"/>
  <c r="AC11" i="16" s="1"/>
  <c r="P6" i="16"/>
  <c r="AC6" i="16" s="1"/>
  <c r="P15" i="16"/>
  <c r="AC15" i="16" s="1"/>
  <c r="P9" i="16"/>
  <c r="AC9" i="16" s="1"/>
  <c r="P12" i="16"/>
  <c r="AC12" i="16" s="1"/>
  <c r="P14" i="16"/>
  <c r="AC14" i="16" s="1"/>
  <c r="P10" i="16"/>
  <c r="AC10" i="16" s="1"/>
  <c r="P23" i="16"/>
  <c r="AC23" i="16" s="1"/>
  <c r="P8" i="16"/>
  <c r="AC8" i="16" s="1"/>
  <c r="P24" i="16"/>
  <c r="AC24" i="16" s="1"/>
  <c r="P18" i="16"/>
  <c r="AC18" i="16" s="1"/>
  <c r="P20" i="16"/>
  <c r="AC20" i="16" s="1"/>
  <c r="P26" i="16"/>
  <c r="AC26" i="16" s="1"/>
  <c r="P25" i="16"/>
  <c r="AC25" i="16" s="1"/>
  <c r="P16" i="16"/>
  <c r="AC16" i="16" s="1"/>
  <c r="P28" i="16"/>
  <c r="AC28" i="16" s="1"/>
  <c r="P7" i="16"/>
  <c r="AC7" i="16" s="1"/>
  <c r="P17" i="16"/>
  <c r="AC17" i="16" s="1"/>
  <c r="R27" i="16"/>
  <c r="AE27" i="16" s="1"/>
  <c r="R19" i="16"/>
  <c r="AE19" i="16" s="1"/>
  <c r="R11" i="16"/>
  <c r="AE11" i="16" s="1"/>
  <c r="R9" i="16"/>
  <c r="AE9" i="16" s="1"/>
  <c r="R29" i="16"/>
  <c r="AE29" i="16" s="1"/>
  <c r="R23" i="16"/>
  <c r="AE23" i="16" s="1"/>
  <c r="R18" i="16"/>
  <c r="AE18" i="16" s="1"/>
  <c r="R28" i="16"/>
  <c r="AE28" i="16" s="1"/>
  <c r="R20" i="16"/>
  <c r="AE20" i="16" s="1"/>
  <c r="R6" i="16"/>
  <c r="AE6" i="16" s="1"/>
  <c r="R24" i="16"/>
  <c r="AE24" i="16" s="1"/>
  <c r="R7" i="16"/>
  <c r="AE7" i="16" s="1"/>
  <c r="R17" i="16"/>
  <c r="AE17" i="16" s="1"/>
  <c r="R16" i="16"/>
  <c r="AE16" i="16" s="1"/>
  <c r="R8" i="16"/>
  <c r="AE8" i="16" s="1"/>
  <c r="R30" i="16"/>
  <c r="AE30" i="16" s="1"/>
  <c r="N29" i="16"/>
  <c r="AA29" i="16" s="1"/>
  <c r="N21" i="16"/>
  <c r="AA21" i="16" s="1"/>
  <c r="N9" i="16"/>
  <c r="AA9" i="16" s="1"/>
  <c r="N6" i="16"/>
  <c r="AA6" i="16" s="1"/>
  <c r="N30" i="16"/>
  <c r="AA30" i="16" s="1"/>
  <c r="N22" i="16"/>
  <c r="AA22" i="16" s="1"/>
  <c r="N27" i="16"/>
  <c r="AA27" i="16" s="1"/>
  <c r="N8" i="16"/>
  <c r="AA8" i="16" s="1"/>
  <c r="N23" i="16"/>
  <c r="AA23" i="16" s="1"/>
  <c r="N28" i="16"/>
  <c r="AA28" i="16" s="1"/>
  <c r="N15" i="16"/>
  <c r="AA15" i="16" s="1"/>
  <c r="N10" i="16"/>
  <c r="AA10" i="16" s="1"/>
  <c r="N17" i="16"/>
  <c r="AA17" i="16" s="1"/>
  <c r="N26" i="16"/>
  <c r="AA26" i="16" s="1"/>
  <c r="N20" i="16"/>
  <c r="AA20" i="16" s="1"/>
  <c r="N14" i="16"/>
  <c r="AA14" i="16" s="1"/>
  <c r="Q15" i="16"/>
  <c r="AD15" i="16" s="1"/>
  <c r="Q18" i="16"/>
  <c r="AD18" i="16" s="1"/>
  <c r="Q6" i="16"/>
  <c r="AD6" i="16" s="1"/>
  <c r="Q23" i="16"/>
  <c r="AD23" i="16" s="1"/>
  <c r="Q26" i="16"/>
  <c r="AD26" i="16" s="1"/>
  <c r="Q12" i="16"/>
  <c r="AD12" i="16" s="1"/>
  <c r="Q9" i="16"/>
  <c r="AD9" i="16" s="1"/>
  <c r="Q20" i="16"/>
  <c r="AD20" i="16" s="1"/>
  <c r="Q30" i="16"/>
  <c r="AD30" i="16" s="1"/>
  <c r="Q29" i="16"/>
  <c r="AD29" i="16" s="1"/>
  <c r="Q11" i="16"/>
  <c r="AD11" i="16" s="1"/>
  <c r="Q27" i="16"/>
  <c r="AD27" i="16" s="1"/>
  <c r="Q24" i="16"/>
  <c r="AD24" i="16" s="1"/>
  <c r="Q25" i="16"/>
  <c r="AD25" i="16" s="1"/>
  <c r="Q7" i="16"/>
  <c r="AD7" i="16" s="1"/>
  <c r="Q17" i="16"/>
  <c r="AD17" i="16" s="1"/>
  <c r="Q13" i="16"/>
  <c r="AD13" i="16" s="1"/>
  <c r="Q10" i="16"/>
  <c r="AD10" i="16" s="1"/>
  <c r="Q21" i="16"/>
  <c r="AD21" i="16" s="1"/>
  <c r="Q19" i="16"/>
  <c r="AD19" i="16" s="1"/>
  <c r="Q14" i="16"/>
  <c r="AD14" i="16" s="1"/>
  <c r="Q8" i="16"/>
  <c r="AD8" i="16" s="1"/>
  <c r="Q22" i="16"/>
  <c r="AD22" i="16" s="1"/>
  <c r="Q16" i="16"/>
  <c r="AD16" i="16" s="1"/>
  <c r="Q28" i="16"/>
  <c r="AD28" i="16" s="1"/>
  <c r="K15" i="16"/>
  <c r="X15" i="16" s="1"/>
  <c r="K12" i="16"/>
  <c r="X12" i="16" s="1"/>
  <c r="K18" i="16"/>
  <c r="X18" i="16" s="1"/>
  <c r="K23" i="16"/>
  <c r="X23" i="16" s="1"/>
  <c r="K16" i="16"/>
  <c r="X16" i="16" s="1"/>
  <c r="K8" i="16"/>
  <c r="X8" i="16" s="1"/>
  <c r="K10" i="16"/>
  <c r="X10" i="16" s="1"/>
  <c r="K19" i="16"/>
  <c r="X19" i="16" s="1"/>
  <c r="K25" i="16"/>
  <c r="X25" i="16" s="1"/>
  <c r="K20" i="16"/>
  <c r="X20" i="16" s="1"/>
  <c r="K14" i="16"/>
  <c r="X14" i="16" s="1"/>
  <c r="K28" i="16"/>
  <c r="X28" i="16" s="1"/>
  <c r="K7" i="16"/>
  <c r="X7" i="16" s="1"/>
  <c r="K6" i="16"/>
  <c r="X6" i="16" s="1"/>
  <c r="K11" i="16"/>
  <c r="X11" i="16" s="1"/>
  <c r="O24" i="16"/>
  <c r="AB24" i="16" s="1"/>
  <c r="O30" i="16"/>
  <c r="AB30" i="16" s="1"/>
  <c r="O22" i="16"/>
  <c r="AB22" i="16" s="1"/>
  <c r="O27" i="16"/>
  <c r="AB27" i="16" s="1"/>
  <c r="O19" i="16"/>
  <c r="AB19" i="16" s="1"/>
  <c r="O11" i="16"/>
  <c r="AB11" i="16" s="1"/>
  <c r="O8" i="16"/>
  <c r="AB8" i="16" s="1"/>
  <c r="O12" i="16"/>
  <c r="AB12" i="16" s="1"/>
  <c r="O9" i="16"/>
  <c r="AB9" i="16" s="1"/>
  <c r="O16" i="16"/>
  <c r="AB16" i="16" s="1"/>
  <c r="O6" i="16"/>
  <c r="AB6" i="16" s="1"/>
  <c r="O7" i="16"/>
  <c r="AB7" i="16" s="1"/>
  <c r="O17" i="16"/>
  <c r="AB17" i="16" s="1"/>
  <c r="O14" i="16"/>
  <c r="AB14" i="16" s="1"/>
  <c r="O15" i="16"/>
  <c r="AB15" i="16" s="1"/>
  <c r="O28" i="16"/>
  <c r="AB28" i="16" s="1"/>
  <c r="O20" i="16"/>
  <c r="AB20" i="16" s="1"/>
  <c r="O10" i="16"/>
  <c r="AB10" i="16" s="1"/>
  <c r="O18" i="16"/>
  <c r="AB18" i="16" s="1"/>
  <c r="O13" i="16"/>
  <c r="AB13" i="16" s="1"/>
  <c r="O29" i="16"/>
  <c r="AB29" i="16" s="1"/>
  <c r="O21" i="16"/>
  <c r="AB21" i="16" s="1"/>
  <c r="O23" i="16"/>
  <c r="AB23" i="16" s="1"/>
  <c r="O25" i="16"/>
  <c r="AB25" i="16" s="1"/>
  <c r="O26" i="16"/>
  <c r="AB26" i="16" s="1"/>
  <c r="J37" i="16"/>
  <c r="O24" i="15"/>
  <c r="AB24" i="15" s="1"/>
  <c r="O8" i="15"/>
  <c r="AB8" i="15" s="1"/>
  <c r="O23" i="15"/>
  <c r="AB23" i="15" s="1"/>
  <c r="O21" i="15"/>
  <c r="AB21" i="15" s="1"/>
  <c r="O27" i="15"/>
  <c r="AB27" i="15" s="1"/>
  <c r="O14" i="15"/>
  <c r="AB14" i="15" s="1"/>
  <c r="O30" i="15"/>
  <c r="AB30" i="15" s="1"/>
  <c r="O13" i="15"/>
  <c r="AB13" i="15" s="1"/>
  <c r="O28" i="15"/>
  <c r="AB28" i="15" s="1"/>
  <c r="O17" i="15"/>
  <c r="AB17" i="15" s="1"/>
  <c r="O6" i="15"/>
  <c r="AB6" i="15" s="1"/>
  <c r="O26" i="15"/>
  <c r="AB26" i="15" s="1"/>
  <c r="O25" i="15"/>
  <c r="AB25" i="15" s="1"/>
  <c r="N23" i="15"/>
  <c r="AA23" i="15" s="1"/>
  <c r="N7" i="15"/>
  <c r="AA7" i="15" s="1"/>
  <c r="N26" i="15"/>
  <c r="AA26" i="15" s="1"/>
  <c r="N25" i="15"/>
  <c r="AA25" i="15" s="1"/>
  <c r="N24" i="15"/>
  <c r="AA24" i="15" s="1"/>
  <c r="N18" i="15"/>
  <c r="AA18" i="15" s="1"/>
  <c r="N17" i="15"/>
  <c r="AA17" i="15" s="1"/>
  <c r="N16" i="15"/>
  <c r="AA16" i="15" s="1"/>
  <c r="N21" i="15"/>
  <c r="AA21" i="15" s="1"/>
  <c r="N20" i="15"/>
  <c r="AA20" i="15" s="1"/>
  <c r="N19" i="15"/>
  <c r="AA19" i="15" s="1"/>
  <c r="N13" i="15"/>
  <c r="AA13" i="15" s="1"/>
  <c r="N12" i="15"/>
  <c r="AA12" i="15" s="1"/>
  <c r="N11" i="15"/>
  <c r="AA11" i="15" s="1"/>
  <c r="N27" i="15"/>
  <c r="AA27" i="15" s="1"/>
  <c r="N10" i="15"/>
  <c r="AA10" i="15" s="1"/>
  <c r="N8" i="15"/>
  <c r="AA8" i="15" s="1"/>
  <c r="N9" i="15"/>
  <c r="AA9" i="15" s="1"/>
  <c r="N15" i="15"/>
  <c r="AA15" i="15" s="1"/>
  <c r="N22" i="15"/>
  <c r="AA22" i="15" s="1"/>
  <c r="N14" i="15"/>
  <c r="AA14" i="15" s="1"/>
  <c r="N6" i="15"/>
  <c r="AA6" i="15" s="1"/>
  <c r="N28" i="15"/>
  <c r="AA28" i="15" s="1"/>
  <c r="N30" i="15"/>
  <c r="AA30" i="15" s="1"/>
  <c r="N29" i="15"/>
  <c r="AA29" i="15" s="1"/>
  <c r="P24" i="15"/>
  <c r="AC24" i="15" s="1"/>
  <c r="P23" i="15"/>
  <c r="AC23" i="15" s="1"/>
  <c r="P15" i="15"/>
  <c r="AC15" i="15" s="1"/>
  <c r="P7" i="15"/>
  <c r="AC7" i="15" s="1"/>
  <c r="P27" i="15"/>
  <c r="AC27" i="15" s="1"/>
  <c r="P22" i="15"/>
  <c r="AC22" i="15" s="1"/>
  <c r="P30" i="15"/>
  <c r="AC30" i="15" s="1"/>
  <c r="P6" i="15"/>
  <c r="AC6" i="15" s="1"/>
  <c r="P16" i="15"/>
  <c r="AC16" i="15" s="1"/>
  <c r="P14" i="15"/>
  <c r="AC14" i="15" s="1"/>
  <c r="P8" i="15"/>
  <c r="AC8" i="15" s="1"/>
  <c r="P19" i="15"/>
  <c r="AC19" i="15" s="1"/>
  <c r="P12" i="15"/>
  <c r="AC12" i="15" s="1"/>
  <c r="P20" i="15"/>
  <c r="AC20" i="15" s="1"/>
  <c r="P25" i="15"/>
  <c r="AC25" i="15" s="1"/>
  <c r="P26" i="15"/>
  <c r="AC26" i="15" s="1"/>
  <c r="P13" i="15"/>
  <c r="AC13" i="15" s="1"/>
  <c r="P9" i="15"/>
  <c r="AC9" i="15" s="1"/>
  <c r="P11" i="15"/>
  <c r="AC11" i="15" s="1"/>
  <c r="P18" i="15"/>
  <c r="AC18" i="15" s="1"/>
  <c r="P10" i="15"/>
  <c r="AC10" i="15" s="1"/>
  <c r="P21" i="15"/>
  <c r="AC21" i="15" s="1"/>
  <c r="P29" i="15"/>
  <c r="AC29" i="15" s="1"/>
  <c r="P17" i="15"/>
  <c r="AC17" i="15" s="1"/>
  <c r="P28" i="15"/>
  <c r="AC28" i="15" s="1"/>
  <c r="R24" i="15"/>
  <c r="AE24" i="15" s="1"/>
  <c r="R16" i="15"/>
  <c r="AE16" i="15" s="1"/>
  <c r="R8" i="15"/>
  <c r="AE8" i="15" s="1"/>
  <c r="R12" i="15"/>
  <c r="AE12" i="15" s="1"/>
  <c r="R13" i="15"/>
  <c r="AE13" i="15" s="1"/>
  <c r="R20" i="15"/>
  <c r="AE20" i="15" s="1"/>
  <c r="R22" i="15"/>
  <c r="AE22" i="15" s="1"/>
  <c r="R7" i="15"/>
  <c r="AE7" i="15" s="1"/>
  <c r="R23" i="15"/>
  <c r="AE23" i="15" s="1"/>
  <c r="R14" i="15"/>
  <c r="AE14" i="15" s="1"/>
  <c r="R6" i="15"/>
  <c r="AE6" i="15" s="1"/>
  <c r="R28" i="15"/>
  <c r="AE28" i="15" s="1"/>
  <c r="R21" i="15"/>
  <c r="AE21" i="15" s="1"/>
  <c r="R15" i="15"/>
  <c r="AE15" i="15" s="1"/>
  <c r="R29" i="15"/>
  <c r="AE29" i="15" s="1"/>
  <c r="R10" i="15"/>
  <c r="AE10" i="15" s="1"/>
  <c r="R26" i="15"/>
  <c r="AE26" i="15" s="1"/>
  <c r="R27" i="15"/>
  <c r="AE27" i="15" s="1"/>
  <c r="R11" i="15"/>
  <c r="AE11" i="15" s="1"/>
  <c r="R30" i="15"/>
  <c r="AE30" i="15" s="1"/>
  <c r="R19" i="15"/>
  <c r="AE19" i="15" s="1"/>
  <c r="R9" i="15"/>
  <c r="AE9" i="15" s="1"/>
  <c r="R17" i="15"/>
  <c r="AE17" i="15" s="1"/>
  <c r="R18" i="15"/>
  <c r="AE18" i="15" s="1"/>
  <c r="R25" i="15"/>
  <c r="AE25" i="15" s="1"/>
  <c r="L37" i="15"/>
  <c r="K37" i="15"/>
  <c r="M26" i="15"/>
  <c r="Z26" i="15" s="1"/>
  <c r="M25" i="15"/>
  <c r="Z25" i="15" s="1"/>
  <c r="M24" i="15"/>
  <c r="Z24" i="15" s="1"/>
  <c r="M23" i="15"/>
  <c r="Z23" i="15" s="1"/>
  <c r="M18" i="15"/>
  <c r="Z18" i="15" s="1"/>
  <c r="M17" i="15"/>
  <c r="Z17" i="15" s="1"/>
  <c r="M16" i="15"/>
  <c r="Z16" i="15" s="1"/>
  <c r="M15" i="15"/>
  <c r="Z15" i="15" s="1"/>
  <c r="M10" i="15"/>
  <c r="Z10" i="15" s="1"/>
  <c r="M9" i="15"/>
  <c r="Z9" i="15" s="1"/>
  <c r="M8" i="15"/>
  <c r="Z8" i="15" s="1"/>
  <c r="M7" i="15"/>
  <c r="Z7" i="15" s="1"/>
  <c r="M14" i="15"/>
  <c r="Z14" i="15" s="1"/>
  <c r="M6" i="15"/>
  <c r="Z6" i="15" s="1"/>
  <c r="M22" i="15"/>
  <c r="Z22" i="15" s="1"/>
  <c r="M13" i="15"/>
  <c r="Z13" i="15" s="1"/>
  <c r="M21" i="15"/>
  <c r="Z21" i="15" s="1"/>
  <c r="M30" i="15"/>
  <c r="Z30" i="15" s="1"/>
  <c r="M19" i="15"/>
  <c r="Z19" i="15" s="1"/>
  <c r="M29" i="15"/>
  <c r="Z29" i="15" s="1"/>
  <c r="M20" i="15"/>
  <c r="Z20" i="15" s="1"/>
  <c r="M27" i="15"/>
  <c r="Z27" i="15" s="1"/>
  <c r="M28" i="15"/>
  <c r="Z28" i="15" s="1"/>
  <c r="M12" i="15"/>
  <c r="Z12" i="15" s="1"/>
  <c r="M11" i="15"/>
  <c r="Z11" i="15" s="1"/>
  <c r="S24" i="15"/>
  <c r="AF24" i="15" s="1"/>
  <c r="S16" i="15"/>
  <c r="AF16" i="15" s="1"/>
  <c r="S8" i="15"/>
  <c r="AF8" i="15" s="1"/>
  <c r="S27" i="15"/>
  <c r="AF27" i="15" s="1"/>
  <c r="S23" i="15"/>
  <c r="AF23" i="15" s="1"/>
  <c r="S15" i="15"/>
  <c r="AF15" i="15" s="1"/>
  <c r="S7" i="15"/>
  <c r="AF7" i="15" s="1"/>
  <c r="S26" i="15"/>
  <c r="AF26" i="15" s="1"/>
  <c r="S17" i="15"/>
  <c r="AF17" i="15" s="1"/>
  <c r="S10" i="15"/>
  <c r="AF10" i="15" s="1"/>
  <c r="S28" i="15"/>
  <c r="AF28" i="15" s="1"/>
  <c r="S12" i="15"/>
  <c r="AF12" i="15" s="1"/>
  <c r="S18" i="15"/>
  <c r="AF18" i="15" s="1"/>
  <c r="S6" i="15"/>
  <c r="AF6" i="15" s="1"/>
  <c r="S13" i="15"/>
  <c r="AF13" i="15" s="1"/>
  <c r="S20" i="15"/>
  <c r="AF20" i="15" s="1"/>
  <c r="S14" i="15"/>
  <c r="AF14" i="15" s="1"/>
  <c r="S21" i="15"/>
  <c r="AF21" i="15" s="1"/>
  <c r="S30" i="15"/>
  <c r="AF30" i="15" s="1"/>
  <c r="S25" i="15"/>
  <c r="AF25" i="15" s="1"/>
  <c r="S19" i="15"/>
  <c r="AF19" i="15" s="1"/>
  <c r="S9" i="15"/>
  <c r="AF9" i="15" s="1"/>
  <c r="S22" i="15"/>
  <c r="AF22" i="15" s="1"/>
  <c r="S11" i="15"/>
  <c r="AF11" i="15" s="1"/>
  <c r="S29" i="15"/>
  <c r="AF29" i="15" s="1"/>
  <c r="Q26" i="15"/>
  <c r="AD26" i="15" s="1"/>
  <c r="Q25" i="15"/>
  <c r="AD25" i="15" s="1"/>
  <c r="Q30" i="15"/>
  <c r="AD30" i="15" s="1"/>
  <c r="Q17" i="15"/>
  <c r="AD17" i="15" s="1"/>
  <c r="Q19" i="15"/>
  <c r="AD19" i="15" s="1"/>
  <c r="Q10" i="15"/>
  <c r="AD10" i="15" s="1"/>
  <c r="Q18" i="15"/>
  <c r="AD18" i="15" s="1"/>
  <c r="Q11" i="15"/>
  <c r="AD11" i="15" s="1"/>
  <c r="Q9" i="15"/>
  <c r="AD9" i="15" s="1"/>
  <c r="Q28" i="15"/>
  <c r="AD28" i="15" s="1"/>
  <c r="Q20" i="15"/>
  <c r="AD20" i="15" s="1"/>
  <c r="Q14" i="15"/>
  <c r="AD14" i="15" s="1"/>
  <c r="Q15" i="15"/>
  <c r="AD15" i="15" s="1"/>
  <c r="Q22" i="15"/>
  <c r="AD22" i="15" s="1"/>
  <c r="Q12" i="15"/>
  <c r="AD12" i="15" s="1"/>
  <c r="Q23" i="15"/>
  <c r="AD23" i="15" s="1"/>
  <c r="Q24" i="15"/>
  <c r="AD24" i="15" s="1"/>
  <c r="Q6" i="15"/>
  <c r="AD6" i="15" s="1"/>
  <c r="Q13" i="15"/>
  <c r="AD13" i="15" s="1"/>
  <c r="Q8" i="15"/>
  <c r="AD8" i="15" s="1"/>
  <c r="Q27" i="15"/>
  <c r="AD27" i="15" s="1"/>
  <c r="Q21" i="15"/>
  <c r="AD21" i="15" s="1"/>
  <c r="Q16" i="15"/>
  <c r="AD16" i="15" s="1"/>
  <c r="Q29" i="15"/>
  <c r="AD29" i="15" s="1"/>
  <c r="Q7" i="15"/>
  <c r="AD7" i="15" s="1"/>
  <c r="J37" i="15"/>
  <c r="P27" i="2"/>
  <c r="AC27" i="2" s="1"/>
  <c r="P19" i="2"/>
  <c r="AC19" i="2" s="1"/>
  <c r="P13" i="2"/>
  <c r="AC13" i="2" s="1"/>
  <c r="P30" i="2"/>
  <c r="AC30" i="2" s="1"/>
  <c r="P29" i="2"/>
  <c r="AC29" i="2" s="1"/>
  <c r="P12" i="2"/>
  <c r="AC12" i="2" s="1"/>
  <c r="P22" i="2"/>
  <c r="AC22" i="2" s="1"/>
  <c r="P21" i="2"/>
  <c r="AC21" i="2" s="1"/>
  <c r="P6" i="2"/>
  <c r="AC6" i="2" s="1"/>
  <c r="P17" i="2"/>
  <c r="AC17" i="2" s="1"/>
  <c r="P16" i="2"/>
  <c r="AC16" i="2" s="1"/>
  <c r="P23" i="2"/>
  <c r="AC23" i="2" s="1"/>
  <c r="P8" i="2"/>
  <c r="AC8" i="2" s="1"/>
  <c r="P26" i="2"/>
  <c r="AC26" i="2" s="1"/>
  <c r="P18" i="2"/>
  <c r="AC18" i="2" s="1"/>
  <c r="P10" i="2"/>
  <c r="AC10" i="2" s="1"/>
  <c r="K30" i="2"/>
  <c r="X30" i="2" s="1"/>
  <c r="K28" i="2"/>
  <c r="X28" i="2" s="1"/>
  <c r="K29" i="2"/>
  <c r="X29" i="2" s="1"/>
  <c r="K15" i="2"/>
  <c r="X15" i="2" s="1"/>
  <c r="K12" i="2"/>
  <c r="X12" i="2" s="1"/>
  <c r="K20" i="2"/>
  <c r="X20" i="2" s="1"/>
  <c r="K16" i="2"/>
  <c r="X16" i="2" s="1"/>
  <c r="K13" i="2"/>
  <c r="X13" i="2" s="1"/>
  <c r="K21" i="2"/>
  <c r="X21" i="2" s="1"/>
  <c r="K18" i="2"/>
  <c r="X18" i="2" s="1"/>
  <c r="K25" i="2"/>
  <c r="X25" i="2" s="1"/>
  <c r="K7" i="2"/>
  <c r="X7" i="2" s="1"/>
  <c r="K14" i="2"/>
  <c r="X14" i="2" s="1"/>
  <c r="K10" i="2"/>
  <c r="X10" i="2" s="1"/>
  <c r="K8" i="2"/>
  <c r="X8" i="2" s="1"/>
  <c r="K24" i="2"/>
  <c r="X24" i="2" s="1"/>
  <c r="K6" i="2"/>
  <c r="X6" i="2" s="1"/>
  <c r="K22" i="2"/>
  <c r="X22" i="2" s="1"/>
  <c r="K9" i="2"/>
  <c r="X9" i="2" s="1"/>
  <c r="K23" i="2"/>
  <c r="X23" i="2" s="1"/>
  <c r="K11" i="2"/>
  <c r="X11" i="2" s="1"/>
  <c r="K26" i="2"/>
  <c r="X26" i="2" s="1"/>
  <c r="K19" i="2"/>
  <c r="X19" i="2" s="1"/>
  <c r="K17" i="2"/>
  <c r="X17" i="2" s="1"/>
  <c r="K27" i="2"/>
  <c r="X27" i="2" s="1"/>
  <c r="L29" i="2"/>
  <c r="Y29" i="2" s="1"/>
  <c r="L21" i="2"/>
  <c r="Y21" i="2" s="1"/>
  <c r="L13" i="2"/>
  <c r="Y13" i="2" s="1"/>
  <c r="L17" i="2"/>
  <c r="Y17" i="2" s="1"/>
  <c r="L24" i="2"/>
  <c r="Y24" i="2" s="1"/>
  <c r="L7" i="2"/>
  <c r="Y7" i="2" s="1"/>
  <c r="L23" i="2"/>
  <c r="Y23" i="2" s="1"/>
  <c r="L11" i="2"/>
  <c r="Y11" i="2" s="1"/>
  <c r="L27" i="2"/>
  <c r="Y27" i="2" s="1"/>
  <c r="L8" i="2"/>
  <c r="Y8" i="2" s="1"/>
  <c r="L19" i="2"/>
  <c r="Y19" i="2" s="1"/>
  <c r="L16" i="2"/>
  <c r="Y16" i="2" s="1"/>
  <c r="L9" i="2"/>
  <c r="Y9" i="2" s="1"/>
  <c r="L28" i="2"/>
  <c r="Y28" i="2" s="1"/>
  <c r="L18" i="2"/>
  <c r="Y18" i="2" s="1"/>
  <c r="L26" i="2"/>
  <c r="Y26" i="2" s="1"/>
  <c r="L30" i="2"/>
  <c r="Y30" i="2" s="1"/>
  <c r="L15" i="2"/>
  <c r="Y15" i="2" s="1"/>
  <c r="L12" i="2"/>
  <c r="Y12" i="2" s="1"/>
  <c r="L25" i="2"/>
  <c r="Y25" i="2" s="1"/>
  <c r="L10" i="2"/>
  <c r="Y10" i="2" s="1"/>
  <c r="L14" i="2"/>
  <c r="Y14" i="2" s="1"/>
  <c r="L22" i="2"/>
  <c r="Y22" i="2" s="1"/>
  <c r="L20" i="2"/>
  <c r="Y20" i="2" s="1"/>
  <c r="L6" i="2"/>
  <c r="Y6" i="2" s="1"/>
  <c r="N29" i="2"/>
  <c r="AA29" i="2" s="1"/>
  <c r="N27" i="2"/>
  <c r="AA27" i="2" s="1"/>
  <c r="N19" i="2"/>
  <c r="AA19" i="2" s="1"/>
  <c r="N11" i="2"/>
  <c r="AA11" i="2" s="1"/>
  <c r="N13" i="2"/>
  <c r="AA13" i="2" s="1"/>
  <c r="N16" i="2"/>
  <c r="AA16" i="2" s="1"/>
  <c r="N23" i="2"/>
  <c r="AA23" i="2" s="1"/>
  <c r="N21" i="2"/>
  <c r="AA21" i="2" s="1"/>
  <c r="N17" i="2"/>
  <c r="AA17" i="2" s="1"/>
  <c r="N24" i="2"/>
  <c r="AA24" i="2" s="1"/>
  <c r="N30" i="2"/>
  <c r="AA30" i="2" s="1"/>
  <c r="N7" i="2"/>
  <c r="AA7" i="2" s="1"/>
  <c r="N8" i="2"/>
  <c r="AA8" i="2" s="1"/>
  <c r="N15" i="2"/>
  <c r="AA15" i="2" s="1"/>
  <c r="N10" i="2"/>
  <c r="AA10" i="2" s="1"/>
  <c r="N9" i="2"/>
  <c r="AA9" i="2" s="1"/>
  <c r="N22" i="2"/>
  <c r="AA22" i="2" s="1"/>
  <c r="N26" i="2"/>
  <c r="AA26" i="2" s="1"/>
  <c r="N20" i="2"/>
  <c r="AA20" i="2" s="1"/>
  <c r="N25" i="2"/>
  <c r="AA25" i="2" s="1"/>
  <c r="N6" i="2"/>
  <c r="AA6" i="2" s="1"/>
  <c r="N12" i="2"/>
  <c r="AA12" i="2" s="1"/>
  <c r="N18" i="2"/>
  <c r="AA18" i="2" s="1"/>
  <c r="N28" i="2"/>
  <c r="AA28" i="2" s="1"/>
  <c r="N14" i="2"/>
  <c r="AA14" i="2" s="1"/>
  <c r="M13" i="2"/>
  <c r="Z13" i="2" s="1"/>
  <c r="M30" i="2"/>
  <c r="Z30" i="2" s="1"/>
  <c r="M27" i="2"/>
  <c r="Z27" i="2" s="1"/>
  <c r="M21" i="2"/>
  <c r="Z21" i="2" s="1"/>
  <c r="M29" i="2"/>
  <c r="Z29" i="2" s="1"/>
  <c r="M22" i="2"/>
  <c r="Z22" i="2" s="1"/>
  <c r="M18" i="2"/>
  <c r="Z18" i="2" s="1"/>
  <c r="M10" i="2"/>
  <c r="Z10" i="2" s="1"/>
  <c r="M14" i="2"/>
  <c r="Z14" i="2" s="1"/>
  <c r="M8" i="2"/>
  <c r="Z8" i="2" s="1"/>
  <c r="M24" i="2"/>
  <c r="Z24" i="2" s="1"/>
  <c r="M17" i="2"/>
  <c r="Z17" i="2" s="1"/>
  <c r="O19" i="2"/>
  <c r="AB19" i="2" s="1"/>
  <c r="O16" i="2"/>
  <c r="AB16" i="2" s="1"/>
  <c r="O28" i="2"/>
  <c r="AB28" i="2" s="1"/>
  <c r="O20" i="2"/>
  <c r="AB20" i="2" s="1"/>
  <c r="O27" i="2"/>
  <c r="AB27" i="2" s="1"/>
  <c r="O11" i="2"/>
  <c r="AB11" i="2" s="1"/>
  <c r="O17" i="2"/>
  <c r="AB17" i="2" s="1"/>
  <c r="O10" i="2"/>
  <c r="AB10" i="2" s="1"/>
  <c r="O18" i="2"/>
  <c r="AB18" i="2" s="1"/>
  <c r="O12" i="2"/>
  <c r="AB12" i="2" s="1"/>
  <c r="O14" i="2"/>
  <c r="AB14" i="2" s="1"/>
  <c r="O15" i="2"/>
  <c r="AB15" i="2" s="1"/>
  <c r="O8" i="2"/>
  <c r="AB8" i="2" s="1"/>
  <c r="O26" i="2"/>
  <c r="AB26" i="2" s="1"/>
  <c r="O22" i="2"/>
  <c r="AB22" i="2" s="1"/>
  <c r="O25" i="2"/>
  <c r="AB25" i="2" s="1"/>
  <c r="O6" i="2"/>
  <c r="AB6" i="2" s="1"/>
  <c r="O29" i="2"/>
  <c r="AB29" i="2" s="1"/>
  <c r="O13" i="2"/>
  <c r="AB13" i="2" s="1"/>
  <c r="O7" i="2"/>
  <c r="AB7" i="2" s="1"/>
  <c r="O24" i="2"/>
  <c r="AB24" i="2" s="1"/>
  <c r="O9" i="2"/>
  <c r="AB9" i="2" s="1"/>
  <c r="O23" i="2"/>
  <c r="AB23" i="2" s="1"/>
  <c r="O30" i="2"/>
  <c r="AB30" i="2" s="1"/>
  <c r="O21" i="2"/>
  <c r="AB21" i="2" s="1"/>
  <c r="S30" i="2"/>
  <c r="AF30" i="2" s="1"/>
  <c r="S28" i="2"/>
  <c r="AF28" i="2" s="1"/>
  <c r="S20" i="2"/>
  <c r="AF20" i="2" s="1"/>
  <c r="S21" i="2"/>
  <c r="AF21" i="2" s="1"/>
  <c r="S24" i="2"/>
  <c r="AF24" i="2" s="1"/>
  <c r="S13" i="2"/>
  <c r="AF13" i="2" s="1"/>
  <c r="S8" i="2"/>
  <c r="AF8" i="2" s="1"/>
  <c r="S29" i="2"/>
  <c r="AF29" i="2" s="1"/>
  <c r="S15" i="2"/>
  <c r="AF15" i="2" s="1"/>
  <c r="S12" i="2"/>
  <c r="AF12" i="2" s="1"/>
  <c r="S16" i="2"/>
  <c r="AF16" i="2" s="1"/>
  <c r="S7" i="2"/>
  <c r="AF7" i="2" s="1"/>
  <c r="S10" i="2"/>
  <c r="AF10" i="2" s="1"/>
  <c r="S14" i="2"/>
  <c r="AF14" i="2" s="1"/>
  <c r="S9" i="2"/>
  <c r="AF9" i="2" s="1"/>
  <c r="S22" i="2"/>
  <c r="AF22" i="2" s="1"/>
  <c r="S23" i="2"/>
  <c r="AF23" i="2" s="1"/>
  <c r="S19" i="2"/>
  <c r="AF19" i="2" s="1"/>
  <c r="S26" i="2"/>
  <c r="AF26" i="2" s="1"/>
  <c r="S6" i="2"/>
  <c r="AF6" i="2" s="1"/>
  <c r="S11" i="2"/>
  <c r="AF11" i="2" s="1"/>
  <c r="S27" i="2"/>
  <c r="AF27" i="2" s="1"/>
  <c r="S17" i="2"/>
  <c r="AF17" i="2" s="1"/>
  <c r="S18" i="2"/>
  <c r="AF18" i="2" s="1"/>
  <c r="S25" i="2"/>
  <c r="AF25" i="2" s="1"/>
  <c r="R28" i="2"/>
  <c r="AE28" i="2" s="1"/>
  <c r="R20" i="2"/>
  <c r="AE20" i="2" s="1"/>
  <c r="R17" i="2"/>
  <c r="AE17" i="2" s="1"/>
  <c r="R21" i="2"/>
  <c r="AE21" i="2" s="1"/>
  <c r="R29" i="2"/>
  <c r="AE29" i="2" s="1"/>
  <c r="R12" i="2"/>
  <c r="AE12" i="2" s="1"/>
  <c r="R11" i="2"/>
  <c r="AE11" i="2" s="1"/>
  <c r="R27" i="2"/>
  <c r="AE27" i="2" s="1"/>
  <c r="R19" i="2"/>
  <c r="AE19" i="2" s="1"/>
  <c r="R13" i="2"/>
  <c r="AE13" i="2" s="1"/>
  <c r="R6" i="2"/>
  <c r="AE6" i="2" s="1"/>
  <c r="R23" i="2"/>
  <c r="AE23" i="2" s="1"/>
  <c r="R18" i="2"/>
  <c r="AE18" i="2" s="1"/>
  <c r="R30" i="2"/>
  <c r="AE30" i="2" s="1"/>
  <c r="R9" i="2"/>
  <c r="AE9" i="2" s="1"/>
  <c r="R15" i="2"/>
  <c r="AE15" i="2" s="1"/>
  <c r="R8" i="2"/>
  <c r="AE8" i="2" s="1"/>
  <c r="R24" i="2"/>
  <c r="AE24" i="2" s="1"/>
  <c r="R10" i="2"/>
  <c r="AE10" i="2" s="1"/>
  <c r="R25" i="2"/>
  <c r="AE25" i="2" s="1"/>
  <c r="R14" i="2"/>
  <c r="AE14" i="2" s="1"/>
  <c r="R7" i="2"/>
  <c r="AE7" i="2" s="1"/>
  <c r="R26" i="2"/>
  <c r="AE26" i="2" s="1"/>
  <c r="R16" i="2"/>
  <c r="AE16" i="2" s="1"/>
  <c r="R22" i="2"/>
  <c r="AE22" i="2" s="1"/>
  <c r="Q25" i="2"/>
  <c r="AD25" i="2" s="1"/>
  <c r="Q12" i="2"/>
  <c r="AD12" i="2" s="1"/>
  <c r="Q29" i="2"/>
  <c r="AD29" i="2" s="1"/>
  <c r="J21" i="2"/>
  <c r="W21" i="2" s="1"/>
  <c r="J19" i="2"/>
  <c r="W19" i="2" s="1"/>
  <c r="J26" i="2"/>
  <c r="W26" i="2" s="1"/>
  <c r="U36" i="3"/>
  <c r="N37" i="3" s="1"/>
  <c r="U36" i="5"/>
  <c r="N37" i="5" s="1"/>
  <c r="M37" i="5"/>
  <c r="U36" i="30"/>
  <c r="L37" i="30" s="1"/>
  <c r="J37" i="30"/>
  <c r="J17" i="2" l="1"/>
  <c r="W17" i="2" s="1"/>
  <c r="Q30" i="2"/>
  <c r="AD30" i="2" s="1"/>
  <c r="J10" i="2"/>
  <c r="W10" i="2" s="1"/>
  <c r="J23" i="2"/>
  <c r="W23" i="2" s="1"/>
  <c r="J13" i="2"/>
  <c r="W13" i="2" s="1"/>
  <c r="Q21" i="2"/>
  <c r="AD21" i="2" s="1"/>
  <c r="Q16" i="2"/>
  <c r="AD16" i="2" s="1"/>
  <c r="Q23" i="2"/>
  <c r="AD23" i="2" s="1"/>
  <c r="Q17" i="2"/>
  <c r="AD17" i="2" s="1"/>
  <c r="L21" i="18"/>
  <c r="Y21" i="18" s="1"/>
  <c r="L17" i="18"/>
  <c r="Y17" i="18" s="1"/>
  <c r="L14" i="18"/>
  <c r="Y14" i="18" s="1"/>
  <c r="L19" i="18"/>
  <c r="Y19" i="18" s="1"/>
  <c r="N18" i="18"/>
  <c r="AA18" i="18" s="1"/>
  <c r="N20" i="18"/>
  <c r="AA20" i="18" s="1"/>
  <c r="N9" i="18"/>
  <c r="AA9" i="18" s="1"/>
  <c r="X6" i="27"/>
  <c r="K1" i="27"/>
  <c r="K2" i="27" s="1"/>
  <c r="J25" i="2"/>
  <c r="W25" i="2" s="1"/>
  <c r="J6" i="2"/>
  <c r="W6" i="2" s="1"/>
  <c r="J28" i="2"/>
  <c r="W28" i="2" s="1"/>
  <c r="Q28" i="2"/>
  <c r="AD28" i="2" s="1"/>
  <c r="Q10" i="2"/>
  <c r="AD10" i="2" s="1"/>
  <c r="Q27" i="2"/>
  <c r="AD27" i="2" s="1"/>
  <c r="M9" i="2"/>
  <c r="Z9" i="2" s="1"/>
  <c r="M23" i="2"/>
  <c r="Z23" i="2" s="1"/>
  <c r="M28" i="2"/>
  <c r="Z28" i="2" s="1"/>
  <c r="P9" i="2"/>
  <c r="AC9" i="2" s="1"/>
  <c r="P25" i="2"/>
  <c r="AC25" i="2" s="1"/>
  <c r="P15" i="2"/>
  <c r="AC15" i="2" s="1"/>
  <c r="O29" i="15"/>
  <c r="AB29" i="15" s="1"/>
  <c r="O22" i="15"/>
  <c r="AB22" i="15" s="1"/>
  <c r="O16" i="15"/>
  <c r="AB16" i="15" s="1"/>
  <c r="K30" i="16"/>
  <c r="X30" i="16" s="1"/>
  <c r="K22" i="16"/>
  <c r="X22" i="16" s="1"/>
  <c r="K26" i="16"/>
  <c r="X26" i="16" s="1"/>
  <c r="N12" i="16"/>
  <c r="AA12" i="16" s="1"/>
  <c r="N7" i="16"/>
  <c r="AA7" i="16" s="1"/>
  <c r="N11" i="16"/>
  <c r="AA11" i="16" s="1"/>
  <c r="R25" i="16"/>
  <c r="AE25" i="16" s="1"/>
  <c r="R22" i="16"/>
  <c r="AE22" i="16" s="1"/>
  <c r="R21" i="16"/>
  <c r="AE21" i="16" s="1"/>
  <c r="L20" i="18"/>
  <c r="Y20" i="18" s="1"/>
  <c r="L28" i="18"/>
  <c r="Y28" i="18" s="1"/>
  <c r="L30" i="18"/>
  <c r="Y30" i="18" s="1"/>
  <c r="K20" i="18"/>
  <c r="X20" i="18" s="1"/>
  <c r="K7" i="18"/>
  <c r="X7" i="18" s="1"/>
  <c r="K8" i="18"/>
  <c r="X8" i="18" s="1"/>
  <c r="N7" i="18"/>
  <c r="AA7" i="18" s="1"/>
  <c r="N25" i="18"/>
  <c r="AA25" i="18" s="1"/>
  <c r="N16" i="18"/>
  <c r="AA16" i="18" s="1"/>
  <c r="M2" i="25"/>
  <c r="W41" i="25"/>
  <c r="W36" i="25"/>
  <c r="M2" i="27"/>
  <c r="W41" i="27"/>
  <c r="W36" i="27"/>
  <c r="X6" i="29"/>
  <c r="X41" i="29" s="1"/>
  <c r="K1" i="29"/>
  <c r="K2" i="29" s="1"/>
  <c r="J14" i="2"/>
  <c r="W14" i="2" s="1"/>
  <c r="J18" i="2"/>
  <c r="W18" i="2" s="1"/>
  <c r="J27" i="2"/>
  <c r="W27" i="2" s="1"/>
  <c r="Q18" i="2"/>
  <c r="AD18" i="2" s="1"/>
  <c r="Q6" i="2"/>
  <c r="AD6" i="2" s="1"/>
  <c r="J22" i="2"/>
  <c r="W22" i="2" s="1"/>
  <c r="Q13" i="2"/>
  <c r="AD13" i="2" s="1"/>
  <c r="Q11" i="2"/>
  <c r="AD11" i="2" s="1"/>
  <c r="Q26" i="2"/>
  <c r="AD26" i="2" s="1"/>
  <c r="L18" i="18"/>
  <c r="Y18" i="18" s="1"/>
  <c r="N23" i="18"/>
  <c r="AA23" i="18" s="1"/>
  <c r="J16" i="2"/>
  <c r="W16" i="2" s="1"/>
  <c r="Q22" i="2"/>
  <c r="AD22" i="2" s="1"/>
  <c r="Q24" i="2"/>
  <c r="AD24" i="2" s="1"/>
  <c r="M16" i="2"/>
  <c r="Z16" i="2" s="1"/>
  <c r="M20" i="2"/>
  <c r="Z20" i="2" s="1"/>
  <c r="M19" i="2"/>
  <c r="Z19" i="2" s="1"/>
  <c r="O9" i="15"/>
  <c r="AB9" i="15" s="1"/>
  <c r="O15" i="15"/>
  <c r="AB15" i="15" s="1"/>
  <c r="L7" i="18"/>
  <c r="Y7" i="18" s="1"/>
  <c r="L15" i="18"/>
  <c r="Y15" i="18" s="1"/>
  <c r="L27" i="18"/>
  <c r="Y27" i="18" s="1"/>
  <c r="N26" i="18"/>
  <c r="AA26" i="18" s="1"/>
  <c r="N28" i="18"/>
  <c r="AA28" i="18" s="1"/>
  <c r="M37" i="3"/>
  <c r="M26" i="3" s="1"/>
  <c r="Z26" i="3" s="1"/>
  <c r="J8" i="2"/>
  <c r="W8" i="2" s="1"/>
  <c r="J7" i="2"/>
  <c r="W7" i="2" s="1"/>
  <c r="J29" i="2"/>
  <c r="W29" i="2" s="1"/>
  <c r="Q19" i="2"/>
  <c r="AD19" i="2" s="1"/>
  <c r="Q7" i="2"/>
  <c r="AD7" i="2" s="1"/>
  <c r="Q9" i="2"/>
  <c r="AD9" i="2" s="1"/>
  <c r="M25" i="2"/>
  <c r="Z25" i="2" s="1"/>
  <c r="M6" i="2"/>
  <c r="Z6" i="2" s="1"/>
  <c r="M26" i="2"/>
  <c r="Z26" i="2" s="1"/>
  <c r="M12" i="2"/>
  <c r="Z12" i="2" s="1"/>
  <c r="P7" i="2"/>
  <c r="AC7" i="2" s="1"/>
  <c r="P14" i="2"/>
  <c r="AC14" i="2" s="1"/>
  <c r="P20" i="2"/>
  <c r="AC20" i="2" s="1"/>
  <c r="O18" i="15"/>
  <c r="AB18" i="15" s="1"/>
  <c r="O11" i="15"/>
  <c r="AB11" i="15" s="1"/>
  <c r="O19" i="15"/>
  <c r="AB19" i="15" s="1"/>
  <c r="K17" i="16"/>
  <c r="X17" i="16" s="1"/>
  <c r="K24" i="16"/>
  <c r="X24" i="16" s="1"/>
  <c r="K21" i="16"/>
  <c r="X21" i="16" s="1"/>
  <c r="N18" i="16"/>
  <c r="AA18" i="16" s="1"/>
  <c r="N19" i="16"/>
  <c r="AA19" i="16" s="1"/>
  <c r="N13" i="16"/>
  <c r="AA13" i="16" s="1"/>
  <c r="R10" i="16"/>
  <c r="AE10" i="16" s="1"/>
  <c r="R26" i="16"/>
  <c r="AE26" i="16" s="1"/>
  <c r="R12" i="16"/>
  <c r="AE12" i="16" s="1"/>
  <c r="L13" i="18"/>
  <c r="Y13" i="18" s="1"/>
  <c r="L9" i="18"/>
  <c r="Y9" i="18" s="1"/>
  <c r="L22" i="18"/>
  <c r="Y22" i="18" s="1"/>
  <c r="K28" i="18"/>
  <c r="X28" i="18" s="1"/>
  <c r="K18" i="18"/>
  <c r="X18" i="18" s="1"/>
  <c r="K15" i="18"/>
  <c r="X15" i="18" s="1"/>
  <c r="K19" i="18"/>
  <c r="X19" i="18" s="1"/>
  <c r="N10" i="18"/>
  <c r="AA10" i="18" s="1"/>
  <c r="N14" i="18"/>
  <c r="AA14" i="18" s="1"/>
  <c r="N24" i="18"/>
  <c r="AA24" i="18" s="1"/>
  <c r="X6" i="26"/>
  <c r="X41" i="26" s="1"/>
  <c r="K1" i="26"/>
  <c r="K2" i="26" s="1"/>
  <c r="J30" i="2"/>
  <c r="W30" i="2" s="1"/>
  <c r="J20" i="2"/>
  <c r="W20" i="2" s="1"/>
  <c r="L10" i="18"/>
  <c r="Y10" i="18" s="1"/>
  <c r="L24" i="18"/>
  <c r="Y24" i="18" s="1"/>
  <c r="N6" i="18"/>
  <c r="AA6" i="18" s="1"/>
  <c r="N17" i="18"/>
  <c r="AA17" i="18" s="1"/>
  <c r="X6" i="25"/>
  <c r="X41" i="25" s="1"/>
  <c r="K1" i="25"/>
  <c r="K2" i="25" s="1"/>
  <c r="J24" i="2"/>
  <c r="W24" i="2" s="1"/>
  <c r="J12" i="2"/>
  <c r="W12" i="2" s="1"/>
  <c r="Q14" i="2"/>
  <c r="AD14" i="2" s="1"/>
  <c r="O7" i="15"/>
  <c r="AB7" i="15" s="1"/>
  <c r="W36" i="18"/>
  <c r="N13" i="18"/>
  <c r="AA13" i="18" s="1"/>
  <c r="K37" i="3"/>
  <c r="K14" i="3" s="1"/>
  <c r="X14" i="3" s="1"/>
  <c r="J15" i="2"/>
  <c r="W15" i="2" s="1"/>
  <c r="J9" i="2"/>
  <c r="W9" i="2" s="1"/>
  <c r="Q20" i="2"/>
  <c r="AD20" i="2" s="1"/>
  <c r="Q15" i="2"/>
  <c r="AD15" i="2" s="1"/>
  <c r="M7" i="2"/>
  <c r="Z7" i="2" s="1"/>
  <c r="M15" i="2"/>
  <c r="Z15" i="2" s="1"/>
  <c r="P24" i="2"/>
  <c r="AC24" i="2" s="1"/>
  <c r="P11" i="2"/>
  <c r="AC11" i="2" s="1"/>
  <c r="O10" i="15"/>
  <c r="AB10" i="15" s="1"/>
  <c r="O12" i="15"/>
  <c r="AB12" i="15" s="1"/>
  <c r="K9" i="16"/>
  <c r="X9" i="16" s="1"/>
  <c r="K27" i="16"/>
  <c r="X27" i="16" s="1"/>
  <c r="K13" i="16"/>
  <c r="X13" i="16" s="1"/>
  <c r="N25" i="16"/>
  <c r="AA25" i="16" s="1"/>
  <c r="N24" i="16"/>
  <c r="AA24" i="16" s="1"/>
  <c r="R14" i="16"/>
  <c r="AE14" i="16" s="1"/>
  <c r="R13" i="16"/>
  <c r="AE13" i="16" s="1"/>
  <c r="L12" i="18"/>
  <c r="Y12" i="18" s="1"/>
  <c r="L26" i="18"/>
  <c r="Y26" i="18" s="1"/>
  <c r="K12" i="18"/>
  <c r="X12" i="18" s="1"/>
  <c r="K14" i="18"/>
  <c r="X14" i="18" s="1"/>
  <c r="N11" i="18"/>
  <c r="AA11" i="18" s="1"/>
  <c r="N21" i="18"/>
  <c r="AA21" i="18" s="1"/>
  <c r="W6" i="23"/>
  <c r="J1" i="23"/>
  <c r="J2" i="23" s="1"/>
  <c r="X6" i="24"/>
  <c r="X41" i="24" s="1"/>
  <c r="K1" i="24"/>
  <c r="K2" i="24" s="1"/>
  <c r="J37" i="5"/>
  <c r="J25" i="5" s="1"/>
  <c r="W25" i="5" s="1"/>
  <c r="K37" i="5"/>
  <c r="K8" i="5" s="1"/>
  <c r="X8" i="5" s="1"/>
  <c r="L37" i="5"/>
  <c r="L13" i="5" s="1"/>
  <c r="Y13" i="5" s="1"/>
  <c r="J24" i="29"/>
  <c r="W24" i="29" s="1"/>
  <c r="W59" i="29" s="1"/>
  <c r="J16" i="29"/>
  <c r="W16" i="29" s="1"/>
  <c r="W51" i="29" s="1"/>
  <c r="J8" i="29"/>
  <c r="W8" i="29" s="1"/>
  <c r="W43" i="29" s="1"/>
  <c r="J29" i="29"/>
  <c r="W29" i="29" s="1"/>
  <c r="W64" i="29" s="1"/>
  <c r="J13" i="29"/>
  <c r="W13" i="29" s="1"/>
  <c r="W48" i="29" s="1"/>
  <c r="J21" i="29"/>
  <c r="W21" i="29" s="1"/>
  <c r="W56" i="29" s="1"/>
  <c r="J7" i="29"/>
  <c r="W7" i="29" s="1"/>
  <c r="W42" i="29" s="1"/>
  <c r="J25" i="29"/>
  <c r="W25" i="29" s="1"/>
  <c r="W60" i="29" s="1"/>
  <c r="J11" i="29"/>
  <c r="W11" i="29" s="1"/>
  <c r="W46" i="29" s="1"/>
  <c r="J14" i="29"/>
  <c r="W14" i="29" s="1"/>
  <c r="W49" i="29" s="1"/>
  <c r="J19" i="29"/>
  <c r="W19" i="29" s="1"/>
  <c r="W54" i="29" s="1"/>
  <c r="J20" i="29"/>
  <c r="W20" i="29" s="1"/>
  <c r="W55" i="29" s="1"/>
  <c r="J22" i="29"/>
  <c r="W22" i="29" s="1"/>
  <c r="W57" i="29" s="1"/>
  <c r="J27" i="29"/>
  <c r="W27" i="29" s="1"/>
  <c r="W62" i="29" s="1"/>
  <c r="J28" i="29"/>
  <c r="W28" i="29" s="1"/>
  <c r="W63" i="29" s="1"/>
  <c r="J30" i="29"/>
  <c r="W30" i="29" s="1"/>
  <c r="W65" i="29" s="1"/>
  <c r="J15" i="29"/>
  <c r="W15" i="29" s="1"/>
  <c r="W50" i="29" s="1"/>
  <c r="J10" i="29"/>
  <c r="W10" i="29" s="1"/>
  <c r="W45" i="29" s="1"/>
  <c r="J26" i="29"/>
  <c r="W26" i="29" s="1"/>
  <c r="W61" i="29" s="1"/>
  <c r="J17" i="29"/>
  <c r="W17" i="29" s="1"/>
  <c r="W52" i="29" s="1"/>
  <c r="J12" i="29"/>
  <c r="W12" i="29" s="1"/>
  <c r="W47" i="29" s="1"/>
  <c r="J23" i="29"/>
  <c r="W23" i="29" s="1"/>
  <c r="W58" i="29" s="1"/>
  <c r="J6" i="29"/>
  <c r="W6" i="29" s="1"/>
  <c r="J18" i="29"/>
  <c r="W18" i="29" s="1"/>
  <c r="W53" i="29" s="1"/>
  <c r="J9" i="29"/>
  <c r="W9" i="29" s="1"/>
  <c r="W44" i="29" s="1"/>
  <c r="J30" i="26"/>
  <c r="W30" i="26" s="1"/>
  <c r="W65" i="26" s="1"/>
  <c r="J22" i="26"/>
  <c r="W22" i="26" s="1"/>
  <c r="W57" i="26" s="1"/>
  <c r="J14" i="26"/>
  <c r="W14" i="26" s="1"/>
  <c r="W49" i="26" s="1"/>
  <c r="J6" i="26"/>
  <c r="W6" i="26" s="1"/>
  <c r="J8" i="26"/>
  <c r="W8" i="26" s="1"/>
  <c r="W43" i="26" s="1"/>
  <c r="J16" i="26"/>
  <c r="W16" i="26" s="1"/>
  <c r="W51" i="26" s="1"/>
  <c r="J24" i="26"/>
  <c r="W24" i="26" s="1"/>
  <c r="W59" i="26" s="1"/>
  <c r="J13" i="26"/>
  <c r="W13" i="26" s="1"/>
  <c r="W48" i="26" s="1"/>
  <c r="J9" i="26"/>
  <c r="W9" i="26" s="1"/>
  <c r="W44" i="26" s="1"/>
  <c r="J26" i="26"/>
  <c r="W26" i="26" s="1"/>
  <c r="W61" i="26" s="1"/>
  <c r="J28" i="26"/>
  <c r="W28" i="26" s="1"/>
  <c r="W63" i="26" s="1"/>
  <c r="J29" i="26"/>
  <c r="W29" i="26" s="1"/>
  <c r="W64" i="26" s="1"/>
  <c r="J18" i="26"/>
  <c r="W18" i="26" s="1"/>
  <c r="W53" i="26" s="1"/>
  <c r="J10" i="26"/>
  <c r="W10" i="26" s="1"/>
  <c r="W45" i="26" s="1"/>
  <c r="J12" i="26"/>
  <c r="W12" i="26" s="1"/>
  <c r="W47" i="26" s="1"/>
  <c r="J11" i="26"/>
  <c r="W11" i="26" s="1"/>
  <c r="W46" i="26" s="1"/>
  <c r="J21" i="26"/>
  <c r="W21" i="26" s="1"/>
  <c r="W56" i="26" s="1"/>
  <c r="J19" i="26"/>
  <c r="W19" i="26" s="1"/>
  <c r="W54" i="26" s="1"/>
  <c r="J7" i="26"/>
  <c r="W7" i="26" s="1"/>
  <c r="W42" i="26" s="1"/>
  <c r="J27" i="26"/>
  <c r="W27" i="26" s="1"/>
  <c r="W62" i="26" s="1"/>
  <c r="J20" i="26"/>
  <c r="W20" i="26" s="1"/>
  <c r="W55" i="26" s="1"/>
  <c r="J17" i="26"/>
  <c r="W17" i="26" s="1"/>
  <c r="W52" i="26" s="1"/>
  <c r="J15" i="26"/>
  <c r="W15" i="26" s="1"/>
  <c r="W50" i="26" s="1"/>
  <c r="J25" i="26"/>
  <c r="W25" i="26" s="1"/>
  <c r="W60" i="26" s="1"/>
  <c r="J23" i="26"/>
  <c r="W23" i="26" s="1"/>
  <c r="W58" i="26" s="1"/>
  <c r="J19" i="24"/>
  <c r="W19" i="24" s="1"/>
  <c r="W54" i="24" s="1"/>
  <c r="J11" i="24"/>
  <c r="W11" i="24" s="1"/>
  <c r="W46" i="24" s="1"/>
  <c r="J27" i="24"/>
  <c r="W27" i="24" s="1"/>
  <c r="W62" i="24" s="1"/>
  <c r="J24" i="24"/>
  <c r="W24" i="24" s="1"/>
  <c r="W59" i="24" s="1"/>
  <c r="J16" i="24"/>
  <c r="W16" i="24" s="1"/>
  <c r="W51" i="24" s="1"/>
  <c r="J8" i="24"/>
  <c r="W8" i="24" s="1"/>
  <c r="W43" i="24" s="1"/>
  <c r="J13" i="24"/>
  <c r="W13" i="24" s="1"/>
  <c r="W48" i="24" s="1"/>
  <c r="J7" i="24"/>
  <c r="W7" i="24" s="1"/>
  <c r="W42" i="24" s="1"/>
  <c r="J25" i="24"/>
  <c r="W25" i="24" s="1"/>
  <c r="W60" i="24" s="1"/>
  <c r="J15" i="24"/>
  <c r="W15" i="24" s="1"/>
  <c r="W50" i="24" s="1"/>
  <c r="J21" i="24"/>
  <c r="W21" i="24" s="1"/>
  <c r="W56" i="24" s="1"/>
  <c r="J23" i="24"/>
  <c r="W23" i="24" s="1"/>
  <c r="W58" i="24" s="1"/>
  <c r="J6" i="24"/>
  <c r="W6" i="24" s="1"/>
  <c r="J12" i="24"/>
  <c r="W12" i="24" s="1"/>
  <c r="W47" i="24" s="1"/>
  <c r="J14" i="24"/>
  <c r="W14" i="24" s="1"/>
  <c r="W49" i="24" s="1"/>
  <c r="J29" i="24"/>
  <c r="W29" i="24" s="1"/>
  <c r="W64" i="24" s="1"/>
  <c r="J20" i="24"/>
  <c r="W20" i="24" s="1"/>
  <c r="W55" i="24" s="1"/>
  <c r="J22" i="24"/>
  <c r="W22" i="24" s="1"/>
  <c r="W57" i="24" s="1"/>
  <c r="J10" i="24"/>
  <c r="W10" i="24" s="1"/>
  <c r="W45" i="24" s="1"/>
  <c r="J28" i="24"/>
  <c r="W28" i="24" s="1"/>
  <c r="W63" i="24" s="1"/>
  <c r="J30" i="24"/>
  <c r="W30" i="24" s="1"/>
  <c r="W65" i="24" s="1"/>
  <c r="J18" i="24"/>
  <c r="W18" i="24" s="1"/>
  <c r="W53" i="24" s="1"/>
  <c r="J9" i="24"/>
  <c r="W9" i="24" s="1"/>
  <c r="W44" i="24" s="1"/>
  <c r="J26" i="24"/>
  <c r="W26" i="24" s="1"/>
  <c r="W61" i="24" s="1"/>
  <c r="J17" i="24"/>
  <c r="W17" i="24" s="1"/>
  <c r="W52" i="24" s="1"/>
  <c r="K26" i="23"/>
  <c r="X26" i="23" s="1"/>
  <c r="X61" i="23" s="1"/>
  <c r="K10" i="23"/>
  <c r="X10" i="23" s="1"/>
  <c r="X45" i="23" s="1"/>
  <c r="K30" i="23"/>
  <c r="X30" i="23" s="1"/>
  <c r="X65" i="23" s="1"/>
  <c r="K14" i="23"/>
  <c r="X14" i="23" s="1"/>
  <c r="X49" i="23" s="1"/>
  <c r="K23" i="23"/>
  <c r="X23" i="23" s="1"/>
  <c r="X58" i="23" s="1"/>
  <c r="K15" i="23"/>
  <c r="X15" i="23" s="1"/>
  <c r="X50" i="23" s="1"/>
  <c r="K7" i="23"/>
  <c r="X7" i="23" s="1"/>
  <c r="X42" i="23" s="1"/>
  <c r="K18" i="23"/>
  <c r="X18" i="23" s="1"/>
  <c r="X53" i="23" s="1"/>
  <c r="K22" i="23"/>
  <c r="X22" i="23" s="1"/>
  <c r="X57" i="23" s="1"/>
  <c r="K6" i="23"/>
  <c r="X6" i="23" s="1"/>
  <c r="K27" i="23"/>
  <c r="X27" i="23" s="1"/>
  <c r="X62" i="23" s="1"/>
  <c r="K19" i="23"/>
  <c r="X19" i="23" s="1"/>
  <c r="X54" i="23" s="1"/>
  <c r="K11" i="23"/>
  <c r="X11" i="23" s="1"/>
  <c r="X46" i="23" s="1"/>
  <c r="K13" i="23"/>
  <c r="X13" i="23" s="1"/>
  <c r="X48" i="23" s="1"/>
  <c r="K25" i="23"/>
  <c r="X25" i="23" s="1"/>
  <c r="X60" i="23" s="1"/>
  <c r="K28" i="23"/>
  <c r="X28" i="23" s="1"/>
  <c r="X63" i="23" s="1"/>
  <c r="K21" i="23"/>
  <c r="X21" i="23" s="1"/>
  <c r="X56" i="23" s="1"/>
  <c r="K29" i="23"/>
  <c r="X29" i="23" s="1"/>
  <c r="X64" i="23" s="1"/>
  <c r="K16" i="23"/>
  <c r="X16" i="23" s="1"/>
  <c r="X51" i="23" s="1"/>
  <c r="K24" i="23"/>
  <c r="X24" i="23" s="1"/>
  <c r="X59" i="23" s="1"/>
  <c r="K9" i="23"/>
  <c r="X9" i="23" s="1"/>
  <c r="X44" i="23" s="1"/>
  <c r="K12" i="23"/>
  <c r="X12" i="23" s="1"/>
  <c r="X47" i="23" s="1"/>
  <c r="K17" i="23"/>
  <c r="X17" i="23" s="1"/>
  <c r="X52" i="23" s="1"/>
  <c r="K20" i="23"/>
  <c r="X20" i="23" s="1"/>
  <c r="X55" i="23" s="1"/>
  <c r="K8" i="23"/>
  <c r="X8" i="23" s="1"/>
  <c r="X43" i="23" s="1"/>
  <c r="R20" i="18"/>
  <c r="AE20" i="18" s="1"/>
  <c r="R9" i="18"/>
  <c r="AE9" i="18" s="1"/>
  <c r="R24" i="18"/>
  <c r="AE24" i="18" s="1"/>
  <c r="R28" i="18"/>
  <c r="AE28" i="18" s="1"/>
  <c r="R17" i="18"/>
  <c r="AE17" i="18" s="1"/>
  <c r="R12" i="18"/>
  <c r="AE12" i="18" s="1"/>
  <c r="R16" i="18"/>
  <c r="AE16" i="18" s="1"/>
  <c r="R8" i="18"/>
  <c r="AE8" i="18" s="1"/>
  <c r="R15" i="18"/>
  <c r="AE15" i="18" s="1"/>
  <c r="R7" i="18"/>
  <c r="AE7" i="18" s="1"/>
  <c r="R21" i="18"/>
  <c r="AE21" i="18" s="1"/>
  <c r="R13" i="18"/>
  <c r="AE13" i="18" s="1"/>
  <c r="R18" i="18"/>
  <c r="AE18" i="18" s="1"/>
  <c r="R10" i="18"/>
  <c r="AE10" i="18" s="1"/>
  <c r="R26" i="18"/>
  <c r="AE26" i="18" s="1"/>
  <c r="R29" i="18"/>
  <c r="AE29" i="18" s="1"/>
  <c r="R22" i="18"/>
  <c r="AE22" i="18" s="1"/>
  <c r="R11" i="18"/>
  <c r="AE11" i="18" s="1"/>
  <c r="R6" i="18"/>
  <c r="AE6" i="18" s="1"/>
  <c r="R27" i="18"/>
  <c r="AE27" i="18" s="1"/>
  <c r="R19" i="18"/>
  <c r="AE19" i="18" s="1"/>
  <c r="R23" i="18"/>
  <c r="AE23" i="18" s="1"/>
  <c r="R25" i="18"/>
  <c r="AE25" i="18" s="1"/>
  <c r="R14" i="18"/>
  <c r="AE14" i="18" s="1"/>
  <c r="R30" i="18"/>
  <c r="AE30" i="18" s="1"/>
  <c r="P24" i="18"/>
  <c r="AC24" i="18" s="1"/>
  <c r="P27" i="18"/>
  <c r="AC27" i="18" s="1"/>
  <c r="P30" i="18"/>
  <c r="AC30" i="18" s="1"/>
  <c r="P28" i="18"/>
  <c r="AC28" i="18" s="1"/>
  <c r="P18" i="18"/>
  <c r="AC18" i="18" s="1"/>
  <c r="P17" i="18"/>
  <c r="AC17" i="18" s="1"/>
  <c r="P10" i="18"/>
  <c r="AC10" i="18" s="1"/>
  <c r="P9" i="18"/>
  <c r="AC9" i="18" s="1"/>
  <c r="P15" i="18"/>
  <c r="AC15" i="18" s="1"/>
  <c r="P25" i="18"/>
  <c r="AC25" i="18" s="1"/>
  <c r="P20" i="18"/>
  <c r="AC20" i="18" s="1"/>
  <c r="P19" i="18"/>
  <c r="AC19" i="18" s="1"/>
  <c r="P12" i="18"/>
  <c r="AC12" i="18" s="1"/>
  <c r="P11" i="18"/>
  <c r="AC11" i="18" s="1"/>
  <c r="P22" i="18"/>
  <c r="AC22" i="18" s="1"/>
  <c r="P14" i="18"/>
  <c r="AC14" i="18" s="1"/>
  <c r="P6" i="18"/>
  <c r="AC6" i="18" s="1"/>
  <c r="P7" i="18"/>
  <c r="AC7" i="18" s="1"/>
  <c r="P26" i="18"/>
  <c r="AC26" i="18" s="1"/>
  <c r="P16" i="18"/>
  <c r="AC16" i="18" s="1"/>
  <c r="P21" i="18"/>
  <c r="AC21" i="18" s="1"/>
  <c r="P23" i="18"/>
  <c r="AC23" i="18" s="1"/>
  <c r="P8" i="18"/>
  <c r="AC8" i="18" s="1"/>
  <c r="P29" i="18"/>
  <c r="AC29" i="18" s="1"/>
  <c r="P13" i="18"/>
  <c r="AC13" i="18" s="1"/>
  <c r="Q28" i="18"/>
  <c r="AD28" i="18" s="1"/>
  <c r="Q15" i="18"/>
  <c r="AD15" i="18" s="1"/>
  <c r="Q14" i="18"/>
  <c r="AD14" i="18" s="1"/>
  <c r="Q7" i="18"/>
  <c r="AD7" i="18" s="1"/>
  <c r="Q6" i="18"/>
  <c r="AD6" i="18" s="1"/>
  <c r="Q18" i="18"/>
  <c r="AD18" i="18" s="1"/>
  <c r="Q17" i="18"/>
  <c r="AD17" i="18" s="1"/>
  <c r="Q10" i="18"/>
  <c r="AD10" i="18" s="1"/>
  <c r="Q9" i="18"/>
  <c r="AD9" i="18" s="1"/>
  <c r="Q25" i="18"/>
  <c r="AD25" i="18" s="1"/>
  <c r="Q21" i="18"/>
  <c r="AD21" i="18" s="1"/>
  <c r="Q13" i="18"/>
  <c r="AD13" i="18" s="1"/>
  <c r="Q12" i="18"/>
  <c r="AD12" i="18" s="1"/>
  <c r="Q20" i="18"/>
  <c r="AD20" i="18" s="1"/>
  <c r="Q27" i="18"/>
  <c r="AD27" i="18" s="1"/>
  <c r="Q8" i="18"/>
  <c r="AD8" i="18" s="1"/>
  <c r="Q11" i="18"/>
  <c r="AD11" i="18" s="1"/>
  <c r="Q16" i="18"/>
  <c r="AD16" i="18" s="1"/>
  <c r="Q24" i="18"/>
  <c r="AD24" i="18" s="1"/>
  <c r="Q29" i="18"/>
  <c r="AD29" i="18" s="1"/>
  <c r="Q23" i="18"/>
  <c r="AD23" i="18" s="1"/>
  <c r="Q22" i="18"/>
  <c r="AD22" i="18" s="1"/>
  <c r="Q30" i="18"/>
  <c r="AD30" i="18" s="1"/>
  <c r="Q19" i="18"/>
  <c r="AD19" i="18" s="1"/>
  <c r="Q26" i="18"/>
  <c r="AD26" i="18" s="1"/>
  <c r="J27" i="16"/>
  <c r="W27" i="16" s="1"/>
  <c r="J19" i="16"/>
  <c r="W19" i="16" s="1"/>
  <c r="J11" i="16"/>
  <c r="W11" i="16" s="1"/>
  <c r="J29" i="16"/>
  <c r="W29" i="16" s="1"/>
  <c r="J21" i="16"/>
  <c r="W21" i="16" s="1"/>
  <c r="J15" i="16"/>
  <c r="W15" i="16" s="1"/>
  <c r="J12" i="16"/>
  <c r="W12" i="16" s="1"/>
  <c r="J9" i="16"/>
  <c r="W9" i="16" s="1"/>
  <c r="J13" i="16"/>
  <c r="W13" i="16" s="1"/>
  <c r="J28" i="16"/>
  <c r="W28" i="16" s="1"/>
  <c r="J26" i="16"/>
  <c r="W26" i="16" s="1"/>
  <c r="J17" i="16"/>
  <c r="W17" i="16" s="1"/>
  <c r="J6" i="16"/>
  <c r="W6" i="16" s="1"/>
  <c r="J24" i="16"/>
  <c r="W24" i="16" s="1"/>
  <c r="J10" i="16"/>
  <c r="W10" i="16" s="1"/>
  <c r="J18" i="16"/>
  <c r="W18" i="16" s="1"/>
  <c r="J30" i="16"/>
  <c r="W30" i="16" s="1"/>
  <c r="J14" i="16"/>
  <c r="W14" i="16" s="1"/>
  <c r="J7" i="16"/>
  <c r="W7" i="16" s="1"/>
  <c r="J8" i="16"/>
  <c r="W8" i="16" s="1"/>
  <c r="J20" i="16"/>
  <c r="W20" i="16" s="1"/>
  <c r="J23" i="16"/>
  <c r="W23" i="16" s="1"/>
  <c r="J22" i="16"/>
  <c r="W22" i="16" s="1"/>
  <c r="J16" i="16"/>
  <c r="W16" i="16" s="1"/>
  <c r="J25" i="16"/>
  <c r="W25" i="16" s="1"/>
  <c r="K28" i="15"/>
  <c r="X28" i="15" s="1"/>
  <c r="K24" i="15"/>
  <c r="X24" i="15" s="1"/>
  <c r="K23" i="15"/>
  <c r="X23" i="15" s="1"/>
  <c r="K16" i="15"/>
  <c r="X16" i="15" s="1"/>
  <c r="K15" i="15"/>
  <c r="X15" i="15" s="1"/>
  <c r="K7" i="15"/>
  <c r="X7" i="15" s="1"/>
  <c r="K27" i="15"/>
  <c r="X27" i="15" s="1"/>
  <c r="K17" i="15"/>
  <c r="X17" i="15" s="1"/>
  <c r="K25" i="15"/>
  <c r="X25" i="15" s="1"/>
  <c r="K18" i="15"/>
  <c r="X18" i="15" s="1"/>
  <c r="K12" i="15"/>
  <c r="X12" i="15" s="1"/>
  <c r="K20" i="15"/>
  <c r="X20" i="15" s="1"/>
  <c r="K10" i="15"/>
  <c r="X10" i="15" s="1"/>
  <c r="K9" i="15"/>
  <c r="X9" i="15" s="1"/>
  <c r="K8" i="15"/>
  <c r="X8" i="15" s="1"/>
  <c r="K19" i="15"/>
  <c r="X19" i="15" s="1"/>
  <c r="K11" i="15"/>
  <c r="X11" i="15" s="1"/>
  <c r="K26" i="15"/>
  <c r="X26" i="15" s="1"/>
  <c r="K22" i="15"/>
  <c r="X22" i="15" s="1"/>
  <c r="K21" i="15"/>
  <c r="X21" i="15" s="1"/>
  <c r="K14" i="15"/>
  <c r="X14" i="15" s="1"/>
  <c r="K29" i="15"/>
  <c r="X29" i="15" s="1"/>
  <c r="K6" i="15"/>
  <c r="X6" i="15" s="1"/>
  <c r="K13" i="15"/>
  <c r="X13" i="15" s="1"/>
  <c r="K30" i="15"/>
  <c r="X30" i="15" s="1"/>
  <c r="J23" i="15"/>
  <c r="W23" i="15" s="1"/>
  <c r="J22" i="15"/>
  <c r="W22" i="15" s="1"/>
  <c r="J21" i="15"/>
  <c r="W21" i="15" s="1"/>
  <c r="J15" i="15"/>
  <c r="W15" i="15" s="1"/>
  <c r="J14" i="15"/>
  <c r="W14" i="15" s="1"/>
  <c r="J7" i="15"/>
  <c r="W7" i="15" s="1"/>
  <c r="J17" i="15"/>
  <c r="W17" i="15" s="1"/>
  <c r="J9" i="15"/>
  <c r="W9" i="15" s="1"/>
  <c r="J8" i="15"/>
  <c r="W8" i="15" s="1"/>
  <c r="J24" i="15"/>
  <c r="W24" i="15" s="1"/>
  <c r="J16" i="15"/>
  <c r="W16" i="15" s="1"/>
  <c r="J25" i="15"/>
  <c r="W25" i="15" s="1"/>
  <c r="J26" i="15"/>
  <c r="W26" i="15" s="1"/>
  <c r="J6" i="15"/>
  <c r="W6" i="15" s="1"/>
  <c r="J27" i="15"/>
  <c r="W27" i="15" s="1"/>
  <c r="J29" i="15"/>
  <c r="W29" i="15" s="1"/>
  <c r="J10" i="15"/>
  <c r="W10" i="15" s="1"/>
  <c r="J20" i="15"/>
  <c r="W20" i="15" s="1"/>
  <c r="J28" i="15"/>
  <c r="W28" i="15" s="1"/>
  <c r="J11" i="15"/>
  <c r="W11" i="15" s="1"/>
  <c r="J18" i="15"/>
  <c r="W18" i="15" s="1"/>
  <c r="J12" i="15"/>
  <c r="W12" i="15" s="1"/>
  <c r="J13" i="15"/>
  <c r="W13" i="15" s="1"/>
  <c r="J30" i="15"/>
  <c r="W30" i="15" s="1"/>
  <c r="J19" i="15"/>
  <c r="W19" i="15" s="1"/>
  <c r="L12" i="15"/>
  <c r="Y12" i="15" s="1"/>
  <c r="L30" i="15"/>
  <c r="Y30" i="15" s="1"/>
  <c r="L23" i="15"/>
  <c r="Y23" i="15" s="1"/>
  <c r="L14" i="15"/>
  <c r="Y14" i="15" s="1"/>
  <c r="L6" i="15"/>
  <c r="Y6" i="15" s="1"/>
  <c r="L18" i="15"/>
  <c r="Y18" i="15" s="1"/>
  <c r="L13" i="15"/>
  <c r="Y13" i="15" s="1"/>
  <c r="L22" i="15"/>
  <c r="Y22" i="15" s="1"/>
  <c r="L19" i="15"/>
  <c r="Y19" i="15" s="1"/>
  <c r="L11" i="15"/>
  <c r="Y11" i="15" s="1"/>
  <c r="L26" i="15"/>
  <c r="Y26" i="15" s="1"/>
  <c r="L21" i="15"/>
  <c r="Y21" i="15" s="1"/>
  <c r="L20" i="15"/>
  <c r="Y20" i="15" s="1"/>
  <c r="L10" i="15"/>
  <c r="Y10" i="15" s="1"/>
  <c r="L15" i="15"/>
  <c r="Y15" i="15" s="1"/>
  <c r="L7" i="15"/>
  <c r="Y7" i="15" s="1"/>
  <c r="L17" i="15"/>
  <c r="Y17" i="15" s="1"/>
  <c r="L16" i="15"/>
  <c r="Y16" i="15" s="1"/>
  <c r="L24" i="15"/>
  <c r="Y24" i="15" s="1"/>
  <c r="L29" i="15"/>
  <c r="Y29" i="15" s="1"/>
  <c r="L28" i="15"/>
  <c r="Y28" i="15" s="1"/>
  <c r="L25" i="15"/>
  <c r="Y25" i="15" s="1"/>
  <c r="L8" i="15"/>
  <c r="Y8" i="15" s="1"/>
  <c r="L9" i="15"/>
  <c r="Y9" i="15" s="1"/>
  <c r="L27" i="15"/>
  <c r="Y27" i="15" s="1"/>
  <c r="M16" i="3"/>
  <c r="Z16" i="3" s="1"/>
  <c r="M29" i="3"/>
  <c r="Z29" i="3" s="1"/>
  <c r="M14" i="3"/>
  <c r="Z14" i="3" s="1"/>
  <c r="M6" i="3"/>
  <c r="Z6" i="3" s="1"/>
  <c r="M7" i="3"/>
  <c r="Z7" i="3" s="1"/>
  <c r="M13" i="3"/>
  <c r="Z13" i="3" s="1"/>
  <c r="M19" i="3"/>
  <c r="Z19" i="3" s="1"/>
  <c r="M17" i="3"/>
  <c r="Z17" i="3" s="1"/>
  <c r="M11" i="3"/>
  <c r="Z11" i="3" s="1"/>
  <c r="M22" i="3"/>
  <c r="Z22" i="3" s="1"/>
  <c r="M9" i="3"/>
  <c r="Z9" i="3" s="1"/>
  <c r="M20" i="3"/>
  <c r="Z20" i="3" s="1"/>
  <c r="K19" i="3"/>
  <c r="X19" i="3" s="1"/>
  <c r="K6" i="3"/>
  <c r="X6" i="3" s="1"/>
  <c r="K20" i="3"/>
  <c r="X20" i="3" s="1"/>
  <c r="L37" i="3"/>
  <c r="N29" i="3"/>
  <c r="AA29" i="3" s="1"/>
  <c r="N21" i="3"/>
  <c r="AA21" i="3" s="1"/>
  <c r="N13" i="3"/>
  <c r="AA13" i="3" s="1"/>
  <c r="N24" i="3"/>
  <c r="AA24" i="3" s="1"/>
  <c r="N8" i="3"/>
  <c r="AA8" i="3" s="1"/>
  <c r="N16" i="3"/>
  <c r="AA16" i="3" s="1"/>
  <c r="N26" i="3"/>
  <c r="AA26" i="3" s="1"/>
  <c r="N18" i="3"/>
  <c r="AA18" i="3" s="1"/>
  <c r="N10" i="3"/>
  <c r="AA10" i="3" s="1"/>
  <c r="N9" i="3"/>
  <c r="AA9" i="3" s="1"/>
  <c r="N12" i="3"/>
  <c r="AA12" i="3" s="1"/>
  <c r="N27" i="3"/>
  <c r="AA27" i="3" s="1"/>
  <c r="N17" i="3"/>
  <c r="AA17" i="3" s="1"/>
  <c r="N20" i="3"/>
  <c r="AA20" i="3" s="1"/>
  <c r="N23" i="3"/>
  <c r="AA23" i="3" s="1"/>
  <c r="N25" i="3"/>
  <c r="AA25" i="3" s="1"/>
  <c r="N28" i="3"/>
  <c r="AA28" i="3" s="1"/>
  <c r="N6" i="3"/>
  <c r="AA6" i="3" s="1"/>
  <c r="N14" i="3"/>
  <c r="AA14" i="3" s="1"/>
  <c r="N22" i="3"/>
  <c r="AA22" i="3" s="1"/>
  <c r="N30" i="3"/>
  <c r="AA30" i="3" s="1"/>
  <c r="N15" i="3"/>
  <c r="AA15" i="3" s="1"/>
  <c r="N11" i="3"/>
  <c r="AA11" i="3" s="1"/>
  <c r="N7" i="3"/>
  <c r="AA7" i="3" s="1"/>
  <c r="N19" i="3"/>
  <c r="AA19" i="3" s="1"/>
  <c r="J37" i="3"/>
  <c r="N16" i="5"/>
  <c r="AA16" i="5" s="1"/>
  <c r="N8" i="5"/>
  <c r="AA8" i="5" s="1"/>
  <c r="N29" i="5"/>
  <c r="AA29" i="5" s="1"/>
  <c r="N21" i="5"/>
  <c r="AA21" i="5" s="1"/>
  <c r="N24" i="5"/>
  <c r="AA24" i="5" s="1"/>
  <c r="N15" i="5"/>
  <c r="AA15" i="5" s="1"/>
  <c r="N7" i="5"/>
  <c r="AA7" i="5" s="1"/>
  <c r="N26" i="5"/>
  <c r="AA26" i="5" s="1"/>
  <c r="N18" i="5"/>
  <c r="AA18" i="5" s="1"/>
  <c r="N10" i="5"/>
  <c r="AA10" i="5" s="1"/>
  <c r="N23" i="5"/>
  <c r="AA23" i="5" s="1"/>
  <c r="N28" i="5"/>
  <c r="AA28" i="5" s="1"/>
  <c r="N13" i="5"/>
  <c r="AA13" i="5" s="1"/>
  <c r="N20" i="5"/>
  <c r="AA20" i="5" s="1"/>
  <c r="N9" i="5"/>
  <c r="AA9" i="5" s="1"/>
  <c r="N25" i="5"/>
  <c r="AA25" i="5" s="1"/>
  <c r="N14" i="5"/>
  <c r="AA14" i="5" s="1"/>
  <c r="N17" i="5"/>
  <c r="AA17" i="5" s="1"/>
  <c r="N11" i="5"/>
  <c r="AA11" i="5" s="1"/>
  <c r="N30" i="5"/>
  <c r="AA30" i="5" s="1"/>
  <c r="N12" i="5"/>
  <c r="AA12" i="5" s="1"/>
  <c r="N6" i="5"/>
  <c r="AA6" i="5" s="1"/>
  <c r="N22" i="5"/>
  <c r="AA22" i="5" s="1"/>
  <c r="N27" i="5"/>
  <c r="AA27" i="5" s="1"/>
  <c r="N19" i="5"/>
  <c r="AA19" i="5" s="1"/>
  <c r="J16" i="5"/>
  <c r="W16" i="5" s="1"/>
  <c r="J13" i="5"/>
  <c r="W13" i="5" s="1"/>
  <c r="J12" i="5"/>
  <c r="W12" i="5" s="1"/>
  <c r="J10" i="5"/>
  <c r="W10" i="5" s="1"/>
  <c r="J21" i="5"/>
  <c r="W21" i="5" s="1"/>
  <c r="J29" i="5"/>
  <c r="W29" i="5" s="1"/>
  <c r="K29" i="5"/>
  <c r="X29" i="5" s="1"/>
  <c r="K16" i="5"/>
  <c r="X16" i="5" s="1"/>
  <c r="K26" i="5"/>
  <c r="X26" i="5" s="1"/>
  <c r="K22" i="5"/>
  <c r="X22" i="5" s="1"/>
  <c r="L18" i="5"/>
  <c r="Y18" i="5" s="1"/>
  <c r="L10" i="5"/>
  <c r="Y10" i="5" s="1"/>
  <c r="L23" i="5"/>
  <c r="Y23" i="5" s="1"/>
  <c r="L22" i="5"/>
  <c r="Y22" i="5" s="1"/>
  <c r="L20" i="5"/>
  <c r="Y20" i="5" s="1"/>
  <c r="L9" i="5"/>
  <c r="Y9" i="5" s="1"/>
  <c r="M24" i="5"/>
  <c r="Z24" i="5" s="1"/>
  <c r="M21" i="5"/>
  <c r="Z21" i="5" s="1"/>
  <c r="M26" i="5"/>
  <c r="Z26" i="5" s="1"/>
  <c r="M18" i="5"/>
  <c r="Z18" i="5" s="1"/>
  <c r="M16" i="5"/>
  <c r="Z16" i="5" s="1"/>
  <c r="M15" i="5"/>
  <c r="Z15" i="5" s="1"/>
  <c r="M8" i="5"/>
  <c r="Z8" i="5" s="1"/>
  <c r="M7" i="5"/>
  <c r="Z7" i="5" s="1"/>
  <c r="M13" i="5"/>
  <c r="Z13" i="5" s="1"/>
  <c r="M23" i="5"/>
  <c r="Z23" i="5" s="1"/>
  <c r="M10" i="5"/>
  <c r="Z10" i="5" s="1"/>
  <c r="M29" i="5"/>
  <c r="Z29" i="5" s="1"/>
  <c r="M19" i="5"/>
  <c r="Z19" i="5" s="1"/>
  <c r="M6" i="5"/>
  <c r="Z6" i="5" s="1"/>
  <c r="M30" i="5"/>
  <c r="Z30" i="5" s="1"/>
  <c r="M20" i="5"/>
  <c r="Z20" i="5" s="1"/>
  <c r="M22" i="5"/>
  <c r="Z22" i="5" s="1"/>
  <c r="M28" i="5"/>
  <c r="Z28" i="5" s="1"/>
  <c r="M14" i="5"/>
  <c r="Z14" i="5" s="1"/>
  <c r="M9" i="5"/>
  <c r="Z9" i="5" s="1"/>
  <c r="M25" i="5"/>
  <c r="Z25" i="5" s="1"/>
  <c r="M27" i="5"/>
  <c r="Z27" i="5" s="1"/>
  <c r="M12" i="5"/>
  <c r="Z12" i="5" s="1"/>
  <c r="M11" i="5"/>
  <c r="Z11" i="5" s="1"/>
  <c r="M17" i="5"/>
  <c r="Z17" i="5" s="1"/>
  <c r="L20" i="30"/>
  <c r="Y20" i="30" s="1"/>
  <c r="L27" i="30"/>
  <c r="Y27" i="30" s="1"/>
  <c r="L23" i="30"/>
  <c r="Y23" i="30" s="1"/>
  <c r="L15" i="30"/>
  <c r="Y15" i="30" s="1"/>
  <c r="L7" i="30"/>
  <c r="Y7" i="30" s="1"/>
  <c r="L28" i="30"/>
  <c r="Y28" i="30" s="1"/>
  <c r="L12" i="30"/>
  <c r="Y12" i="30" s="1"/>
  <c r="L25" i="30"/>
  <c r="Y25" i="30" s="1"/>
  <c r="L9" i="30"/>
  <c r="Y9" i="30" s="1"/>
  <c r="L17" i="30"/>
  <c r="Y17" i="30" s="1"/>
  <c r="L19" i="30"/>
  <c r="Y19" i="30" s="1"/>
  <c r="L8" i="30"/>
  <c r="Y8" i="30" s="1"/>
  <c r="L14" i="30"/>
  <c r="Y14" i="30" s="1"/>
  <c r="L10" i="30"/>
  <c r="Y10" i="30" s="1"/>
  <c r="L13" i="30"/>
  <c r="Y13" i="30" s="1"/>
  <c r="L22" i="30"/>
  <c r="Y22" i="30" s="1"/>
  <c r="L26" i="30"/>
  <c r="Y26" i="30" s="1"/>
  <c r="L24" i="30"/>
  <c r="Y24" i="30" s="1"/>
  <c r="L30" i="30"/>
  <c r="Y30" i="30" s="1"/>
  <c r="L6" i="30"/>
  <c r="L29" i="30"/>
  <c r="Y29" i="30" s="1"/>
  <c r="L11" i="30"/>
  <c r="Y11" i="30" s="1"/>
  <c r="L18" i="30"/>
  <c r="Y18" i="30" s="1"/>
  <c r="L16" i="30"/>
  <c r="Y16" i="30" s="1"/>
  <c r="L21" i="30"/>
  <c r="Y21" i="30" s="1"/>
  <c r="K37" i="30"/>
  <c r="J19" i="30"/>
  <c r="W19" i="30" s="1"/>
  <c r="J27" i="30"/>
  <c r="W27" i="30" s="1"/>
  <c r="J11" i="30"/>
  <c r="W11" i="30" s="1"/>
  <c r="J7" i="30"/>
  <c r="W7" i="30" s="1"/>
  <c r="J23" i="30"/>
  <c r="W23" i="30" s="1"/>
  <c r="J15" i="30"/>
  <c r="W15" i="30" s="1"/>
  <c r="J18" i="30"/>
  <c r="W18" i="30" s="1"/>
  <c r="J26" i="30"/>
  <c r="W26" i="30" s="1"/>
  <c r="J24" i="30"/>
  <c r="W24" i="30" s="1"/>
  <c r="J22" i="30"/>
  <c r="W22" i="30" s="1"/>
  <c r="J30" i="30"/>
  <c r="W30" i="30" s="1"/>
  <c r="J13" i="30"/>
  <c r="W13" i="30" s="1"/>
  <c r="J9" i="30"/>
  <c r="W9" i="30" s="1"/>
  <c r="J16" i="30"/>
  <c r="W16" i="30" s="1"/>
  <c r="J12" i="30"/>
  <c r="W12" i="30" s="1"/>
  <c r="J14" i="30"/>
  <c r="W14" i="30" s="1"/>
  <c r="J10" i="30"/>
  <c r="W10" i="30" s="1"/>
  <c r="J17" i="30"/>
  <c r="W17" i="30" s="1"/>
  <c r="J29" i="30"/>
  <c r="W29" i="30" s="1"/>
  <c r="J28" i="30"/>
  <c r="W28" i="30" s="1"/>
  <c r="J8" i="30"/>
  <c r="W8" i="30" s="1"/>
  <c r="J25" i="30"/>
  <c r="W25" i="30" s="1"/>
  <c r="J6" i="30"/>
  <c r="J20" i="30"/>
  <c r="W20" i="30" s="1"/>
  <c r="J21" i="30"/>
  <c r="W21" i="30" s="1"/>
  <c r="M37" i="30"/>
  <c r="N37" i="30"/>
  <c r="L6" i="5" l="1"/>
  <c r="Y6" i="5" s="1"/>
  <c r="L15" i="5"/>
  <c r="Y15" i="5" s="1"/>
  <c r="L21" i="5"/>
  <c r="Y21" i="5" s="1"/>
  <c r="K8" i="3"/>
  <c r="X8" i="3" s="1"/>
  <c r="K13" i="3"/>
  <c r="X13" i="3" s="1"/>
  <c r="K10" i="3"/>
  <c r="X10" i="3" s="1"/>
  <c r="W36" i="15"/>
  <c r="M2" i="24"/>
  <c r="W41" i="24"/>
  <c r="W36" i="24"/>
  <c r="M2" i="29"/>
  <c r="W41" i="29"/>
  <c r="W36" i="29"/>
  <c r="L11" i="5"/>
  <c r="Y11" i="5" s="1"/>
  <c r="L30" i="5"/>
  <c r="Y30" i="5" s="1"/>
  <c r="L24" i="5"/>
  <c r="Y24" i="5" s="1"/>
  <c r="L29" i="5"/>
  <c r="Y29" i="5" s="1"/>
  <c r="K23" i="3"/>
  <c r="X23" i="3" s="1"/>
  <c r="K21" i="3"/>
  <c r="X21" i="3" s="1"/>
  <c r="K18" i="3"/>
  <c r="X18" i="3" s="1"/>
  <c r="M12" i="3"/>
  <c r="Z12" i="3" s="1"/>
  <c r="M21" i="3"/>
  <c r="Z21" i="3" s="1"/>
  <c r="M8" i="3"/>
  <c r="Z8" i="3" s="1"/>
  <c r="L7" i="5"/>
  <c r="Y7" i="5" s="1"/>
  <c r="L26" i="5"/>
  <c r="Y26" i="5" s="1"/>
  <c r="X41" i="23"/>
  <c r="X36" i="23"/>
  <c r="M15" i="3"/>
  <c r="Z15" i="3" s="1"/>
  <c r="L19" i="5"/>
  <c r="Y19" i="5" s="1"/>
  <c r="L27" i="5"/>
  <c r="Y27" i="5" s="1"/>
  <c r="L16" i="5"/>
  <c r="Y16" i="5" s="1"/>
  <c r="K27" i="5"/>
  <c r="X27" i="5" s="1"/>
  <c r="K24" i="3"/>
  <c r="X24" i="3" s="1"/>
  <c r="K17" i="3"/>
  <c r="X17" i="3" s="1"/>
  <c r="K27" i="3"/>
  <c r="X27" i="3" s="1"/>
  <c r="M18" i="3"/>
  <c r="Z18" i="3" s="1"/>
  <c r="M30" i="3"/>
  <c r="Z30" i="3" s="1"/>
  <c r="M23" i="3"/>
  <c r="Z23" i="3" s="1"/>
  <c r="O6" i="23"/>
  <c r="W41" i="23"/>
  <c r="W36" i="23"/>
  <c r="Y36" i="23" s="1"/>
  <c r="K16" i="3"/>
  <c r="X16" i="3" s="1"/>
  <c r="K22" i="3"/>
  <c r="X22" i="3" s="1"/>
  <c r="K30" i="3"/>
  <c r="X30" i="3" s="1"/>
  <c r="L12" i="5"/>
  <c r="Y12" i="5" s="1"/>
  <c r="K9" i="3"/>
  <c r="X9" i="3" s="1"/>
  <c r="K25" i="3"/>
  <c r="X25" i="3" s="1"/>
  <c r="K29" i="3"/>
  <c r="X29" i="3" s="1"/>
  <c r="K26" i="3"/>
  <c r="X26" i="3" s="1"/>
  <c r="M2" i="26"/>
  <c r="W41" i="26"/>
  <c r="W36" i="26"/>
  <c r="L14" i="5"/>
  <c r="Y14" i="5" s="1"/>
  <c r="L17" i="5"/>
  <c r="Y17" i="5" s="1"/>
  <c r="L8" i="5"/>
  <c r="Y8" i="5" s="1"/>
  <c r="K15" i="3"/>
  <c r="X15" i="3" s="1"/>
  <c r="K28" i="3"/>
  <c r="X28" i="3" s="1"/>
  <c r="K11" i="3"/>
  <c r="X11" i="3" s="1"/>
  <c r="M25" i="3"/>
  <c r="Z25" i="3" s="1"/>
  <c r="M10" i="3"/>
  <c r="Z10" i="3" s="1"/>
  <c r="M24" i="3"/>
  <c r="Z24" i="3" s="1"/>
  <c r="W36" i="16"/>
  <c r="L25" i="5"/>
  <c r="Y25" i="5" s="1"/>
  <c r="L28" i="5"/>
  <c r="Y28" i="5" s="1"/>
  <c r="K28" i="5"/>
  <c r="X28" i="5" s="1"/>
  <c r="K7" i="3"/>
  <c r="X7" i="3" s="1"/>
  <c r="K12" i="3"/>
  <c r="X12" i="3" s="1"/>
  <c r="M28" i="3"/>
  <c r="Z28" i="3" s="1"/>
  <c r="M27" i="3"/>
  <c r="Z27" i="3" s="1"/>
  <c r="X41" i="27"/>
  <c r="X36" i="27"/>
  <c r="K25" i="5"/>
  <c r="X25" i="5" s="1"/>
  <c r="K15" i="5"/>
  <c r="X15" i="5" s="1"/>
  <c r="K14" i="5"/>
  <c r="X14" i="5" s="1"/>
  <c r="J20" i="5"/>
  <c r="W20" i="5" s="1"/>
  <c r="J11" i="5"/>
  <c r="W11" i="5" s="1"/>
  <c r="J24" i="5"/>
  <c r="W24" i="5" s="1"/>
  <c r="K9" i="5"/>
  <c r="X9" i="5" s="1"/>
  <c r="K18" i="5"/>
  <c r="X18" i="5" s="1"/>
  <c r="K13" i="5"/>
  <c r="X13" i="5" s="1"/>
  <c r="J22" i="5"/>
  <c r="W22" i="5" s="1"/>
  <c r="J15" i="5"/>
  <c r="W15" i="5" s="1"/>
  <c r="J8" i="5"/>
  <c r="W8" i="5" s="1"/>
  <c r="K17" i="5"/>
  <c r="X17" i="5" s="1"/>
  <c r="K23" i="5"/>
  <c r="X23" i="5" s="1"/>
  <c r="K20" i="5"/>
  <c r="X20" i="5" s="1"/>
  <c r="K24" i="5"/>
  <c r="X24" i="5" s="1"/>
  <c r="J17" i="5"/>
  <c r="W17" i="5" s="1"/>
  <c r="J28" i="5"/>
  <c r="W28" i="5" s="1"/>
  <c r="J6" i="5"/>
  <c r="W6" i="5" s="1"/>
  <c r="K7" i="5"/>
  <c r="X7" i="5" s="1"/>
  <c r="K11" i="5"/>
  <c r="X11" i="5" s="1"/>
  <c r="K21" i="5"/>
  <c r="X21" i="5" s="1"/>
  <c r="J18" i="5"/>
  <c r="W18" i="5" s="1"/>
  <c r="J30" i="5"/>
  <c r="W30" i="5" s="1"/>
  <c r="J14" i="5"/>
  <c r="W14" i="5" s="1"/>
  <c r="K12" i="5"/>
  <c r="X12" i="5" s="1"/>
  <c r="K10" i="5"/>
  <c r="X10" i="5" s="1"/>
  <c r="K6" i="5"/>
  <c r="X6" i="5" s="1"/>
  <c r="J7" i="5"/>
  <c r="W7" i="5" s="1"/>
  <c r="J19" i="5"/>
  <c r="W19" i="5" s="1"/>
  <c r="J27" i="5"/>
  <c r="W27" i="5" s="1"/>
  <c r="J23" i="5"/>
  <c r="W23" i="5" s="1"/>
  <c r="K30" i="5"/>
  <c r="X30" i="5" s="1"/>
  <c r="K19" i="5"/>
  <c r="X19" i="5" s="1"/>
  <c r="J26" i="5"/>
  <c r="W26" i="5" s="1"/>
  <c r="J9" i="5"/>
  <c r="W9" i="5" s="1"/>
  <c r="J29" i="3"/>
  <c r="W29" i="3" s="1"/>
  <c r="J21" i="3"/>
  <c r="W21" i="3" s="1"/>
  <c r="J13" i="3"/>
  <c r="W13" i="3" s="1"/>
  <c r="J30" i="3"/>
  <c r="W30" i="3" s="1"/>
  <c r="J22" i="3"/>
  <c r="W22" i="3" s="1"/>
  <c r="J14" i="3"/>
  <c r="W14" i="3" s="1"/>
  <c r="J6" i="3"/>
  <c r="W6" i="3" s="1"/>
  <c r="J24" i="3"/>
  <c r="W24" i="3" s="1"/>
  <c r="J16" i="3"/>
  <c r="W16" i="3" s="1"/>
  <c r="J8" i="3"/>
  <c r="W8" i="3" s="1"/>
  <c r="J19" i="3"/>
  <c r="W19" i="3" s="1"/>
  <c r="J10" i="3"/>
  <c r="W10" i="3" s="1"/>
  <c r="J15" i="3"/>
  <c r="W15" i="3" s="1"/>
  <c r="J20" i="3"/>
  <c r="W20" i="3" s="1"/>
  <c r="J18" i="3"/>
  <c r="W18" i="3" s="1"/>
  <c r="J27" i="3"/>
  <c r="W27" i="3" s="1"/>
  <c r="J9" i="3"/>
  <c r="W9" i="3" s="1"/>
  <c r="J11" i="3"/>
  <c r="W11" i="3" s="1"/>
  <c r="J28" i="3"/>
  <c r="W28" i="3" s="1"/>
  <c r="J17" i="3"/>
  <c r="W17" i="3" s="1"/>
  <c r="J7" i="3"/>
  <c r="W7" i="3" s="1"/>
  <c r="J23" i="3"/>
  <c r="W23" i="3" s="1"/>
  <c r="J25" i="3"/>
  <c r="W25" i="3" s="1"/>
  <c r="J12" i="3"/>
  <c r="W12" i="3" s="1"/>
  <c r="J26" i="3"/>
  <c r="W26" i="3" s="1"/>
  <c r="L19" i="3"/>
  <c r="Y19" i="3" s="1"/>
  <c r="L30" i="3"/>
  <c r="Y30" i="3" s="1"/>
  <c r="L27" i="3"/>
  <c r="Y27" i="3" s="1"/>
  <c r="L11" i="3"/>
  <c r="Y11" i="3" s="1"/>
  <c r="L24" i="3"/>
  <c r="Y24" i="3" s="1"/>
  <c r="L8" i="3"/>
  <c r="Y8" i="3" s="1"/>
  <c r="L22" i="3"/>
  <c r="Y22" i="3" s="1"/>
  <c r="L14" i="3"/>
  <c r="Y14" i="3" s="1"/>
  <c r="L6" i="3"/>
  <c r="Y6" i="3" s="1"/>
  <c r="L29" i="3"/>
  <c r="Y29" i="3" s="1"/>
  <c r="L21" i="3"/>
  <c r="Y21" i="3" s="1"/>
  <c r="L13" i="3"/>
  <c r="Y13" i="3" s="1"/>
  <c r="L26" i="3"/>
  <c r="Y26" i="3" s="1"/>
  <c r="L18" i="3"/>
  <c r="Y18" i="3" s="1"/>
  <c r="L10" i="3"/>
  <c r="Y10" i="3" s="1"/>
  <c r="L16" i="3"/>
  <c r="Y16" i="3" s="1"/>
  <c r="L15" i="3"/>
  <c r="Y15" i="3" s="1"/>
  <c r="L23" i="3"/>
  <c r="Y23" i="3" s="1"/>
  <c r="L20" i="3"/>
  <c r="Y20" i="3" s="1"/>
  <c r="L17" i="3"/>
  <c r="Y17" i="3" s="1"/>
  <c r="L28" i="3"/>
  <c r="Y28" i="3" s="1"/>
  <c r="L12" i="3"/>
  <c r="Y12" i="3" s="1"/>
  <c r="L7" i="3"/>
  <c r="Y7" i="3" s="1"/>
  <c r="L9" i="3"/>
  <c r="Y9" i="3" s="1"/>
  <c r="L25" i="3"/>
  <c r="Y25" i="3" s="1"/>
  <c r="J45" i="30"/>
  <c r="W6" i="30"/>
  <c r="W36" i="30" s="1"/>
  <c r="N23" i="30"/>
  <c r="AA23" i="30" s="1"/>
  <c r="N7" i="30"/>
  <c r="AA7" i="30" s="1"/>
  <c r="N15" i="30"/>
  <c r="AA15" i="30" s="1"/>
  <c r="N17" i="30"/>
  <c r="AA17" i="30" s="1"/>
  <c r="N9" i="30"/>
  <c r="AA9" i="30" s="1"/>
  <c r="N30" i="30"/>
  <c r="AA30" i="30" s="1"/>
  <c r="N22" i="30"/>
  <c r="AA22" i="30" s="1"/>
  <c r="N19" i="30"/>
  <c r="AA19" i="30" s="1"/>
  <c r="N14" i="30"/>
  <c r="AA14" i="30" s="1"/>
  <c r="N11" i="30"/>
  <c r="AA11" i="30" s="1"/>
  <c r="N6" i="30"/>
  <c r="N27" i="30"/>
  <c r="AA27" i="30" s="1"/>
  <c r="N13" i="30"/>
  <c r="AA13" i="30" s="1"/>
  <c r="N25" i="30"/>
  <c r="AA25" i="30" s="1"/>
  <c r="N8" i="30"/>
  <c r="AA8" i="30" s="1"/>
  <c r="N20" i="30"/>
  <c r="AA20" i="30" s="1"/>
  <c r="N24" i="30"/>
  <c r="AA24" i="30" s="1"/>
  <c r="N28" i="30"/>
  <c r="AA28" i="30" s="1"/>
  <c r="N21" i="30"/>
  <c r="AA21" i="30" s="1"/>
  <c r="N10" i="30"/>
  <c r="AA10" i="30" s="1"/>
  <c r="N16" i="30"/>
  <c r="AA16" i="30" s="1"/>
  <c r="N12" i="30"/>
  <c r="AA12" i="30" s="1"/>
  <c r="N18" i="30"/>
  <c r="AA18" i="30" s="1"/>
  <c r="N29" i="30"/>
  <c r="AA29" i="30" s="1"/>
  <c r="N26" i="30"/>
  <c r="AA26" i="30" s="1"/>
  <c r="M27" i="30"/>
  <c r="Z27" i="30" s="1"/>
  <c r="M28" i="30"/>
  <c r="Z28" i="30" s="1"/>
  <c r="M20" i="30"/>
  <c r="Z20" i="30" s="1"/>
  <c r="M12" i="30"/>
  <c r="Z12" i="30" s="1"/>
  <c r="M25" i="30"/>
  <c r="Z25" i="30" s="1"/>
  <c r="M22" i="30"/>
  <c r="Z22" i="30" s="1"/>
  <c r="M14" i="30"/>
  <c r="Z14" i="30" s="1"/>
  <c r="M9" i="30"/>
  <c r="Z9" i="30" s="1"/>
  <c r="M6" i="30"/>
  <c r="M17" i="30"/>
  <c r="Z17" i="30" s="1"/>
  <c r="M30" i="30"/>
  <c r="Z30" i="30" s="1"/>
  <c r="M21" i="30"/>
  <c r="Z21" i="30" s="1"/>
  <c r="M29" i="30"/>
  <c r="Z29" i="30" s="1"/>
  <c r="M15" i="30"/>
  <c r="Z15" i="30" s="1"/>
  <c r="M8" i="30"/>
  <c r="Z8" i="30" s="1"/>
  <c r="M11" i="30"/>
  <c r="Z11" i="30" s="1"/>
  <c r="M7" i="30"/>
  <c r="Z7" i="30" s="1"/>
  <c r="M19" i="30"/>
  <c r="Z19" i="30" s="1"/>
  <c r="M18" i="30"/>
  <c r="Z18" i="30" s="1"/>
  <c r="M16" i="30"/>
  <c r="Z16" i="30" s="1"/>
  <c r="M13" i="30"/>
  <c r="Z13" i="30" s="1"/>
  <c r="M10" i="30"/>
  <c r="Z10" i="30" s="1"/>
  <c r="M23" i="30"/>
  <c r="Z23" i="30" s="1"/>
  <c r="M24" i="30"/>
  <c r="Z24" i="30" s="1"/>
  <c r="M26" i="30"/>
  <c r="Z26" i="30" s="1"/>
  <c r="L45" i="30"/>
  <c r="Y6" i="30"/>
  <c r="K11" i="30"/>
  <c r="X11" i="30" s="1"/>
  <c r="K16" i="30"/>
  <c r="X16" i="30" s="1"/>
  <c r="K27" i="30"/>
  <c r="X27" i="30" s="1"/>
  <c r="K19" i="30"/>
  <c r="X19" i="30" s="1"/>
  <c r="K24" i="30"/>
  <c r="X24" i="30" s="1"/>
  <c r="K8" i="30"/>
  <c r="X8" i="30" s="1"/>
  <c r="K23" i="30"/>
  <c r="X23" i="30" s="1"/>
  <c r="K12" i="30"/>
  <c r="X12" i="30" s="1"/>
  <c r="K7" i="30"/>
  <c r="X7" i="30" s="1"/>
  <c r="K28" i="30"/>
  <c r="X28" i="30" s="1"/>
  <c r="K20" i="30"/>
  <c r="X20" i="30" s="1"/>
  <c r="K15" i="30"/>
  <c r="X15" i="30" s="1"/>
  <c r="K18" i="30"/>
  <c r="X18" i="30" s="1"/>
  <c r="K13" i="30"/>
  <c r="X13" i="30" s="1"/>
  <c r="K29" i="30"/>
  <c r="X29" i="30" s="1"/>
  <c r="K22" i="30"/>
  <c r="X22" i="30" s="1"/>
  <c r="K14" i="30"/>
  <c r="X14" i="30" s="1"/>
  <c r="K21" i="30"/>
  <c r="X21" i="30" s="1"/>
  <c r="K17" i="30"/>
  <c r="X17" i="30" s="1"/>
  <c r="K6" i="30"/>
  <c r="K26" i="30"/>
  <c r="X26" i="30" s="1"/>
  <c r="K10" i="30"/>
  <c r="X10" i="30" s="1"/>
  <c r="K25" i="30"/>
  <c r="X25" i="30" s="1"/>
  <c r="K9" i="30"/>
  <c r="X9" i="30" s="1"/>
  <c r="K30" i="30"/>
  <c r="X30" i="30" s="1"/>
  <c r="W36" i="3" l="1"/>
  <c r="W36" i="5"/>
  <c r="N45" i="30"/>
  <c r="AA6" i="30"/>
  <c r="Z6" i="30"/>
  <c r="M45" i="30"/>
  <c r="K45" i="30"/>
  <c r="X6" i="30"/>
  <c r="S36" i="32" l="1"/>
  <c r="R36" i="32"/>
  <c r="Q36" i="32"/>
  <c r="P36" i="32"/>
  <c r="O36" i="32"/>
  <c r="N36" i="32"/>
  <c r="M36" i="32"/>
  <c r="L36" i="32"/>
  <c r="K36" i="32"/>
  <c r="J36" i="32"/>
  <c r="AF33" i="32"/>
  <c r="AE33" i="32"/>
  <c r="AD33" i="32"/>
  <c r="AC33" i="32"/>
  <c r="AB33" i="32"/>
  <c r="AA33" i="32"/>
  <c r="Z33" i="32"/>
  <c r="Y33" i="32"/>
  <c r="X33" i="32"/>
  <c r="W33" i="32"/>
  <c r="AF32" i="32"/>
  <c r="AF35" i="32" s="1"/>
  <c r="AE32" i="32"/>
  <c r="AE35" i="32" s="1"/>
  <c r="AD32" i="32"/>
  <c r="AD35" i="32" s="1"/>
  <c r="AC32" i="32"/>
  <c r="AC35" i="32" s="1"/>
  <c r="AB32" i="32"/>
  <c r="AA32" i="32"/>
  <c r="Z32" i="32"/>
  <c r="Y32" i="32"/>
  <c r="Y35" i="32" s="1"/>
  <c r="X32" i="32"/>
  <c r="X35" i="32" s="1"/>
  <c r="W32" i="32"/>
  <c r="W35" i="32" s="1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S36" i="31"/>
  <c r="R36" i="31"/>
  <c r="Q36" i="31"/>
  <c r="P36" i="31"/>
  <c r="O36" i="31"/>
  <c r="N36" i="31"/>
  <c r="M36" i="31"/>
  <c r="L36" i="31"/>
  <c r="K36" i="31"/>
  <c r="J36" i="31"/>
  <c r="AF33" i="31"/>
  <c r="AE33" i="31"/>
  <c r="AD33" i="31"/>
  <c r="AC33" i="31"/>
  <c r="AB33" i="31"/>
  <c r="AA33" i="31"/>
  <c r="Z33" i="31"/>
  <c r="Y33" i="31"/>
  <c r="X33" i="31"/>
  <c r="W33" i="31"/>
  <c r="AF32" i="31"/>
  <c r="AF35" i="31" s="1"/>
  <c r="AE32" i="31"/>
  <c r="AE35" i="31" s="1"/>
  <c r="AD32" i="31"/>
  <c r="AD35" i="31" s="1"/>
  <c r="AC32" i="31"/>
  <c r="AC35" i="31" s="1"/>
  <c r="AB32" i="31"/>
  <c r="AB35" i="31" s="1"/>
  <c r="AA32" i="31"/>
  <c r="Z32" i="31"/>
  <c r="Y32" i="31"/>
  <c r="Y35" i="31" s="1"/>
  <c r="X32" i="31"/>
  <c r="X35" i="31" s="1"/>
  <c r="W32" i="31"/>
  <c r="W35" i="31" s="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AL35" i="31" l="1"/>
  <c r="AM35" i="32"/>
  <c r="AM35" i="31"/>
  <c r="AN35" i="32"/>
  <c r="AO35" i="32"/>
  <c r="AO35" i="31"/>
  <c r="AH35" i="32"/>
  <c r="AH35" i="31"/>
  <c r="Z35" i="32"/>
  <c r="AI35" i="32" s="1"/>
  <c r="AK35" i="31"/>
  <c r="AG35" i="31"/>
  <c r="Z35" i="31"/>
  <c r="AI35" i="31" s="1"/>
  <c r="AA35" i="32"/>
  <c r="AJ35" i="32" s="1"/>
  <c r="AL35" i="32"/>
  <c r="AN35" i="31"/>
  <c r="AG35" i="32"/>
  <c r="AA35" i="31"/>
  <c r="AB35" i="32"/>
  <c r="U36" i="32"/>
  <c r="S37" i="32" s="1"/>
  <c r="U36" i="31"/>
  <c r="K37" i="31" s="1"/>
  <c r="S27" i="32" l="1"/>
  <c r="AF27" i="32" s="1"/>
  <c r="S30" i="32"/>
  <c r="AF30" i="32" s="1"/>
  <c r="Q37" i="32"/>
  <c r="R37" i="32"/>
  <c r="R23" i="32" s="1"/>
  <c r="AE23" i="32" s="1"/>
  <c r="AK35" i="32"/>
  <c r="AJ35" i="31"/>
  <c r="S6" i="32"/>
  <c r="AF6" i="32" s="1"/>
  <c r="Q28" i="32"/>
  <c r="AD28" i="32" s="1"/>
  <c r="Q17" i="32"/>
  <c r="AD17" i="32" s="1"/>
  <c r="R26" i="32"/>
  <c r="AE26" i="32" s="1"/>
  <c r="R10" i="32"/>
  <c r="AE10" i="32" s="1"/>
  <c r="R25" i="32"/>
  <c r="AE25" i="32" s="1"/>
  <c r="R17" i="32"/>
  <c r="AE17" i="32" s="1"/>
  <c r="R9" i="32"/>
  <c r="AE9" i="32" s="1"/>
  <c r="R14" i="32"/>
  <c r="AE14" i="32" s="1"/>
  <c r="R15" i="32"/>
  <c r="AE15" i="32" s="1"/>
  <c r="R12" i="32"/>
  <c r="AE12" i="32" s="1"/>
  <c r="P37" i="32"/>
  <c r="L37" i="32"/>
  <c r="O37" i="32"/>
  <c r="N37" i="32"/>
  <c r="S11" i="32"/>
  <c r="AF11" i="32" s="1"/>
  <c r="Q30" i="32"/>
  <c r="AD30" i="32" s="1"/>
  <c r="Q25" i="32"/>
  <c r="AD25" i="32" s="1"/>
  <c r="J37" i="32"/>
  <c r="S22" i="32"/>
  <c r="AF22" i="32" s="1"/>
  <c r="R16" i="32"/>
  <c r="AE16" i="32" s="1"/>
  <c r="S8" i="32"/>
  <c r="AF8" i="32" s="1"/>
  <c r="Q15" i="32"/>
  <c r="AD15" i="32" s="1"/>
  <c r="S15" i="32"/>
  <c r="AF15" i="32" s="1"/>
  <c r="M37" i="32"/>
  <c r="S29" i="32"/>
  <c r="AF29" i="32" s="1"/>
  <c r="S21" i="32"/>
  <c r="AF21" i="32" s="1"/>
  <c r="S13" i="32"/>
  <c r="AF13" i="32" s="1"/>
  <c r="S26" i="32"/>
  <c r="AF26" i="32" s="1"/>
  <c r="S18" i="32"/>
  <c r="AF18" i="32" s="1"/>
  <c r="S10" i="32"/>
  <c r="AF10" i="32" s="1"/>
  <c r="S28" i="32"/>
  <c r="AF28" i="32" s="1"/>
  <c r="S25" i="32"/>
  <c r="AF25" i="32" s="1"/>
  <c r="S17" i="32"/>
  <c r="AF17" i="32" s="1"/>
  <c r="S9" i="32"/>
  <c r="AF9" i="32" s="1"/>
  <c r="S14" i="32"/>
  <c r="AF14" i="32" s="1"/>
  <c r="S16" i="32"/>
  <c r="AF16" i="32" s="1"/>
  <c r="Q6" i="32"/>
  <c r="AD6" i="32" s="1"/>
  <c r="Q14" i="32"/>
  <c r="AD14" i="32" s="1"/>
  <c r="Q11" i="32"/>
  <c r="AD11" i="32" s="1"/>
  <c r="Q22" i="32"/>
  <c r="AD22" i="32" s="1"/>
  <c r="Q16" i="32"/>
  <c r="AD16" i="32" s="1"/>
  <c r="Q27" i="32"/>
  <c r="AD27" i="32" s="1"/>
  <c r="Q8" i="32"/>
  <c r="AD8" i="32" s="1"/>
  <c r="K37" i="32"/>
  <c r="Q26" i="32"/>
  <c r="AD26" i="32" s="1"/>
  <c r="S24" i="32"/>
  <c r="AF24" i="32" s="1"/>
  <c r="Q29" i="32"/>
  <c r="AD29" i="32" s="1"/>
  <c r="Q10" i="32"/>
  <c r="AD10" i="32" s="1"/>
  <c r="R29" i="32"/>
  <c r="AE29" i="32" s="1"/>
  <c r="Q9" i="32"/>
  <c r="AD9" i="32" s="1"/>
  <c r="Q23" i="32"/>
  <c r="AD23" i="32" s="1"/>
  <c r="S12" i="32"/>
  <c r="AF12" i="32" s="1"/>
  <c r="Q13" i="32"/>
  <c r="AD13" i="32" s="1"/>
  <c r="S23" i="32"/>
  <c r="AF23" i="32" s="1"/>
  <c r="S7" i="32"/>
  <c r="AF7" i="32" s="1"/>
  <c r="R22" i="32"/>
  <c r="AE22" i="32" s="1"/>
  <c r="S19" i="32"/>
  <c r="AF19" i="32" s="1"/>
  <c r="S20" i="32"/>
  <c r="AF20" i="32" s="1"/>
  <c r="R30" i="32"/>
  <c r="AE30" i="32" s="1"/>
  <c r="K26" i="31"/>
  <c r="X26" i="31" s="1"/>
  <c r="K18" i="31"/>
  <c r="X18" i="31" s="1"/>
  <c r="K10" i="31"/>
  <c r="X10" i="31" s="1"/>
  <c r="K15" i="31"/>
  <c r="X15" i="31" s="1"/>
  <c r="K28" i="31"/>
  <c r="X28" i="31" s="1"/>
  <c r="K12" i="31"/>
  <c r="X12" i="31" s="1"/>
  <c r="K23" i="31"/>
  <c r="X23" i="31" s="1"/>
  <c r="K17" i="31"/>
  <c r="X17" i="31" s="1"/>
  <c r="K7" i="31"/>
  <c r="X7" i="31" s="1"/>
  <c r="K20" i="31"/>
  <c r="X20" i="31" s="1"/>
  <c r="K6" i="31"/>
  <c r="X6" i="31" s="1"/>
  <c r="K22" i="31"/>
  <c r="X22" i="31" s="1"/>
  <c r="K14" i="31"/>
  <c r="X14" i="31" s="1"/>
  <c r="K30" i="31"/>
  <c r="X30" i="31" s="1"/>
  <c r="K25" i="31"/>
  <c r="X25" i="31" s="1"/>
  <c r="K13" i="31"/>
  <c r="X13" i="31" s="1"/>
  <c r="K19" i="31"/>
  <c r="X19" i="31" s="1"/>
  <c r="K24" i="31"/>
  <c r="X24" i="31" s="1"/>
  <c r="K16" i="31"/>
  <c r="X16" i="31" s="1"/>
  <c r="K21" i="31"/>
  <c r="X21" i="31" s="1"/>
  <c r="K27" i="31"/>
  <c r="X27" i="31" s="1"/>
  <c r="K8" i="31"/>
  <c r="X8" i="31" s="1"/>
  <c r="K11" i="31"/>
  <c r="X11" i="31" s="1"/>
  <c r="K29" i="31"/>
  <c r="X29" i="31" s="1"/>
  <c r="K9" i="31"/>
  <c r="X9" i="31" s="1"/>
  <c r="Q37" i="31"/>
  <c r="S37" i="31"/>
  <c r="L37" i="31"/>
  <c r="O37" i="31"/>
  <c r="N37" i="31"/>
  <c r="M37" i="31"/>
  <c r="P37" i="31"/>
  <c r="R37" i="31"/>
  <c r="J37" i="31"/>
  <c r="K35" i="22"/>
  <c r="J35" i="22"/>
  <c r="S35" i="21"/>
  <c r="R35" i="21"/>
  <c r="Q35" i="21"/>
  <c r="P35" i="21"/>
  <c r="O35" i="21"/>
  <c r="N35" i="21"/>
  <c r="M35" i="21"/>
  <c r="L35" i="21"/>
  <c r="K35" i="21"/>
  <c r="J35" i="21"/>
  <c r="S35" i="20"/>
  <c r="R35" i="20"/>
  <c r="Q35" i="20"/>
  <c r="P35" i="20"/>
  <c r="O35" i="20"/>
  <c r="N35" i="20"/>
  <c r="M35" i="20"/>
  <c r="L35" i="20"/>
  <c r="K35" i="20"/>
  <c r="J35" i="20"/>
  <c r="S35" i="19"/>
  <c r="R35" i="19"/>
  <c r="Q35" i="19"/>
  <c r="P35" i="19"/>
  <c r="O35" i="19"/>
  <c r="N35" i="19"/>
  <c r="M35" i="19"/>
  <c r="L35" i="19"/>
  <c r="K35" i="19"/>
  <c r="J35" i="19"/>
  <c r="S35" i="17"/>
  <c r="R35" i="17"/>
  <c r="Q35" i="17"/>
  <c r="P35" i="17"/>
  <c r="O35" i="17"/>
  <c r="N35" i="17"/>
  <c r="M35" i="17"/>
  <c r="L35" i="17"/>
  <c r="K35" i="17"/>
  <c r="J35" i="17"/>
  <c r="S35" i="13"/>
  <c r="R35" i="13"/>
  <c r="Q35" i="13"/>
  <c r="P35" i="13"/>
  <c r="O35" i="13"/>
  <c r="N35" i="13"/>
  <c r="M35" i="13"/>
  <c r="L35" i="13"/>
  <c r="K35" i="13"/>
  <c r="J35" i="13"/>
  <c r="S35" i="12"/>
  <c r="R35" i="12"/>
  <c r="Q35" i="12"/>
  <c r="P35" i="12"/>
  <c r="O35" i="12"/>
  <c r="N35" i="12"/>
  <c r="M35" i="12"/>
  <c r="L35" i="12"/>
  <c r="K35" i="12"/>
  <c r="J35" i="12"/>
  <c r="S35" i="11"/>
  <c r="R35" i="11"/>
  <c r="Q35" i="11"/>
  <c r="P35" i="11"/>
  <c r="O35" i="11"/>
  <c r="N35" i="11"/>
  <c r="M35" i="11"/>
  <c r="L35" i="11"/>
  <c r="K35" i="11"/>
  <c r="J35" i="11"/>
  <c r="S35" i="10"/>
  <c r="R35" i="10"/>
  <c r="Q35" i="10"/>
  <c r="P35" i="10"/>
  <c r="O35" i="10"/>
  <c r="N35" i="10"/>
  <c r="M35" i="10"/>
  <c r="L35" i="10"/>
  <c r="K35" i="10"/>
  <c r="J35" i="10"/>
  <c r="S35" i="9"/>
  <c r="R35" i="9"/>
  <c r="Q35" i="9"/>
  <c r="P35" i="9"/>
  <c r="O35" i="9"/>
  <c r="N35" i="9"/>
  <c r="M35" i="9"/>
  <c r="L35" i="9"/>
  <c r="K35" i="9"/>
  <c r="J35" i="9"/>
  <c r="S35" i="8"/>
  <c r="R35" i="8"/>
  <c r="Q35" i="8"/>
  <c r="P35" i="8"/>
  <c r="O35" i="8"/>
  <c r="N35" i="8"/>
  <c r="M35" i="8"/>
  <c r="L35" i="8"/>
  <c r="K35" i="8"/>
  <c r="J35" i="8"/>
  <c r="S35" i="7"/>
  <c r="R35" i="7"/>
  <c r="Q35" i="7"/>
  <c r="P35" i="7"/>
  <c r="O35" i="7"/>
  <c r="N35" i="7"/>
  <c r="M35" i="7"/>
  <c r="L35" i="7"/>
  <c r="K35" i="7"/>
  <c r="J35" i="7"/>
  <c r="S35" i="6"/>
  <c r="R35" i="6"/>
  <c r="Q35" i="6"/>
  <c r="P35" i="6"/>
  <c r="O35" i="6"/>
  <c r="N35" i="6"/>
  <c r="M35" i="6"/>
  <c r="L35" i="6"/>
  <c r="K35" i="6"/>
  <c r="J35" i="6"/>
  <c r="S35" i="4"/>
  <c r="R35" i="4"/>
  <c r="Q35" i="4"/>
  <c r="P35" i="4"/>
  <c r="O35" i="4"/>
  <c r="N35" i="4"/>
  <c r="M35" i="4"/>
  <c r="L35" i="4"/>
  <c r="K35" i="4"/>
  <c r="J35" i="4"/>
  <c r="K35" i="1"/>
  <c r="L35" i="1"/>
  <c r="M35" i="1"/>
  <c r="N35" i="1"/>
  <c r="O35" i="1"/>
  <c r="P35" i="1"/>
  <c r="Q35" i="1"/>
  <c r="R35" i="1"/>
  <c r="S35" i="1"/>
  <c r="J35" i="1"/>
  <c r="R7" i="32" l="1"/>
  <c r="AE7" i="32" s="1"/>
  <c r="R24" i="32"/>
  <c r="AE24" i="32" s="1"/>
  <c r="R8" i="32"/>
  <c r="AE8" i="32" s="1"/>
  <c r="R20" i="32"/>
  <c r="AE20" i="32" s="1"/>
  <c r="R6" i="32"/>
  <c r="AE6" i="32" s="1"/>
  <c r="R27" i="32"/>
  <c r="AE27" i="32" s="1"/>
  <c r="R28" i="32"/>
  <c r="AE28" i="32" s="1"/>
  <c r="R11" i="32"/>
  <c r="AE11" i="32" s="1"/>
  <c r="R18" i="32"/>
  <c r="AE18" i="32" s="1"/>
  <c r="Q7" i="32"/>
  <c r="AD7" i="32" s="1"/>
  <c r="Q24" i="32"/>
  <c r="AD24" i="32" s="1"/>
  <c r="Q12" i="32"/>
  <c r="AD12" i="32" s="1"/>
  <c r="Q18" i="32"/>
  <c r="AD18" i="32" s="1"/>
  <c r="Q19" i="32"/>
  <c r="AD19" i="32" s="1"/>
  <c r="Q21" i="32"/>
  <c r="AD21" i="32" s="1"/>
  <c r="Q20" i="32"/>
  <c r="AD20" i="32" s="1"/>
  <c r="R13" i="32"/>
  <c r="AE13" i="32" s="1"/>
  <c r="R21" i="32"/>
  <c r="AE21" i="32" s="1"/>
  <c r="R19" i="32"/>
  <c r="AE19" i="32" s="1"/>
  <c r="N25" i="32"/>
  <c r="AA25" i="32" s="1"/>
  <c r="N17" i="32"/>
  <c r="AA17" i="32" s="1"/>
  <c r="N9" i="32"/>
  <c r="AA9" i="32" s="1"/>
  <c r="N23" i="32"/>
  <c r="AA23" i="32" s="1"/>
  <c r="N6" i="32"/>
  <c r="AA6" i="32" s="1"/>
  <c r="N29" i="32"/>
  <c r="AA29" i="32" s="1"/>
  <c r="N26" i="32"/>
  <c r="AA26" i="32" s="1"/>
  <c r="N21" i="32"/>
  <c r="AA21" i="32" s="1"/>
  <c r="N18" i="32"/>
  <c r="AA18" i="32" s="1"/>
  <c r="N13" i="32"/>
  <c r="AA13" i="32" s="1"/>
  <c r="N10" i="32"/>
  <c r="AA10" i="32" s="1"/>
  <c r="N15" i="32"/>
  <c r="AA15" i="32" s="1"/>
  <c r="N7" i="32"/>
  <c r="AA7" i="32" s="1"/>
  <c r="N19" i="32"/>
  <c r="AA19" i="32" s="1"/>
  <c r="N11" i="32"/>
  <c r="AA11" i="32" s="1"/>
  <c r="N27" i="32"/>
  <c r="AA27" i="32" s="1"/>
  <c r="N28" i="32"/>
  <c r="AA28" i="32" s="1"/>
  <c r="N8" i="32"/>
  <c r="AA8" i="32" s="1"/>
  <c r="N14" i="32"/>
  <c r="AA14" i="32" s="1"/>
  <c r="N24" i="32"/>
  <c r="AA24" i="32" s="1"/>
  <c r="N20" i="32"/>
  <c r="AA20" i="32" s="1"/>
  <c r="N22" i="32"/>
  <c r="AA22" i="32" s="1"/>
  <c r="N30" i="32"/>
  <c r="AA30" i="32" s="1"/>
  <c r="N12" i="32"/>
  <c r="AA12" i="32" s="1"/>
  <c r="N16" i="32"/>
  <c r="AA16" i="32" s="1"/>
  <c r="M25" i="32"/>
  <c r="Z25" i="32" s="1"/>
  <c r="M17" i="32"/>
  <c r="Z17" i="32" s="1"/>
  <c r="M9" i="32"/>
  <c r="Z9" i="32" s="1"/>
  <c r="M18" i="32"/>
  <c r="Z18" i="32" s="1"/>
  <c r="M10" i="32"/>
  <c r="Z10" i="32" s="1"/>
  <c r="M15" i="32"/>
  <c r="Z15" i="32" s="1"/>
  <c r="M7" i="32"/>
  <c r="Z7" i="32" s="1"/>
  <c r="M26" i="32"/>
  <c r="Z26" i="32" s="1"/>
  <c r="M23" i="32"/>
  <c r="Z23" i="32" s="1"/>
  <c r="M6" i="32"/>
  <c r="Z6" i="32" s="1"/>
  <c r="M27" i="32"/>
  <c r="Z27" i="32" s="1"/>
  <c r="M14" i="32"/>
  <c r="Z14" i="32" s="1"/>
  <c r="M12" i="32"/>
  <c r="Z12" i="32" s="1"/>
  <c r="M13" i="32"/>
  <c r="Z13" i="32" s="1"/>
  <c r="M8" i="32"/>
  <c r="Z8" i="32" s="1"/>
  <c r="M28" i="32"/>
  <c r="Z28" i="32" s="1"/>
  <c r="M11" i="32"/>
  <c r="Z11" i="32" s="1"/>
  <c r="M22" i="32"/>
  <c r="Z22" i="32" s="1"/>
  <c r="M20" i="32"/>
  <c r="Z20" i="32" s="1"/>
  <c r="M16" i="32"/>
  <c r="Z16" i="32" s="1"/>
  <c r="M30" i="32"/>
  <c r="Z30" i="32" s="1"/>
  <c r="M24" i="32"/>
  <c r="Z24" i="32" s="1"/>
  <c r="M29" i="32"/>
  <c r="Z29" i="32" s="1"/>
  <c r="M19" i="32"/>
  <c r="Z19" i="32" s="1"/>
  <c r="M21" i="32"/>
  <c r="Z21" i="32" s="1"/>
  <c r="K29" i="32"/>
  <c r="X29" i="32" s="1"/>
  <c r="K21" i="32"/>
  <c r="X21" i="32" s="1"/>
  <c r="K13" i="32"/>
  <c r="X13" i="32" s="1"/>
  <c r="K26" i="32"/>
  <c r="X26" i="32" s="1"/>
  <c r="K28" i="32"/>
  <c r="X28" i="32" s="1"/>
  <c r="K9" i="32"/>
  <c r="X9" i="32" s="1"/>
  <c r="K25" i="32"/>
  <c r="X25" i="32" s="1"/>
  <c r="K17" i="32"/>
  <c r="X17" i="32" s="1"/>
  <c r="K14" i="32"/>
  <c r="X14" i="32" s="1"/>
  <c r="K18" i="32"/>
  <c r="X18" i="32" s="1"/>
  <c r="K10" i="32"/>
  <c r="X10" i="32" s="1"/>
  <c r="K22" i="32"/>
  <c r="X22" i="32" s="1"/>
  <c r="K20" i="32"/>
  <c r="X20" i="32" s="1"/>
  <c r="K30" i="32"/>
  <c r="X30" i="32" s="1"/>
  <c r="K24" i="32"/>
  <c r="X24" i="32" s="1"/>
  <c r="K19" i="32"/>
  <c r="X19" i="32" s="1"/>
  <c r="K6" i="32"/>
  <c r="X6" i="32" s="1"/>
  <c r="K7" i="32"/>
  <c r="X7" i="32" s="1"/>
  <c r="K23" i="32"/>
  <c r="X23" i="32" s="1"/>
  <c r="K15" i="32"/>
  <c r="X15" i="32" s="1"/>
  <c r="K12" i="32"/>
  <c r="X12" i="32" s="1"/>
  <c r="K16" i="32"/>
  <c r="X16" i="32" s="1"/>
  <c r="K27" i="32"/>
  <c r="X27" i="32" s="1"/>
  <c r="K8" i="32"/>
  <c r="X8" i="32" s="1"/>
  <c r="K11" i="32"/>
  <c r="X11" i="32" s="1"/>
  <c r="O25" i="32"/>
  <c r="AB25" i="32" s="1"/>
  <c r="O17" i="32"/>
  <c r="AB17" i="32" s="1"/>
  <c r="O9" i="32"/>
  <c r="AB9" i="32" s="1"/>
  <c r="O26" i="32"/>
  <c r="AB26" i="32" s="1"/>
  <c r="O21" i="32"/>
  <c r="AB21" i="32" s="1"/>
  <c r="O13" i="32"/>
  <c r="AB13" i="32" s="1"/>
  <c r="O10" i="32"/>
  <c r="AB10" i="32" s="1"/>
  <c r="O14" i="32"/>
  <c r="AB14" i="32" s="1"/>
  <c r="O22" i="32"/>
  <c r="AB22" i="32" s="1"/>
  <c r="O24" i="32"/>
  <c r="AB24" i="32" s="1"/>
  <c r="O29" i="32"/>
  <c r="AB29" i="32" s="1"/>
  <c r="O6" i="32"/>
  <c r="AB6" i="32" s="1"/>
  <c r="O18" i="32"/>
  <c r="AB18" i="32" s="1"/>
  <c r="O16" i="32"/>
  <c r="AB16" i="32" s="1"/>
  <c r="O8" i="32"/>
  <c r="AB8" i="32" s="1"/>
  <c r="O11" i="32"/>
  <c r="AB11" i="32" s="1"/>
  <c r="O20" i="32"/>
  <c r="AB20" i="32" s="1"/>
  <c r="O15" i="32"/>
  <c r="AB15" i="32" s="1"/>
  <c r="O19" i="32"/>
  <c r="AB19" i="32" s="1"/>
  <c r="O30" i="32"/>
  <c r="AB30" i="32" s="1"/>
  <c r="O28" i="32"/>
  <c r="AB28" i="32" s="1"/>
  <c r="O12" i="32"/>
  <c r="AB12" i="32" s="1"/>
  <c r="O23" i="32"/>
  <c r="AB23" i="32" s="1"/>
  <c r="O7" i="32"/>
  <c r="AB7" i="32" s="1"/>
  <c r="O27" i="32"/>
  <c r="AB27" i="32" s="1"/>
  <c r="L25" i="32"/>
  <c r="Y25" i="32" s="1"/>
  <c r="L29" i="32"/>
  <c r="Y29" i="32" s="1"/>
  <c r="L15" i="32"/>
  <c r="Y15" i="32" s="1"/>
  <c r="L7" i="32"/>
  <c r="Y7" i="32" s="1"/>
  <c r="L9" i="32"/>
  <c r="Y9" i="32" s="1"/>
  <c r="L17" i="32"/>
  <c r="Y17" i="32" s="1"/>
  <c r="L23" i="32"/>
  <c r="Y23" i="32" s="1"/>
  <c r="L28" i="32"/>
  <c r="Y28" i="32" s="1"/>
  <c r="L21" i="32"/>
  <c r="Y21" i="32" s="1"/>
  <c r="L13" i="32"/>
  <c r="Y13" i="32" s="1"/>
  <c r="L12" i="32"/>
  <c r="Y12" i="32" s="1"/>
  <c r="L6" i="32"/>
  <c r="Y6" i="32" s="1"/>
  <c r="L10" i="32"/>
  <c r="Y10" i="32" s="1"/>
  <c r="L20" i="32"/>
  <c r="Y20" i="32" s="1"/>
  <c r="L24" i="32"/>
  <c r="Y24" i="32" s="1"/>
  <c r="L16" i="32"/>
  <c r="Y16" i="32" s="1"/>
  <c r="L27" i="32"/>
  <c r="Y27" i="32" s="1"/>
  <c r="L26" i="32"/>
  <c r="Y26" i="32" s="1"/>
  <c r="L14" i="32"/>
  <c r="Y14" i="32" s="1"/>
  <c r="L8" i="32"/>
  <c r="Y8" i="32" s="1"/>
  <c r="L11" i="32"/>
  <c r="Y11" i="32" s="1"/>
  <c r="L18" i="32"/>
  <c r="Y18" i="32" s="1"/>
  <c r="L22" i="32"/>
  <c r="Y22" i="32" s="1"/>
  <c r="L30" i="32"/>
  <c r="Y30" i="32" s="1"/>
  <c r="L19" i="32"/>
  <c r="Y19" i="32" s="1"/>
  <c r="J26" i="32"/>
  <c r="W26" i="32" s="1"/>
  <c r="J18" i="32"/>
  <c r="W18" i="32" s="1"/>
  <c r="J10" i="32"/>
  <c r="W10" i="32" s="1"/>
  <c r="J13" i="32"/>
  <c r="W13" i="32" s="1"/>
  <c r="J23" i="32"/>
  <c r="W23" i="32" s="1"/>
  <c r="J9" i="32"/>
  <c r="W9" i="32" s="1"/>
  <c r="J7" i="32"/>
  <c r="W7" i="32" s="1"/>
  <c r="J19" i="32"/>
  <c r="W19" i="32" s="1"/>
  <c r="J25" i="32"/>
  <c r="W25" i="32" s="1"/>
  <c r="J15" i="32"/>
  <c r="W15" i="32" s="1"/>
  <c r="J17" i="32"/>
  <c r="W17" i="32" s="1"/>
  <c r="J22" i="32"/>
  <c r="W22" i="32" s="1"/>
  <c r="J14" i="32"/>
  <c r="W14" i="32" s="1"/>
  <c r="J11" i="32"/>
  <c r="W11" i="32" s="1"/>
  <c r="J8" i="32"/>
  <c r="W8" i="32" s="1"/>
  <c r="J6" i="32"/>
  <c r="W6" i="32" s="1"/>
  <c r="W36" i="32" s="1"/>
  <c r="J30" i="32"/>
  <c r="W30" i="32" s="1"/>
  <c r="J29" i="32"/>
  <c r="W29" i="32" s="1"/>
  <c r="J12" i="32"/>
  <c r="W12" i="32" s="1"/>
  <c r="J28" i="32"/>
  <c r="W28" i="32" s="1"/>
  <c r="J20" i="32"/>
  <c r="W20" i="32" s="1"/>
  <c r="J24" i="32"/>
  <c r="W24" i="32" s="1"/>
  <c r="J16" i="32"/>
  <c r="W16" i="32" s="1"/>
  <c r="J27" i="32"/>
  <c r="W27" i="32" s="1"/>
  <c r="J21" i="32"/>
  <c r="W21" i="32" s="1"/>
  <c r="P29" i="32"/>
  <c r="AC29" i="32" s="1"/>
  <c r="P25" i="32"/>
  <c r="AC25" i="32" s="1"/>
  <c r="P17" i="32"/>
  <c r="AC17" i="32" s="1"/>
  <c r="P9" i="32"/>
  <c r="AC9" i="32" s="1"/>
  <c r="P11" i="32"/>
  <c r="AC11" i="32" s="1"/>
  <c r="P27" i="32"/>
  <c r="AC27" i="32" s="1"/>
  <c r="P24" i="32"/>
  <c r="AC24" i="32" s="1"/>
  <c r="P19" i="32"/>
  <c r="AC19" i="32" s="1"/>
  <c r="P21" i="32"/>
  <c r="AC21" i="32" s="1"/>
  <c r="P16" i="32"/>
  <c r="AC16" i="32" s="1"/>
  <c r="P13" i="32"/>
  <c r="AC13" i="32" s="1"/>
  <c r="P8" i="32"/>
  <c r="AC8" i="32" s="1"/>
  <c r="P23" i="32"/>
  <c r="AC23" i="32" s="1"/>
  <c r="P22" i="32"/>
  <c r="AC22" i="32" s="1"/>
  <c r="P20" i="32"/>
  <c r="AC20" i="32" s="1"/>
  <c r="P30" i="32"/>
  <c r="AC30" i="32" s="1"/>
  <c r="P6" i="32"/>
  <c r="AC6" i="32" s="1"/>
  <c r="P18" i="32"/>
  <c r="AC18" i="32" s="1"/>
  <c r="P26" i="32"/>
  <c r="AC26" i="32" s="1"/>
  <c r="P12" i="32"/>
  <c r="AC12" i="32" s="1"/>
  <c r="P14" i="32"/>
  <c r="AC14" i="32" s="1"/>
  <c r="P7" i="32"/>
  <c r="AC7" i="32" s="1"/>
  <c r="P28" i="32"/>
  <c r="AC28" i="32" s="1"/>
  <c r="P15" i="32"/>
  <c r="AC15" i="32" s="1"/>
  <c r="P10" i="32"/>
  <c r="AC10" i="32" s="1"/>
  <c r="P21" i="31"/>
  <c r="AC21" i="31" s="1"/>
  <c r="P13" i="31"/>
  <c r="AC13" i="31" s="1"/>
  <c r="P29" i="31"/>
  <c r="AC29" i="31" s="1"/>
  <c r="P24" i="31"/>
  <c r="AC24" i="31" s="1"/>
  <c r="P8" i="31"/>
  <c r="AC8" i="31" s="1"/>
  <c r="P19" i="31"/>
  <c r="AC19" i="31" s="1"/>
  <c r="P16" i="31"/>
  <c r="AC16" i="31" s="1"/>
  <c r="P22" i="31"/>
  <c r="AC22" i="31" s="1"/>
  <c r="P20" i="31"/>
  <c r="AC20" i="31" s="1"/>
  <c r="P9" i="31"/>
  <c r="AC9" i="31" s="1"/>
  <c r="P6" i="31"/>
  <c r="AC6" i="31" s="1"/>
  <c r="P17" i="31"/>
  <c r="AC17" i="31" s="1"/>
  <c r="P26" i="31"/>
  <c r="AC26" i="31" s="1"/>
  <c r="P10" i="31"/>
  <c r="AC10" i="31" s="1"/>
  <c r="P7" i="31"/>
  <c r="AC7" i="31" s="1"/>
  <c r="P30" i="31"/>
  <c r="AC30" i="31" s="1"/>
  <c r="P25" i="31"/>
  <c r="AC25" i="31" s="1"/>
  <c r="P27" i="31"/>
  <c r="AC27" i="31" s="1"/>
  <c r="P11" i="31"/>
  <c r="AC11" i="31" s="1"/>
  <c r="P18" i="31"/>
  <c r="AC18" i="31" s="1"/>
  <c r="P23" i="31"/>
  <c r="AC23" i="31" s="1"/>
  <c r="P14" i="31"/>
  <c r="AC14" i="31" s="1"/>
  <c r="P15" i="31"/>
  <c r="AC15" i="31" s="1"/>
  <c r="P28" i="31"/>
  <c r="AC28" i="31" s="1"/>
  <c r="P12" i="31"/>
  <c r="AC12" i="31" s="1"/>
  <c r="M28" i="31"/>
  <c r="Z28" i="31" s="1"/>
  <c r="M20" i="31"/>
  <c r="Z20" i="31" s="1"/>
  <c r="M12" i="31"/>
  <c r="Z12" i="31" s="1"/>
  <c r="M23" i="31"/>
  <c r="Z23" i="31" s="1"/>
  <c r="M7" i="31"/>
  <c r="Z7" i="31" s="1"/>
  <c r="M13" i="31"/>
  <c r="Z13" i="31" s="1"/>
  <c r="M26" i="31"/>
  <c r="Z26" i="31" s="1"/>
  <c r="M10" i="31"/>
  <c r="Z10" i="31" s="1"/>
  <c r="M21" i="31"/>
  <c r="Z21" i="31" s="1"/>
  <c r="M29" i="31"/>
  <c r="Z29" i="31" s="1"/>
  <c r="M18" i="31"/>
  <c r="Z18" i="31" s="1"/>
  <c r="M15" i="31"/>
  <c r="Z15" i="31" s="1"/>
  <c r="M17" i="31"/>
  <c r="Z17" i="31" s="1"/>
  <c r="M19" i="31"/>
  <c r="Z19" i="31" s="1"/>
  <c r="M25" i="31"/>
  <c r="Z25" i="31" s="1"/>
  <c r="M14" i="31"/>
  <c r="Z14" i="31" s="1"/>
  <c r="M30" i="31"/>
  <c r="Z30" i="31" s="1"/>
  <c r="M6" i="31"/>
  <c r="Z6" i="31" s="1"/>
  <c r="M24" i="31"/>
  <c r="Z24" i="31" s="1"/>
  <c r="M11" i="31"/>
  <c r="Z11" i="31" s="1"/>
  <c r="M27" i="31"/>
  <c r="Z27" i="31" s="1"/>
  <c r="M8" i="31"/>
  <c r="Z8" i="31" s="1"/>
  <c r="M16" i="31"/>
  <c r="Z16" i="31" s="1"/>
  <c r="M9" i="31"/>
  <c r="Z9" i="31" s="1"/>
  <c r="M22" i="31"/>
  <c r="Z22" i="31" s="1"/>
  <c r="N7" i="31"/>
  <c r="AA7" i="31" s="1"/>
  <c r="N23" i="31"/>
  <c r="AA23" i="31" s="1"/>
  <c r="N15" i="31"/>
  <c r="AA15" i="31" s="1"/>
  <c r="N29" i="31"/>
  <c r="AA29" i="31" s="1"/>
  <c r="N24" i="31"/>
  <c r="AA24" i="31" s="1"/>
  <c r="N13" i="31"/>
  <c r="AA13" i="31" s="1"/>
  <c r="N26" i="31"/>
  <c r="AA26" i="31" s="1"/>
  <c r="N10" i="31"/>
  <c r="AA10" i="31" s="1"/>
  <c r="N8" i="31"/>
  <c r="AA8" i="31" s="1"/>
  <c r="N21" i="31"/>
  <c r="AA21" i="31" s="1"/>
  <c r="N16" i="31"/>
  <c r="AA16" i="31" s="1"/>
  <c r="N18" i="31"/>
  <c r="AA18" i="31" s="1"/>
  <c r="N25" i="31"/>
  <c r="AA25" i="31" s="1"/>
  <c r="N11" i="31"/>
  <c r="AA11" i="31" s="1"/>
  <c r="N27" i="31"/>
  <c r="AA27" i="31" s="1"/>
  <c r="N6" i="31"/>
  <c r="AA6" i="31" s="1"/>
  <c r="N28" i="31"/>
  <c r="AA28" i="31" s="1"/>
  <c r="N22" i="31"/>
  <c r="AA22" i="31" s="1"/>
  <c r="N30" i="31"/>
  <c r="AA30" i="31" s="1"/>
  <c r="N14" i="31"/>
  <c r="AA14" i="31" s="1"/>
  <c r="N20" i="31"/>
  <c r="AA20" i="31" s="1"/>
  <c r="N9" i="31"/>
  <c r="AA9" i="31" s="1"/>
  <c r="N19" i="31"/>
  <c r="AA19" i="31" s="1"/>
  <c r="N17" i="31"/>
  <c r="AA17" i="31" s="1"/>
  <c r="N12" i="31"/>
  <c r="AA12" i="31" s="1"/>
  <c r="O26" i="31"/>
  <c r="AB26" i="31" s="1"/>
  <c r="O18" i="31"/>
  <c r="AB18" i="31" s="1"/>
  <c r="O29" i="31"/>
  <c r="AB29" i="31" s="1"/>
  <c r="O10" i="31"/>
  <c r="AB10" i="31" s="1"/>
  <c r="O21" i="31"/>
  <c r="AB21" i="31" s="1"/>
  <c r="O24" i="31"/>
  <c r="AB24" i="31" s="1"/>
  <c r="O8" i="31"/>
  <c r="AB8" i="31" s="1"/>
  <c r="O16" i="31"/>
  <c r="AB16" i="31" s="1"/>
  <c r="O13" i="31"/>
  <c r="AB13" i="31" s="1"/>
  <c r="O22" i="31"/>
  <c r="AB22" i="31" s="1"/>
  <c r="O14" i="31"/>
  <c r="AB14" i="31" s="1"/>
  <c r="O15" i="31"/>
  <c r="AB15" i="31" s="1"/>
  <c r="O20" i="31"/>
  <c r="AB20" i="31" s="1"/>
  <c r="O30" i="31"/>
  <c r="AB30" i="31" s="1"/>
  <c r="O11" i="31"/>
  <c r="AB11" i="31" s="1"/>
  <c r="O12" i="31"/>
  <c r="AB12" i="31" s="1"/>
  <c r="O19" i="31"/>
  <c r="AB19" i="31" s="1"/>
  <c r="O17" i="31"/>
  <c r="AB17" i="31" s="1"/>
  <c r="O23" i="31"/>
  <c r="AB23" i="31" s="1"/>
  <c r="O28" i="31"/>
  <c r="AB28" i="31" s="1"/>
  <c r="O27" i="31"/>
  <c r="AB27" i="31" s="1"/>
  <c r="O7" i="31"/>
  <c r="AB7" i="31" s="1"/>
  <c r="O6" i="31"/>
  <c r="AB6" i="31" s="1"/>
  <c r="O25" i="31"/>
  <c r="AB25" i="31" s="1"/>
  <c r="O9" i="31"/>
  <c r="AB9" i="31" s="1"/>
  <c r="L28" i="31"/>
  <c r="Y28" i="31" s="1"/>
  <c r="L29" i="31"/>
  <c r="Y29" i="31" s="1"/>
  <c r="L21" i="31"/>
  <c r="Y21" i="31" s="1"/>
  <c r="L13" i="31"/>
  <c r="Y13" i="31" s="1"/>
  <c r="L26" i="31"/>
  <c r="Y26" i="31" s="1"/>
  <c r="L10" i="31"/>
  <c r="Y10" i="31" s="1"/>
  <c r="L15" i="31"/>
  <c r="Y15" i="31" s="1"/>
  <c r="L12" i="31"/>
  <c r="Y12" i="31" s="1"/>
  <c r="L7" i="31"/>
  <c r="Y7" i="31" s="1"/>
  <c r="L20" i="31"/>
  <c r="Y20" i="31" s="1"/>
  <c r="L23" i="31"/>
  <c r="Y23" i="31" s="1"/>
  <c r="L18" i="31"/>
  <c r="Y18" i="31" s="1"/>
  <c r="L30" i="31"/>
  <c r="Y30" i="31" s="1"/>
  <c r="L9" i="31"/>
  <c r="Y9" i="31" s="1"/>
  <c r="L24" i="31"/>
  <c r="Y24" i="31" s="1"/>
  <c r="L6" i="31"/>
  <c r="Y6" i="31" s="1"/>
  <c r="L22" i="31"/>
  <c r="Y22" i="31" s="1"/>
  <c r="L14" i="31"/>
  <c r="Y14" i="31" s="1"/>
  <c r="L8" i="31"/>
  <c r="Y8" i="31" s="1"/>
  <c r="L19" i="31"/>
  <c r="Y19" i="31" s="1"/>
  <c r="L27" i="31"/>
  <c r="Y27" i="31" s="1"/>
  <c r="L11" i="31"/>
  <c r="Y11" i="31" s="1"/>
  <c r="L16" i="31"/>
  <c r="Y16" i="31" s="1"/>
  <c r="L25" i="31"/>
  <c r="Y25" i="31" s="1"/>
  <c r="L17" i="31"/>
  <c r="Y17" i="31" s="1"/>
  <c r="S26" i="31"/>
  <c r="AF26" i="31" s="1"/>
  <c r="S18" i="31"/>
  <c r="AF18" i="31" s="1"/>
  <c r="S10" i="31"/>
  <c r="AF10" i="31" s="1"/>
  <c r="S20" i="31"/>
  <c r="AF20" i="31" s="1"/>
  <c r="S28" i="31"/>
  <c r="AF28" i="31" s="1"/>
  <c r="S23" i="31"/>
  <c r="AF23" i="31" s="1"/>
  <c r="S7" i="31"/>
  <c r="AF7" i="31" s="1"/>
  <c r="S15" i="31"/>
  <c r="AF15" i="31" s="1"/>
  <c r="S12" i="31"/>
  <c r="AF12" i="31" s="1"/>
  <c r="S17" i="31"/>
  <c r="AF17" i="31" s="1"/>
  <c r="S21" i="31"/>
  <c r="AF21" i="31" s="1"/>
  <c r="S29" i="31"/>
  <c r="AF29" i="31" s="1"/>
  <c r="S30" i="31"/>
  <c r="AF30" i="31" s="1"/>
  <c r="S25" i="31"/>
  <c r="AF25" i="31" s="1"/>
  <c r="S27" i="31"/>
  <c r="AF27" i="31" s="1"/>
  <c r="S24" i="31"/>
  <c r="AF24" i="31" s="1"/>
  <c r="S16" i="31"/>
  <c r="AF16" i="31" s="1"/>
  <c r="S8" i="31"/>
  <c r="AF8" i="31" s="1"/>
  <c r="S9" i="31"/>
  <c r="AF9" i="31" s="1"/>
  <c r="S6" i="31"/>
  <c r="AF6" i="31" s="1"/>
  <c r="S13" i="31"/>
  <c r="AF13" i="31" s="1"/>
  <c r="S19" i="31"/>
  <c r="AF19" i="31" s="1"/>
  <c r="S22" i="31"/>
  <c r="AF22" i="31" s="1"/>
  <c r="S14" i="31"/>
  <c r="AF14" i="31" s="1"/>
  <c r="S11" i="31"/>
  <c r="AF11" i="31" s="1"/>
  <c r="J23" i="31"/>
  <c r="W23" i="31" s="1"/>
  <c r="J15" i="31"/>
  <c r="W15" i="31" s="1"/>
  <c r="J7" i="31"/>
  <c r="W7" i="31" s="1"/>
  <c r="J28" i="31"/>
  <c r="W28" i="31" s="1"/>
  <c r="J12" i="31"/>
  <c r="W12" i="31" s="1"/>
  <c r="J20" i="31"/>
  <c r="W20" i="31" s="1"/>
  <c r="J25" i="31"/>
  <c r="W25" i="31" s="1"/>
  <c r="J9" i="31"/>
  <c r="W9" i="31" s="1"/>
  <c r="J6" i="31"/>
  <c r="W6" i="31" s="1"/>
  <c r="J29" i="31"/>
  <c r="W29" i="31" s="1"/>
  <c r="J16" i="31"/>
  <c r="W16" i="31" s="1"/>
  <c r="J21" i="31"/>
  <c r="W21" i="31" s="1"/>
  <c r="J14" i="31"/>
  <c r="W14" i="31" s="1"/>
  <c r="J22" i="31"/>
  <c r="W22" i="31" s="1"/>
  <c r="J17" i="31"/>
  <c r="W17" i="31" s="1"/>
  <c r="J26" i="31"/>
  <c r="W26" i="31" s="1"/>
  <c r="J24" i="31"/>
  <c r="W24" i="31" s="1"/>
  <c r="J30" i="31"/>
  <c r="W30" i="31" s="1"/>
  <c r="J13" i="31"/>
  <c r="W13" i="31" s="1"/>
  <c r="J10" i="31"/>
  <c r="W10" i="31" s="1"/>
  <c r="J11" i="31"/>
  <c r="W11" i="31" s="1"/>
  <c r="J8" i="31"/>
  <c r="W8" i="31" s="1"/>
  <c r="J18" i="31"/>
  <c r="W18" i="31" s="1"/>
  <c r="J19" i="31"/>
  <c r="W19" i="31" s="1"/>
  <c r="J27" i="31"/>
  <c r="W27" i="31" s="1"/>
  <c r="Q17" i="31"/>
  <c r="AD17" i="31" s="1"/>
  <c r="Q14" i="31"/>
  <c r="AD14" i="31" s="1"/>
  <c r="Q19" i="31"/>
  <c r="AD19" i="31" s="1"/>
  <c r="Q28" i="31"/>
  <c r="AD28" i="31" s="1"/>
  <c r="Q10" i="31"/>
  <c r="AD10" i="31" s="1"/>
  <c r="Q22" i="31"/>
  <c r="AD22" i="31" s="1"/>
  <c r="Q15" i="31"/>
  <c r="AD15" i="31" s="1"/>
  <c r="Q8" i="31"/>
  <c r="AD8" i="31" s="1"/>
  <c r="Q24" i="31"/>
  <c r="AD24" i="31" s="1"/>
  <c r="Q9" i="31"/>
  <c r="AD9" i="31" s="1"/>
  <c r="Q6" i="31"/>
  <c r="AD6" i="31" s="1"/>
  <c r="Q25" i="31"/>
  <c r="AD25" i="31" s="1"/>
  <c r="Q20" i="31"/>
  <c r="AD20" i="31" s="1"/>
  <c r="Q23" i="31"/>
  <c r="AD23" i="31" s="1"/>
  <c r="Q7" i="31"/>
  <c r="AD7" i="31" s="1"/>
  <c r="Q16" i="31"/>
  <c r="AD16" i="31" s="1"/>
  <c r="Q30" i="31"/>
  <c r="AD30" i="31" s="1"/>
  <c r="Q11" i="31"/>
  <c r="AD11" i="31" s="1"/>
  <c r="Q29" i="31"/>
  <c r="AD29" i="31" s="1"/>
  <c r="Q12" i="31"/>
  <c r="AD12" i="31" s="1"/>
  <c r="Q21" i="31"/>
  <c r="AD21" i="31" s="1"/>
  <c r="Q26" i="31"/>
  <c r="AD26" i="31" s="1"/>
  <c r="Q27" i="31"/>
  <c r="AD27" i="31" s="1"/>
  <c r="Q13" i="31"/>
  <c r="AD13" i="31" s="1"/>
  <c r="Q18" i="31"/>
  <c r="AD18" i="31" s="1"/>
  <c r="R23" i="31"/>
  <c r="AE23" i="31" s="1"/>
  <c r="R15" i="31"/>
  <c r="AE15" i="31" s="1"/>
  <c r="R7" i="31"/>
  <c r="AE7" i="31" s="1"/>
  <c r="R12" i="31"/>
  <c r="AE12" i="31" s="1"/>
  <c r="R28" i="31"/>
  <c r="AE28" i="31" s="1"/>
  <c r="R17" i="31"/>
  <c r="AE17" i="31" s="1"/>
  <c r="R14" i="31"/>
  <c r="AE14" i="31" s="1"/>
  <c r="R20" i="31"/>
  <c r="AE20" i="31" s="1"/>
  <c r="R24" i="31"/>
  <c r="AE24" i="31" s="1"/>
  <c r="R29" i="31"/>
  <c r="AE29" i="31" s="1"/>
  <c r="R27" i="31"/>
  <c r="AE27" i="31" s="1"/>
  <c r="R8" i="31"/>
  <c r="AE8" i="31" s="1"/>
  <c r="R18" i="31"/>
  <c r="AE18" i="31" s="1"/>
  <c r="R22" i="31"/>
  <c r="AE22" i="31" s="1"/>
  <c r="R26" i="31"/>
  <c r="AE26" i="31" s="1"/>
  <c r="R16" i="31"/>
  <c r="AE16" i="31" s="1"/>
  <c r="R21" i="31"/>
  <c r="AE21" i="31" s="1"/>
  <c r="R10" i="31"/>
  <c r="AE10" i="31" s="1"/>
  <c r="R9" i="31"/>
  <c r="AE9" i="31" s="1"/>
  <c r="R13" i="31"/>
  <c r="AE13" i="31" s="1"/>
  <c r="R6" i="31"/>
  <c r="AE6" i="31" s="1"/>
  <c r="R19" i="31"/>
  <c r="AE19" i="31" s="1"/>
  <c r="R25" i="31"/>
  <c r="AE25" i="31" s="1"/>
  <c r="R11" i="31"/>
  <c r="AE11" i="31" s="1"/>
  <c r="R30" i="31"/>
  <c r="AE30" i="31" s="1"/>
  <c r="W36" i="31" l="1"/>
  <c r="K33" i="22" l="1"/>
  <c r="K34" i="22" s="1"/>
  <c r="J33" i="22"/>
  <c r="J34" i="22" s="1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S33" i="21"/>
  <c r="S34" i="21" s="1"/>
  <c r="R33" i="21"/>
  <c r="R34" i="21" s="1"/>
  <c r="Q33" i="21"/>
  <c r="Q34" i="21" s="1"/>
  <c r="P33" i="21"/>
  <c r="P34" i="21" s="1"/>
  <c r="O33" i="21"/>
  <c r="O34" i="21" s="1"/>
  <c r="N33" i="21"/>
  <c r="N34" i="21" s="1"/>
  <c r="M33" i="21"/>
  <c r="M34" i="21" s="1"/>
  <c r="L33" i="21"/>
  <c r="L34" i="21" s="1"/>
  <c r="K33" i="21"/>
  <c r="K34" i="21" s="1"/>
  <c r="J33" i="21"/>
  <c r="J34" i="21" s="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S33" i="20"/>
  <c r="S34" i="20" s="1"/>
  <c r="R33" i="20"/>
  <c r="R34" i="20" s="1"/>
  <c r="Q33" i="20"/>
  <c r="Q34" i="20" s="1"/>
  <c r="P33" i="20"/>
  <c r="P34" i="20" s="1"/>
  <c r="O33" i="20"/>
  <c r="O34" i="20" s="1"/>
  <c r="N33" i="20"/>
  <c r="N34" i="20" s="1"/>
  <c r="M33" i="20"/>
  <c r="M34" i="20" s="1"/>
  <c r="L33" i="20"/>
  <c r="L34" i="20" s="1"/>
  <c r="Y32" i="20" s="1"/>
  <c r="K33" i="20"/>
  <c r="K34" i="20" s="1"/>
  <c r="K36" i="20" s="1"/>
  <c r="J33" i="20"/>
  <c r="J34" i="20" s="1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S33" i="19"/>
  <c r="S34" i="19" s="1"/>
  <c r="R33" i="19"/>
  <c r="R34" i="19" s="1"/>
  <c r="AE33" i="19" s="1"/>
  <c r="Q33" i="19"/>
  <c r="Q34" i="19" s="1"/>
  <c r="Q36" i="19" s="1"/>
  <c r="P33" i="19"/>
  <c r="P34" i="19" s="1"/>
  <c r="O33" i="19"/>
  <c r="O34" i="19" s="1"/>
  <c r="N33" i="19"/>
  <c r="N34" i="19" s="1"/>
  <c r="N36" i="19" s="1"/>
  <c r="M33" i="19"/>
  <c r="M34" i="19" s="1"/>
  <c r="Z33" i="19" s="1"/>
  <c r="L33" i="19"/>
  <c r="L34" i="19" s="1"/>
  <c r="K33" i="19"/>
  <c r="K34" i="19" s="1"/>
  <c r="J33" i="19"/>
  <c r="J34" i="19" s="1"/>
  <c r="W33" i="19" s="1"/>
  <c r="AD32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AD33" i="17"/>
  <c r="S33" i="17"/>
  <c r="S34" i="17" s="1"/>
  <c r="R33" i="17"/>
  <c r="R34" i="17" s="1"/>
  <c r="Q33" i="17"/>
  <c r="Q34" i="17" s="1"/>
  <c r="Q36" i="17" s="1"/>
  <c r="P33" i="17"/>
  <c r="P34" i="17" s="1"/>
  <c r="O33" i="17"/>
  <c r="O34" i="17" s="1"/>
  <c r="N33" i="17"/>
  <c r="N34" i="17" s="1"/>
  <c r="AA33" i="17" s="1"/>
  <c r="M33" i="17"/>
  <c r="M34" i="17" s="1"/>
  <c r="Z33" i="17" s="1"/>
  <c r="L33" i="17"/>
  <c r="L34" i="17" s="1"/>
  <c r="K33" i="17"/>
  <c r="K34" i="17" s="1"/>
  <c r="J33" i="17"/>
  <c r="J34" i="17" s="1"/>
  <c r="AD32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S33" i="13"/>
  <c r="S34" i="13" s="1"/>
  <c r="R33" i="13"/>
  <c r="R34" i="13" s="1"/>
  <c r="Q33" i="13"/>
  <c r="Q34" i="13" s="1"/>
  <c r="AD32" i="13" s="1"/>
  <c r="P33" i="13"/>
  <c r="P34" i="13" s="1"/>
  <c r="AC33" i="13" s="1"/>
  <c r="O33" i="13"/>
  <c r="O34" i="13" s="1"/>
  <c r="N33" i="13"/>
  <c r="N34" i="13" s="1"/>
  <c r="M33" i="13"/>
  <c r="M34" i="13" s="1"/>
  <c r="Z33" i="13" s="1"/>
  <c r="L33" i="13"/>
  <c r="L34" i="13" s="1"/>
  <c r="K33" i="13"/>
  <c r="K34" i="13" s="1"/>
  <c r="J33" i="13"/>
  <c r="J34" i="13" s="1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S33" i="12"/>
  <c r="S34" i="12" s="1"/>
  <c r="R33" i="12"/>
  <c r="R34" i="12" s="1"/>
  <c r="Q33" i="12"/>
  <c r="Q34" i="12" s="1"/>
  <c r="Q36" i="12" s="1"/>
  <c r="P33" i="12"/>
  <c r="P34" i="12" s="1"/>
  <c r="O33" i="12"/>
  <c r="O34" i="12" s="1"/>
  <c r="N33" i="12"/>
  <c r="N34" i="12" s="1"/>
  <c r="M33" i="12"/>
  <c r="M34" i="12" s="1"/>
  <c r="M36" i="12" s="1"/>
  <c r="L33" i="12"/>
  <c r="L34" i="12" s="1"/>
  <c r="K33" i="12"/>
  <c r="K34" i="12" s="1"/>
  <c r="J33" i="12"/>
  <c r="J34" i="12" s="1"/>
  <c r="AD32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S33" i="11"/>
  <c r="S34" i="11" s="1"/>
  <c r="R33" i="11"/>
  <c r="R34" i="11" s="1"/>
  <c r="Q33" i="11"/>
  <c r="Q34" i="11" s="1"/>
  <c r="AD33" i="11" s="1"/>
  <c r="P33" i="11"/>
  <c r="P34" i="11" s="1"/>
  <c r="AC33" i="11" s="1"/>
  <c r="O33" i="11"/>
  <c r="O34" i="11" s="1"/>
  <c r="N33" i="11"/>
  <c r="N34" i="11" s="1"/>
  <c r="M33" i="11"/>
  <c r="M34" i="11" s="1"/>
  <c r="Z32" i="11" s="1"/>
  <c r="L33" i="11"/>
  <c r="L34" i="11" s="1"/>
  <c r="Y33" i="11" s="1"/>
  <c r="K33" i="11"/>
  <c r="K34" i="11" s="1"/>
  <c r="J33" i="11"/>
  <c r="J34" i="11" s="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S33" i="10"/>
  <c r="S34" i="10" s="1"/>
  <c r="R33" i="10"/>
  <c r="R34" i="10" s="1"/>
  <c r="Q33" i="10"/>
  <c r="Q34" i="10" s="1"/>
  <c r="P33" i="10"/>
  <c r="P34" i="10" s="1"/>
  <c r="O33" i="10"/>
  <c r="O34" i="10" s="1"/>
  <c r="N33" i="10"/>
  <c r="N34" i="10" s="1"/>
  <c r="AA33" i="10" s="1"/>
  <c r="M33" i="10"/>
  <c r="M34" i="10" s="1"/>
  <c r="Z33" i="10" s="1"/>
  <c r="L33" i="10"/>
  <c r="L34" i="10" s="1"/>
  <c r="K33" i="10"/>
  <c r="K34" i="10" s="1"/>
  <c r="J33" i="10"/>
  <c r="J34" i="10" s="1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S33" i="9"/>
  <c r="S34" i="9" s="1"/>
  <c r="R33" i="9"/>
  <c r="R34" i="9" s="1"/>
  <c r="Q33" i="9"/>
  <c r="Q34" i="9" s="1"/>
  <c r="AD33" i="9" s="1"/>
  <c r="P33" i="9"/>
  <c r="P34" i="9" s="1"/>
  <c r="P36" i="9" s="1"/>
  <c r="O33" i="9"/>
  <c r="O34" i="9" s="1"/>
  <c r="N33" i="9"/>
  <c r="N34" i="9" s="1"/>
  <c r="M33" i="9"/>
  <c r="M34" i="9" s="1"/>
  <c r="L33" i="9"/>
  <c r="L34" i="9" s="1"/>
  <c r="Y33" i="9" s="1"/>
  <c r="K33" i="9"/>
  <c r="K34" i="9" s="1"/>
  <c r="J33" i="9"/>
  <c r="J34" i="9" s="1"/>
  <c r="AD32" i="9"/>
  <c r="AD35" i="9" s="1"/>
  <c r="AC32" i="9"/>
  <c r="Z32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S33" i="8"/>
  <c r="S34" i="8" s="1"/>
  <c r="R33" i="8"/>
  <c r="R34" i="8" s="1"/>
  <c r="Q33" i="8"/>
  <c r="Q34" i="8" s="1"/>
  <c r="P33" i="8"/>
  <c r="P34" i="8" s="1"/>
  <c r="O33" i="8"/>
  <c r="O34" i="8" s="1"/>
  <c r="AB33" i="8" s="1"/>
  <c r="N33" i="8"/>
  <c r="N34" i="8" s="1"/>
  <c r="N36" i="8" s="1"/>
  <c r="M33" i="8"/>
  <c r="M34" i="8" s="1"/>
  <c r="Z32" i="8" s="1"/>
  <c r="L33" i="8"/>
  <c r="L34" i="8" s="1"/>
  <c r="K33" i="8"/>
  <c r="K34" i="8" s="1"/>
  <c r="J33" i="8"/>
  <c r="J34" i="8" s="1"/>
  <c r="J36" i="8" s="1"/>
  <c r="AE32" i="8"/>
  <c r="AA32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S33" i="7"/>
  <c r="S34" i="7" s="1"/>
  <c r="R33" i="7"/>
  <c r="R34" i="7" s="1"/>
  <c r="Q33" i="7"/>
  <c r="Q34" i="7" s="1"/>
  <c r="P33" i="7"/>
  <c r="P34" i="7" s="1"/>
  <c r="P36" i="7" s="1"/>
  <c r="O33" i="7"/>
  <c r="O34" i="7" s="1"/>
  <c r="N33" i="7"/>
  <c r="N34" i="7" s="1"/>
  <c r="M33" i="7"/>
  <c r="M34" i="7" s="1"/>
  <c r="L33" i="7"/>
  <c r="L34" i="7" s="1"/>
  <c r="K33" i="7"/>
  <c r="K34" i="7" s="1"/>
  <c r="K36" i="7" s="1"/>
  <c r="J33" i="7"/>
  <c r="J34" i="7" s="1"/>
  <c r="Y32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S33" i="6"/>
  <c r="S34" i="6" s="1"/>
  <c r="AF33" i="6" s="1"/>
  <c r="R33" i="6"/>
  <c r="R34" i="6" s="1"/>
  <c r="AE33" i="6" s="1"/>
  <c r="Q33" i="6"/>
  <c r="Q34" i="6" s="1"/>
  <c r="P33" i="6"/>
  <c r="P34" i="6" s="1"/>
  <c r="O33" i="6"/>
  <c r="O34" i="6" s="1"/>
  <c r="N33" i="6"/>
  <c r="N34" i="6" s="1"/>
  <c r="AA33" i="6" s="1"/>
  <c r="M33" i="6"/>
  <c r="M34" i="6" s="1"/>
  <c r="Z32" i="6" s="1"/>
  <c r="L33" i="6"/>
  <c r="L34" i="6" s="1"/>
  <c r="K33" i="6"/>
  <c r="K34" i="6" s="1"/>
  <c r="J33" i="6"/>
  <c r="J34" i="6" s="1"/>
  <c r="W33" i="6" s="1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S33" i="4"/>
  <c r="S34" i="4" s="1"/>
  <c r="R33" i="4"/>
  <c r="R34" i="4" s="1"/>
  <c r="R36" i="4" s="1"/>
  <c r="Q33" i="4"/>
  <c r="Q34" i="4" s="1"/>
  <c r="P33" i="4"/>
  <c r="P34" i="4" s="1"/>
  <c r="O33" i="4"/>
  <c r="O34" i="4" s="1"/>
  <c r="O36" i="4" s="1"/>
  <c r="N33" i="4"/>
  <c r="N34" i="4" s="1"/>
  <c r="AA32" i="4" s="1"/>
  <c r="M33" i="4"/>
  <c r="M34" i="4" s="1"/>
  <c r="L33" i="4"/>
  <c r="L34" i="4" s="1"/>
  <c r="Y33" i="4" s="1"/>
  <c r="K33" i="4"/>
  <c r="K34" i="4" s="1"/>
  <c r="J33" i="4"/>
  <c r="J34" i="4" s="1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S33" i="1"/>
  <c r="S34" i="1" s="1"/>
  <c r="R33" i="1"/>
  <c r="R34" i="1" s="1"/>
  <c r="Q33" i="1"/>
  <c r="Q34" i="1" s="1"/>
  <c r="P33" i="1"/>
  <c r="P34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AD32" i="11" l="1"/>
  <c r="AD35" i="11" s="1"/>
  <c r="AA32" i="19"/>
  <c r="AD35" i="19"/>
  <c r="AC32" i="7"/>
  <c r="AA33" i="8"/>
  <c r="AA35" i="8" s="1"/>
  <c r="AD35" i="17"/>
  <c r="AM35" i="9"/>
  <c r="AC32" i="11"/>
  <c r="AC35" i="11" s="1"/>
  <c r="AL35" i="11" s="1"/>
  <c r="W33" i="22"/>
  <c r="W32" i="22"/>
  <c r="W35" i="22" s="1"/>
  <c r="Y35" i="20"/>
  <c r="AH35" i="20" s="1"/>
  <c r="AC35" i="9"/>
  <c r="AL35" i="9" s="1"/>
  <c r="Y32" i="11"/>
  <c r="Y35" i="11" s="1"/>
  <c r="X32" i="22"/>
  <c r="X33" i="22"/>
  <c r="K36" i="22"/>
  <c r="O36" i="20"/>
  <c r="Z32" i="19"/>
  <c r="Z35" i="19" s="1"/>
  <c r="L36" i="13"/>
  <c r="K36" i="11"/>
  <c r="Q36" i="10"/>
  <c r="Y32" i="9"/>
  <c r="Y35" i="9" s="1"/>
  <c r="W32" i="8"/>
  <c r="W33" i="8"/>
  <c r="S36" i="7"/>
  <c r="L36" i="7"/>
  <c r="W32" i="6"/>
  <c r="W35" i="6" s="1"/>
  <c r="L36" i="20"/>
  <c r="AA33" i="19"/>
  <c r="M36" i="19"/>
  <c r="AD33" i="19"/>
  <c r="Z32" i="17"/>
  <c r="Z35" i="17" s="1"/>
  <c r="M36" i="17"/>
  <c r="P36" i="13"/>
  <c r="AC32" i="13"/>
  <c r="AC35" i="13" s="1"/>
  <c r="Y32" i="13"/>
  <c r="Y35" i="13" s="1"/>
  <c r="O36" i="13"/>
  <c r="Z32" i="12"/>
  <c r="Z35" i="12" s="1"/>
  <c r="Z33" i="12"/>
  <c r="P36" i="11"/>
  <c r="L36" i="11"/>
  <c r="AD32" i="10"/>
  <c r="M36" i="10"/>
  <c r="Z32" i="10"/>
  <c r="Z35" i="10" s="1"/>
  <c r="AI35" i="10" s="1"/>
  <c r="AD33" i="10"/>
  <c r="AC33" i="9"/>
  <c r="L36" i="9"/>
  <c r="Q36" i="8"/>
  <c r="AD32" i="8"/>
  <c r="AD33" i="8"/>
  <c r="R36" i="8"/>
  <c r="AC33" i="7"/>
  <c r="J36" i="6"/>
  <c r="AE32" i="6"/>
  <c r="AE35" i="6" s="1"/>
  <c r="R36" i="6"/>
  <c r="AA32" i="6"/>
  <c r="AA35" i="6" s="1"/>
  <c r="L36" i="6"/>
  <c r="J36" i="4"/>
  <c r="W33" i="4"/>
  <c r="AD32" i="1"/>
  <c r="Z32" i="1"/>
  <c r="Z35" i="1" s="1"/>
  <c r="Z33" i="1"/>
  <c r="J36" i="22"/>
  <c r="M36" i="22" s="1"/>
  <c r="M36" i="21"/>
  <c r="Z33" i="21"/>
  <c r="Z32" i="21"/>
  <c r="Z35" i="21" s="1"/>
  <c r="Q36" i="21"/>
  <c r="AD33" i="21"/>
  <c r="AD32" i="21"/>
  <c r="AD35" i="21" s="1"/>
  <c r="AB33" i="21"/>
  <c r="AB32" i="21"/>
  <c r="O36" i="21"/>
  <c r="AF33" i="21"/>
  <c r="AF32" i="21"/>
  <c r="AF35" i="21" s="1"/>
  <c r="S36" i="21"/>
  <c r="J36" i="21"/>
  <c r="W33" i="21"/>
  <c r="W32" i="21"/>
  <c r="N36" i="21"/>
  <c r="AA33" i="21"/>
  <c r="AA32" i="21"/>
  <c r="R36" i="21"/>
  <c r="AE33" i="21"/>
  <c r="AE32" i="21"/>
  <c r="AE35" i="21" s="1"/>
  <c r="X33" i="21"/>
  <c r="X32" i="21"/>
  <c r="K36" i="21"/>
  <c r="L36" i="21"/>
  <c r="Y33" i="21"/>
  <c r="Y32" i="21"/>
  <c r="Y35" i="21" s="1"/>
  <c r="P36" i="21"/>
  <c r="AC33" i="21"/>
  <c r="AC32" i="21"/>
  <c r="AC35" i="21" s="1"/>
  <c r="N36" i="20"/>
  <c r="AA33" i="20"/>
  <c r="AA32" i="20"/>
  <c r="AA35" i="20" s="1"/>
  <c r="R36" i="20"/>
  <c r="AE33" i="20"/>
  <c r="AE32" i="20"/>
  <c r="AE35" i="20" s="1"/>
  <c r="J36" i="20"/>
  <c r="W33" i="20"/>
  <c r="W32" i="20"/>
  <c r="X33" i="20"/>
  <c r="X32" i="20"/>
  <c r="X35" i="20" s="1"/>
  <c r="AB33" i="20"/>
  <c r="AB32" i="20"/>
  <c r="AB35" i="20" s="1"/>
  <c r="AK35" i="20" s="1"/>
  <c r="AF33" i="20"/>
  <c r="AF32" i="20"/>
  <c r="AF35" i="20" s="1"/>
  <c r="AO35" i="20" s="1"/>
  <c r="S36" i="20"/>
  <c r="P36" i="20"/>
  <c r="AC33" i="20"/>
  <c r="AC32" i="20"/>
  <c r="AC35" i="20" s="1"/>
  <c r="Y33" i="20"/>
  <c r="M36" i="20"/>
  <c r="Z33" i="20"/>
  <c r="Z32" i="20"/>
  <c r="Z35" i="20" s="1"/>
  <c r="AI35" i="20" s="1"/>
  <c r="Q36" i="20"/>
  <c r="AD33" i="20"/>
  <c r="AD32" i="20"/>
  <c r="Y33" i="19"/>
  <c r="Y32" i="19"/>
  <c r="L36" i="19"/>
  <c r="AC33" i="19"/>
  <c r="AC32" i="19"/>
  <c r="AC35" i="19" s="1"/>
  <c r="P36" i="19"/>
  <c r="AB33" i="19"/>
  <c r="AB32" i="19"/>
  <c r="O36" i="19"/>
  <c r="J36" i="19"/>
  <c r="W32" i="19"/>
  <c r="W35" i="19" s="1"/>
  <c r="R36" i="19"/>
  <c r="AE32" i="19"/>
  <c r="AE35" i="19" s="1"/>
  <c r="AN35" i="19" s="1"/>
  <c r="AF33" i="19"/>
  <c r="AF32" i="19"/>
  <c r="S36" i="19"/>
  <c r="X33" i="19"/>
  <c r="X32" i="19"/>
  <c r="K36" i="19"/>
  <c r="AC33" i="17"/>
  <c r="AC32" i="17"/>
  <c r="AC35" i="17" s="1"/>
  <c r="AL35" i="17" s="1"/>
  <c r="P36" i="17"/>
  <c r="X33" i="17"/>
  <c r="X32" i="17"/>
  <c r="K36" i="17"/>
  <c r="AB33" i="17"/>
  <c r="AB32" i="17"/>
  <c r="AB35" i="17" s="1"/>
  <c r="O36" i="17"/>
  <c r="AF33" i="17"/>
  <c r="AF32" i="17"/>
  <c r="AF35" i="17" s="1"/>
  <c r="S36" i="17"/>
  <c r="J36" i="17"/>
  <c r="W33" i="17"/>
  <c r="W32" i="17"/>
  <c r="N36" i="17"/>
  <c r="AA32" i="17"/>
  <c r="AA35" i="17" s="1"/>
  <c r="AJ35" i="17" s="1"/>
  <c r="R36" i="17"/>
  <c r="AE33" i="17"/>
  <c r="AE32" i="17"/>
  <c r="Y33" i="17"/>
  <c r="Y32" i="17"/>
  <c r="Y35" i="17" s="1"/>
  <c r="L36" i="17"/>
  <c r="J36" i="13"/>
  <c r="W33" i="13"/>
  <c r="W32" i="13"/>
  <c r="W35" i="13" s="1"/>
  <c r="R36" i="13"/>
  <c r="AE33" i="13"/>
  <c r="AE32" i="13"/>
  <c r="X33" i="13"/>
  <c r="X32" i="13"/>
  <c r="K36" i="13"/>
  <c r="AF33" i="13"/>
  <c r="AF32" i="13"/>
  <c r="AF35" i="13" s="1"/>
  <c r="S36" i="13"/>
  <c r="AB33" i="13"/>
  <c r="AB32" i="13"/>
  <c r="N36" i="13"/>
  <c r="AA33" i="13"/>
  <c r="AA32" i="13"/>
  <c r="AA35" i="13" s="1"/>
  <c r="M36" i="13"/>
  <c r="Z32" i="13"/>
  <c r="Z35" i="13" s="1"/>
  <c r="AI35" i="13" s="1"/>
  <c r="Q36" i="13"/>
  <c r="AD33" i="13"/>
  <c r="AD35" i="13" s="1"/>
  <c r="AM35" i="13" s="1"/>
  <c r="Y33" i="13"/>
  <c r="AC33" i="12"/>
  <c r="AC32" i="12"/>
  <c r="P36" i="12"/>
  <c r="AF33" i="12"/>
  <c r="AF32" i="12"/>
  <c r="AF35" i="12" s="1"/>
  <c r="S36" i="12"/>
  <c r="AB33" i="12"/>
  <c r="AB32" i="12"/>
  <c r="O36" i="12"/>
  <c r="Y33" i="12"/>
  <c r="Y32" i="12"/>
  <c r="Y35" i="12" s="1"/>
  <c r="L36" i="12"/>
  <c r="AD33" i="12"/>
  <c r="AD35" i="12" s="1"/>
  <c r="J36" i="12"/>
  <c r="W33" i="12"/>
  <c r="W32" i="12"/>
  <c r="N36" i="12"/>
  <c r="AA33" i="12"/>
  <c r="AA32" i="12"/>
  <c r="AA35" i="12" s="1"/>
  <c r="AJ35" i="12" s="1"/>
  <c r="R36" i="12"/>
  <c r="AE33" i="12"/>
  <c r="AE32" i="12"/>
  <c r="AE35" i="12" s="1"/>
  <c r="X33" i="12"/>
  <c r="X32" i="12"/>
  <c r="K36" i="12"/>
  <c r="J36" i="11"/>
  <c r="W33" i="11"/>
  <c r="W32" i="11"/>
  <c r="W35" i="11" s="1"/>
  <c r="N36" i="11"/>
  <c r="AA33" i="11"/>
  <c r="AA32" i="11"/>
  <c r="R36" i="11"/>
  <c r="AE33" i="11"/>
  <c r="AE32" i="11"/>
  <c r="AB33" i="11"/>
  <c r="AB32" i="11"/>
  <c r="AB35" i="11" s="1"/>
  <c r="O36" i="11"/>
  <c r="X33" i="11"/>
  <c r="X32" i="11"/>
  <c r="AF33" i="11"/>
  <c r="AF32" i="11"/>
  <c r="AF35" i="11" s="1"/>
  <c r="S36" i="11"/>
  <c r="M36" i="11"/>
  <c r="Q36" i="11"/>
  <c r="Z33" i="11"/>
  <c r="Z35" i="11" s="1"/>
  <c r="AI35" i="11" s="1"/>
  <c r="X33" i="10"/>
  <c r="X32" i="10"/>
  <c r="K36" i="10"/>
  <c r="AB33" i="10"/>
  <c r="AB32" i="10"/>
  <c r="O36" i="10"/>
  <c r="AF33" i="10"/>
  <c r="AF32" i="10"/>
  <c r="AF35" i="10" s="1"/>
  <c r="AO35" i="10" s="1"/>
  <c r="S36" i="10"/>
  <c r="AC33" i="10"/>
  <c r="AC32" i="10"/>
  <c r="P36" i="10"/>
  <c r="J36" i="10"/>
  <c r="W33" i="10"/>
  <c r="W32" i="10"/>
  <c r="W35" i="10" s="1"/>
  <c r="N36" i="10"/>
  <c r="AA32" i="10"/>
  <c r="AA35" i="10" s="1"/>
  <c r="AJ35" i="10" s="1"/>
  <c r="R36" i="10"/>
  <c r="AE33" i="10"/>
  <c r="AE32" i="10"/>
  <c r="AE35" i="10" s="1"/>
  <c r="Y33" i="10"/>
  <c r="Y32" i="10"/>
  <c r="Y35" i="10" s="1"/>
  <c r="L36" i="10"/>
  <c r="N36" i="9"/>
  <c r="AA33" i="9"/>
  <c r="AA32" i="9"/>
  <c r="R36" i="9"/>
  <c r="AE33" i="9"/>
  <c r="AE32" i="9"/>
  <c r="AB33" i="9"/>
  <c r="AB32" i="9"/>
  <c r="AB35" i="9" s="1"/>
  <c r="O36" i="9"/>
  <c r="AF33" i="9"/>
  <c r="AF32" i="9"/>
  <c r="S36" i="9"/>
  <c r="X33" i="9"/>
  <c r="X32" i="9"/>
  <c r="K36" i="9"/>
  <c r="J36" i="9"/>
  <c r="W33" i="9"/>
  <c r="W32" i="9"/>
  <c r="W35" i="9" s="1"/>
  <c r="M36" i="9"/>
  <c r="Q36" i="9"/>
  <c r="Z33" i="9"/>
  <c r="Z35" i="9" s="1"/>
  <c r="AI35" i="9" s="1"/>
  <c r="K36" i="8"/>
  <c r="X32" i="8"/>
  <c r="X33" i="8"/>
  <c r="O36" i="8"/>
  <c r="AB32" i="8"/>
  <c r="AB35" i="8" s="1"/>
  <c r="S36" i="8"/>
  <c r="AF33" i="8"/>
  <c r="AF32" i="8"/>
  <c r="AF35" i="8" s="1"/>
  <c r="AC33" i="8"/>
  <c r="AC32" i="8"/>
  <c r="AC35" i="8" s="1"/>
  <c r="Y33" i="8"/>
  <c r="Y32" i="8"/>
  <c r="Y35" i="8" s="1"/>
  <c r="L36" i="8"/>
  <c r="P36" i="8"/>
  <c r="M36" i="8"/>
  <c r="Z33" i="8"/>
  <c r="Z35" i="8" s="1"/>
  <c r="AI35" i="8" s="1"/>
  <c r="AE33" i="8"/>
  <c r="AE35" i="8" s="1"/>
  <c r="M36" i="7"/>
  <c r="Z33" i="7"/>
  <c r="Z32" i="7"/>
  <c r="Z35" i="7" s="1"/>
  <c r="N36" i="7"/>
  <c r="AA33" i="7"/>
  <c r="AA32" i="7"/>
  <c r="R36" i="7"/>
  <c r="AE33" i="7"/>
  <c r="AE32" i="7"/>
  <c r="AE35" i="7" s="1"/>
  <c r="J36" i="7"/>
  <c r="W33" i="7"/>
  <c r="W32" i="7"/>
  <c r="W35" i="7" s="1"/>
  <c r="Y33" i="7"/>
  <c r="Y35" i="7" s="1"/>
  <c r="AH35" i="7" s="1"/>
  <c r="Q36" i="7"/>
  <c r="AD33" i="7"/>
  <c r="AD32" i="7"/>
  <c r="X33" i="7"/>
  <c r="X32" i="7"/>
  <c r="X35" i="7" s="1"/>
  <c r="AB33" i="7"/>
  <c r="AB32" i="7"/>
  <c r="AB35" i="7" s="1"/>
  <c r="AF33" i="7"/>
  <c r="AF32" i="7"/>
  <c r="O36" i="7"/>
  <c r="Q36" i="6"/>
  <c r="AD33" i="6"/>
  <c r="AD32" i="6"/>
  <c r="AD35" i="6" s="1"/>
  <c r="AM35" i="6" s="1"/>
  <c r="M36" i="6"/>
  <c r="Z33" i="6"/>
  <c r="Z35" i="6" s="1"/>
  <c r="K36" i="6"/>
  <c r="X32" i="6"/>
  <c r="O36" i="6"/>
  <c r="AB33" i="6"/>
  <c r="AB32" i="6"/>
  <c r="AB35" i="6" s="1"/>
  <c r="AK35" i="6" s="1"/>
  <c r="S36" i="6"/>
  <c r="AF32" i="6"/>
  <c r="AF35" i="6" s="1"/>
  <c r="AO35" i="6" s="1"/>
  <c r="Y33" i="6"/>
  <c r="Y32" i="6"/>
  <c r="AC33" i="6"/>
  <c r="AC32" i="6"/>
  <c r="AC35" i="6" s="1"/>
  <c r="P36" i="6"/>
  <c r="X33" i="6"/>
  <c r="N36" i="6"/>
  <c r="P36" i="4"/>
  <c r="AC32" i="4"/>
  <c r="AC35" i="4" s="1"/>
  <c r="AC33" i="4"/>
  <c r="X33" i="4"/>
  <c r="X32" i="4"/>
  <c r="X35" i="4" s="1"/>
  <c r="AE32" i="4"/>
  <c r="Z33" i="4"/>
  <c r="Z32" i="4"/>
  <c r="Z35" i="4" s="1"/>
  <c r="AI35" i="4" s="1"/>
  <c r="AD33" i="4"/>
  <c r="AD32" i="4"/>
  <c r="AD35" i="4" s="1"/>
  <c r="Q36" i="4"/>
  <c r="N36" i="4"/>
  <c r="AA33" i="4"/>
  <c r="AA35" i="4" s="1"/>
  <c r="AJ35" i="4" s="1"/>
  <c r="K36" i="4"/>
  <c r="W32" i="4"/>
  <c r="M36" i="4"/>
  <c r="AB33" i="4"/>
  <c r="AB32" i="4"/>
  <c r="AB35" i="4" s="1"/>
  <c r="AF33" i="4"/>
  <c r="AF32" i="4"/>
  <c r="AE33" i="4"/>
  <c r="L36" i="4"/>
  <c r="Y32" i="4"/>
  <c r="Y35" i="4" s="1"/>
  <c r="AH35" i="4" s="1"/>
  <c r="S36" i="4"/>
  <c r="AF33" i="1"/>
  <c r="AF32" i="1"/>
  <c r="AF35" i="1" s="1"/>
  <c r="AB33" i="1"/>
  <c r="AB32" i="1"/>
  <c r="Y33" i="1"/>
  <c r="Y32" i="1"/>
  <c r="AC33" i="1"/>
  <c r="AC32" i="1"/>
  <c r="AC35" i="1" s="1"/>
  <c r="AD33" i="1"/>
  <c r="W33" i="1"/>
  <c r="W32" i="1"/>
  <c r="AE33" i="1"/>
  <c r="AE32" i="1"/>
  <c r="AE35" i="1" s="1"/>
  <c r="AA33" i="1"/>
  <c r="AA32" i="1"/>
  <c r="AA35" i="1" s="1"/>
  <c r="X33" i="1"/>
  <c r="X32" i="1"/>
  <c r="X35" i="1" s="1"/>
  <c r="AJ35" i="8" l="1"/>
  <c r="AM35" i="4"/>
  <c r="AK35" i="7"/>
  <c r="AO35" i="12"/>
  <c r="AN35" i="21"/>
  <c r="AD35" i="1"/>
  <c r="AG35" i="7"/>
  <c r="AA36" i="1"/>
  <c r="AA55" i="1"/>
  <c r="AJ35" i="1"/>
  <c r="AL35" i="8"/>
  <c r="AK35" i="17"/>
  <c r="AI35" i="21"/>
  <c r="AI35" i="19"/>
  <c r="AA35" i="19"/>
  <c r="AJ35" i="19" s="1"/>
  <c r="Y35" i="1"/>
  <c r="AE35" i="4"/>
  <c r="AN35" i="4" s="1"/>
  <c r="AD35" i="7"/>
  <c r="X35" i="9"/>
  <c r="AG35" i="9" s="1"/>
  <c r="AE35" i="9"/>
  <c r="AN35" i="9" s="1"/>
  <c r="AB35" i="10"/>
  <c r="AK35" i="10" s="1"/>
  <c r="AE35" i="11"/>
  <c r="AN35" i="11" s="1"/>
  <c r="AC35" i="12"/>
  <c r="AL35" i="12" s="1"/>
  <c r="X35" i="13"/>
  <c r="AG35" i="13" s="1"/>
  <c r="W35" i="17"/>
  <c r="X35" i="19"/>
  <c r="AG35" i="19" s="1"/>
  <c r="Y35" i="19"/>
  <c r="AA35" i="21"/>
  <c r="AJ35" i="21" s="1"/>
  <c r="AD35" i="8"/>
  <c r="AM35" i="8" s="1"/>
  <c r="AM35" i="11"/>
  <c r="AK35" i="4"/>
  <c r="Z36" i="1"/>
  <c r="Z55" i="1"/>
  <c r="AI35" i="1"/>
  <c r="X36" i="1"/>
  <c r="AI35" i="7"/>
  <c r="AE36" i="1"/>
  <c r="AE55" i="1"/>
  <c r="AN35" i="1"/>
  <c r="AO35" i="8"/>
  <c r="AL35" i="20"/>
  <c r="AJ35" i="20"/>
  <c r="AJ35" i="6"/>
  <c r="AI35" i="17"/>
  <c r="AL35" i="4"/>
  <c r="AK35" i="8"/>
  <c r="AN35" i="12"/>
  <c r="AC36" i="1"/>
  <c r="AC55" i="1"/>
  <c r="AL35" i="1"/>
  <c r="AM35" i="17"/>
  <c r="W35" i="4"/>
  <c r="AO35" i="21"/>
  <c r="AD35" i="10"/>
  <c r="AG35" i="4"/>
  <c r="AL35" i="6"/>
  <c r="AN35" i="10"/>
  <c r="AB35" i="1"/>
  <c r="AF35" i="4"/>
  <c r="AO35" i="4" s="1"/>
  <c r="X35" i="6"/>
  <c r="AG35" i="6" s="1"/>
  <c r="AF35" i="7"/>
  <c r="AO35" i="7" s="1"/>
  <c r="AA35" i="7"/>
  <c r="AJ35" i="7" s="1"/>
  <c r="AC35" i="10"/>
  <c r="AL35" i="10" s="1"/>
  <c r="X35" i="12"/>
  <c r="W35" i="12"/>
  <c r="AB35" i="12"/>
  <c r="AK35" i="12" s="1"/>
  <c r="AB35" i="13"/>
  <c r="AK35" i="13" s="1"/>
  <c r="AE35" i="13"/>
  <c r="AN35" i="13" s="1"/>
  <c r="X35" i="17"/>
  <c r="AG35" i="17" s="1"/>
  <c r="AB35" i="19"/>
  <c r="AD35" i="20"/>
  <c r="AM35" i="20" s="1"/>
  <c r="AB35" i="21"/>
  <c r="AK35" i="21" s="1"/>
  <c r="W35" i="8"/>
  <c r="AF36" i="1"/>
  <c r="AF55" i="1"/>
  <c r="AO35" i="1"/>
  <c r="AM35" i="21"/>
  <c r="AH35" i="11"/>
  <c r="AO35" i="13"/>
  <c r="AL35" i="19"/>
  <c r="AC35" i="7"/>
  <c r="AL35" i="7" s="1"/>
  <c r="AM35" i="19"/>
  <c r="X35" i="8"/>
  <c r="AJ35" i="13"/>
  <c r="W35" i="1"/>
  <c r="Y35" i="6"/>
  <c r="AI35" i="6" s="1"/>
  <c r="AF35" i="9"/>
  <c r="AA35" i="9"/>
  <c r="AJ35" i="9" s="1"/>
  <c r="X35" i="10"/>
  <c r="AG35" i="10" s="1"/>
  <c r="X35" i="11"/>
  <c r="AG35" i="11" s="1"/>
  <c r="AA35" i="11"/>
  <c r="AJ35" i="11" s="1"/>
  <c r="AE35" i="17"/>
  <c r="AN35" i="17" s="1"/>
  <c r="AF35" i="19"/>
  <c r="AO35" i="19" s="1"/>
  <c r="W35" i="20"/>
  <c r="AG35" i="20" s="1"/>
  <c r="X35" i="21"/>
  <c r="AH35" i="21" s="1"/>
  <c r="W35" i="21"/>
  <c r="AN35" i="6"/>
  <c r="AI35" i="12"/>
  <c r="AH35" i="9"/>
  <c r="X38" i="22"/>
  <c r="X35" i="22"/>
  <c r="Y35" i="22" s="1"/>
  <c r="U36" i="21"/>
  <c r="R37" i="21" s="1"/>
  <c r="U36" i="20"/>
  <c r="M37" i="20" s="1"/>
  <c r="U36" i="19"/>
  <c r="O37" i="19" s="1"/>
  <c r="U36" i="17"/>
  <c r="L37" i="17"/>
  <c r="U36" i="13"/>
  <c r="Q37" i="13" s="1"/>
  <c r="U36" i="12"/>
  <c r="S37" i="12" s="1"/>
  <c r="U36" i="11"/>
  <c r="S37" i="11" s="1"/>
  <c r="U36" i="10"/>
  <c r="S37" i="10" s="1"/>
  <c r="U36" i="9"/>
  <c r="O37" i="9" s="1"/>
  <c r="U36" i="8"/>
  <c r="S37" i="8" s="1"/>
  <c r="U36" i="7"/>
  <c r="R37" i="7" s="1"/>
  <c r="U36" i="6"/>
  <c r="U36" i="4"/>
  <c r="N37" i="4" s="1"/>
  <c r="W36" i="1" l="1"/>
  <c r="AG35" i="8"/>
  <c r="AN35" i="20"/>
  <c r="AH35" i="19"/>
  <c r="AL35" i="13"/>
  <c r="AN35" i="8"/>
  <c r="X55" i="1"/>
  <c r="AK35" i="11"/>
  <c r="AH35" i="10"/>
  <c r="AH35" i="8"/>
  <c r="AM35" i="7"/>
  <c r="AG35" i="12"/>
  <c r="AK35" i="19"/>
  <c r="AM35" i="10"/>
  <c r="AG35" i="21"/>
  <c r="AO35" i="9"/>
  <c r="AK35" i="9"/>
  <c r="AN35" i="7"/>
  <c r="AH35" i="17"/>
  <c r="AG35" i="1"/>
  <c r="AL35" i="21"/>
  <c r="AH35" i="12"/>
  <c r="AH35" i="13"/>
  <c r="AH35" i="6"/>
  <c r="AB36" i="1"/>
  <c r="AB55" i="1"/>
  <c r="AK35" i="1"/>
  <c r="AO35" i="11"/>
  <c r="AO35" i="17"/>
  <c r="Y36" i="1"/>
  <c r="Y55" i="1"/>
  <c r="AH35" i="1"/>
  <c r="AD36" i="1"/>
  <c r="AD55" i="1"/>
  <c r="AM35" i="1"/>
  <c r="AM35" i="12"/>
  <c r="R37" i="19"/>
  <c r="R12" i="19" s="1"/>
  <c r="AE12" i="19" s="1"/>
  <c r="J37" i="19"/>
  <c r="J25" i="19" s="1"/>
  <c r="W25" i="19" s="1"/>
  <c r="N37" i="11"/>
  <c r="Q37" i="11"/>
  <c r="R37" i="11"/>
  <c r="R27" i="11" s="1"/>
  <c r="AE27" i="11" s="1"/>
  <c r="R37" i="9"/>
  <c r="R28" i="9" s="1"/>
  <c r="AE28" i="9" s="1"/>
  <c r="M37" i="9"/>
  <c r="M17" i="9" s="1"/>
  <c r="Z17" i="9" s="1"/>
  <c r="S37" i="9"/>
  <c r="S28" i="9" s="1"/>
  <c r="AF28" i="9" s="1"/>
  <c r="Q37" i="9"/>
  <c r="Q25" i="9" s="1"/>
  <c r="AD25" i="9" s="1"/>
  <c r="P37" i="8"/>
  <c r="P28" i="8" s="1"/>
  <c r="AC28" i="8" s="1"/>
  <c r="K37" i="8"/>
  <c r="M37" i="8"/>
  <c r="M27" i="8" s="1"/>
  <c r="Z27" i="8" s="1"/>
  <c r="L37" i="8"/>
  <c r="N37" i="7"/>
  <c r="N30" i="7" s="1"/>
  <c r="AA30" i="7" s="1"/>
  <c r="M37" i="4"/>
  <c r="M27" i="4" s="1"/>
  <c r="Z27" i="4" s="1"/>
  <c r="L37" i="4"/>
  <c r="L13" i="4" s="1"/>
  <c r="Y13" i="4" s="1"/>
  <c r="S37" i="4"/>
  <c r="S7" i="4" s="1"/>
  <c r="AF7" i="4" s="1"/>
  <c r="Q37" i="20"/>
  <c r="P37" i="20"/>
  <c r="P24" i="20" s="1"/>
  <c r="AC24" i="20" s="1"/>
  <c r="S37" i="13"/>
  <c r="S28" i="13" s="1"/>
  <c r="AF28" i="13" s="1"/>
  <c r="J37" i="13"/>
  <c r="J29" i="13" s="1"/>
  <c r="W29" i="13" s="1"/>
  <c r="N37" i="13"/>
  <c r="N28" i="13" s="1"/>
  <c r="AA28" i="13" s="1"/>
  <c r="K37" i="13"/>
  <c r="K27" i="13" s="1"/>
  <c r="X27" i="13" s="1"/>
  <c r="M37" i="13"/>
  <c r="M17" i="13" s="1"/>
  <c r="Z17" i="13" s="1"/>
  <c r="O37" i="7"/>
  <c r="O27" i="7" s="1"/>
  <c r="AB27" i="7" s="1"/>
  <c r="Q37" i="7"/>
  <c r="Q11" i="7" s="1"/>
  <c r="AD11" i="7" s="1"/>
  <c r="Q37" i="21"/>
  <c r="Q16" i="21" s="1"/>
  <c r="AD16" i="21" s="1"/>
  <c r="K37" i="21"/>
  <c r="K25" i="21" s="1"/>
  <c r="X25" i="21" s="1"/>
  <c r="O37" i="21"/>
  <c r="O28" i="21" s="1"/>
  <c r="AB28" i="21" s="1"/>
  <c r="R30" i="21"/>
  <c r="AE30" i="21" s="1"/>
  <c r="R26" i="21"/>
  <c r="AE26" i="21" s="1"/>
  <c r="R29" i="21"/>
  <c r="AE29" i="21" s="1"/>
  <c r="R25" i="21"/>
  <c r="AE25" i="21" s="1"/>
  <c r="R21" i="21"/>
  <c r="AE21" i="21" s="1"/>
  <c r="R22" i="21"/>
  <c r="AE22" i="21" s="1"/>
  <c r="R17" i="21"/>
  <c r="AE17" i="21" s="1"/>
  <c r="R14" i="21"/>
  <c r="AE14" i="21" s="1"/>
  <c r="R10" i="21"/>
  <c r="AE10" i="21" s="1"/>
  <c r="R6" i="21"/>
  <c r="AE6" i="21" s="1"/>
  <c r="R15" i="21"/>
  <c r="AE15" i="21" s="1"/>
  <c r="R11" i="21"/>
  <c r="AE11" i="21" s="1"/>
  <c r="R7" i="21"/>
  <c r="AE7" i="21" s="1"/>
  <c r="R18" i="21"/>
  <c r="AE18" i="21" s="1"/>
  <c r="R16" i="21"/>
  <c r="AE16" i="21" s="1"/>
  <c r="R24" i="21"/>
  <c r="AE24" i="21" s="1"/>
  <c r="R28" i="21"/>
  <c r="AE28" i="21" s="1"/>
  <c r="R8" i="21"/>
  <c r="AE8" i="21" s="1"/>
  <c r="R20" i="21"/>
  <c r="AE20" i="21" s="1"/>
  <c r="R9" i="21"/>
  <c r="AE9" i="21" s="1"/>
  <c r="R23" i="21"/>
  <c r="AE23" i="21" s="1"/>
  <c r="R12" i="21"/>
  <c r="AE12" i="21" s="1"/>
  <c r="R13" i="21"/>
  <c r="AE13" i="21" s="1"/>
  <c r="R27" i="21"/>
  <c r="AE27" i="21" s="1"/>
  <c r="R19" i="21"/>
  <c r="AE19" i="21" s="1"/>
  <c r="O29" i="21"/>
  <c r="AB29" i="21" s="1"/>
  <c r="Q26" i="21"/>
  <c r="AD26" i="21" s="1"/>
  <c r="K21" i="21"/>
  <c r="X21" i="21" s="1"/>
  <c r="K10" i="21"/>
  <c r="X10" i="21" s="1"/>
  <c r="K16" i="21"/>
  <c r="X16" i="21" s="1"/>
  <c r="K27" i="21"/>
  <c r="X27" i="21" s="1"/>
  <c r="K8" i="21"/>
  <c r="X8" i="21" s="1"/>
  <c r="L37" i="21"/>
  <c r="S37" i="21"/>
  <c r="J37" i="21"/>
  <c r="M37" i="21"/>
  <c r="N37" i="21"/>
  <c r="P37" i="21"/>
  <c r="M17" i="20"/>
  <c r="Z17" i="20" s="1"/>
  <c r="M9" i="20"/>
  <c r="Z9" i="20" s="1"/>
  <c r="M8" i="20"/>
  <c r="Z8" i="20" s="1"/>
  <c r="M16" i="20"/>
  <c r="Z16" i="20" s="1"/>
  <c r="M15" i="20"/>
  <c r="Z15" i="20" s="1"/>
  <c r="M13" i="20"/>
  <c r="Z13" i="20" s="1"/>
  <c r="M12" i="20"/>
  <c r="Z12" i="20" s="1"/>
  <c r="M11" i="20"/>
  <c r="Z11" i="20" s="1"/>
  <c r="M7" i="20"/>
  <c r="Z7" i="20" s="1"/>
  <c r="M6" i="20"/>
  <c r="Z6" i="20" s="1"/>
  <c r="M19" i="20"/>
  <c r="Z19" i="20" s="1"/>
  <c r="M18" i="20"/>
  <c r="Z18" i="20" s="1"/>
  <c r="M26" i="20"/>
  <c r="Z26" i="20" s="1"/>
  <c r="M21" i="20"/>
  <c r="Z21" i="20" s="1"/>
  <c r="M30" i="20"/>
  <c r="Z30" i="20" s="1"/>
  <c r="M24" i="20"/>
  <c r="Z24" i="20" s="1"/>
  <c r="M22" i="20"/>
  <c r="Z22" i="20" s="1"/>
  <c r="M27" i="20"/>
  <c r="Z27" i="20" s="1"/>
  <c r="M20" i="20"/>
  <c r="Z20" i="20" s="1"/>
  <c r="M28" i="20"/>
  <c r="Z28" i="20" s="1"/>
  <c r="M25" i="20"/>
  <c r="Z25" i="20" s="1"/>
  <c r="M29" i="20"/>
  <c r="Z29" i="20" s="1"/>
  <c r="M14" i="20"/>
  <c r="Z14" i="20" s="1"/>
  <c r="M23" i="20"/>
  <c r="Z23" i="20" s="1"/>
  <c r="M10" i="20"/>
  <c r="Z10" i="20" s="1"/>
  <c r="R37" i="20"/>
  <c r="J37" i="20"/>
  <c r="P28" i="20"/>
  <c r="AC28" i="20" s="1"/>
  <c r="P18" i="20"/>
  <c r="AC18" i="20" s="1"/>
  <c r="P14" i="20"/>
  <c r="AC14" i="20" s="1"/>
  <c r="P30" i="20"/>
  <c r="AC30" i="20" s="1"/>
  <c r="P20" i="20"/>
  <c r="AC20" i="20" s="1"/>
  <c r="P21" i="20"/>
  <c r="AC21" i="20" s="1"/>
  <c r="P9" i="20"/>
  <c r="AC9" i="20" s="1"/>
  <c r="P6" i="20"/>
  <c r="AC6" i="20" s="1"/>
  <c r="P7" i="20"/>
  <c r="AC7" i="20" s="1"/>
  <c r="P19" i="20"/>
  <c r="AC19" i="20" s="1"/>
  <c r="P8" i="20"/>
  <c r="AC8" i="20" s="1"/>
  <c r="P16" i="20"/>
  <c r="AC16" i="20" s="1"/>
  <c r="P27" i="20"/>
  <c r="AC27" i="20" s="1"/>
  <c r="Q29" i="20"/>
  <c r="AD29" i="20" s="1"/>
  <c r="Q21" i="20"/>
  <c r="AD21" i="20" s="1"/>
  <c r="Q19" i="20"/>
  <c r="AD19" i="20" s="1"/>
  <c r="Q26" i="20"/>
  <c r="AD26" i="20" s="1"/>
  <c r="Q28" i="20"/>
  <c r="AD28" i="20" s="1"/>
  <c r="Q30" i="20"/>
  <c r="AD30" i="20" s="1"/>
  <c r="Q23" i="20"/>
  <c r="AD23" i="20" s="1"/>
  <c r="Q8" i="20"/>
  <c r="AD8" i="20" s="1"/>
  <c r="Q11" i="20"/>
  <c r="AD11" i="20" s="1"/>
  <c r="Q13" i="20"/>
  <c r="AD13" i="20" s="1"/>
  <c r="Q16" i="20"/>
  <c r="AD16" i="20" s="1"/>
  <c r="Q18" i="20"/>
  <c r="AD18" i="20" s="1"/>
  <c r="Q22" i="20"/>
  <c r="AD22" i="20" s="1"/>
  <c r="Q27" i="20"/>
  <c r="AD27" i="20" s="1"/>
  <c r="Q17" i="20"/>
  <c r="AD17" i="20" s="1"/>
  <c r="Q6" i="20"/>
  <c r="AD6" i="20" s="1"/>
  <c r="Q14" i="20"/>
  <c r="AD14" i="20" s="1"/>
  <c r="Q20" i="20"/>
  <c r="AD20" i="20" s="1"/>
  <c r="Q7" i="20"/>
  <c r="AD7" i="20" s="1"/>
  <c r="Q9" i="20"/>
  <c r="AD9" i="20" s="1"/>
  <c r="Q12" i="20"/>
  <c r="AD12" i="20" s="1"/>
  <c r="Q15" i="20"/>
  <c r="AD15" i="20" s="1"/>
  <c r="Q24" i="20"/>
  <c r="AD24" i="20" s="1"/>
  <c r="Q10" i="20"/>
  <c r="AD10" i="20" s="1"/>
  <c r="Q25" i="20"/>
  <c r="AD25" i="20" s="1"/>
  <c r="N37" i="20"/>
  <c r="K37" i="20"/>
  <c r="O37" i="20"/>
  <c r="L37" i="20"/>
  <c r="S37" i="20"/>
  <c r="O29" i="19"/>
  <c r="AB29" i="19" s="1"/>
  <c r="O21" i="19"/>
  <c r="AB21" i="19" s="1"/>
  <c r="O28" i="19"/>
  <c r="AB28" i="19" s="1"/>
  <c r="O20" i="19"/>
  <c r="AB20" i="19" s="1"/>
  <c r="O6" i="19"/>
  <c r="AB6" i="19" s="1"/>
  <c r="O24" i="19"/>
  <c r="AB24" i="19" s="1"/>
  <c r="O17" i="19"/>
  <c r="AB17" i="19" s="1"/>
  <c r="O16" i="19"/>
  <c r="AB16" i="19" s="1"/>
  <c r="O12" i="19"/>
  <c r="AB12" i="19" s="1"/>
  <c r="O25" i="19"/>
  <c r="AB25" i="19" s="1"/>
  <c r="O13" i="19"/>
  <c r="AB13" i="19" s="1"/>
  <c r="O9" i="19"/>
  <c r="AB9" i="19" s="1"/>
  <c r="O26" i="19"/>
  <c r="AB26" i="19" s="1"/>
  <c r="O19" i="19"/>
  <c r="AB19" i="19" s="1"/>
  <c r="O8" i="19"/>
  <c r="AB8" i="19" s="1"/>
  <c r="O14" i="19"/>
  <c r="AB14" i="19" s="1"/>
  <c r="O30" i="19"/>
  <c r="AB30" i="19" s="1"/>
  <c r="O11" i="19"/>
  <c r="AB11" i="19" s="1"/>
  <c r="O27" i="19"/>
  <c r="AB27" i="19" s="1"/>
  <c r="O7" i="19"/>
  <c r="AB7" i="19" s="1"/>
  <c r="O15" i="19"/>
  <c r="AB15" i="19" s="1"/>
  <c r="O18" i="19"/>
  <c r="AB18" i="19" s="1"/>
  <c r="O23" i="19"/>
  <c r="AB23" i="19" s="1"/>
  <c r="O10" i="19"/>
  <c r="AB10" i="19" s="1"/>
  <c r="O22" i="19"/>
  <c r="AB22" i="19" s="1"/>
  <c r="J30" i="19"/>
  <c r="W30" i="19" s="1"/>
  <c r="J9" i="19"/>
  <c r="W9" i="19" s="1"/>
  <c r="J16" i="19"/>
  <c r="W16" i="19" s="1"/>
  <c r="J8" i="19"/>
  <c r="W8" i="19" s="1"/>
  <c r="J20" i="19"/>
  <c r="W20" i="19" s="1"/>
  <c r="J18" i="19"/>
  <c r="W18" i="19" s="1"/>
  <c r="R16" i="19"/>
  <c r="AE16" i="19" s="1"/>
  <c r="R14" i="19"/>
  <c r="AE14" i="19" s="1"/>
  <c r="R10" i="19"/>
  <c r="AE10" i="19" s="1"/>
  <c r="R9" i="19"/>
  <c r="AE9" i="19" s="1"/>
  <c r="R29" i="19"/>
  <c r="AE29" i="19" s="1"/>
  <c r="R21" i="19"/>
  <c r="AE21" i="19" s="1"/>
  <c r="R24" i="19"/>
  <c r="AE24" i="19" s="1"/>
  <c r="R7" i="19"/>
  <c r="AE7" i="19" s="1"/>
  <c r="R30" i="19"/>
  <c r="AE30" i="19" s="1"/>
  <c r="R27" i="19"/>
  <c r="AE27" i="19" s="1"/>
  <c r="R15" i="19"/>
  <c r="AE15" i="19" s="1"/>
  <c r="R18" i="19"/>
  <c r="AE18" i="19" s="1"/>
  <c r="R28" i="19"/>
  <c r="AE28" i="19" s="1"/>
  <c r="N37" i="19"/>
  <c r="Q37" i="19"/>
  <c r="M37" i="19"/>
  <c r="L37" i="19"/>
  <c r="P37" i="19"/>
  <c r="K37" i="19"/>
  <c r="S37" i="19"/>
  <c r="L29" i="17"/>
  <c r="Y29" i="17" s="1"/>
  <c r="L13" i="17"/>
  <c r="Y13" i="17" s="1"/>
  <c r="L25" i="17"/>
  <c r="Y25" i="17" s="1"/>
  <c r="L21" i="17"/>
  <c r="Y21" i="17" s="1"/>
  <c r="L17" i="17"/>
  <c r="Y17" i="17" s="1"/>
  <c r="L15" i="17"/>
  <c r="Y15" i="17" s="1"/>
  <c r="L9" i="17"/>
  <c r="Y9" i="17" s="1"/>
  <c r="L7" i="17"/>
  <c r="Y7" i="17" s="1"/>
  <c r="L30" i="17"/>
  <c r="Y30" i="17" s="1"/>
  <c r="L18" i="17"/>
  <c r="Y18" i="17" s="1"/>
  <c r="L20" i="17"/>
  <c r="Y20" i="17" s="1"/>
  <c r="L11" i="17"/>
  <c r="Y11" i="17" s="1"/>
  <c r="L27" i="17"/>
  <c r="Y27" i="17" s="1"/>
  <c r="L12" i="17"/>
  <c r="Y12" i="17" s="1"/>
  <c r="L14" i="17"/>
  <c r="Y14" i="17" s="1"/>
  <c r="L6" i="17"/>
  <c r="Y6" i="17" s="1"/>
  <c r="L23" i="17"/>
  <c r="Y23" i="17" s="1"/>
  <c r="L26" i="17"/>
  <c r="Y26" i="17" s="1"/>
  <c r="L16" i="17"/>
  <c r="Y16" i="17" s="1"/>
  <c r="L8" i="17"/>
  <c r="Y8" i="17" s="1"/>
  <c r="L24" i="17"/>
  <c r="Y24" i="17" s="1"/>
  <c r="L28" i="17"/>
  <c r="Y28" i="17" s="1"/>
  <c r="L10" i="17"/>
  <c r="Y10" i="17" s="1"/>
  <c r="L19" i="17"/>
  <c r="Y19" i="17" s="1"/>
  <c r="L22" i="17"/>
  <c r="Y22" i="17" s="1"/>
  <c r="M37" i="17"/>
  <c r="Q37" i="17"/>
  <c r="S37" i="17"/>
  <c r="P37" i="17"/>
  <c r="J37" i="17"/>
  <c r="R37" i="17"/>
  <c r="N37" i="17"/>
  <c r="O37" i="17"/>
  <c r="K37" i="17"/>
  <c r="J28" i="13"/>
  <c r="W28" i="13" s="1"/>
  <c r="J26" i="13"/>
  <c r="W26" i="13" s="1"/>
  <c r="J22" i="13"/>
  <c r="W22" i="13" s="1"/>
  <c r="J21" i="13"/>
  <c r="W21" i="13" s="1"/>
  <c r="J16" i="13"/>
  <c r="W16" i="13" s="1"/>
  <c r="J15" i="13"/>
  <c r="W15" i="13" s="1"/>
  <c r="J11" i="13"/>
  <c r="W11" i="13" s="1"/>
  <c r="J9" i="13"/>
  <c r="W9" i="13" s="1"/>
  <c r="J17" i="13"/>
  <c r="W17" i="13" s="1"/>
  <c r="J6" i="13"/>
  <c r="W6" i="13" s="1"/>
  <c r="J10" i="13"/>
  <c r="W10" i="13" s="1"/>
  <c r="J14" i="13"/>
  <c r="W14" i="13" s="1"/>
  <c r="S24" i="13"/>
  <c r="AF24" i="13" s="1"/>
  <c r="S20" i="13"/>
  <c r="AF20" i="13" s="1"/>
  <c r="S17" i="13"/>
  <c r="AF17" i="13" s="1"/>
  <c r="S15" i="13"/>
  <c r="AF15" i="13" s="1"/>
  <c r="S11" i="13"/>
  <c r="AF11" i="13" s="1"/>
  <c r="S7" i="13"/>
  <c r="AF7" i="13" s="1"/>
  <c r="S13" i="13"/>
  <c r="AF13" i="13" s="1"/>
  <c r="S16" i="13"/>
  <c r="AF16" i="13" s="1"/>
  <c r="S25" i="13"/>
  <c r="AF25" i="13" s="1"/>
  <c r="S10" i="13"/>
  <c r="AF10" i="13" s="1"/>
  <c r="S9" i="13"/>
  <c r="AF9" i="13" s="1"/>
  <c r="S12" i="13"/>
  <c r="AF12" i="13" s="1"/>
  <c r="S19" i="13"/>
  <c r="AF19" i="13" s="1"/>
  <c r="S22" i="13"/>
  <c r="AF22" i="13" s="1"/>
  <c r="S27" i="13"/>
  <c r="AF27" i="13" s="1"/>
  <c r="S18" i="13"/>
  <c r="AF18" i="13" s="1"/>
  <c r="S23" i="13"/>
  <c r="AF23" i="13" s="1"/>
  <c r="S26" i="13"/>
  <c r="AF26" i="13" s="1"/>
  <c r="S8" i="13"/>
  <c r="AF8" i="13" s="1"/>
  <c r="S30" i="13"/>
  <c r="AF30" i="13" s="1"/>
  <c r="S6" i="13"/>
  <c r="AF6" i="13" s="1"/>
  <c r="S29" i="13"/>
  <c r="AF29" i="13" s="1"/>
  <c r="S21" i="13"/>
  <c r="AF21" i="13" s="1"/>
  <c r="S14" i="13"/>
  <c r="AF14" i="13" s="1"/>
  <c r="Q15" i="13"/>
  <c r="AD15" i="13" s="1"/>
  <c r="Q21" i="13"/>
  <c r="AD21" i="13" s="1"/>
  <c r="Q22" i="13"/>
  <c r="AD22" i="13" s="1"/>
  <c r="Q27" i="13"/>
  <c r="AD27" i="13" s="1"/>
  <c r="Q10" i="13"/>
  <c r="AD10" i="13" s="1"/>
  <c r="Q29" i="13"/>
  <c r="AD29" i="13" s="1"/>
  <c r="Q11" i="13"/>
  <c r="AD11" i="13" s="1"/>
  <c r="Q20" i="13"/>
  <c r="AD20" i="13" s="1"/>
  <c r="Q23" i="13"/>
  <c r="AD23" i="13" s="1"/>
  <c r="Q28" i="13"/>
  <c r="AD28" i="13" s="1"/>
  <c r="Q6" i="13"/>
  <c r="AD6" i="13" s="1"/>
  <c r="Q9" i="13"/>
  <c r="AD9" i="13" s="1"/>
  <c r="Q12" i="13"/>
  <c r="AD12" i="13" s="1"/>
  <c r="Q14" i="13"/>
  <c r="AD14" i="13" s="1"/>
  <c r="Q30" i="13"/>
  <c r="AD30" i="13" s="1"/>
  <c r="Q19" i="13"/>
  <c r="AD19" i="13" s="1"/>
  <c r="Q24" i="13"/>
  <c r="AD24" i="13" s="1"/>
  <c r="Q8" i="13"/>
  <c r="AD8" i="13" s="1"/>
  <c r="Q13" i="13"/>
  <c r="AD13" i="13" s="1"/>
  <c r="Q16" i="13"/>
  <c r="AD16" i="13" s="1"/>
  <c r="Q17" i="13"/>
  <c r="AD17" i="13" s="1"/>
  <c r="Q25" i="13"/>
  <c r="AD25" i="13" s="1"/>
  <c r="Q7" i="13"/>
  <c r="AD7" i="13" s="1"/>
  <c r="Q26" i="13"/>
  <c r="AD26" i="13" s="1"/>
  <c r="Q18" i="13"/>
  <c r="AD18" i="13" s="1"/>
  <c r="M27" i="13"/>
  <c r="Z27" i="13" s="1"/>
  <c r="M13" i="13"/>
  <c r="Z13" i="13" s="1"/>
  <c r="M14" i="13"/>
  <c r="Z14" i="13" s="1"/>
  <c r="O37" i="13"/>
  <c r="L37" i="13"/>
  <c r="P37" i="13"/>
  <c r="R37" i="13"/>
  <c r="S29" i="12"/>
  <c r="AF29" i="12" s="1"/>
  <c r="S28" i="12"/>
  <c r="AF28" i="12" s="1"/>
  <c r="S25" i="12"/>
  <c r="AF25" i="12" s="1"/>
  <c r="S21" i="12"/>
  <c r="AF21" i="12" s="1"/>
  <c r="S17" i="12"/>
  <c r="AF17" i="12" s="1"/>
  <c r="S24" i="12"/>
  <c r="AF24" i="12" s="1"/>
  <c r="S20" i="12"/>
  <c r="AF20" i="12" s="1"/>
  <c r="S15" i="12"/>
  <c r="AF15" i="12" s="1"/>
  <c r="S11" i="12"/>
  <c r="AF11" i="12" s="1"/>
  <c r="S7" i="12"/>
  <c r="AF7" i="12" s="1"/>
  <c r="S6" i="12"/>
  <c r="AF6" i="12" s="1"/>
  <c r="S14" i="12"/>
  <c r="AF14" i="12" s="1"/>
  <c r="S10" i="12"/>
  <c r="AF10" i="12" s="1"/>
  <c r="S16" i="12"/>
  <c r="AF16" i="12" s="1"/>
  <c r="S8" i="12"/>
  <c r="AF8" i="12" s="1"/>
  <c r="S12" i="12"/>
  <c r="AF12" i="12" s="1"/>
  <c r="S26" i="12"/>
  <c r="AF26" i="12" s="1"/>
  <c r="S18" i="12"/>
  <c r="AF18" i="12" s="1"/>
  <c r="S9" i="12"/>
  <c r="AF9" i="12" s="1"/>
  <c r="S13" i="12"/>
  <c r="AF13" i="12" s="1"/>
  <c r="S19" i="12"/>
  <c r="AF19" i="12" s="1"/>
  <c r="S22" i="12"/>
  <c r="AF22" i="12" s="1"/>
  <c r="S30" i="12"/>
  <c r="AF30" i="12" s="1"/>
  <c r="S23" i="12"/>
  <c r="AF23" i="12" s="1"/>
  <c r="S27" i="12"/>
  <c r="AF27" i="12" s="1"/>
  <c r="Q37" i="12"/>
  <c r="M37" i="12"/>
  <c r="L37" i="12"/>
  <c r="J37" i="12"/>
  <c r="P37" i="12"/>
  <c r="N37" i="12"/>
  <c r="O37" i="12"/>
  <c r="R37" i="12"/>
  <c r="K37" i="12"/>
  <c r="S28" i="11"/>
  <c r="AF28" i="11" s="1"/>
  <c r="S23" i="11"/>
  <c r="AF23" i="11" s="1"/>
  <c r="S20" i="11"/>
  <c r="AF20" i="11" s="1"/>
  <c r="S8" i="11"/>
  <c r="AF8" i="11" s="1"/>
  <c r="S27" i="11"/>
  <c r="AF27" i="11" s="1"/>
  <c r="S24" i="11"/>
  <c r="AF24" i="11" s="1"/>
  <c r="S19" i="11"/>
  <c r="AF19" i="11" s="1"/>
  <c r="S12" i="11"/>
  <c r="AF12" i="11" s="1"/>
  <c r="S9" i="11"/>
  <c r="AF9" i="11" s="1"/>
  <c r="S7" i="11"/>
  <c r="AF7" i="11" s="1"/>
  <c r="S16" i="11"/>
  <c r="AF16" i="11" s="1"/>
  <c r="S13" i="11"/>
  <c r="AF13" i="11" s="1"/>
  <c r="S10" i="11"/>
  <c r="AF10" i="11" s="1"/>
  <c r="S11" i="11"/>
  <c r="AF11" i="11" s="1"/>
  <c r="S25" i="11"/>
  <c r="AF25" i="11" s="1"/>
  <c r="S14" i="11"/>
  <c r="AF14" i="11" s="1"/>
  <c r="S15" i="11"/>
  <c r="AF15" i="11" s="1"/>
  <c r="S17" i="11"/>
  <c r="AF17" i="11" s="1"/>
  <c r="S26" i="11"/>
  <c r="AF26" i="11" s="1"/>
  <c r="S29" i="11"/>
  <c r="AF29" i="11" s="1"/>
  <c r="S6" i="11"/>
  <c r="AF6" i="11" s="1"/>
  <c r="AF36" i="11" s="1"/>
  <c r="S18" i="11"/>
  <c r="AF18" i="11" s="1"/>
  <c r="S21" i="11"/>
  <c r="AF21" i="11" s="1"/>
  <c r="S30" i="11"/>
  <c r="AF30" i="11" s="1"/>
  <c r="S22" i="11"/>
  <c r="AF22" i="11" s="1"/>
  <c r="Q26" i="11"/>
  <c r="AD26" i="11" s="1"/>
  <c r="Q25" i="11"/>
  <c r="AD25" i="11" s="1"/>
  <c r="Q18" i="11"/>
  <c r="AD18" i="11" s="1"/>
  <c r="Q17" i="11"/>
  <c r="AD17" i="11" s="1"/>
  <c r="Q30" i="11"/>
  <c r="AD30" i="11" s="1"/>
  <c r="Q29" i="11"/>
  <c r="AD29" i="11" s="1"/>
  <c r="Q22" i="11"/>
  <c r="AD22" i="11" s="1"/>
  <c r="Q21" i="11"/>
  <c r="AD21" i="11" s="1"/>
  <c r="Q8" i="11"/>
  <c r="AD8" i="11" s="1"/>
  <c r="Q11" i="11"/>
  <c r="AD11" i="11" s="1"/>
  <c r="Q27" i="11"/>
  <c r="AD27" i="11" s="1"/>
  <c r="Q20" i="11"/>
  <c r="AD20" i="11" s="1"/>
  <c r="Q19" i="11"/>
  <c r="AD19" i="11" s="1"/>
  <c r="Q13" i="11"/>
  <c r="AD13" i="11" s="1"/>
  <c r="Q16" i="11"/>
  <c r="AD16" i="11" s="1"/>
  <c r="Q24" i="11"/>
  <c r="AD24" i="11" s="1"/>
  <c r="Q9" i="11"/>
  <c r="AD9" i="11" s="1"/>
  <c r="Q12" i="11"/>
  <c r="AD12" i="11" s="1"/>
  <c r="Q14" i="11"/>
  <c r="AD14" i="11" s="1"/>
  <c r="Q23" i="11"/>
  <c r="AD23" i="11" s="1"/>
  <c r="Q28" i="11"/>
  <c r="AD28" i="11" s="1"/>
  <c r="Q7" i="11"/>
  <c r="AD7" i="11" s="1"/>
  <c r="Q10" i="11"/>
  <c r="AD10" i="11" s="1"/>
  <c r="Q15" i="11"/>
  <c r="AD15" i="11" s="1"/>
  <c r="Q6" i="11"/>
  <c r="AD6" i="11" s="1"/>
  <c r="L37" i="11"/>
  <c r="K37" i="11"/>
  <c r="P37" i="11"/>
  <c r="O37" i="11"/>
  <c r="N27" i="11"/>
  <c r="AA27" i="11" s="1"/>
  <c r="N23" i="11"/>
  <c r="AA23" i="11" s="1"/>
  <c r="N25" i="11"/>
  <c r="AA25" i="11" s="1"/>
  <c r="N24" i="11"/>
  <c r="AA24" i="11" s="1"/>
  <c r="N17" i="11"/>
  <c r="AA17" i="11" s="1"/>
  <c r="N28" i="11"/>
  <c r="AA28" i="11" s="1"/>
  <c r="N20" i="11"/>
  <c r="AA20" i="11" s="1"/>
  <c r="N16" i="11"/>
  <c r="AA16" i="11" s="1"/>
  <c r="N14" i="11"/>
  <c r="AA14" i="11" s="1"/>
  <c r="N13" i="11"/>
  <c r="AA13" i="11" s="1"/>
  <c r="N12" i="11"/>
  <c r="AA12" i="11" s="1"/>
  <c r="N10" i="11"/>
  <c r="AA10" i="11" s="1"/>
  <c r="N9" i="11"/>
  <c r="AA9" i="11" s="1"/>
  <c r="N8" i="11"/>
  <c r="AA8" i="11" s="1"/>
  <c r="N7" i="11"/>
  <c r="AA7" i="11" s="1"/>
  <c r="N22" i="11"/>
  <c r="AA22" i="11" s="1"/>
  <c r="N15" i="11"/>
  <c r="AA15" i="11" s="1"/>
  <c r="N26" i="11"/>
  <c r="AA26" i="11" s="1"/>
  <c r="N6" i="11"/>
  <c r="AA6" i="11" s="1"/>
  <c r="N19" i="11"/>
  <c r="AA19" i="11" s="1"/>
  <c r="N11" i="11"/>
  <c r="AA11" i="11" s="1"/>
  <c r="N21" i="11"/>
  <c r="AA21" i="11" s="1"/>
  <c r="N18" i="11"/>
  <c r="AA18" i="11" s="1"/>
  <c r="N30" i="11"/>
  <c r="AA30" i="11" s="1"/>
  <c r="N29" i="11"/>
  <c r="AA29" i="11" s="1"/>
  <c r="J37" i="11"/>
  <c r="M37" i="11"/>
  <c r="S29" i="10"/>
  <c r="AF29" i="10" s="1"/>
  <c r="S25" i="10"/>
  <c r="AF25" i="10" s="1"/>
  <c r="S21" i="10"/>
  <c r="AF21" i="10" s="1"/>
  <c r="S17" i="10"/>
  <c r="AF17" i="10" s="1"/>
  <c r="S28" i="10"/>
  <c r="AF28" i="10" s="1"/>
  <c r="S24" i="10"/>
  <c r="AF24" i="10" s="1"/>
  <c r="S20" i="10"/>
  <c r="AF20" i="10" s="1"/>
  <c r="S15" i="10"/>
  <c r="AF15" i="10" s="1"/>
  <c r="S11" i="10"/>
  <c r="AF11" i="10" s="1"/>
  <c r="S7" i="10"/>
  <c r="AF7" i="10" s="1"/>
  <c r="S10" i="10"/>
  <c r="AF10" i="10" s="1"/>
  <c r="S6" i="10"/>
  <c r="AF6" i="10" s="1"/>
  <c r="S14" i="10"/>
  <c r="AF14" i="10" s="1"/>
  <c r="S18" i="10"/>
  <c r="AF18" i="10" s="1"/>
  <c r="S13" i="10"/>
  <c r="AF13" i="10" s="1"/>
  <c r="S22" i="10"/>
  <c r="AF22" i="10" s="1"/>
  <c r="S16" i="10"/>
  <c r="AF16" i="10" s="1"/>
  <c r="S8" i="10"/>
  <c r="AF8" i="10" s="1"/>
  <c r="S12" i="10"/>
  <c r="AF12" i="10" s="1"/>
  <c r="S23" i="10"/>
  <c r="AF23" i="10" s="1"/>
  <c r="S26" i="10"/>
  <c r="AF26" i="10" s="1"/>
  <c r="S9" i="10"/>
  <c r="AF9" i="10" s="1"/>
  <c r="S27" i="10"/>
  <c r="AF27" i="10" s="1"/>
  <c r="S30" i="10"/>
  <c r="AF30" i="10" s="1"/>
  <c r="S19" i="10"/>
  <c r="AF19" i="10" s="1"/>
  <c r="L37" i="10"/>
  <c r="R37" i="10"/>
  <c r="N37" i="10"/>
  <c r="K37" i="10"/>
  <c r="Q37" i="10"/>
  <c r="M37" i="10"/>
  <c r="P37" i="10"/>
  <c r="J37" i="10"/>
  <c r="O37" i="10"/>
  <c r="Q6" i="9"/>
  <c r="AD6" i="9" s="1"/>
  <c r="Q29" i="9"/>
  <c r="AD29" i="9" s="1"/>
  <c r="Q19" i="9"/>
  <c r="AD19" i="9" s="1"/>
  <c r="Q8" i="9"/>
  <c r="AD8" i="9" s="1"/>
  <c r="Q16" i="9"/>
  <c r="AD16" i="9" s="1"/>
  <c r="Q12" i="9"/>
  <c r="AD12" i="9" s="1"/>
  <c r="M12" i="9"/>
  <c r="Z12" i="9" s="1"/>
  <c r="M26" i="9"/>
  <c r="Z26" i="9" s="1"/>
  <c r="M15" i="9"/>
  <c r="Z15" i="9" s="1"/>
  <c r="M24" i="9"/>
  <c r="Z24" i="9" s="1"/>
  <c r="R23" i="9"/>
  <c r="AE23" i="9" s="1"/>
  <c r="R19" i="9"/>
  <c r="AE19" i="9" s="1"/>
  <c r="R26" i="9"/>
  <c r="AE26" i="9" s="1"/>
  <c r="O28" i="9"/>
  <c r="AB28" i="9" s="1"/>
  <c r="O27" i="9"/>
  <c r="AB27" i="9" s="1"/>
  <c r="O24" i="9"/>
  <c r="AB24" i="9" s="1"/>
  <c r="O23" i="9"/>
  <c r="AB23" i="9" s="1"/>
  <c r="O20" i="9"/>
  <c r="AB20" i="9" s="1"/>
  <c r="O19" i="9"/>
  <c r="AB19" i="9" s="1"/>
  <c r="O7" i="9"/>
  <c r="AB7" i="9" s="1"/>
  <c r="O15" i="9"/>
  <c r="AB15" i="9" s="1"/>
  <c r="O11" i="9"/>
  <c r="AB11" i="9" s="1"/>
  <c r="O16" i="9"/>
  <c r="AB16" i="9" s="1"/>
  <c r="O12" i="9"/>
  <c r="AB12" i="9" s="1"/>
  <c r="O8" i="9"/>
  <c r="AB8" i="9" s="1"/>
  <c r="O14" i="9"/>
  <c r="AB14" i="9" s="1"/>
  <c r="O21" i="9"/>
  <c r="AB21" i="9" s="1"/>
  <c r="O17" i="9"/>
  <c r="AB17" i="9" s="1"/>
  <c r="O13" i="9"/>
  <c r="AB13" i="9" s="1"/>
  <c r="O22" i="9"/>
  <c r="AB22" i="9" s="1"/>
  <c r="O18" i="9"/>
  <c r="AB18" i="9" s="1"/>
  <c r="O25" i="9"/>
  <c r="AB25" i="9" s="1"/>
  <c r="O10" i="9"/>
  <c r="AB10" i="9" s="1"/>
  <c r="O26" i="9"/>
  <c r="AB26" i="9" s="1"/>
  <c r="O29" i="9"/>
  <c r="AB29" i="9" s="1"/>
  <c r="O6" i="9"/>
  <c r="AB6" i="9" s="1"/>
  <c r="O9" i="9"/>
  <c r="AB9" i="9" s="1"/>
  <c r="O30" i="9"/>
  <c r="AB30" i="9" s="1"/>
  <c r="L37" i="9"/>
  <c r="P37" i="9"/>
  <c r="N37" i="9"/>
  <c r="J37" i="9"/>
  <c r="K37" i="9"/>
  <c r="S29" i="8"/>
  <c r="AF29" i="8" s="1"/>
  <c r="S25" i="8"/>
  <c r="AF25" i="8" s="1"/>
  <c r="S21" i="8"/>
  <c r="AF21" i="8" s="1"/>
  <c r="S17" i="8"/>
  <c r="AF17" i="8" s="1"/>
  <c r="S28" i="8"/>
  <c r="AF28" i="8" s="1"/>
  <c r="S24" i="8"/>
  <c r="AF24" i="8" s="1"/>
  <c r="S20" i="8"/>
  <c r="AF20" i="8" s="1"/>
  <c r="S7" i="8"/>
  <c r="AF7" i="8" s="1"/>
  <c r="S14" i="8"/>
  <c r="AF14" i="8" s="1"/>
  <c r="S11" i="8"/>
  <c r="AF11" i="8" s="1"/>
  <c r="S8" i="8"/>
  <c r="AF8" i="8" s="1"/>
  <c r="S12" i="8"/>
  <c r="AF12" i="8" s="1"/>
  <c r="S23" i="8"/>
  <c r="AF23" i="8" s="1"/>
  <c r="S26" i="8"/>
  <c r="AF26" i="8" s="1"/>
  <c r="S10" i="8"/>
  <c r="AF10" i="8" s="1"/>
  <c r="S15" i="8"/>
  <c r="AF15" i="8" s="1"/>
  <c r="S16" i="8"/>
  <c r="AF16" i="8" s="1"/>
  <c r="S27" i="8"/>
  <c r="AF27" i="8" s="1"/>
  <c r="S30" i="8"/>
  <c r="AF30" i="8" s="1"/>
  <c r="S13" i="8"/>
  <c r="AF13" i="8" s="1"/>
  <c r="S6" i="8"/>
  <c r="AF6" i="8" s="1"/>
  <c r="S9" i="8"/>
  <c r="AF9" i="8" s="1"/>
  <c r="S18" i="8"/>
  <c r="AF18" i="8" s="1"/>
  <c r="S19" i="8"/>
  <c r="AF19" i="8" s="1"/>
  <c r="S22" i="8"/>
  <c r="AF22" i="8" s="1"/>
  <c r="L29" i="8"/>
  <c r="Y29" i="8" s="1"/>
  <c r="L25" i="8"/>
  <c r="Y25" i="8" s="1"/>
  <c r="L21" i="8"/>
  <c r="Y21" i="8" s="1"/>
  <c r="L28" i="8"/>
  <c r="Y28" i="8" s="1"/>
  <c r="L24" i="8"/>
  <c r="Y24" i="8" s="1"/>
  <c r="L20" i="8"/>
  <c r="Y20" i="8" s="1"/>
  <c r="L14" i="8"/>
  <c r="Y14" i="8" s="1"/>
  <c r="L27" i="8"/>
  <c r="Y27" i="8" s="1"/>
  <c r="L23" i="8"/>
  <c r="Y23" i="8" s="1"/>
  <c r="L19" i="8"/>
  <c r="Y19" i="8" s="1"/>
  <c r="L11" i="8"/>
  <c r="Y11" i="8" s="1"/>
  <c r="L7" i="8"/>
  <c r="Y7" i="8" s="1"/>
  <c r="L6" i="8"/>
  <c r="Y6" i="8" s="1"/>
  <c r="L17" i="8"/>
  <c r="Y17" i="8" s="1"/>
  <c r="L15" i="8"/>
  <c r="Y15" i="8" s="1"/>
  <c r="L16" i="8"/>
  <c r="Y16" i="8" s="1"/>
  <c r="L18" i="8"/>
  <c r="Y18" i="8" s="1"/>
  <c r="L8" i="8"/>
  <c r="Y8" i="8" s="1"/>
  <c r="L13" i="8"/>
  <c r="Y13" i="8" s="1"/>
  <c r="L22" i="8"/>
  <c r="Y22" i="8" s="1"/>
  <c r="L12" i="8"/>
  <c r="Y12" i="8" s="1"/>
  <c r="L10" i="8"/>
  <c r="Y10" i="8" s="1"/>
  <c r="L26" i="8"/>
  <c r="Y26" i="8" s="1"/>
  <c r="L9" i="8"/>
  <c r="Y9" i="8" s="1"/>
  <c r="L30" i="8"/>
  <c r="Y30" i="8" s="1"/>
  <c r="P29" i="8"/>
  <c r="AC29" i="8" s="1"/>
  <c r="P14" i="8"/>
  <c r="AC14" i="8" s="1"/>
  <c r="P27" i="8"/>
  <c r="AC27" i="8" s="1"/>
  <c r="P6" i="8"/>
  <c r="AC6" i="8" s="1"/>
  <c r="P26" i="8"/>
  <c r="AC26" i="8" s="1"/>
  <c r="P30" i="8"/>
  <c r="AC30" i="8" s="1"/>
  <c r="K30" i="8"/>
  <c r="X30" i="8" s="1"/>
  <c r="K26" i="8"/>
  <c r="X26" i="8" s="1"/>
  <c r="K22" i="8"/>
  <c r="X22" i="8" s="1"/>
  <c r="K28" i="8"/>
  <c r="X28" i="8" s="1"/>
  <c r="K24" i="8"/>
  <c r="X24" i="8" s="1"/>
  <c r="K20" i="8"/>
  <c r="X20" i="8" s="1"/>
  <c r="K14" i="8"/>
  <c r="X14" i="8" s="1"/>
  <c r="K18" i="8"/>
  <c r="X18" i="8" s="1"/>
  <c r="K17" i="8"/>
  <c r="X17" i="8" s="1"/>
  <c r="K11" i="8"/>
  <c r="X11" i="8" s="1"/>
  <c r="K8" i="8"/>
  <c r="X8" i="8" s="1"/>
  <c r="K7" i="8"/>
  <c r="X7" i="8" s="1"/>
  <c r="K29" i="8"/>
  <c r="X29" i="8" s="1"/>
  <c r="K25" i="8"/>
  <c r="X25" i="8" s="1"/>
  <c r="K21" i="8"/>
  <c r="X21" i="8" s="1"/>
  <c r="K15" i="8"/>
  <c r="X15" i="8" s="1"/>
  <c r="K16" i="8"/>
  <c r="X16" i="8" s="1"/>
  <c r="K9" i="8"/>
  <c r="X9" i="8" s="1"/>
  <c r="K13" i="8"/>
  <c r="X13" i="8" s="1"/>
  <c r="K19" i="8"/>
  <c r="X19" i="8" s="1"/>
  <c r="K12" i="8"/>
  <c r="X12" i="8" s="1"/>
  <c r="K6" i="8"/>
  <c r="X6" i="8" s="1"/>
  <c r="K10" i="8"/>
  <c r="X10" i="8" s="1"/>
  <c r="K23" i="8"/>
  <c r="X23" i="8" s="1"/>
  <c r="K27" i="8"/>
  <c r="X27" i="8" s="1"/>
  <c r="M24" i="8"/>
  <c r="Z24" i="8" s="1"/>
  <c r="J37" i="8"/>
  <c r="Q37" i="8"/>
  <c r="N37" i="8"/>
  <c r="R37" i="8"/>
  <c r="O37" i="8"/>
  <c r="R30" i="7"/>
  <c r="AE30" i="7" s="1"/>
  <c r="R26" i="7"/>
  <c r="AE26" i="7" s="1"/>
  <c r="R22" i="7"/>
  <c r="AE22" i="7" s="1"/>
  <c r="R28" i="7"/>
  <c r="AE28" i="7" s="1"/>
  <c r="R20" i="7"/>
  <c r="AE20" i="7" s="1"/>
  <c r="R8" i="7"/>
  <c r="AE8" i="7" s="1"/>
  <c r="R9" i="7"/>
  <c r="AE9" i="7" s="1"/>
  <c r="R24" i="7"/>
  <c r="AE24" i="7" s="1"/>
  <c r="R18" i="7"/>
  <c r="AE18" i="7" s="1"/>
  <c r="R16" i="7"/>
  <c r="AE16" i="7" s="1"/>
  <c r="R12" i="7"/>
  <c r="AE12" i="7" s="1"/>
  <c r="R13" i="7"/>
  <c r="AE13" i="7" s="1"/>
  <c r="R21" i="7"/>
  <c r="AE21" i="7" s="1"/>
  <c r="R25" i="7"/>
  <c r="AE25" i="7" s="1"/>
  <c r="R29" i="7"/>
  <c r="AE29" i="7" s="1"/>
  <c r="R27" i="7"/>
  <c r="AE27" i="7" s="1"/>
  <c r="R6" i="7"/>
  <c r="AE6" i="7" s="1"/>
  <c r="R23" i="7"/>
  <c r="AE23" i="7" s="1"/>
  <c r="R17" i="7"/>
  <c r="AE17" i="7" s="1"/>
  <c r="R7" i="7"/>
  <c r="AE7" i="7" s="1"/>
  <c r="R11" i="7"/>
  <c r="AE11" i="7" s="1"/>
  <c r="R15" i="7"/>
  <c r="AE15" i="7" s="1"/>
  <c r="R19" i="7"/>
  <c r="AE19" i="7" s="1"/>
  <c r="R14" i="7"/>
  <c r="AE14" i="7" s="1"/>
  <c r="R10" i="7"/>
  <c r="AE10" i="7" s="1"/>
  <c r="Q29" i="7"/>
  <c r="AD29" i="7" s="1"/>
  <c r="Q12" i="7"/>
  <c r="AD12" i="7" s="1"/>
  <c r="Q21" i="7"/>
  <c r="AD21" i="7" s="1"/>
  <c r="Q28" i="7"/>
  <c r="AD28" i="7" s="1"/>
  <c r="N26" i="7"/>
  <c r="AA26" i="7" s="1"/>
  <c r="N21" i="7"/>
  <c r="AA21" i="7" s="1"/>
  <c r="N25" i="7"/>
  <c r="AA25" i="7" s="1"/>
  <c r="N11" i="7"/>
  <c r="AA11" i="7" s="1"/>
  <c r="O18" i="7"/>
  <c r="AB18" i="7" s="1"/>
  <c r="O14" i="7"/>
  <c r="AB14" i="7" s="1"/>
  <c r="S37" i="7"/>
  <c r="L37" i="7"/>
  <c r="K37" i="7"/>
  <c r="P37" i="7"/>
  <c r="M37" i="7"/>
  <c r="J37" i="7"/>
  <c r="R37" i="6"/>
  <c r="L37" i="6"/>
  <c r="J37" i="6"/>
  <c r="M37" i="6"/>
  <c r="K37" i="6"/>
  <c r="O37" i="6"/>
  <c r="S37" i="6"/>
  <c r="N37" i="6"/>
  <c r="Q37" i="6"/>
  <c r="P37" i="6"/>
  <c r="L30" i="4"/>
  <c r="Y30" i="4" s="1"/>
  <c r="N30" i="4"/>
  <c r="AA30" i="4" s="1"/>
  <c r="N24" i="4"/>
  <c r="AA24" i="4" s="1"/>
  <c r="N22" i="4"/>
  <c r="AA22" i="4" s="1"/>
  <c r="N28" i="4"/>
  <c r="AA28" i="4" s="1"/>
  <c r="N26" i="4"/>
  <c r="AA26" i="4" s="1"/>
  <c r="N20" i="4"/>
  <c r="AA20" i="4" s="1"/>
  <c r="N18" i="4"/>
  <c r="AA18" i="4" s="1"/>
  <c r="N13" i="4"/>
  <c r="AA13" i="4" s="1"/>
  <c r="N9" i="4"/>
  <c r="AA9" i="4" s="1"/>
  <c r="N6" i="4"/>
  <c r="AA6" i="4" s="1"/>
  <c r="N8" i="4"/>
  <c r="AA8" i="4" s="1"/>
  <c r="N15" i="4"/>
  <c r="AA15" i="4" s="1"/>
  <c r="N17" i="4"/>
  <c r="AA17" i="4" s="1"/>
  <c r="N27" i="4"/>
  <c r="AA27" i="4" s="1"/>
  <c r="N12" i="4"/>
  <c r="AA12" i="4" s="1"/>
  <c r="N23" i="4"/>
  <c r="AA23" i="4" s="1"/>
  <c r="N19" i="4"/>
  <c r="AA19" i="4" s="1"/>
  <c r="N10" i="4"/>
  <c r="AA10" i="4" s="1"/>
  <c r="N16" i="4"/>
  <c r="AA16" i="4" s="1"/>
  <c r="N21" i="4"/>
  <c r="AA21" i="4" s="1"/>
  <c r="N11" i="4"/>
  <c r="AA11" i="4" s="1"/>
  <c r="N14" i="4"/>
  <c r="AA14" i="4" s="1"/>
  <c r="N7" i="4"/>
  <c r="AA7" i="4" s="1"/>
  <c r="N25" i="4"/>
  <c r="AA25" i="4" s="1"/>
  <c r="N29" i="4"/>
  <c r="AA29" i="4" s="1"/>
  <c r="J37" i="4"/>
  <c r="O37" i="4"/>
  <c r="R37" i="4"/>
  <c r="Q37" i="4"/>
  <c r="S14" i="4"/>
  <c r="AF14" i="4" s="1"/>
  <c r="S30" i="4"/>
  <c r="AF30" i="4" s="1"/>
  <c r="M15" i="4"/>
  <c r="Z15" i="4" s="1"/>
  <c r="M18" i="4"/>
  <c r="Z18" i="4" s="1"/>
  <c r="M13" i="4"/>
  <c r="Z13" i="4" s="1"/>
  <c r="K37" i="4"/>
  <c r="P37" i="4"/>
  <c r="M10" i="13" l="1"/>
  <c r="Z10" i="13" s="1"/>
  <c r="M28" i="4"/>
  <c r="Z28" i="4" s="1"/>
  <c r="M14" i="4"/>
  <c r="Z14" i="4" s="1"/>
  <c r="M19" i="4"/>
  <c r="Z19" i="4" s="1"/>
  <c r="N19" i="7"/>
  <c r="AA19" i="7" s="1"/>
  <c r="R14" i="9"/>
  <c r="AE14" i="9" s="1"/>
  <c r="R9" i="9"/>
  <c r="AE9" i="9" s="1"/>
  <c r="M23" i="9"/>
  <c r="Z23" i="9" s="1"/>
  <c r="M29" i="9"/>
  <c r="Z29" i="9" s="1"/>
  <c r="AD36" i="11"/>
  <c r="M28" i="13"/>
  <c r="Z28" i="13" s="1"/>
  <c r="M25" i="13"/>
  <c r="Z25" i="13" s="1"/>
  <c r="M22" i="13"/>
  <c r="Z22" i="13" s="1"/>
  <c r="M29" i="13"/>
  <c r="Z29" i="13" s="1"/>
  <c r="K20" i="21"/>
  <c r="X20" i="21" s="1"/>
  <c r="R16" i="9"/>
  <c r="AE16" i="9" s="1"/>
  <c r="R24" i="9"/>
  <c r="AE24" i="9" s="1"/>
  <c r="M22" i="9"/>
  <c r="Z22" i="9" s="1"/>
  <c r="AA36" i="11"/>
  <c r="M23" i="13"/>
  <c r="Z23" i="13" s="1"/>
  <c r="M18" i="13"/>
  <c r="Z18" i="13" s="1"/>
  <c r="M21" i="13"/>
  <c r="Z21" i="13" s="1"/>
  <c r="L22" i="4"/>
  <c r="Y22" i="4" s="1"/>
  <c r="M8" i="4"/>
  <c r="Z8" i="4" s="1"/>
  <c r="L24" i="4"/>
  <c r="Y24" i="4" s="1"/>
  <c r="M27" i="9"/>
  <c r="Z27" i="9" s="1"/>
  <c r="R10" i="9"/>
  <c r="AE10" i="9" s="1"/>
  <c r="R11" i="9"/>
  <c r="AE11" i="9" s="1"/>
  <c r="M16" i="9"/>
  <c r="Z16" i="9" s="1"/>
  <c r="M24" i="13"/>
  <c r="Z24" i="13" s="1"/>
  <c r="M20" i="13"/>
  <c r="Z20" i="13" s="1"/>
  <c r="M12" i="13"/>
  <c r="Z12" i="13" s="1"/>
  <c r="K16" i="13"/>
  <c r="X16" i="13" s="1"/>
  <c r="K11" i="21"/>
  <c r="X11" i="21" s="1"/>
  <c r="K24" i="21"/>
  <c r="X24" i="21" s="1"/>
  <c r="M9" i="13"/>
  <c r="Z9" i="13" s="1"/>
  <c r="M19" i="13"/>
  <c r="Z19" i="13" s="1"/>
  <c r="M26" i="13"/>
  <c r="Z26" i="13" s="1"/>
  <c r="M8" i="13"/>
  <c r="Z8" i="13" s="1"/>
  <c r="M30" i="13"/>
  <c r="Z30" i="13" s="1"/>
  <c r="M9" i="4"/>
  <c r="Z9" i="4" s="1"/>
  <c r="M17" i="4"/>
  <c r="Z17" i="4" s="1"/>
  <c r="N18" i="7"/>
  <c r="AA18" i="7" s="1"/>
  <c r="M29" i="4"/>
  <c r="Z29" i="4" s="1"/>
  <c r="M25" i="4"/>
  <c r="Z25" i="4" s="1"/>
  <c r="L14" i="4"/>
  <c r="Y14" i="4" s="1"/>
  <c r="M30" i="4"/>
  <c r="Z30" i="4" s="1"/>
  <c r="L29" i="4"/>
  <c r="Y29" i="4" s="1"/>
  <c r="N27" i="7"/>
  <c r="AA27" i="7" s="1"/>
  <c r="N8" i="7"/>
  <c r="AA8" i="7" s="1"/>
  <c r="R21" i="9"/>
  <c r="AE21" i="9" s="1"/>
  <c r="R20" i="9"/>
  <c r="AE20" i="9" s="1"/>
  <c r="M14" i="9"/>
  <c r="Z14" i="9" s="1"/>
  <c r="M11" i="13"/>
  <c r="Z11" i="13" s="1"/>
  <c r="M15" i="13"/>
  <c r="Z15" i="13" s="1"/>
  <c r="M6" i="13"/>
  <c r="Z6" i="13" s="1"/>
  <c r="K19" i="21"/>
  <c r="X19" i="21" s="1"/>
  <c r="Q25" i="21"/>
  <c r="AD25" i="21" s="1"/>
  <c r="M21" i="9"/>
  <c r="Z21" i="9" s="1"/>
  <c r="N23" i="7"/>
  <c r="AA23" i="7" s="1"/>
  <c r="N20" i="7"/>
  <c r="AA20" i="7" s="1"/>
  <c r="M22" i="4"/>
  <c r="Z22" i="4" s="1"/>
  <c r="L11" i="4"/>
  <c r="Y11" i="4" s="1"/>
  <c r="N29" i="7"/>
  <c r="AA29" i="7" s="1"/>
  <c r="N16" i="7"/>
  <c r="AA16" i="7" s="1"/>
  <c r="R29" i="9"/>
  <c r="AE29" i="9" s="1"/>
  <c r="R8" i="9"/>
  <c r="AE8" i="9" s="1"/>
  <c r="M9" i="9"/>
  <c r="Z9" i="9" s="1"/>
  <c r="M7" i="13"/>
  <c r="Z7" i="13" s="1"/>
  <c r="M16" i="13"/>
  <c r="Z16" i="13" s="1"/>
  <c r="K12" i="21"/>
  <c r="X12" i="21" s="1"/>
  <c r="Q6" i="21"/>
  <c r="AD6" i="21" s="1"/>
  <c r="Q21" i="21"/>
  <c r="AD21" i="21" s="1"/>
  <c r="Q20" i="21"/>
  <c r="AD20" i="21" s="1"/>
  <c r="Q9" i="21"/>
  <c r="AD9" i="21" s="1"/>
  <c r="Q24" i="21"/>
  <c r="AD24" i="21" s="1"/>
  <c r="Q23" i="21"/>
  <c r="AD23" i="21" s="1"/>
  <c r="Q8" i="21"/>
  <c r="AD8" i="21" s="1"/>
  <c r="Q28" i="21"/>
  <c r="AD28" i="21" s="1"/>
  <c r="Q30" i="21"/>
  <c r="AD30" i="21" s="1"/>
  <c r="Q12" i="21"/>
  <c r="AD12" i="21" s="1"/>
  <c r="R19" i="19"/>
  <c r="AE19" i="19" s="1"/>
  <c r="R8" i="19"/>
  <c r="AE8" i="19" s="1"/>
  <c r="R22" i="19"/>
  <c r="AE22" i="19" s="1"/>
  <c r="R6" i="19"/>
  <c r="AE6" i="19" s="1"/>
  <c r="R25" i="19"/>
  <c r="AE25" i="19" s="1"/>
  <c r="R13" i="19"/>
  <c r="AE13" i="19" s="1"/>
  <c r="J26" i="19"/>
  <c r="W26" i="19" s="1"/>
  <c r="J24" i="19"/>
  <c r="W24" i="19" s="1"/>
  <c r="J23" i="19"/>
  <c r="W23" i="19" s="1"/>
  <c r="J12" i="19"/>
  <c r="W12" i="19" s="1"/>
  <c r="J14" i="19"/>
  <c r="W14" i="19" s="1"/>
  <c r="J29" i="19"/>
  <c r="W29" i="19" s="1"/>
  <c r="J7" i="19"/>
  <c r="W7" i="19" s="1"/>
  <c r="J19" i="19"/>
  <c r="W19" i="19" s="1"/>
  <c r="J11" i="19"/>
  <c r="W11" i="19" s="1"/>
  <c r="J22" i="19"/>
  <c r="W22" i="19" s="1"/>
  <c r="J13" i="19"/>
  <c r="W13" i="19" s="1"/>
  <c r="J17" i="19"/>
  <c r="W17" i="19" s="1"/>
  <c r="R20" i="19"/>
  <c r="AE20" i="19" s="1"/>
  <c r="R23" i="19"/>
  <c r="AE23" i="19" s="1"/>
  <c r="R26" i="19"/>
  <c r="AE26" i="19" s="1"/>
  <c r="R11" i="19"/>
  <c r="AE11" i="19" s="1"/>
  <c r="R17" i="19"/>
  <c r="AE17" i="19" s="1"/>
  <c r="J27" i="19"/>
  <c r="W27" i="19" s="1"/>
  <c r="J28" i="19"/>
  <c r="W28" i="19" s="1"/>
  <c r="J15" i="19"/>
  <c r="W15" i="19" s="1"/>
  <c r="J6" i="19"/>
  <c r="W6" i="19" s="1"/>
  <c r="J10" i="19"/>
  <c r="W10" i="19" s="1"/>
  <c r="J21" i="19"/>
  <c r="W21" i="19" s="1"/>
  <c r="K26" i="13"/>
  <c r="X26" i="13" s="1"/>
  <c r="K20" i="13"/>
  <c r="X20" i="13" s="1"/>
  <c r="K11" i="13"/>
  <c r="X11" i="13" s="1"/>
  <c r="K22" i="13"/>
  <c r="X22" i="13" s="1"/>
  <c r="K17" i="13"/>
  <c r="X17" i="13" s="1"/>
  <c r="R17" i="11"/>
  <c r="AE17" i="11" s="1"/>
  <c r="R13" i="9"/>
  <c r="AE13" i="9" s="1"/>
  <c r="R30" i="9"/>
  <c r="AE30" i="9" s="1"/>
  <c r="R27" i="9"/>
  <c r="AE27" i="9" s="1"/>
  <c r="R18" i="9"/>
  <c r="AE18" i="9" s="1"/>
  <c r="R12" i="9"/>
  <c r="AE12" i="9" s="1"/>
  <c r="R15" i="9"/>
  <c r="AE15" i="9" s="1"/>
  <c r="R22" i="9"/>
  <c r="AE22" i="9" s="1"/>
  <c r="R6" i="9"/>
  <c r="AE6" i="9" s="1"/>
  <c r="R25" i="9"/>
  <c r="AE25" i="9" s="1"/>
  <c r="R17" i="9"/>
  <c r="AE17" i="9" s="1"/>
  <c r="R7" i="9"/>
  <c r="AE7" i="9" s="1"/>
  <c r="P15" i="8"/>
  <c r="AC15" i="8" s="1"/>
  <c r="P9" i="8"/>
  <c r="AC9" i="8" s="1"/>
  <c r="P8" i="8"/>
  <c r="AC8" i="8" s="1"/>
  <c r="P11" i="8"/>
  <c r="AC11" i="8" s="1"/>
  <c r="P17" i="8"/>
  <c r="AC17" i="8" s="1"/>
  <c r="P20" i="8"/>
  <c r="AC20" i="8" s="1"/>
  <c r="P10" i="8"/>
  <c r="AC10" i="8" s="1"/>
  <c r="P16" i="8"/>
  <c r="AC16" i="8" s="1"/>
  <c r="P12" i="8"/>
  <c r="AC12" i="8" s="1"/>
  <c r="P7" i="8"/>
  <c r="AC7" i="8" s="1"/>
  <c r="P21" i="8"/>
  <c r="AC21" i="8" s="1"/>
  <c r="P24" i="8"/>
  <c r="AC24" i="8" s="1"/>
  <c r="P18" i="8"/>
  <c r="AC18" i="8" s="1"/>
  <c r="P13" i="8"/>
  <c r="AC13" i="8" s="1"/>
  <c r="P22" i="8"/>
  <c r="AC22" i="8" s="1"/>
  <c r="P23" i="8"/>
  <c r="AC23" i="8" s="1"/>
  <c r="P19" i="8"/>
  <c r="AC19" i="8" s="1"/>
  <c r="P25" i="8"/>
  <c r="AC25" i="8" s="1"/>
  <c r="N17" i="7"/>
  <c r="AA17" i="7" s="1"/>
  <c r="N15" i="7"/>
  <c r="AA15" i="7" s="1"/>
  <c r="N10" i="7"/>
  <c r="AA10" i="7" s="1"/>
  <c r="N9" i="7"/>
  <c r="AA9" i="7" s="1"/>
  <c r="N28" i="7"/>
  <c r="AA28" i="7" s="1"/>
  <c r="N22" i="7"/>
  <c r="AA22" i="7" s="1"/>
  <c r="Q26" i="7"/>
  <c r="AD26" i="7" s="1"/>
  <c r="Q7" i="7"/>
  <c r="AD7" i="7" s="1"/>
  <c r="N14" i="7"/>
  <c r="AA14" i="7" s="1"/>
  <c r="N6" i="7"/>
  <c r="AA6" i="7" s="1"/>
  <c r="N7" i="7"/>
  <c r="AA7" i="7" s="1"/>
  <c r="N13" i="7"/>
  <c r="AA13" i="7" s="1"/>
  <c r="N24" i="7"/>
  <c r="AA24" i="7" s="1"/>
  <c r="N12" i="7"/>
  <c r="AA12" i="7" s="1"/>
  <c r="Q9" i="7"/>
  <c r="AD9" i="7" s="1"/>
  <c r="L17" i="4"/>
  <c r="Y17" i="4" s="1"/>
  <c r="L15" i="4"/>
  <c r="Y15" i="4" s="1"/>
  <c r="L28" i="4"/>
  <c r="Y28" i="4" s="1"/>
  <c r="M11" i="4"/>
  <c r="Z11" i="4" s="1"/>
  <c r="M26" i="4"/>
  <c r="Z26" i="4" s="1"/>
  <c r="M20" i="4"/>
  <c r="Z20" i="4" s="1"/>
  <c r="M24" i="4"/>
  <c r="Z24" i="4" s="1"/>
  <c r="M10" i="4"/>
  <c r="Z10" i="4" s="1"/>
  <c r="M23" i="4"/>
  <c r="Z23" i="4" s="1"/>
  <c r="L7" i="4"/>
  <c r="Y7" i="4" s="1"/>
  <c r="L10" i="4"/>
  <c r="Y10" i="4" s="1"/>
  <c r="L6" i="4"/>
  <c r="Y6" i="4" s="1"/>
  <c r="L16" i="4"/>
  <c r="Y16" i="4" s="1"/>
  <c r="L26" i="4"/>
  <c r="Y26" i="4" s="1"/>
  <c r="L20" i="4"/>
  <c r="Y20" i="4" s="1"/>
  <c r="L21" i="4"/>
  <c r="Y21" i="4" s="1"/>
  <c r="L19" i="4"/>
  <c r="Y19" i="4" s="1"/>
  <c r="L8" i="4"/>
  <c r="Y8" i="4" s="1"/>
  <c r="L9" i="4"/>
  <c r="Y9" i="4" s="1"/>
  <c r="M16" i="4"/>
  <c r="Z16" i="4" s="1"/>
  <c r="M6" i="4"/>
  <c r="Z6" i="4" s="1"/>
  <c r="M21" i="4"/>
  <c r="Z21" i="4" s="1"/>
  <c r="M7" i="4"/>
  <c r="Z7" i="4" s="1"/>
  <c r="M12" i="4"/>
  <c r="Z12" i="4" s="1"/>
  <c r="L27" i="4"/>
  <c r="Y27" i="4" s="1"/>
  <c r="L25" i="4"/>
  <c r="Y25" i="4" s="1"/>
  <c r="L23" i="4"/>
  <c r="Y23" i="4" s="1"/>
  <c r="L12" i="4"/>
  <c r="Y12" i="4" s="1"/>
  <c r="L18" i="4"/>
  <c r="Y18" i="4" s="1"/>
  <c r="K7" i="21"/>
  <c r="X7" i="21" s="1"/>
  <c r="K22" i="21"/>
  <c r="X22" i="21" s="1"/>
  <c r="K17" i="21"/>
  <c r="X17" i="21" s="1"/>
  <c r="K28" i="21"/>
  <c r="X28" i="21" s="1"/>
  <c r="Q14" i="21"/>
  <c r="AD14" i="21" s="1"/>
  <c r="Q13" i="21"/>
  <c r="AD13" i="21" s="1"/>
  <c r="Q18" i="21"/>
  <c r="AD18" i="21" s="1"/>
  <c r="K15" i="21"/>
  <c r="X15" i="21" s="1"/>
  <c r="K30" i="21"/>
  <c r="X30" i="21" s="1"/>
  <c r="K6" i="21"/>
  <c r="X6" i="21" s="1"/>
  <c r="K9" i="21"/>
  <c r="X9" i="21" s="1"/>
  <c r="K29" i="21"/>
  <c r="X29" i="21" s="1"/>
  <c r="Q17" i="21"/>
  <c r="AD17" i="21" s="1"/>
  <c r="Q27" i="21"/>
  <c r="AD27" i="21" s="1"/>
  <c r="Q15" i="21"/>
  <c r="AD15" i="21" s="1"/>
  <c r="Q19" i="21"/>
  <c r="AD19" i="21" s="1"/>
  <c r="O15" i="21"/>
  <c r="AB15" i="21" s="1"/>
  <c r="K26" i="21"/>
  <c r="X26" i="21" s="1"/>
  <c r="K18" i="21"/>
  <c r="X18" i="21" s="1"/>
  <c r="K23" i="21"/>
  <c r="X23" i="21" s="1"/>
  <c r="K14" i="21"/>
  <c r="X14" i="21" s="1"/>
  <c r="K13" i="21"/>
  <c r="X13" i="21" s="1"/>
  <c r="Q11" i="21"/>
  <c r="AD11" i="21" s="1"/>
  <c r="Q7" i="21"/>
  <c r="AD7" i="21" s="1"/>
  <c r="Q22" i="21"/>
  <c r="AD22" i="21" s="1"/>
  <c r="Q10" i="21"/>
  <c r="AD10" i="21" s="1"/>
  <c r="Q29" i="21"/>
  <c r="AD29" i="21" s="1"/>
  <c r="P29" i="20"/>
  <c r="AC29" i="20" s="1"/>
  <c r="P25" i="20"/>
  <c r="AC25" i="20" s="1"/>
  <c r="P17" i="20"/>
  <c r="AC17" i="20" s="1"/>
  <c r="P23" i="20"/>
  <c r="AC23" i="20" s="1"/>
  <c r="P22" i="20"/>
  <c r="AC22" i="20" s="1"/>
  <c r="P26" i="20"/>
  <c r="AC26" i="20" s="1"/>
  <c r="P13" i="20"/>
  <c r="AC13" i="20" s="1"/>
  <c r="P11" i="20"/>
  <c r="AC11" i="20" s="1"/>
  <c r="P12" i="20"/>
  <c r="AC12" i="20" s="1"/>
  <c r="P15" i="20"/>
  <c r="AC15" i="20" s="1"/>
  <c r="P10" i="20"/>
  <c r="AC10" i="20" s="1"/>
  <c r="K21" i="13"/>
  <c r="X21" i="13" s="1"/>
  <c r="K25" i="13"/>
  <c r="X25" i="13" s="1"/>
  <c r="K8" i="13"/>
  <c r="X8" i="13" s="1"/>
  <c r="K15" i="13"/>
  <c r="X15" i="13" s="1"/>
  <c r="K19" i="13"/>
  <c r="X19" i="13" s="1"/>
  <c r="K24" i="13"/>
  <c r="X24" i="13" s="1"/>
  <c r="K13" i="13"/>
  <c r="X13" i="13" s="1"/>
  <c r="K9" i="13"/>
  <c r="X9" i="13" s="1"/>
  <c r="K18" i="13"/>
  <c r="X18" i="13" s="1"/>
  <c r="K6" i="13"/>
  <c r="X6" i="13" s="1"/>
  <c r="K10" i="13"/>
  <c r="X10" i="13" s="1"/>
  <c r="K23" i="13"/>
  <c r="X23" i="13" s="1"/>
  <c r="K28" i="13"/>
  <c r="X28" i="13" s="1"/>
  <c r="K12" i="13"/>
  <c r="X12" i="13" s="1"/>
  <c r="K30" i="13"/>
  <c r="X30" i="13" s="1"/>
  <c r="K29" i="13"/>
  <c r="X29" i="13" s="1"/>
  <c r="K7" i="13"/>
  <c r="X7" i="13" s="1"/>
  <c r="K14" i="13"/>
  <c r="X14" i="13" s="1"/>
  <c r="N23" i="13"/>
  <c r="AA23" i="13" s="1"/>
  <c r="J19" i="13"/>
  <c r="W19" i="13" s="1"/>
  <c r="J23" i="13"/>
  <c r="W23" i="13" s="1"/>
  <c r="J8" i="13"/>
  <c r="W8" i="13" s="1"/>
  <c r="J13" i="13"/>
  <c r="W13" i="13" s="1"/>
  <c r="J20" i="13"/>
  <c r="W20" i="13" s="1"/>
  <c r="J25" i="13"/>
  <c r="W25" i="13" s="1"/>
  <c r="J27" i="13"/>
  <c r="W27" i="13" s="1"/>
  <c r="J30" i="13"/>
  <c r="W30" i="13" s="1"/>
  <c r="J7" i="13"/>
  <c r="W7" i="13" s="1"/>
  <c r="J12" i="13"/>
  <c r="W12" i="13" s="1"/>
  <c r="J18" i="13"/>
  <c r="W18" i="13" s="1"/>
  <c r="J24" i="13"/>
  <c r="W24" i="13" s="1"/>
  <c r="N19" i="13"/>
  <c r="AA19" i="13" s="1"/>
  <c r="N20" i="13"/>
  <c r="AA20" i="13" s="1"/>
  <c r="N22" i="13"/>
  <c r="AA22" i="13" s="1"/>
  <c r="N12" i="13"/>
  <c r="AA12" i="13" s="1"/>
  <c r="N7" i="13"/>
  <c r="AA7" i="13" s="1"/>
  <c r="R11" i="11"/>
  <c r="AE11" i="11" s="1"/>
  <c r="R14" i="11"/>
  <c r="AE14" i="11" s="1"/>
  <c r="R8" i="11"/>
  <c r="AE8" i="11" s="1"/>
  <c r="R19" i="11"/>
  <c r="AE19" i="11" s="1"/>
  <c r="R24" i="11"/>
  <c r="AE24" i="11" s="1"/>
  <c r="R22" i="11"/>
  <c r="AE22" i="11" s="1"/>
  <c r="R21" i="11"/>
  <c r="AE21" i="11" s="1"/>
  <c r="R13" i="11"/>
  <c r="AE13" i="11" s="1"/>
  <c r="R26" i="11"/>
  <c r="AE26" i="11" s="1"/>
  <c r="R20" i="11"/>
  <c r="AE20" i="11" s="1"/>
  <c r="R28" i="11"/>
  <c r="AE28" i="11" s="1"/>
  <c r="R9" i="11"/>
  <c r="AE9" i="11" s="1"/>
  <c r="R18" i="11"/>
  <c r="AE18" i="11" s="1"/>
  <c r="R25" i="11"/>
  <c r="AE25" i="11" s="1"/>
  <c r="R6" i="11"/>
  <c r="AE6" i="11" s="1"/>
  <c r="R12" i="11"/>
  <c r="AE12" i="11" s="1"/>
  <c r="R23" i="11"/>
  <c r="AE23" i="11" s="1"/>
  <c r="R10" i="11"/>
  <c r="AE10" i="11" s="1"/>
  <c r="R30" i="11"/>
  <c r="AE30" i="11" s="1"/>
  <c r="R7" i="11"/>
  <c r="AE7" i="11" s="1"/>
  <c r="R29" i="11"/>
  <c r="AE29" i="11" s="1"/>
  <c r="R15" i="11"/>
  <c r="AE15" i="11" s="1"/>
  <c r="R16" i="11"/>
  <c r="AE16" i="11" s="1"/>
  <c r="Q20" i="9"/>
  <c r="AD20" i="9" s="1"/>
  <c r="Q28" i="9"/>
  <c r="AD28" i="9" s="1"/>
  <c r="Q13" i="9"/>
  <c r="AD13" i="9" s="1"/>
  <c r="Q22" i="9"/>
  <c r="AD22" i="9" s="1"/>
  <c r="Q11" i="9"/>
  <c r="AD11" i="9" s="1"/>
  <c r="Q18" i="9"/>
  <c r="AD18" i="9" s="1"/>
  <c r="Q26" i="9"/>
  <c r="AD26" i="9" s="1"/>
  <c r="Q7" i="9"/>
  <c r="AD7" i="9" s="1"/>
  <c r="Q30" i="9"/>
  <c r="AD30" i="9" s="1"/>
  <c r="Q10" i="9"/>
  <c r="AD10" i="9" s="1"/>
  <c r="Q15" i="9"/>
  <c r="AD15" i="9" s="1"/>
  <c r="Q14" i="9"/>
  <c r="AD14" i="9" s="1"/>
  <c r="Q17" i="9"/>
  <c r="AD17" i="9" s="1"/>
  <c r="Q27" i="9"/>
  <c r="AD27" i="9" s="1"/>
  <c r="Q24" i="9"/>
  <c r="AD24" i="9" s="1"/>
  <c r="Q21" i="9"/>
  <c r="AD21" i="9" s="1"/>
  <c r="Q23" i="9"/>
  <c r="AD23" i="9" s="1"/>
  <c r="Q9" i="9"/>
  <c r="AD9" i="9" s="1"/>
  <c r="S27" i="9"/>
  <c r="AF27" i="9" s="1"/>
  <c r="S30" i="9"/>
  <c r="AF30" i="9" s="1"/>
  <c r="S6" i="9"/>
  <c r="AF6" i="9" s="1"/>
  <c r="S10" i="9"/>
  <c r="AF10" i="9" s="1"/>
  <c r="M8" i="9"/>
  <c r="Z8" i="9" s="1"/>
  <c r="M28" i="9"/>
  <c r="Z28" i="9" s="1"/>
  <c r="M11" i="9"/>
  <c r="Z11" i="9" s="1"/>
  <c r="M30" i="9"/>
  <c r="Z30" i="9" s="1"/>
  <c r="M13" i="9"/>
  <c r="Z13" i="9" s="1"/>
  <c r="M6" i="9"/>
  <c r="Z6" i="9" s="1"/>
  <c r="M25" i="9"/>
  <c r="Z25" i="9" s="1"/>
  <c r="S26" i="9"/>
  <c r="AF26" i="9" s="1"/>
  <c r="S20" i="9"/>
  <c r="AF20" i="9" s="1"/>
  <c r="M18" i="9"/>
  <c r="Z18" i="9" s="1"/>
  <c r="M19" i="9"/>
  <c r="Z19" i="9" s="1"/>
  <c r="M10" i="9"/>
  <c r="Z10" i="9" s="1"/>
  <c r="M20" i="9"/>
  <c r="Z20" i="9" s="1"/>
  <c r="M7" i="9"/>
  <c r="Z7" i="9" s="1"/>
  <c r="S16" i="9"/>
  <c r="AF16" i="9" s="1"/>
  <c r="S29" i="9"/>
  <c r="AF29" i="9" s="1"/>
  <c r="S18" i="9"/>
  <c r="AF18" i="9" s="1"/>
  <c r="S21" i="9"/>
  <c r="AF21" i="9" s="1"/>
  <c r="S24" i="9"/>
  <c r="AF24" i="9" s="1"/>
  <c r="S15" i="9"/>
  <c r="AF15" i="9" s="1"/>
  <c r="S12" i="9"/>
  <c r="AF12" i="9" s="1"/>
  <c r="S14" i="9"/>
  <c r="AF14" i="9" s="1"/>
  <c r="S13" i="9"/>
  <c r="AF13" i="9" s="1"/>
  <c r="S8" i="9"/>
  <c r="AF8" i="9" s="1"/>
  <c r="S7" i="9"/>
  <c r="AF7" i="9" s="1"/>
  <c r="S23" i="9"/>
  <c r="AF23" i="9" s="1"/>
  <c r="S22" i="9"/>
  <c r="AF22" i="9" s="1"/>
  <c r="S9" i="9"/>
  <c r="AF9" i="9" s="1"/>
  <c r="S25" i="9"/>
  <c r="AF25" i="9" s="1"/>
  <c r="S17" i="9"/>
  <c r="AF17" i="9" s="1"/>
  <c r="S19" i="9"/>
  <c r="AF19" i="9" s="1"/>
  <c r="S11" i="9"/>
  <c r="AF11" i="9" s="1"/>
  <c r="M14" i="8"/>
  <c r="Z14" i="8" s="1"/>
  <c r="M17" i="8"/>
  <c r="Z17" i="8" s="1"/>
  <c r="M18" i="8"/>
  <c r="Z18" i="8" s="1"/>
  <c r="M6" i="8"/>
  <c r="Z6" i="8" s="1"/>
  <c r="M19" i="8"/>
  <c r="Z19" i="8" s="1"/>
  <c r="M7" i="8"/>
  <c r="Z7" i="8" s="1"/>
  <c r="M8" i="8"/>
  <c r="Z8" i="8" s="1"/>
  <c r="M25" i="8"/>
  <c r="Z25" i="8" s="1"/>
  <c r="M20" i="8"/>
  <c r="Z20" i="8" s="1"/>
  <c r="M10" i="8"/>
  <c r="Z10" i="8" s="1"/>
  <c r="M30" i="8"/>
  <c r="Z30" i="8" s="1"/>
  <c r="M11" i="8"/>
  <c r="Z11" i="8" s="1"/>
  <c r="M16" i="8"/>
  <c r="Z16" i="8" s="1"/>
  <c r="M21" i="8"/>
  <c r="Z21" i="8" s="1"/>
  <c r="M28" i="8"/>
  <c r="Z28" i="8" s="1"/>
  <c r="M22" i="8"/>
  <c r="Z22" i="8" s="1"/>
  <c r="M23" i="8"/>
  <c r="Z23" i="8" s="1"/>
  <c r="M29" i="8"/>
  <c r="Z29" i="8" s="1"/>
  <c r="M13" i="8"/>
  <c r="Z13" i="8" s="1"/>
  <c r="M15" i="8"/>
  <c r="Z15" i="8" s="1"/>
  <c r="M12" i="8"/>
  <c r="Z12" i="8" s="1"/>
  <c r="M9" i="8"/>
  <c r="Z9" i="8" s="1"/>
  <c r="M26" i="8"/>
  <c r="Z26" i="8" s="1"/>
  <c r="Q20" i="7"/>
  <c r="AD20" i="7" s="1"/>
  <c r="Q25" i="7"/>
  <c r="AD25" i="7" s="1"/>
  <c r="Q27" i="7"/>
  <c r="AD27" i="7" s="1"/>
  <c r="Q10" i="7"/>
  <c r="AD10" i="7" s="1"/>
  <c r="Q30" i="7"/>
  <c r="AD30" i="7" s="1"/>
  <c r="Q18" i="7"/>
  <c r="AD18" i="7" s="1"/>
  <c r="Q13" i="7"/>
  <c r="AD13" i="7" s="1"/>
  <c r="Q17" i="7"/>
  <c r="AD17" i="7" s="1"/>
  <c r="Q23" i="7"/>
  <c r="AD23" i="7" s="1"/>
  <c r="Q19" i="7"/>
  <c r="AD19" i="7" s="1"/>
  <c r="Q22" i="7"/>
  <c r="AD22" i="7" s="1"/>
  <c r="Q14" i="7"/>
  <c r="AD14" i="7" s="1"/>
  <c r="Q8" i="7"/>
  <c r="AD8" i="7" s="1"/>
  <c r="Q6" i="7"/>
  <c r="AD6" i="7" s="1"/>
  <c r="Q24" i="7"/>
  <c r="AD24" i="7" s="1"/>
  <c r="Q15" i="7"/>
  <c r="AD15" i="7" s="1"/>
  <c r="Q16" i="7"/>
  <c r="AD16" i="7" s="1"/>
  <c r="O12" i="7"/>
  <c r="AB12" i="7" s="1"/>
  <c r="O19" i="7"/>
  <c r="AB19" i="7" s="1"/>
  <c r="O26" i="7"/>
  <c r="AB26" i="7" s="1"/>
  <c r="O6" i="7"/>
  <c r="AB6" i="7" s="1"/>
  <c r="O24" i="7"/>
  <c r="AB24" i="7" s="1"/>
  <c r="O25" i="7"/>
  <c r="AB25" i="7" s="1"/>
  <c r="O20" i="7"/>
  <c r="AB20" i="7" s="1"/>
  <c r="O7" i="7"/>
  <c r="AB7" i="7" s="1"/>
  <c r="O8" i="7"/>
  <c r="AB8" i="7" s="1"/>
  <c r="O22" i="7"/>
  <c r="AB22" i="7" s="1"/>
  <c r="O13" i="7"/>
  <c r="AB13" i="7" s="1"/>
  <c r="O29" i="7"/>
  <c r="AB29" i="7" s="1"/>
  <c r="O21" i="7"/>
  <c r="AB21" i="7" s="1"/>
  <c r="O11" i="7"/>
  <c r="AB11" i="7" s="1"/>
  <c r="O15" i="7"/>
  <c r="AB15" i="7" s="1"/>
  <c r="O23" i="7"/>
  <c r="AB23" i="7" s="1"/>
  <c r="O30" i="7"/>
  <c r="AB30" i="7" s="1"/>
  <c r="O10" i="7"/>
  <c r="AB10" i="7" s="1"/>
  <c r="O9" i="7"/>
  <c r="AB9" i="7" s="1"/>
  <c r="O28" i="7"/>
  <c r="AB28" i="7" s="1"/>
  <c r="O17" i="7"/>
  <c r="AB17" i="7" s="1"/>
  <c r="O16" i="7"/>
  <c r="AB16" i="7" s="1"/>
  <c r="S20" i="4"/>
  <c r="AF20" i="4" s="1"/>
  <c r="S24" i="4"/>
  <c r="AF24" i="4" s="1"/>
  <c r="S13" i="4"/>
  <c r="AF13" i="4" s="1"/>
  <c r="S12" i="4"/>
  <c r="AF12" i="4" s="1"/>
  <c r="S21" i="4"/>
  <c r="AF21" i="4" s="1"/>
  <c r="S17" i="4"/>
  <c r="AF17" i="4" s="1"/>
  <c r="S19" i="4"/>
  <c r="AF19" i="4" s="1"/>
  <c r="S28" i="4"/>
  <c r="AF28" i="4" s="1"/>
  <c r="S6" i="4"/>
  <c r="AF6" i="4" s="1"/>
  <c r="S9" i="4"/>
  <c r="AF9" i="4" s="1"/>
  <c r="S10" i="4"/>
  <c r="AF10" i="4" s="1"/>
  <c r="S25" i="4"/>
  <c r="AF25" i="4" s="1"/>
  <c r="S22" i="4"/>
  <c r="AF22" i="4" s="1"/>
  <c r="S23" i="4"/>
  <c r="AF23" i="4" s="1"/>
  <c r="S18" i="4"/>
  <c r="AF18" i="4" s="1"/>
  <c r="S11" i="4"/>
  <c r="AF11" i="4" s="1"/>
  <c r="S8" i="4"/>
  <c r="AF8" i="4" s="1"/>
  <c r="S16" i="4"/>
  <c r="AF16" i="4" s="1"/>
  <c r="S26" i="4"/>
  <c r="AF26" i="4" s="1"/>
  <c r="S29" i="4"/>
  <c r="AF29" i="4" s="1"/>
  <c r="S15" i="4"/>
  <c r="AF15" i="4" s="1"/>
  <c r="S27" i="4"/>
  <c r="AF27" i="4" s="1"/>
  <c r="O23" i="21"/>
  <c r="AB23" i="21" s="1"/>
  <c r="O13" i="21"/>
  <c r="AB13" i="21" s="1"/>
  <c r="O8" i="21"/>
  <c r="AB8" i="21" s="1"/>
  <c r="O22" i="21"/>
  <c r="AB22" i="21" s="1"/>
  <c r="O17" i="21"/>
  <c r="AB17" i="21" s="1"/>
  <c r="N18" i="13"/>
  <c r="AA18" i="13" s="1"/>
  <c r="N27" i="13"/>
  <c r="AA27" i="13" s="1"/>
  <c r="N25" i="13"/>
  <c r="AA25" i="13" s="1"/>
  <c r="N6" i="13"/>
  <c r="AA6" i="13" s="1"/>
  <c r="N10" i="13"/>
  <c r="AA10" i="13" s="1"/>
  <c r="N17" i="13"/>
  <c r="AA17" i="13" s="1"/>
  <c r="N29" i="13"/>
  <c r="AA29" i="13" s="1"/>
  <c r="N30" i="13"/>
  <c r="AA30" i="13" s="1"/>
  <c r="N14" i="13"/>
  <c r="AA14" i="13" s="1"/>
  <c r="N16" i="13"/>
  <c r="AA16" i="13" s="1"/>
  <c r="N26" i="13"/>
  <c r="AA26" i="13" s="1"/>
  <c r="N11" i="13"/>
  <c r="AA11" i="13" s="1"/>
  <c r="N24" i="13"/>
  <c r="AA24" i="13" s="1"/>
  <c r="N9" i="13"/>
  <c r="AA9" i="13" s="1"/>
  <c r="N8" i="13"/>
  <c r="AA8" i="13" s="1"/>
  <c r="N13" i="13"/>
  <c r="AA13" i="13" s="1"/>
  <c r="N21" i="13"/>
  <c r="AA21" i="13" s="1"/>
  <c r="N15" i="13"/>
  <c r="AA15" i="13" s="1"/>
  <c r="O11" i="21"/>
  <c r="AB11" i="21" s="1"/>
  <c r="O12" i="21"/>
  <c r="AB12" i="21" s="1"/>
  <c r="O7" i="21"/>
  <c r="AB7" i="21" s="1"/>
  <c r="O14" i="21"/>
  <c r="AB14" i="21" s="1"/>
  <c r="O9" i="21"/>
  <c r="AB9" i="21" s="1"/>
  <c r="O25" i="21"/>
  <c r="AB25" i="21" s="1"/>
  <c r="O27" i="21"/>
  <c r="AB27" i="21" s="1"/>
  <c r="O16" i="21"/>
  <c r="AB16" i="21" s="1"/>
  <c r="O26" i="21"/>
  <c r="AB26" i="21" s="1"/>
  <c r="O6" i="21"/>
  <c r="AB6" i="21" s="1"/>
  <c r="O20" i="21"/>
  <c r="AB20" i="21" s="1"/>
  <c r="O24" i="21"/>
  <c r="AB24" i="21" s="1"/>
  <c r="O19" i="21"/>
  <c r="AB19" i="21" s="1"/>
  <c r="O30" i="21"/>
  <c r="AB30" i="21" s="1"/>
  <c r="O18" i="21"/>
  <c r="AB18" i="21" s="1"/>
  <c r="O10" i="21"/>
  <c r="AB10" i="21" s="1"/>
  <c r="O21" i="21"/>
  <c r="AB21" i="21" s="1"/>
  <c r="M18" i="21"/>
  <c r="Z18" i="21" s="1"/>
  <c r="M16" i="21"/>
  <c r="Z16" i="21" s="1"/>
  <c r="M12" i="21"/>
  <c r="Z12" i="21" s="1"/>
  <c r="M8" i="21"/>
  <c r="Z8" i="21" s="1"/>
  <c r="M6" i="21"/>
  <c r="Z6" i="21" s="1"/>
  <c r="M14" i="21"/>
  <c r="Z14" i="21" s="1"/>
  <c r="M7" i="21"/>
  <c r="Z7" i="21" s="1"/>
  <c r="M15" i="21"/>
  <c r="Z15" i="21" s="1"/>
  <c r="M13" i="21"/>
  <c r="Z13" i="21" s="1"/>
  <c r="M9" i="21"/>
  <c r="Z9" i="21" s="1"/>
  <c r="M25" i="21"/>
  <c r="Z25" i="21" s="1"/>
  <c r="M27" i="21"/>
  <c r="Z27" i="21" s="1"/>
  <c r="M10" i="21"/>
  <c r="Z10" i="21" s="1"/>
  <c r="M11" i="21"/>
  <c r="Z11" i="21" s="1"/>
  <c r="M23" i="21"/>
  <c r="Z23" i="21" s="1"/>
  <c r="M29" i="21"/>
  <c r="Z29" i="21" s="1"/>
  <c r="M24" i="21"/>
  <c r="Z24" i="21" s="1"/>
  <c r="M26" i="21"/>
  <c r="Z26" i="21" s="1"/>
  <c r="M20" i="21"/>
  <c r="Z20" i="21" s="1"/>
  <c r="M19" i="21"/>
  <c r="Z19" i="21" s="1"/>
  <c r="M17" i="21"/>
  <c r="Z17" i="21" s="1"/>
  <c r="M21" i="21"/>
  <c r="Z21" i="21" s="1"/>
  <c r="M30" i="21"/>
  <c r="Z30" i="21" s="1"/>
  <c r="M28" i="21"/>
  <c r="Z28" i="21" s="1"/>
  <c r="M22" i="21"/>
  <c r="Z22" i="21" s="1"/>
  <c r="P29" i="21"/>
  <c r="AC29" i="21" s="1"/>
  <c r="P25" i="21"/>
  <c r="AC25" i="21" s="1"/>
  <c r="P21" i="21"/>
  <c r="AC21" i="21" s="1"/>
  <c r="P17" i="21"/>
  <c r="AC17" i="21" s="1"/>
  <c r="P28" i="21"/>
  <c r="AC28" i="21" s="1"/>
  <c r="P14" i="21"/>
  <c r="AC14" i="21" s="1"/>
  <c r="P10" i="21"/>
  <c r="AC10" i="21" s="1"/>
  <c r="P6" i="21"/>
  <c r="AC6" i="21" s="1"/>
  <c r="P20" i="21"/>
  <c r="AC20" i="21" s="1"/>
  <c r="P24" i="21"/>
  <c r="AC24" i="21" s="1"/>
  <c r="P13" i="21"/>
  <c r="AC13" i="21" s="1"/>
  <c r="P9" i="21"/>
  <c r="AC9" i="21" s="1"/>
  <c r="P11" i="21"/>
  <c r="AC11" i="21" s="1"/>
  <c r="P23" i="21"/>
  <c r="AC23" i="21" s="1"/>
  <c r="P30" i="21"/>
  <c r="AC30" i="21" s="1"/>
  <c r="P8" i="21"/>
  <c r="AC8" i="21" s="1"/>
  <c r="P12" i="21"/>
  <c r="AC12" i="21" s="1"/>
  <c r="P7" i="21"/>
  <c r="AC7" i="21" s="1"/>
  <c r="P15" i="21"/>
  <c r="AC15" i="21" s="1"/>
  <c r="P18" i="21"/>
  <c r="AC18" i="21" s="1"/>
  <c r="P27" i="21"/>
  <c r="AC27" i="21" s="1"/>
  <c r="P26" i="21"/>
  <c r="AC26" i="21" s="1"/>
  <c r="P16" i="21"/>
  <c r="AC16" i="21" s="1"/>
  <c r="P19" i="21"/>
  <c r="AC19" i="21" s="1"/>
  <c r="P22" i="21"/>
  <c r="AC22" i="21" s="1"/>
  <c r="S29" i="21"/>
  <c r="AF29" i="21" s="1"/>
  <c r="S25" i="21"/>
  <c r="AF25" i="21" s="1"/>
  <c r="S28" i="21"/>
  <c r="AF28" i="21" s="1"/>
  <c r="S24" i="21"/>
  <c r="AF24" i="21" s="1"/>
  <c r="S17" i="21"/>
  <c r="AF17" i="21" s="1"/>
  <c r="S21" i="21"/>
  <c r="AF21" i="21" s="1"/>
  <c r="S13" i="21"/>
  <c r="AF13" i="21" s="1"/>
  <c r="S9" i="21"/>
  <c r="AF9" i="21" s="1"/>
  <c r="S20" i="21"/>
  <c r="AF20" i="21" s="1"/>
  <c r="S14" i="21"/>
  <c r="AF14" i="21" s="1"/>
  <c r="S10" i="21"/>
  <c r="AF10" i="21" s="1"/>
  <c r="S6" i="21"/>
  <c r="AF6" i="21" s="1"/>
  <c r="S12" i="21"/>
  <c r="AF12" i="21" s="1"/>
  <c r="S26" i="21"/>
  <c r="AF26" i="21" s="1"/>
  <c r="S19" i="21"/>
  <c r="AF19" i="21" s="1"/>
  <c r="S22" i="21"/>
  <c r="AF22" i="21" s="1"/>
  <c r="S23" i="21"/>
  <c r="AF23" i="21" s="1"/>
  <c r="S27" i="21"/>
  <c r="AF27" i="21" s="1"/>
  <c r="S16" i="21"/>
  <c r="AF16" i="21" s="1"/>
  <c r="S8" i="21"/>
  <c r="AF8" i="21" s="1"/>
  <c r="S7" i="21"/>
  <c r="AF7" i="21" s="1"/>
  <c r="S15" i="21"/>
  <c r="AF15" i="21" s="1"/>
  <c r="S18" i="21"/>
  <c r="AF18" i="21" s="1"/>
  <c r="S11" i="21"/>
  <c r="AF11" i="21" s="1"/>
  <c r="S30" i="21"/>
  <c r="AF30" i="21" s="1"/>
  <c r="J30" i="21"/>
  <c r="W30" i="21" s="1"/>
  <c r="J26" i="21"/>
  <c r="W26" i="21" s="1"/>
  <c r="J29" i="21"/>
  <c r="W29" i="21" s="1"/>
  <c r="J25" i="21"/>
  <c r="W25" i="21" s="1"/>
  <c r="J21" i="21"/>
  <c r="W21" i="21" s="1"/>
  <c r="J22" i="21"/>
  <c r="W22" i="21" s="1"/>
  <c r="J17" i="21"/>
  <c r="W17" i="21" s="1"/>
  <c r="J14" i="21"/>
  <c r="W14" i="21" s="1"/>
  <c r="J10" i="21"/>
  <c r="W10" i="21" s="1"/>
  <c r="J6" i="21"/>
  <c r="W6" i="21" s="1"/>
  <c r="J15" i="21"/>
  <c r="W15" i="21" s="1"/>
  <c r="J11" i="21"/>
  <c r="W11" i="21" s="1"/>
  <c r="J7" i="21"/>
  <c r="W7" i="21" s="1"/>
  <c r="J8" i="21"/>
  <c r="W8" i="21" s="1"/>
  <c r="J18" i="21"/>
  <c r="W18" i="21" s="1"/>
  <c r="J20" i="21"/>
  <c r="W20" i="21" s="1"/>
  <c r="J27" i="21"/>
  <c r="W27" i="21" s="1"/>
  <c r="J24" i="21"/>
  <c r="W24" i="21" s="1"/>
  <c r="J19" i="21"/>
  <c r="W19" i="21" s="1"/>
  <c r="J12" i="21"/>
  <c r="W12" i="21" s="1"/>
  <c r="J16" i="21"/>
  <c r="W16" i="21" s="1"/>
  <c r="J9" i="21"/>
  <c r="W9" i="21" s="1"/>
  <c r="J23" i="21"/>
  <c r="W23" i="21" s="1"/>
  <c r="J28" i="21"/>
  <c r="W28" i="21" s="1"/>
  <c r="J13" i="21"/>
  <c r="W13" i="21" s="1"/>
  <c r="N30" i="21"/>
  <c r="AA30" i="21" s="1"/>
  <c r="N26" i="21"/>
  <c r="AA26" i="21" s="1"/>
  <c r="N29" i="21"/>
  <c r="AA29" i="21" s="1"/>
  <c r="N25" i="21"/>
  <c r="AA25" i="21" s="1"/>
  <c r="N21" i="21"/>
  <c r="AA21" i="21" s="1"/>
  <c r="N17" i="21"/>
  <c r="AA17" i="21" s="1"/>
  <c r="N22" i="21"/>
  <c r="AA22" i="21" s="1"/>
  <c r="N14" i="21"/>
  <c r="AA14" i="21" s="1"/>
  <c r="N10" i="21"/>
  <c r="AA10" i="21" s="1"/>
  <c r="N6" i="21"/>
  <c r="AA6" i="21" s="1"/>
  <c r="N18" i="21"/>
  <c r="AA18" i="21" s="1"/>
  <c r="N15" i="21"/>
  <c r="AA15" i="21" s="1"/>
  <c r="N11" i="21"/>
  <c r="AA11" i="21" s="1"/>
  <c r="N7" i="21"/>
  <c r="AA7" i="21" s="1"/>
  <c r="N12" i="21"/>
  <c r="AA12" i="21" s="1"/>
  <c r="N9" i="21"/>
  <c r="AA9" i="21" s="1"/>
  <c r="N28" i="21"/>
  <c r="AA28" i="21" s="1"/>
  <c r="N16" i="21"/>
  <c r="AA16" i="21" s="1"/>
  <c r="N13" i="21"/>
  <c r="AA13" i="21" s="1"/>
  <c r="N23" i="21"/>
  <c r="AA23" i="21" s="1"/>
  <c r="N19" i="21"/>
  <c r="AA19" i="21" s="1"/>
  <c r="N27" i="21"/>
  <c r="AA27" i="21" s="1"/>
  <c r="N8" i="21"/>
  <c r="AA8" i="21" s="1"/>
  <c r="N24" i="21"/>
  <c r="AA24" i="21" s="1"/>
  <c r="N20" i="21"/>
  <c r="AA20" i="21" s="1"/>
  <c r="L29" i="21"/>
  <c r="Y29" i="21" s="1"/>
  <c r="L25" i="21"/>
  <c r="Y25" i="21" s="1"/>
  <c r="L21" i="21"/>
  <c r="Y21" i="21" s="1"/>
  <c r="L17" i="21"/>
  <c r="Y17" i="21" s="1"/>
  <c r="L28" i="21"/>
  <c r="Y28" i="21" s="1"/>
  <c r="L20" i="21"/>
  <c r="Y20" i="21" s="1"/>
  <c r="L14" i="21"/>
  <c r="Y14" i="21" s="1"/>
  <c r="L10" i="21"/>
  <c r="Y10" i="21" s="1"/>
  <c r="L6" i="21"/>
  <c r="Y6" i="21" s="1"/>
  <c r="L24" i="21"/>
  <c r="Y24" i="21" s="1"/>
  <c r="L13" i="21"/>
  <c r="Y13" i="21" s="1"/>
  <c r="L9" i="21"/>
  <c r="Y9" i="21" s="1"/>
  <c r="L22" i="21"/>
  <c r="Y22" i="21" s="1"/>
  <c r="L7" i="21"/>
  <c r="Y7" i="21" s="1"/>
  <c r="L15" i="21"/>
  <c r="Y15" i="21" s="1"/>
  <c r="L8" i="21"/>
  <c r="Y8" i="21" s="1"/>
  <c r="L16" i="21"/>
  <c r="Y16" i="21" s="1"/>
  <c r="L26" i="21"/>
  <c r="Y26" i="21" s="1"/>
  <c r="L19" i="21"/>
  <c r="Y19" i="21" s="1"/>
  <c r="L27" i="21"/>
  <c r="Y27" i="21" s="1"/>
  <c r="L12" i="21"/>
  <c r="Y12" i="21" s="1"/>
  <c r="L11" i="21"/>
  <c r="Y11" i="21" s="1"/>
  <c r="L18" i="21"/>
  <c r="Y18" i="21" s="1"/>
  <c r="L30" i="21"/>
  <c r="Y30" i="21" s="1"/>
  <c r="L23" i="21"/>
  <c r="Y23" i="21" s="1"/>
  <c r="O30" i="20"/>
  <c r="AB30" i="20" s="1"/>
  <c r="O26" i="20"/>
  <c r="AB26" i="20" s="1"/>
  <c r="O27" i="20"/>
  <c r="AB27" i="20" s="1"/>
  <c r="O14" i="20"/>
  <c r="AB14" i="20" s="1"/>
  <c r="O10" i="20"/>
  <c r="AB10" i="20" s="1"/>
  <c r="O23" i="20"/>
  <c r="AB23" i="20" s="1"/>
  <c r="O12" i="20"/>
  <c r="AB12" i="20" s="1"/>
  <c r="O28" i="20"/>
  <c r="AB28" i="20" s="1"/>
  <c r="O18" i="20"/>
  <c r="AB18" i="20" s="1"/>
  <c r="O9" i="20"/>
  <c r="AB9" i="20" s="1"/>
  <c r="O16" i="20"/>
  <c r="AB16" i="20" s="1"/>
  <c r="O21" i="20"/>
  <c r="AB21" i="20" s="1"/>
  <c r="O7" i="20"/>
  <c r="AB7" i="20" s="1"/>
  <c r="O15" i="20"/>
  <c r="AB15" i="20" s="1"/>
  <c r="O19" i="20"/>
  <c r="AB19" i="20" s="1"/>
  <c r="O13" i="20"/>
  <c r="AB13" i="20" s="1"/>
  <c r="O25" i="20"/>
  <c r="AB25" i="20" s="1"/>
  <c r="O29" i="20"/>
  <c r="AB29" i="20" s="1"/>
  <c r="O24" i="20"/>
  <c r="AB24" i="20" s="1"/>
  <c r="O8" i="20"/>
  <c r="AB8" i="20" s="1"/>
  <c r="O6" i="20"/>
  <c r="AB6" i="20" s="1"/>
  <c r="O11" i="20"/>
  <c r="AB11" i="20" s="1"/>
  <c r="O17" i="20"/>
  <c r="AB17" i="20" s="1"/>
  <c r="O20" i="20"/>
  <c r="AB20" i="20" s="1"/>
  <c r="O22" i="20"/>
  <c r="AB22" i="20" s="1"/>
  <c r="K30" i="20"/>
  <c r="X30" i="20" s="1"/>
  <c r="K26" i="20"/>
  <c r="X26" i="20" s="1"/>
  <c r="K27" i="20"/>
  <c r="X27" i="20" s="1"/>
  <c r="K23" i="20"/>
  <c r="X23" i="20" s="1"/>
  <c r="K14" i="20"/>
  <c r="X14" i="20" s="1"/>
  <c r="K10" i="20"/>
  <c r="X10" i="20" s="1"/>
  <c r="K17" i="20"/>
  <c r="X17" i="20" s="1"/>
  <c r="K8" i="20"/>
  <c r="X8" i="20" s="1"/>
  <c r="K9" i="20"/>
  <c r="X9" i="20" s="1"/>
  <c r="K11" i="20"/>
  <c r="X11" i="20" s="1"/>
  <c r="K6" i="20"/>
  <c r="X6" i="20" s="1"/>
  <c r="K13" i="20"/>
  <c r="X13" i="20" s="1"/>
  <c r="K7" i="20"/>
  <c r="X7" i="20" s="1"/>
  <c r="K15" i="20"/>
  <c r="X15" i="20" s="1"/>
  <c r="K20" i="20"/>
  <c r="X20" i="20" s="1"/>
  <c r="K12" i="20"/>
  <c r="X12" i="20" s="1"/>
  <c r="K21" i="20"/>
  <c r="X21" i="20" s="1"/>
  <c r="K24" i="20"/>
  <c r="X24" i="20" s="1"/>
  <c r="K25" i="20"/>
  <c r="X25" i="20" s="1"/>
  <c r="K29" i="20"/>
  <c r="X29" i="20" s="1"/>
  <c r="K28" i="20"/>
  <c r="X28" i="20" s="1"/>
  <c r="K18" i="20"/>
  <c r="X18" i="20" s="1"/>
  <c r="K16" i="20"/>
  <c r="X16" i="20" s="1"/>
  <c r="K19" i="20"/>
  <c r="X19" i="20" s="1"/>
  <c r="K22" i="20"/>
  <c r="X22" i="20" s="1"/>
  <c r="J30" i="20"/>
  <c r="W30" i="20" s="1"/>
  <c r="J26" i="20"/>
  <c r="W26" i="20" s="1"/>
  <c r="J28" i="20"/>
  <c r="W28" i="20" s="1"/>
  <c r="J22" i="20"/>
  <c r="W22" i="20" s="1"/>
  <c r="J20" i="20"/>
  <c r="W20" i="20" s="1"/>
  <c r="J14" i="20"/>
  <c r="W14" i="20" s="1"/>
  <c r="J10" i="20"/>
  <c r="W10" i="20" s="1"/>
  <c r="J24" i="20"/>
  <c r="W24" i="20" s="1"/>
  <c r="J18" i="20"/>
  <c r="W18" i="20" s="1"/>
  <c r="J6" i="20"/>
  <c r="W6" i="20" s="1"/>
  <c r="J9" i="20"/>
  <c r="W9" i="20" s="1"/>
  <c r="J21" i="20"/>
  <c r="W21" i="20" s="1"/>
  <c r="J7" i="20"/>
  <c r="W7" i="20" s="1"/>
  <c r="J12" i="20"/>
  <c r="W12" i="20" s="1"/>
  <c r="J15" i="20"/>
  <c r="W15" i="20" s="1"/>
  <c r="J23" i="20"/>
  <c r="W23" i="20" s="1"/>
  <c r="J13" i="20"/>
  <c r="W13" i="20" s="1"/>
  <c r="J19" i="20"/>
  <c r="W19" i="20" s="1"/>
  <c r="J8" i="20"/>
  <c r="W8" i="20" s="1"/>
  <c r="J16" i="20"/>
  <c r="W16" i="20" s="1"/>
  <c r="J27" i="20"/>
  <c r="W27" i="20" s="1"/>
  <c r="J25" i="20"/>
  <c r="W25" i="20" s="1"/>
  <c r="J11" i="20"/>
  <c r="W11" i="20" s="1"/>
  <c r="J17" i="20"/>
  <c r="W17" i="20" s="1"/>
  <c r="J29" i="20"/>
  <c r="W29" i="20" s="1"/>
  <c r="S30" i="20"/>
  <c r="AF30" i="20" s="1"/>
  <c r="S26" i="20"/>
  <c r="AF26" i="20" s="1"/>
  <c r="S23" i="20"/>
  <c r="AF23" i="20" s="1"/>
  <c r="S14" i="20"/>
  <c r="AF14" i="20" s="1"/>
  <c r="S10" i="20"/>
  <c r="AF10" i="20" s="1"/>
  <c r="S7" i="20"/>
  <c r="AF7" i="20" s="1"/>
  <c r="S27" i="20"/>
  <c r="AF27" i="20" s="1"/>
  <c r="S13" i="20"/>
  <c r="AF13" i="20" s="1"/>
  <c r="S9" i="20"/>
  <c r="AF9" i="20" s="1"/>
  <c r="S16" i="20"/>
  <c r="AF16" i="20" s="1"/>
  <c r="S17" i="20"/>
  <c r="AF17" i="20" s="1"/>
  <c r="S18" i="20"/>
  <c r="AF18" i="20" s="1"/>
  <c r="S20" i="20"/>
  <c r="AF20" i="20" s="1"/>
  <c r="S19" i="20"/>
  <c r="AF19" i="20" s="1"/>
  <c r="S25" i="20"/>
  <c r="AF25" i="20" s="1"/>
  <c r="S29" i="20"/>
  <c r="AF29" i="20" s="1"/>
  <c r="S22" i="20"/>
  <c r="AF22" i="20" s="1"/>
  <c r="S28" i="20"/>
  <c r="AF28" i="20" s="1"/>
  <c r="S6" i="20"/>
  <c r="AF6" i="20" s="1"/>
  <c r="S11" i="20"/>
  <c r="AF11" i="20" s="1"/>
  <c r="S12" i="20"/>
  <c r="AF12" i="20" s="1"/>
  <c r="S15" i="20"/>
  <c r="AF15" i="20" s="1"/>
  <c r="S24" i="20"/>
  <c r="AF24" i="20" s="1"/>
  <c r="S8" i="20"/>
  <c r="AF8" i="20" s="1"/>
  <c r="S21" i="20"/>
  <c r="AF21" i="20" s="1"/>
  <c r="N30" i="20"/>
  <c r="AA30" i="20" s="1"/>
  <c r="N26" i="20"/>
  <c r="AA26" i="20" s="1"/>
  <c r="N22" i="20"/>
  <c r="AA22" i="20" s="1"/>
  <c r="N20" i="20"/>
  <c r="AA20" i="20" s="1"/>
  <c r="N18" i="20"/>
  <c r="AA18" i="20" s="1"/>
  <c r="N24" i="20"/>
  <c r="AA24" i="20" s="1"/>
  <c r="N14" i="20"/>
  <c r="AA14" i="20" s="1"/>
  <c r="N10" i="20"/>
  <c r="AA10" i="20" s="1"/>
  <c r="N28" i="20"/>
  <c r="AA28" i="20" s="1"/>
  <c r="N13" i="20"/>
  <c r="AA13" i="20" s="1"/>
  <c r="N27" i="20"/>
  <c r="AA27" i="20" s="1"/>
  <c r="N15" i="20"/>
  <c r="AA15" i="20" s="1"/>
  <c r="N6" i="20"/>
  <c r="AA6" i="20" s="1"/>
  <c r="N7" i="20"/>
  <c r="AA7" i="20" s="1"/>
  <c r="N8" i="20"/>
  <c r="AA8" i="20" s="1"/>
  <c r="N11" i="20"/>
  <c r="AA11" i="20" s="1"/>
  <c r="N19" i="20"/>
  <c r="AA19" i="20" s="1"/>
  <c r="N25" i="20"/>
  <c r="AA25" i="20" s="1"/>
  <c r="N17" i="20"/>
  <c r="AA17" i="20" s="1"/>
  <c r="N29" i="20"/>
  <c r="AA29" i="20" s="1"/>
  <c r="N23" i="20"/>
  <c r="AA23" i="20" s="1"/>
  <c r="N9" i="20"/>
  <c r="AA9" i="20" s="1"/>
  <c r="N16" i="20"/>
  <c r="AA16" i="20" s="1"/>
  <c r="N21" i="20"/>
  <c r="AA21" i="20" s="1"/>
  <c r="N12" i="20"/>
  <c r="AA12" i="20" s="1"/>
  <c r="R30" i="20"/>
  <c r="AE30" i="20" s="1"/>
  <c r="R26" i="20"/>
  <c r="AE26" i="20" s="1"/>
  <c r="R22" i="20"/>
  <c r="AE22" i="20" s="1"/>
  <c r="R28" i="20"/>
  <c r="AE28" i="20" s="1"/>
  <c r="R24" i="20"/>
  <c r="AE24" i="20" s="1"/>
  <c r="R20" i="20"/>
  <c r="AE20" i="20" s="1"/>
  <c r="R7" i="20"/>
  <c r="AE7" i="20" s="1"/>
  <c r="R18" i="20"/>
  <c r="AE18" i="20" s="1"/>
  <c r="R16" i="20"/>
  <c r="AE16" i="20" s="1"/>
  <c r="R15" i="20"/>
  <c r="AE15" i="20" s="1"/>
  <c r="R14" i="20"/>
  <c r="AE14" i="20" s="1"/>
  <c r="R12" i="20"/>
  <c r="AE12" i="20" s="1"/>
  <c r="R11" i="20"/>
  <c r="AE11" i="20" s="1"/>
  <c r="R10" i="20"/>
  <c r="AE10" i="20" s="1"/>
  <c r="R8" i="20"/>
  <c r="AE8" i="20" s="1"/>
  <c r="R6" i="20"/>
  <c r="AE6" i="20" s="1"/>
  <c r="R19" i="20"/>
  <c r="AE19" i="20" s="1"/>
  <c r="R25" i="20"/>
  <c r="AE25" i="20" s="1"/>
  <c r="R17" i="20"/>
  <c r="AE17" i="20" s="1"/>
  <c r="R29" i="20"/>
  <c r="AE29" i="20" s="1"/>
  <c r="R21" i="20"/>
  <c r="AE21" i="20" s="1"/>
  <c r="R23" i="20"/>
  <c r="AE23" i="20" s="1"/>
  <c r="R9" i="20"/>
  <c r="AE9" i="20" s="1"/>
  <c r="R13" i="20"/>
  <c r="AE13" i="20" s="1"/>
  <c r="R27" i="20"/>
  <c r="AE27" i="20" s="1"/>
  <c r="L28" i="20"/>
  <c r="Y28" i="20" s="1"/>
  <c r="L24" i="20"/>
  <c r="Y24" i="20" s="1"/>
  <c r="L20" i="20"/>
  <c r="Y20" i="20" s="1"/>
  <c r="L26" i="20"/>
  <c r="Y26" i="20" s="1"/>
  <c r="L18" i="20"/>
  <c r="Y18" i="20" s="1"/>
  <c r="L30" i="20"/>
  <c r="Y30" i="20" s="1"/>
  <c r="L22" i="20"/>
  <c r="Y22" i="20" s="1"/>
  <c r="L14" i="20"/>
  <c r="Y14" i="20" s="1"/>
  <c r="L10" i="20"/>
  <c r="Y10" i="20" s="1"/>
  <c r="L7" i="20"/>
  <c r="Y7" i="20" s="1"/>
  <c r="L11" i="20"/>
  <c r="Y11" i="20" s="1"/>
  <c r="L19" i="20"/>
  <c r="Y19" i="20" s="1"/>
  <c r="L25" i="20"/>
  <c r="Y25" i="20" s="1"/>
  <c r="L6" i="20"/>
  <c r="Y6" i="20" s="1"/>
  <c r="L8" i="20"/>
  <c r="Y8" i="20" s="1"/>
  <c r="L13" i="20"/>
  <c r="Y13" i="20" s="1"/>
  <c r="L16" i="20"/>
  <c r="Y16" i="20" s="1"/>
  <c r="L29" i="20"/>
  <c r="Y29" i="20" s="1"/>
  <c r="L9" i="20"/>
  <c r="Y9" i="20" s="1"/>
  <c r="L12" i="20"/>
  <c r="Y12" i="20" s="1"/>
  <c r="L15" i="20"/>
  <c r="Y15" i="20" s="1"/>
  <c r="L21" i="20"/>
  <c r="Y21" i="20" s="1"/>
  <c r="L27" i="20"/>
  <c r="Y27" i="20" s="1"/>
  <c r="L17" i="20"/>
  <c r="Y17" i="20" s="1"/>
  <c r="L23" i="20"/>
  <c r="Y23" i="20" s="1"/>
  <c r="P29" i="19"/>
  <c r="AC29" i="19" s="1"/>
  <c r="P25" i="19"/>
  <c r="AC25" i="19" s="1"/>
  <c r="P21" i="19"/>
  <c r="AC21" i="19" s="1"/>
  <c r="P17" i="19"/>
  <c r="AC17" i="19" s="1"/>
  <c r="P28" i="19"/>
  <c r="AC28" i="19" s="1"/>
  <c r="P20" i="19"/>
  <c r="AC20" i="19" s="1"/>
  <c r="P6" i="19"/>
  <c r="AC6" i="19" s="1"/>
  <c r="P27" i="19"/>
  <c r="AC27" i="19" s="1"/>
  <c r="P19" i="19"/>
  <c r="AC19" i="19" s="1"/>
  <c r="P16" i="19"/>
  <c r="AC16" i="19" s="1"/>
  <c r="P12" i="19"/>
  <c r="AC12" i="19" s="1"/>
  <c r="P23" i="19"/>
  <c r="AC23" i="19" s="1"/>
  <c r="P8" i="19"/>
  <c r="AC8" i="19" s="1"/>
  <c r="P15" i="19"/>
  <c r="AC15" i="19" s="1"/>
  <c r="P11" i="19"/>
  <c r="AC11" i="19" s="1"/>
  <c r="P14" i="19"/>
  <c r="AC14" i="19" s="1"/>
  <c r="P10" i="19"/>
  <c r="AC10" i="19" s="1"/>
  <c r="P24" i="19"/>
  <c r="AC24" i="19" s="1"/>
  <c r="P30" i="19"/>
  <c r="AC30" i="19" s="1"/>
  <c r="P18" i="19"/>
  <c r="AC18" i="19" s="1"/>
  <c r="P22" i="19"/>
  <c r="AC22" i="19" s="1"/>
  <c r="P26" i="19"/>
  <c r="AC26" i="19" s="1"/>
  <c r="P9" i="19"/>
  <c r="AC9" i="19" s="1"/>
  <c r="P7" i="19"/>
  <c r="AC7" i="19" s="1"/>
  <c r="P13" i="19"/>
  <c r="AC13" i="19" s="1"/>
  <c r="N29" i="19"/>
  <c r="AA29" i="19" s="1"/>
  <c r="N21" i="19"/>
  <c r="AA21" i="19" s="1"/>
  <c r="N25" i="19"/>
  <c r="AA25" i="19" s="1"/>
  <c r="N17" i="19"/>
  <c r="AA17" i="19" s="1"/>
  <c r="N16" i="19"/>
  <c r="AA16" i="19" s="1"/>
  <c r="N12" i="19"/>
  <c r="AA12" i="19" s="1"/>
  <c r="N6" i="19"/>
  <c r="AA6" i="19" s="1"/>
  <c r="N28" i="19"/>
  <c r="AA28" i="19" s="1"/>
  <c r="N9" i="19"/>
  <c r="AA9" i="19" s="1"/>
  <c r="N15" i="19"/>
  <c r="AA15" i="19" s="1"/>
  <c r="N30" i="19"/>
  <c r="AA30" i="19" s="1"/>
  <c r="N19" i="19"/>
  <c r="AA19" i="19" s="1"/>
  <c r="N7" i="19"/>
  <c r="AA7" i="19" s="1"/>
  <c r="N10" i="19"/>
  <c r="AA10" i="19" s="1"/>
  <c r="N13" i="19"/>
  <c r="AA13" i="19" s="1"/>
  <c r="N8" i="19"/>
  <c r="AA8" i="19" s="1"/>
  <c r="N14" i="19"/>
  <c r="AA14" i="19" s="1"/>
  <c r="N18" i="19"/>
  <c r="AA18" i="19" s="1"/>
  <c r="N27" i="19"/>
  <c r="AA27" i="19" s="1"/>
  <c r="N20" i="19"/>
  <c r="AA20" i="19" s="1"/>
  <c r="N24" i="19"/>
  <c r="AA24" i="19" s="1"/>
  <c r="N11" i="19"/>
  <c r="AA11" i="19" s="1"/>
  <c r="N22" i="19"/>
  <c r="AA22" i="19" s="1"/>
  <c r="N26" i="19"/>
  <c r="AA26" i="19" s="1"/>
  <c r="N23" i="19"/>
  <c r="AA23" i="19" s="1"/>
  <c r="L29" i="19"/>
  <c r="Y29" i="19" s="1"/>
  <c r="L25" i="19"/>
  <c r="Y25" i="19" s="1"/>
  <c r="L21" i="19"/>
  <c r="Y21" i="19" s="1"/>
  <c r="L17" i="19"/>
  <c r="Y17" i="19" s="1"/>
  <c r="L24" i="19"/>
  <c r="Y24" i="19" s="1"/>
  <c r="L16" i="19"/>
  <c r="Y16" i="19" s="1"/>
  <c r="L12" i="19"/>
  <c r="Y12" i="19" s="1"/>
  <c r="L6" i="19"/>
  <c r="Y6" i="19" s="1"/>
  <c r="L28" i="19"/>
  <c r="Y28" i="19" s="1"/>
  <c r="L23" i="19"/>
  <c r="Y23" i="19" s="1"/>
  <c r="L15" i="19"/>
  <c r="Y15" i="19" s="1"/>
  <c r="L14" i="19"/>
  <c r="Y14" i="19" s="1"/>
  <c r="L11" i="19"/>
  <c r="Y11" i="19" s="1"/>
  <c r="L10" i="19"/>
  <c r="Y10" i="19" s="1"/>
  <c r="L27" i="19"/>
  <c r="Y27" i="19" s="1"/>
  <c r="L19" i="19"/>
  <c r="Y19" i="19" s="1"/>
  <c r="L8" i="19"/>
  <c r="Y8" i="19" s="1"/>
  <c r="L20" i="19"/>
  <c r="Y20" i="19" s="1"/>
  <c r="L7" i="19"/>
  <c r="Y7" i="19" s="1"/>
  <c r="L13" i="19"/>
  <c r="Y13" i="19" s="1"/>
  <c r="L18" i="19"/>
  <c r="Y18" i="19" s="1"/>
  <c r="L22" i="19"/>
  <c r="Y22" i="19" s="1"/>
  <c r="L26" i="19"/>
  <c r="Y26" i="19" s="1"/>
  <c r="L9" i="19"/>
  <c r="Y9" i="19" s="1"/>
  <c r="L30" i="19"/>
  <c r="Y30" i="19" s="1"/>
  <c r="S29" i="19"/>
  <c r="AF29" i="19" s="1"/>
  <c r="S28" i="19"/>
  <c r="AF28" i="19" s="1"/>
  <c r="S25" i="19"/>
  <c r="AF25" i="19" s="1"/>
  <c r="S24" i="19"/>
  <c r="AF24" i="19" s="1"/>
  <c r="S21" i="19"/>
  <c r="AF21" i="19" s="1"/>
  <c r="S20" i="19"/>
  <c r="AF20" i="19" s="1"/>
  <c r="S17" i="19"/>
  <c r="AF17" i="19" s="1"/>
  <c r="S15" i="19"/>
  <c r="AF15" i="19" s="1"/>
  <c r="S11" i="19"/>
  <c r="AF11" i="19" s="1"/>
  <c r="S6" i="19"/>
  <c r="AF6" i="19" s="1"/>
  <c r="S16" i="19"/>
  <c r="AF16" i="19" s="1"/>
  <c r="S12" i="19"/>
  <c r="AF12" i="19" s="1"/>
  <c r="S22" i="19"/>
  <c r="AF22" i="19" s="1"/>
  <c r="S26" i="19"/>
  <c r="AF26" i="19" s="1"/>
  <c r="S27" i="19"/>
  <c r="AF27" i="19" s="1"/>
  <c r="S7" i="19"/>
  <c r="AF7" i="19" s="1"/>
  <c r="S8" i="19"/>
  <c r="AF8" i="19" s="1"/>
  <c r="S9" i="19"/>
  <c r="AF9" i="19" s="1"/>
  <c r="S18" i="19"/>
  <c r="AF18" i="19" s="1"/>
  <c r="S23" i="19"/>
  <c r="AF23" i="19" s="1"/>
  <c r="S10" i="19"/>
  <c r="AF10" i="19" s="1"/>
  <c r="S13" i="19"/>
  <c r="AF13" i="19" s="1"/>
  <c r="S19" i="19"/>
  <c r="AF19" i="19" s="1"/>
  <c r="S14" i="19"/>
  <c r="AF14" i="19" s="1"/>
  <c r="S30" i="19"/>
  <c r="AF30" i="19" s="1"/>
  <c r="M23" i="19"/>
  <c r="Z23" i="19" s="1"/>
  <c r="M15" i="19"/>
  <c r="Z15" i="19" s="1"/>
  <c r="M14" i="19"/>
  <c r="Z14" i="19" s="1"/>
  <c r="M13" i="19"/>
  <c r="Z13" i="19" s="1"/>
  <c r="M11" i="19"/>
  <c r="Z11" i="19" s="1"/>
  <c r="M10" i="19"/>
  <c r="Z10" i="19" s="1"/>
  <c r="M9" i="19"/>
  <c r="Z9" i="19" s="1"/>
  <c r="M30" i="19"/>
  <c r="Z30" i="19" s="1"/>
  <c r="M22" i="19"/>
  <c r="Z22" i="19" s="1"/>
  <c r="M27" i="19"/>
  <c r="Z27" i="19" s="1"/>
  <c r="M7" i="19"/>
  <c r="Z7" i="19" s="1"/>
  <c r="M19" i="19"/>
  <c r="Z19" i="19" s="1"/>
  <c r="M8" i="19"/>
  <c r="Z8" i="19" s="1"/>
  <c r="M28" i="19"/>
  <c r="Z28" i="19" s="1"/>
  <c r="M17" i="19"/>
  <c r="Z17" i="19" s="1"/>
  <c r="M21" i="19"/>
  <c r="Z21" i="19" s="1"/>
  <c r="M25" i="19"/>
  <c r="Z25" i="19" s="1"/>
  <c r="M29" i="19"/>
  <c r="Z29" i="19" s="1"/>
  <c r="M26" i="19"/>
  <c r="Z26" i="19" s="1"/>
  <c r="M12" i="19"/>
  <c r="Z12" i="19" s="1"/>
  <c r="M20" i="19"/>
  <c r="Z20" i="19" s="1"/>
  <c r="M6" i="19"/>
  <c r="Z6" i="19" s="1"/>
  <c r="M16" i="19"/>
  <c r="Z16" i="19" s="1"/>
  <c r="M24" i="19"/>
  <c r="Z24" i="19" s="1"/>
  <c r="M18" i="19"/>
  <c r="Z18" i="19" s="1"/>
  <c r="K29" i="19"/>
  <c r="X29" i="19" s="1"/>
  <c r="K28" i="19"/>
  <c r="X28" i="19" s="1"/>
  <c r="K25" i="19"/>
  <c r="X25" i="19" s="1"/>
  <c r="K24" i="19"/>
  <c r="X24" i="19" s="1"/>
  <c r="K21" i="19"/>
  <c r="X21" i="19" s="1"/>
  <c r="K20" i="19"/>
  <c r="X20" i="19" s="1"/>
  <c r="K17" i="19"/>
  <c r="X17" i="19" s="1"/>
  <c r="K16" i="19"/>
  <c r="X16" i="19" s="1"/>
  <c r="K13" i="19"/>
  <c r="X13" i="19" s="1"/>
  <c r="K12" i="19"/>
  <c r="X12" i="19" s="1"/>
  <c r="K9" i="19"/>
  <c r="X9" i="19" s="1"/>
  <c r="K6" i="19"/>
  <c r="X6" i="19" s="1"/>
  <c r="K15" i="19"/>
  <c r="X15" i="19" s="1"/>
  <c r="K11" i="19"/>
  <c r="X11" i="19" s="1"/>
  <c r="K18" i="19"/>
  <c r="X18" i="19" s="1"/>
  <c r="K23" i="19"/>
  <c r="X23" i="19" s="1"/>
  <c r="K10" i="19"/>
  <c r="X10" i="19" s="1"/>
  <c r="K22" i="19"/>
  <c r="X22" i="19" s="1"/>
  <c r="K26" i="19"/>
  <c r="X26" i="19" s="1"/>
  <c r="K19" i="19"/>
  <c r="X19" i="19" s="1"/>
  <c r="K14" i="19"/>
  <c r="X14" i="19" s="1"/>
  <c r="K30" i="19"/>
  <c r="X30" i="19" s="1"/>
  <c r="K27" i="19"/>
  <c r="X27" i="19" s="1"/>
  <c r="K7" i="19"/>
  <c r="X7" i="19" s="1"/>
  <c r="K8" i="19"/>
  <c r="X8" i="19" s="1"/>
  <c r="Q30" i="19"/>
  <c r="AD30" i="19" s="1"/>
  <c r="Q22" i="19"/>
  <c r="AD22" i="19" s="1"/>
  <c r="Q15" i="19"/>
  <c r="AD15" i="19" s="1"/>
  <c r="Q14" i="19"/>
  <c r="AD14" i="19" s="1"/>
  <c r="Q13" i="19"/>
  <c r="AD13" i="19" s="1"/>
  <c r="Q11" i="19"/>
  <c r="AD11" i="19" s="1"/>
  <c r="Q10" i="19"/>
  <c r="AD10" i="19" s="1"/>
  <c r="Q9" i="19"/>
  <c r="AD9" i="19" s="1"/>
  <c r="Q26" i="19"/>
  <c r="AD26" i="19" s="1"/>
  <c r="Q18" i="19"/>
  <c r="AD18" i="19" s="1"/>
  <c r="Q7" i="19"/>
  <c r="AD7" i="19" s="1"/>
  <c r="Q8" i="19"/>
  <c r="AD8" i="19" s="1"/>
  <c r="Q27" i="19"/>
  <c r="AD27" i="19" s="1"/>
  <c r="Q20" i="19"/>
  <c r="AD20" i="19" s="1"/>
  <c r="Q17" i="19"/>
  <c r="AD17" i="19" s="1"/>
  <c r="Q24" i="19"/>
  <c r="AD24" i="19" s="1"/>
  <c r="Q23" i="19"/>
  <c r="AD23" i="19" s="1"/>
  <c r="Q6" i="19"/>
  <c r="AD6" i="19" s="1"/>
  <c r="Q21" i="19"/>
  <c r="AD21" i="19" s="1"/>
  <c r="Q28" i="19"/>
  <c r="AD28" i="19" s="1"/>
  <c r="Q25" i="19"/>
  <c r="AD25" i="19" s="1"/>
  <c r="Q19" i="19"/>
  <c r="AD19" i="19" s="1"/>
  <c r="Q12" i="19"/>
  <c r="AD12" i="19" s="1"/>
  <c r="Q29" i="19"/>
  <c r="AD29" i="19" s="1"/>
  <c r="Q16" i="19"/>
  <c r="AD16" i="19" s="1"/>
  <c r="R29" i="17"/>
  <c r="AE29" i="17" s="1"/>
  <c r="R25" i="17"/>
  <c r="AE25" i="17" s="1"/>
  <c r="R21" i="17"/>
  <c r="AE21" i="17" s="1"/>
  <c r="R17" i="17"/>
  <c r="AE17" i="17" s="1"/>
  <c r="R13" i="17"/>
  <c r="AE13" i="17" s="1"/>
  <c r="R11" i="17"/>
  <c r="AE11" i="17" s="1"/>
  <c r="R10" i="17"/>
  <c r="AE10" i="17" s="1"/>
  <c r="R9" i="17"/>
  <c r="AE9" i="17" s="1"/>
  <c r="R7" i="17"/>
  <c r="AE7" i="17" s="1"/>
  <c r="R6" i="17"/>
  <c r="AE6" i="17" s="1"/>
  <c r="R20" i="17"/>
  <c r="AE20" i="17" s="1"/>
  <c r="R22" i="17"/>
  <c r="AE22" i="17" s="1"/>
  <c r="R27" i="17"/>
  <c r="AE27" i="17" s="1"/>
  <c r="R8" i="17"/>
  <c r="AE8" i="17" s="1"/>
  <c r="R18" i="17"/>
  <c r="AE18" i="17" s="1"/>
  <c r="R23" i="17"/>
  <c r="AE23" i="17" s="1"/>
  <c r="R12" i="17"/>
  <c r="AE12" i="17" s="1"/>
  <c r="R14" i="17"/>
  <c r="AE14" i="17" s="1"/>
  <c r="R19" i="17"/>
  <c r="AE19" i="17" s="1"/>
  <c r="R28" i="17"/>
  <c r="AE28" i="17" s="1"/>
  <c r="R15" i="17"/>
  <c r="AE15" i="17" s="1"/>
  <c r="R30" i="17"/>
  <c r="AE30" i="17" s="1"/>
  <c r="R24" i="17"/>
  <c r="AE24" i="17" s="1"/>
  <c r="R26" i="17"/>
  <c r="AE26" i="17" s="1"/>
  <c r="R16" i="17"/>
  <c r="AE16" i="17" s="1"/>
  <c r="Q30" i="17"/>
  <c r="AD30" i="17" s="1"/>
  <c r="Q7" i="17"/>
  <c r="AD7" i="17" s="1"/>
  <c r="Q8" i="17"/>
  <c r="AD8" i="17" s="1"/>
  <c r="Q14" i="17"/>
  <c r="AD14" i="17" s="1"/>
  <c r="Q13" i="17"/>
  <c r="AD13" i="17" s="1"/>
  <c r="Q6" i="17"/>
  <c r="AD6" i="17" s="1"/>
  <c r="Q22" i="17"/>
  <c r="AD22" i="17" s="1"/>
  <c r="Q25" i="17"/>
  <c r="AD25" i="17" s="1"/>
  <c r="Q27" i="17"/>
  <c r="AD27" i="17" s="1"/>
  <c r="Q15" i="17"/>
  <c r="AD15" i="17" s="1"/>
  <c r="Q10" i="17"/>
  <c r="AD10" i="17" s="1"/>
  <c r="Q9" i="17"/>
  <c r="AD9" i="17" s="1"/>
  <c r="Q18" i="17"/>
  <c r="AD18" i="17" s="1"/>
  <c r="Q21" i="17"/>
  <c r="AD21" i="17" s="1"/>
  <c r="Q23" i="17"/>
  <c r="AD23" i="17" s="1"/>
  <c r="Q28" i="17"/>
  <c r="AD28" i="17" s="1"/>
  <c r="Q17" i="17"/>
  <c r="AD17" i="17" s="1"/>
  <c r="Q24" i="17"/>
  <c r="AD24" i="17" s="1"/>
  <c r="Q26" i="17"/>
  <c r="AD26" i="17" s="1"/>
  <c r="Q29" i="17"/>
  <c r="AD29" i="17" s="1"/>
  <c r="Q16" i="17"/>
  <c r="AD16" i="17" s="1"/>
  <c r="Q11" i="17"/>
  <c r="AD11" i="17" s="1"/>
  <c r="Q12" i="17"/>
  <c r="AD12" i="17" s="1"/>
  <c r="Q19" i="17"/>
  <c r="AD19" i="17" s="1"/>
  <c r="Q20" i="17"/>
  <c r="AD20" i="17" s="1"/>
  <c r="N13" i="17"/>
  <c r="AA13" i="17" s="1"/>
  <c r="N9" i="17"/>
  <c r="AA9" i="17" s="1"/>
  <c r="N29" i="17"/>
  <c r="AA29" i="17" s="1"/>
  <c r="N25" i="17"/>
  <c r="AA25" i="17" s="1"/>
  <c r="N21" i="17"/>
  <c r="AA21" i="17" s="1"/>
  <c r="N17" i="17"/>
  <c r="AA17" i="17" s="1"/>
  <c r="N19" i="17"/>
  <c r="AA19" i="17" s="1"/>
  <c r="N23" i="17"/>
  <c r="AA23" i="17" s="1"/>
  <c r="N22" i="17"/>
  <c r="AA22" i="17" s="1"/>
  <c r="N7" i="17"/>
  <c r="AA7" i="17" s="1"/>
  <c r="N10" i="17"/>
  <c r="AA10" i="17" s="1"/>
  <c r="N30" i="17"/>
  <c r="AA30" i="17" s="1"/>
  <c r="N24" i="17"/>
  <c r="AA24" i="17" s="1"/>
  <c r="N12" i="17"/>
  <c r="AA12" i="17" s="1"/>
  <c r="N15" i="17"/>
  <c r="AA15" i="17" s="1"/>
  <c r="N27" i="17"/>
  <c r="AA27" i="17" s="1"/>
  <c r="N26" i="17"/>
  <c r="AA26" i="17" s="1"/>
  <c r="N11" i="17"/>
  <c r="AA11" i="17" s="1"/>
  <c r="N20" i="17"/>
  <c r="AA20" i="17" s="1"/>
  <c r="N18" i="17"/>
  <c r="AA18" i="17" s="1"/>
  <c r="N8" i="17"/>
  <c r="AA8" i="17" s="1"/>
  <c r="N6" i="17"/>
  <c r="AA6" i="17" s="1"/>
  <c r="N14" i="17"/>
  <c r="AA14" i="17" s="1"/>
  <c r="N28" i="17"/>
  <c r="AA28" i="17" s="1"/>
  <c r="N16" i="17"/>
  <c r="AA16" i="17" s="1"/>
  <c r="S13" i="17"/>
  <c r="AF13" i="17" s="1"/>
  <c r="S29" i="17"/>
  <c r="AF29" i="17" s="1"/>
  <c r="S9" i="17"/>
  <c r="AF9" i="17" s="1"/>
  <c r="S25" i="17"/>
  <c r="AF25" i="17" s="1"/>
  <c r="S21" i="17"/>
  <c r="AF21" i="17" s="1"/>
  <c r="S18" i="17"/>
  <c r="AF18" i="17" s="1"/>
  <c r="S12" i="17"/>
  <c r="AF12" i="17" s="1"/>
  <c r="S8" i="17"/>
  <c r="AF8" i="17" s="1"/>
  <c r="S26" i="17"/>
  <c r="AF26" i="17" s="1"/>
  <c r="S22" i="17"/>
  <c r="AF22" i="17" s="1"/>
  <c r="S17" i="17"/>
  <c r="AF17" i="17" s="1"/>
  <c r="S6" i="17"/>
  <c r="AF6" i="17" s="1"/>
  <c r="S30" i="17"/>
  <c r="AF30" i="17" s="1"/>
  <c r="S16" i="17"/>
  <c r="AF16" i="17" s="1"/>
  <c r="S7" i="17"/>
  <c r="AF7" i="17" s="1"/>
  <c r="S10" i="17"/>
  <c r="AF10" i="17" s="1"/>
  <c r="S27" i="17"/>
  <c r="AF27" i="17" s="1"/>
  <c r="S28" i="17"/>
  <c r="AF28" i="17" s="1"/>
  <c r="S15" i="17"/>
  <c r="AF15" i="17" s="1"/>
  <c r="S11" i="17"/>
  <c r="AF11" i="17" s="1"/>
  <c r="S19" i="17"/>
  <c r="AF19" i="17" s="1"/>
  <c r="S20" i="17"/>
  <c r="AF20" i="17" s="1"/>
  <c r="S23" i="17"/>
  <c r="AF23" i="17" s="1"/>
  <c r="S24" i="17"/>
  <c r="AF24" i="17" s="1"/>
  <c r="S14" i="17"/>
  <c r="AF14" i="17" s="1"/>
  <c r="K25" i="17"/>
  <c r="X25" i="17" s="1"/>
  <c r="K21" i="17"/>
  <c r="X21" i="17" s="1"/>
  <c r="K17" i="17"/>
  <c r="X17" i="17" s="1"/>
  <c r="K13" i="17"/>
  <c r="X13" i="17" s="1"/>
  <c r="K29" i="17"/>
  <c r="X29" i="17" s="1"/>
  <c r="K16" i="17"/>
  <c r="X16" i="17" s="1"/>
  <c r="K12" i="17"/>
  <c r="X12" i="17" s="1"/>
  <c r="K8" i="17"/>
  <c r="X8" i="17" s="1"/>
  <c r="K9" i="17"/>
  <c r="X9" i="17" s="1"/>
  <c r="K10" i="17"/>
  <c r="X10" i="17" s="1"/>
  <c r="K11" i="17"/>
  <c r="X11" i="17" s="1"/>
  <c r="K23" i="17"/>
  <c r="X23" i="17" s="1"/>
  <c r="K26" i="17"/>
  <c r="X26" i="17" s="1"/>
  <c r="K28" i="17"/>
  <c r="X28" i="17" s="1"/>
  <c r="K6" i="17"/>
  <c r="X6" i="17" s="1"/>
  <c r="K14" i="17"/>
  <c r="X14" i="17" s="1"/>
  <c r="K19" i="17"/>
  <c r="X19" i="17" s="1"/>
  <c r="K22" i="17"/>
  <c r="X22" i="17" s="1"/>
  <c r="K24" i="17"/>
  <c r="X24" i="17" s="1"/>
  <c r="K30" i="17"/>
  <c r="X30" i="17" s="1"/>
  <c r="K20" i="17"/>
  <c r="X20" i="17" s="1"/>
  <c r="K27" i="17"/>
  <c r="X27" i="17" s="1"/>
  <c r="K18" i="17"/>
  <c r="X18" i="17" s="1"/>
  <c r="K7" i="17"/>
  <c r="X7" i="17" s="1"/>
  <c r="K15" i="17"/>
  <c r="X15" i="17" s="1"/>
  <c r="J29" i="17"/>
  <c r="W29" i="17" s="1"/>
  <c r="J15" i="17"/>
  <c r="W15" i="17" s="1"/>
  <c r="J25" i="17"/>
  <c r="W25" i="17" s="1"/>
  <c r="J21" i="17"/>
  <c r="W21" i="17" s="1"/>
  <c r="J17" i="17"/>
  <c r="W17" i="17" s="1"/>
  <c r="J11" i="17"/>
  <c r="W11" i="17" s="1"/>
  <c r="J10" i="17"/>
  <c r="W10" i="17" s="1"/>
  <c r="J9" i="17"/>
  <c r="W9" i="17" s="1"/>
  <c r="J7" i="17"/>
  <c r="W7" i="17" s="1"/>
  <c r="J6" i="17"/>
  <c r="W6" i="17" s="1"/>
  <c r="J13" i="17"/>
  <c r="W13" i="17" s="1"/>
  <c r="J14" i="17"/>
  <c r="W14" i="17" s="1"/>
  <c r="J18" i="17"/>
  <c r="W18" i="17" s="1"/>
  <c r="J23" i="17"/>
  <c r="W23" i="17" s="1"/>
  <c r="J28" i="17"/>
  <c r="W28" i="17" s="1"/>
  <c r="J19" i="17"/>
  <c r="W19" i="17" s="1"/>
  <c r="J24" i="17"/>
  <c r="W24" i="17" s="1"/>
  <c r="J16" i="17"/>
  <c r="W16" i="17" s="1"/>
  <c r="J8" i="17"/>
  <c r="W8" i="17" s="1"/>
  <c r="J22" i="17"/>
  <c r="W22" i="17" s="1"/>
  <c r="J12" i="17"/>
  <c r="W12" i="17" s="1"/>
  <c r="J20" i="17"/>
  <c r="W20" i="17" s="1"/>
  <c r="J26" i="17"/>
  <c r="W26" i="17" s="1"/>
  <c r="J30" i="17"/>
  <c r="W30" i="17" s="1"/>
  <c r="J27" i="17"/>
  <c r="W27" i="17" s="1"/>
  <c r="M14" i="17"/>
  <c r="Z14" i="17" s="1"/>
  <c r="M7" i="17"/>
  <c r="Z7" i="17" s="1"/>
  <c r="M6" i="17"/>
  <c r="Z6" i="17" s="1"/>
  <c r="M11" i="17"/>
  <c r="Z11" i="17" s="1"/>
  <c r="M10" i="17"/>
  <c r="Z10" i="17" s="1"/>
  <c r="M8" i="17"/>
  <c r="Z8" i="17" s="1"/>
  <c r="M20" i="17"/>
  <c r="Z20" i="17" s="1"/>
  <c r="M26" i="17"/>
  <c r="Z26" i="17" s="1"/>
  <c r="M17" i="17"/>
  <c r="Z17" i="17" s="1"/>
  <c r="M30" i="17"/>
  <c r="Z30" i="17" s="1"/>
  <c r="M22" i="17"/>
  <c r="Z22" i="17" s="1"/>
  <c r="M27" i="17"/>
  <c r="Z27" i="17" s="1"/>
  <c r="M15" i="17"/>
  <c r="Z15" i="17" s="1"/>
  <c r="M18" i="17"/>
  <c r="Z18" i="17" s="1"/>
  <c r="M28" i="17"/>
  <c r="Z28" i="17" s="1"/>
  <c r="M9" i="17"/>
  <c r="Z9" i="17" s="1"/>
  <c r="M16" i="17"/>
  <c r="Z16" i="17" s="1"/>
  <c r="M29" i="17"/>
  <c r="Z29" i="17" s="1"/>
  <c r="M19" i="17"/>
  <c r="Z19" i="17" s="1"/>
  <c r="M23" i="17"/>
  <c r="Z23" i="17" s="1"/>
  <c r="M13" i="17"/>
  <c r="Z13" i="17" s="1"/>
  <c r="M12" i="17"/>
  <c r="Z12" i="17" s="1"/>
  <c r="M21" i="17"/>
  <c r="Z21" i="17" s="1"/>
  <c r="M24" i="17"/>
  <c r="Z24" i="17" s="1"/>
  <c r="M25" i="17"/>
  <c r="Z25" i="17" s="1"/>
  <c r="O29" i="17"/>
  <c r="AB29" i="17" s="1"/>
  <c r="O25" i="17"/>
  <c r="AB25" i="17" s="1"/>
  <c r="O21" i="17"/>
  <c r="AB21" i="17" s="1"/>
  <c r="O17" i="17"/>
  <c r="AB17" i="17" s="1"/>
  <c r="O13" i="17"/>
  <c r="AB13" i="17" s="1"/>
  <c r="O10" i="17"/>
  <c r="AB10" i="17" s="1"/>
  <c r="O9" i="17"/>
  <c r="AB9" i="17" s="1"/>
  <c r="O6" i="17"/>
  <c r="AB6" i="17" s="1"/>
  <c r="O16" i="17"/>
  <c r="AB16" i="17" s="1"/>
  <c r="O12" i="17"/>
  <c r="AB12" i="17" s="1"/>
  <c r="O28" i="17"/>
  <c r="AB28" i="17" s="1"/>
  <c r="O8" i="17"/>
  <c r="AB8" i="17" s="1"/>
  <c r="O14" i="17"/>
  <c r="AB14" i="17" s="1"/>
  <c r="O19" i="17"/>
  <c r="AB19" i="17" s="1"/>
  <c r="O15" i="17"/>
  <c r="AB15" i="17" s="1"/>
  <c r="O30" i="17"/>
  <c r="AB30" i="17" s="1"/>
  <c r="O26" i="17"/>
  <c r="AB26" i="17" s="1"/>
  <c r="O22" i="17"/>
  <c r="AB22" i="17" s="1"/>
  <c r="O27" i="17"/>
  <c r="AB27" i="17" s="1"/>
  <c r="O24" i="17"/>
  <c r="AB24" i="17" s="1"/>
  <c r="O11" i="17"/>
  <c r="AB11" i="17" s="1"/>
  <c r="O7" i="17"/>
  <c r="AB7" i="17" s="1"/>
  <c r="O20" i="17"/>
  <c r="AB20" i="17" s="1"/>
  <c r="O18" i="17"/>
  <c r="AB18" i="17" s="1"/>
  <c r="O23" i="17"/>
  <c r="AB23" i="17" s="1"/>
  <c r="P29" i="17"/>
  <c r="AC29" i="17" s="1"/>
  <c r="P25" i="17"/>
  <c r="AC25" i="17" s="1"/>
  <c r="P21" i="17"/>
  <c r="AC21" i="17" s="1"/>
  <c r="P17" i="17"/>
  <c r="AC17" i="17" s="1"/>
  <c r="P13" i="17"/>
  <c r="AC13" i="17" s="1"/>
  <c r="P11" i="17"/>
  <c r="AC11" i="17" s="1"/>
  <c r="P8" i="17"/>
  <c r="AC8" i="17" s="1"/>
  <c r="P7" i="17"/>
  <c r="AC7" i="17" s="1"/>
  <c r="P15" i="17"/>
  <c r="AC15" i="17" s="1"/>
  <c r="P9" i="17"/>
  <c r="AC9" i="17" s="1"/>
  <c r="P19" i="17"/>
  <c r="AC19" i="17" s="1"/>
  <c r="P24" i="17"/>
  <c r="AC24" i="17" s="1"/>
  <c r="P6" i="17"/>
  <c r="AC6" i="17" s="1"/>
  <c r="P14" i="17"/>
  <c r="AC14" i="17" s="1"/>
  <c r="P20" i="17"/>
  <c r="AC20" i="17" s="1"/>
  <c r="P26" i="17"/>
  <c r="AC26" i="17" s="1"/>
  <c r="P30" i="17"/>
  <c r="AC30" i="17" s="1"/>
  <c r="P18" i="17"/>
  <c r="AC18" i="17" s="1"/>
  <c r="P23" i="17"/>
  <c r="AC23" i="17" s="1"/>
  <c r="P10" i="17"/>
  <c r="AC10" i="17" s="1"/>
  <c r="P22" i="17"/>
  <c r="AC22" i="17" s="1"/>
  <c r="P27" i="17"/>
  <c r="AC27" i="17" s="1"/>
  <c r="P12" i="17"/>
  <c r="AC12" i="17" s="1"/>
  <c r="P16" i="17"/>
  <c r="AC16" i="17" s="1"/>
  <c r="P28" i="17"/>
  <c r="AC28" i="17" s="1"/>
  <c r="L28" i="13"/>
  <c r="Y28" i="13" s="1"/>
  <c r="L24" i="13"/>
  <c r="Y24" i="13" s="1"/>
  <c r="L20" i="13"/>
  <c r="Y20" i="13" s="1"/>
  <c r="L15" i="13"/>
  <c r="Y15" i="13" s="1"/>
  <c r="L11" i="13"/>
  <c r="Y11" i="13" s="1"/>
  <c r="L7" i="13"/>
  <c r="Y7" i="13" s="1"/>
  <c r="L8" i="13"/>
  <c r="Y8" i="13" s="1"/>
  <c r="L23" i="13"/>
  <c r="Y23" i="13" s="1"/>
  <c r="L10" i="13"/>
  <c r="Y10" i="13" s="1"/>
  <c r="L18" i="13"/>
  <c r="Y18" i="13" s="1"/>
  <c r="L25" i="13"/>
  <c r="Y25" i="13" s="1"/>
  <c r="L26" i="13"/>
  <c r="Y26" i="13" s="1"/>
  <c r="L13" i="13"/>
  <c r="Y13" i="13" s="1"/>
  <c r="L12" i="13"/>
  <c r="Y12" i="13" s="1"/>
  <c r="L21" i="13"/>
  <c r="Y21" i="13" s="1"/>
  <c r="L22" i="13"/>
  <c r="Y22" i="13" s="1"/>
  <c r="L29" i="13"/>
  <c r="Y29" i="13" s="1"/>
  <c r="L27" i="13"/>
  <c r="Y27" i="13" s="1"/>
  <c r="L17" i="13"/>
  <c r="Y17" i="13" s="1"/>
  <c r="L16" i="13"/>
  <c r="Y16" i="13" s="1"/>
  <c r="L19" i="13"/>
  <c r="Y19" i="13" s="1"/>
  <c r="L14" i="13"/>
  <c r="Y14" i="13" s="1"/>
  <c r="L6" i="13"/>
  <c r="Y6" i="13" s="1"/>
  <c r="L9" i="13"/>
  <c r="Y9" i="13" s="1"/>
  <c r="L30" i="13"/>
  <c r="Y30" i="13" s="1"/>
  <c r="O28" i="13"/>
  <c r="AB28" i="13" s="1"/>
  <c r="O24" i="13"/>
  <c r="AB24" i="13" s="1"/>
  <c r="O20" i="13"/>
  <c r="AB20" i="13" s="1"/>
  <c r="O16" i="13"/>
  <c r="AB16" i="13" s="1"/>
  <c r="O15" i="13"/>
  <c r="AB15" i="13" s="1"/>
  <c r="O12" i="13"/>
  <c r="AB12" i="13" s="1"/>
  <c r="O11" i="13"/>
  <c r="AB11" i="13" s="1"/>
  <c r="O8" i="13"/>
  <c r="AB8" i="13" s="1"/>
  <c r="O27" i="13"/>
  <c r="AB27" i="13" s="1"/>
  <c r="O7" i="13"/>
  <c r="AB7" i="13" s="1"/>
  <c r="O9" i="13"/>
  <c r="AB9" i="13" s="1"/>
  <c r="O22" i="13"/>
  <c r="AB22" i="13" s="1"/>
  <c r="O21" i="13"/>
  <c r="AB21" i="13" s="1"/>
  <c r="O14" i="13"/>
  <c r="AB14" i="13" s="1"/>
  <c r="O19" i="13"/>
  <c r="AB19" i="13" s="1"/>
  <c r="O30" i="13"/>
  <c r="AB30" i="13" s="1"/>
  <c r="O29" i="13"/>
  <c r="AB29" i="13" s="1"/>
  <c r="O25" i="13"/>
  <c r="AB25" i="13" s="1"/>
  <c r="O6" i="13"/>
  <c r="AB6" i="13" s="1"/>
  <c r="O13" i="13"/>
  <c r="AB13" i="13" s="1"/>
  <c r="O10" i="13"/>
  <c r="AB10" i="13" s="1"/>
  <c r="O26" i="13"/>
  <c r="AB26" i="13" s="1"/>
  <c r="O17" i="13"/>
  <c r="AB17" i="13" s="1"/>
  <c r="O18" i="13"/>
  <c r="AB18" i="13" s="1"/>
  <c r="O23" i="13"/>
  <c r="AB23" i="13" s="1"/>
  <c r="R28" i="13"/>
  <c r="AE28" i="13" s="1"/>
  <c r="R24" i="13"/>
  <c r="AE24" i="13" s="1"/>
  <c r="R20" i="13"/>
  <c r="AE20" i="13" s="1"/>
  <c r="R29" i="13"/>
  <c r="AE29" i="13" s="1"/>
  <c r="R15" i="13"/>
  <c r="AE15" i="13" s="1"/>
  <c r="R11" i="13"/>
  <c r="AE11" i="13" s="1"/>
  <c r="R7" i="13"/>
  <c r="AE7" i="13" s="1"/>
  <c r="R14" i="13"/>
  <c r="AE14" i="13" s="1"/>
  <c r="R18" i="13"/>
  <c r="AE18" i="13" s="1"/>
  <c r="R19" i="13"/>
  <c r="AE19" i="13" s="1"/>
  <c r="R25" i="13"/>
  <c r="AE25" i="13" s="1"/>
  <c r="R26" i="13"/>
  <c r="AE26" i="13" s="1"/>
  <c r="R27" i="13"/>
  <c r="AE27" i="13" s="1"/>
  <c r="R8" i="13"/>
  <c r="AE8" i="13" s="1"/>
  <c r="R10" i="13"/>
  <c r="AE10" i="13" s="1"/>
  <c r="R17" i="13"/>
  <c r="AE17" i="13" s="1"/>
  <c r="R13" i="13"/>
  <c r="AE13" i="13" s="1"/>
  <c r="R16" i="13"/>
  <c r="AE16" i="13" s="1"/>
  <c r="R30" i="13"/>
  <c r="AE30" i="13" s="1"/>
  <c r="R22" i="13"/>
  <c r="AE22" i="13" s="1"/>
  <c r="R6" i="13"/>
  <c r="AE6" i="13" s="1"/>
  <c r="R23" i="13"/>
  <c r="AE23" i="13" s="1"/>
  <c r="R9" i="13"/>
  <c r="AE9" i="13" s="1"/>
  <c r="R21" i="13"/>
  <c r="AE21" i="13" s="1"/>
  <c r="R12" i="13"/>
  <c r="AE12" i="13" s="1"/>
  <c r="P28" i="13"/>
  <c r="AC28" i="13" s="1"/>
  <c r="P24" i="13"/>
  <c r="AC24" i="13" s="1"/>
  <c r="P20" i="13"/>
  <c r="AC20" i="13" s="1"/>
  <c r="P27" i="13"/>
  <c r="AC27" i="13" s="1"/>
  <c r="P30" i="13"/>
  <c r="AC30" i="13" s="1"/>
  <c r="P14" i="13"/>
  <c r="AC14" i="13" s="1"/>
  <c r="P13" i="13"/>
  <c r="AC13" i="13" s="1"/>
  <c r="P10" i="13"/>
  <c r="AC10" i="13" s="1"/>
  <c r="P9" i="13"/>
  <c r="AC9" i="13" s="1"/>
  <c r="P6" i="13"/>
  <c r="AC6" i="13" s="1"/>
  <c r="P15" i="13"/>
  <c r="AC15" i="13" s="1"/>
  <c r="P11" i="13"/>
  <c r="AC11" i="13" s="1"/>
  <c r="P7" i="13"/>
  <c r="AC7" i="13" s="1"/>
  <c r="P12" i="13"/>
  <c r="AC12" i="13" s="1"/>
  <c r="P21" i="13"/>
  <c r="AC21" i="13" s="1"/>
  <c r="P16" i="13"/>
  <c r="AC16" i="13" s="1"/>
  <c r="P17" i="13"/>
  <c r="AC17" i="13" s="1"/>
  <c r="P8" i="13"/>
  <c r="AC8" i="13" s="1"/>
  <c r="P18" i="13"/>
  <c r="AC18" i="13" s="1"/>
  <c r="P23" i="13"/>
  <c r="AC23" i="13" s="1"/>
  <c r="P19" i="13"/>
  <c r="AC19" i="13" s="1"/>
  <c r="P29" i="13"/>
  <c r="AC29" i="13" s="1"/>
  <c r="P26" i="13"/>
  <c r="AC26" i="13" s="1"/>
  <c r="P22" i="13"/>
  <c r="AC22" i="13" s="1"/>
  <c r="P25" i="13"/>
  <c r="AC25" i="13" s="1"/>
  <c r="N30" i="12"/>
  <c r="AA30" i="12" s="1"/>
  <c r="N26" i="12"/>
  <c r="AA26" i="12" s="1"/>
  <c r="N25" i="12"/>
  <c r="AA25" i="12" s="1"/>
  <c r="N21" i="12"/>
  <c r="AA21" i="12" s="1"/>
  <c r="N17" i="12"/>
  <c r="AA17" i="12" s="1"/>
  <c r="N29" i="12"/>
  <c r="AA29" i="12" s="1"/>
  <c r="N15" i="12"/>
  <c r="AA15" i="12" s="1"/>
  <c r="N11" i="12"/>
  <c r="AA11" i="12" s="1"/>
  <c r="N7" i="12"/>
  <c r="AA7" i="12" s="1"/>
  <c r="N28" i="12"/>
  <c r="AA28" i="12" s="1"/>
  <c r="N16" i="12"/>
  <c r="AA16" i="12" s="1"/>
  <c r="N18" i="12"/>
  <c r="AA18" i="12" s="1"/>
  <c r="N12" i="12"/>
  <c r="AA12" i="12" s="1"/>
  <c r="N9" i="12"/>
  <c r="AA9" i="12" s="1"/>
  <c r="N10" i="12"/>
  <c r="AA10" i="12" s="1"/>
  <c r="N19" i="12"/>
  <c r="AA19" i="12" s="1"/>
  <c r="N22" i="12"/>
  <c r="AA22" i="12" s="1"/>
  <c r="N27" i="12"/>
  <c r="AA27" i="12" s="1"/>
  <c r="N8" i="12"/>
  <c r="AA8" i="12" s="1"/>
  <c r="N23" i="12"/>
  <c r="AA23" i="12" s="1"/>
  <c r="N13" i="12"/>
  <c r="AA13" i="12" s="1"/>
  <c r="N20" i="12"/>
  <c r="AA20" i="12" s="1"/>
  <c r="N6" i="12"/>
  <c r="AA6" i="12" s="1"/>
  <c r="N14" i="12"/>
  <c r="AA14" i="12" s="1"/>
  <c r="N24" i="12"/>
  <c r="AA24" i="12" s="1"/>
  <c r="O15" i="12"/>
  <c r="AB15" i="12" s="1"/>
  <c r="O11" i="12"/>
  <c r="AB11" i="12" s="1"/>
  <c r="O25" i="12"/>
  <c r="AB25" i="12" s="1"/>
  <c r="O21" i="12"/>
  <c r="AB21" i="12" s="1"/>
  <c r="O17" i="12"/>
  <c r="AB17" i="12" s="1"/>
  <c r="O29" i="12"/>
  <c r="AB29" i="12" s="1"/>
  <c r="O10" i="12"/>
  <c r="AB10" i="12" s="1"/>
  <c r="O28" i="12"/>
  <c r="AB28" i="12" s="1"/>
  <c r="O14" i="12"/>
  <c r="AB14" i="12" s="1"/>
  <c r="O7" i="12"/>
  <c r="AB7" i="12" s="1"/>
  <c r="O27" i="12"/>
  <c r="AB27" i="12" s="1"/>
  <c r="O8" i="12"/>
  <c r="AB8" i="12" s="1"/>
  <c r="O23" i="12"/>
  <c r="AB23" i="12" s="1"/>
  <c r="O18" i="12"/>
  <c r="AB18" i="12" s="1"/>
  <c r="O16" i="12"/>
  <c r="AB16" i="12" s="1"/>
  <c r="O13" i="12"/>
  <c r="AB13" i="12" s="1"/>
  <c r="O20" i="12"/>
  <c r="AB20" i="12" s="1"/>
  <c r="O12" i="12"/>
  <c r="AB12" i="12" s="1"/>
  <c r="O22" i="12"/>
  <c r="AB22" i="12" s="1"/>
  <c r="O6" i="12"/>
  <c r="AB6" i="12" s="1"/>
  <c r="O26" i="12"/>
  <c r="AB26" i="12" s="1"/>
  <c r="O24" i="12"/>
  <c r="AB24" i="12" s="1"/>
  <c r="O9" i="12"/>
  <c r="AB9" i="12" s="1"/>
  <c r="O19" i="12"/>
  <c r="AB19" i="12" s="1"/>
  <c r="O30" i="12"/>
  <c r="AB30" i="12" s="1"/>
  <c r="L29" i="12"/>
  <c r="Y29" i="12" s="1"/>
  <c r="L15" i="12"/>
  <c r="Y15" i="12" s="1"/>
  <c r="L11" i="12"/>
  <c r="Y11" i="12" s="1"/>
  <c r="L25" i="12"/>
  <c r="Y25" i="12" s="1"/>
  <c r="L21" i="12"/>
  <c r="Y21" i="12" s="1"/>
  <c r="L17" i="12"/>
  <c r="Y17" i="12" s="1"/>
  <c r="L14" i="12"/>
  <c r="Y14" i="12" s="1"/>
  <c r="L28" i="12"/>
  <c r="Y28" i="12" s="1"/>
  <c r="L10" i="12"/>
  <c r="Y10" i="12" s="1"/>
  <c r="L24" i="12"/>
  <c r="Y24" i="12" s="1"/>
  <c r="L20" i="12"/>
  <c r="Y20" i="12" s="1"/>
  <c r="L23" i="12"/>
  <c r="Y23" i="12" s="1"/>
  <c r="L19" i="12"/>
  <c r="Y19" i="12" s="1"/>
  <c r="L7" i="12"/>
  <c r="Y7" i="12" s="1"/>
  <c r="L13" i="12"/>
  <c r="Y13" i="12" s="1"/>
  <c r="L9" i="12"/>
  <c r="Y9" i="12" s="1"/>
  <c r="L16" i="12"/>
  <c r="Y16" i="12" s="1"/>
  <c r="L30" i="12"/>
  <c r="Y30" i="12" s="1"/>
  <c r="L18" i="12"/>
  <c r="Y18" i="12" s="1"/>
  <c r="L12" i="12"/>
  <c r="Y12" i="12" s="1"/>
  <c r="L22" i="12"/>
  <c r="Y22" i="12" s="1"/>
  <c r="L8" i="12"/>
  <c r="Y8" i="12" s="1"/>
  <c r="L27" i="12"/>
  <c r="Y27" i="12" s="1"/>
  <c r="L26" i="12"/>
  <c r="Y26" i="12" s="1"/>
  <c r="L6" i="12"/>
  <c r="Y6" i="12" s="1"/>
  <c r="K29" i="12"/>
  <c r="X29" i="12" s="1"/>
  <c r="K28" i="12"/>
  <c r="X28" i="12" s="1"/>
  <c r="K15" i="12"/>
  <c r="X15" i="12" s="1"/>
  <c r="K14" i="12"/>
  <c r="X14" i="12" s="1"/>
  <c r="K22" i="12"/>
  <c r="X22" i="12" s="1"/>
  <c r="K18" i="12"/>
  <c r="X18" i="12" s="1"/>
  <c r="K11" i="12"/>
  <c r="X11" i="12" s="1"/>
  <c r="K10" i="12"/>
  <c r="X10" i="12" s="1"/>
  <c r="K7" i="12"/>
  <c r="X7" i="12" s="1"/>
  <c r="K25" i="12"/>
  <c r="X25" i="12" s="1"/>
  <c r="K21" i="12"/>
  <c r="X21" i="12" s="1"/>
  <c r="K17" i="12"/>
  <c r="X17" i="12" s="1"/>
  <c r="K12" i="12"/>
  <c r="X12" i="12" s="1"/>
  <c r="K26" i="12"/>
  <c r="X26" i="12" s="1"/>
  <c r="K19" i="12"/>
  <c r="X19" i="12" s="1"/>
  <c r="K20" i="12"/>
  <c r="X20" i="12" s="1"/>
  <c r="K30" i="12"/>
  <c r="X30" i="12" s="1"/>
  <c r="K23" i="12"/>
  <c r="X23" i="12" s="1"/>
  <c r="K27" i="12"/>
  <c r="X27" i="12" s="1"/>
  <c r="K16" i="12"/>
  <c r="X16" i="12" s="1"/>
  <c r="K8" i="12"/>
  <c r="X8" i="12" s="1"/>
  <c r="K6" i="12"/>
  <c r="X6" i="12" s="1"/>
  <c r="K9" i="12"/>
  <c r="X9" i="12" s="1"/>
  <c r="K13" i="12"/>
  <c r="X13" i="12" s="1"/>
  <c r="K24" i="12"/>
  <c r="X24" i="12" s="1"/>
  <c r="P29" i="12"/>
  <c r="AC29" i="12" s="1"/>
  <c r="P15" i="12"/>
  <c r="AC15" i="12" s="1"/>
  <c r="P11" i="12"/>
  <c r="AC11" i="12" s="1"/>
  <c r="P28" i="12"/>
  <c r="AC28" i="12" s="1"/>
  <c r="P27" i="12"/>
  <c r="AC27" i="12" s="1"/>
  <c r="P14" i="12"/>
  <c r="AC14" i="12" s="1"/>
  <c r="P25" i="12"/>
  <c r="AC25" i="12" s="1"/>
  <c r="P21" i="12"/>
  <c r="AC21" i="12" s="1"/>
  <c r="P17" i="12"/>
  <c r="AC17" i="12" s="1"/>
  <c r="P7" i="12"/>
  <c r="AC7" i="12" s="1"/>
  <c r="P10" i="12"/>
  <c r="AC10" i="12" s="1"/>
  <c r="P13" i="12"/>
  <c r="AC13" i="12" s="1"/>
  <c r="P19" i="12"/>
  <c r="AC19" i="12" s="1"/>
  <c r="P12" i="12"/>
  <c r="AC12" i="12" s="1"/>
  <c r="P22" i="12"/>
  <c r="AC22" i="12" s="1"/>
  <c r="P8" i="12"/>
  <c r="AC8" i="12" s="1"/>
  <c r="P26" i="12"/>
  <c r="AC26" i="12" s="1"/>
  <c r="P20" i="12"/>
  <c r="AC20" i="12" s="1"/>
  <c r="P6" i="12"/>
  <c r="AC6" i="12" s="1"/>
  <c r="P23" i="12"/>
  <c r="AC23" i="12" s="1"/>
  <c r="P9" i="12"/>
  <c r="AC9" i="12" s="1"/>
  <c r="P24" i="12"/>
  <c r="AC24" i="12" s="1"/>
  <c r="P16" i="12"/>
  <c r="AC16" i="12" s="1"/>
  <c r="P30" i="12"/>
  <c r="AC30" i="12" s="1"/>
  <c r="P18" i="12"/>
  <c r="AC18" i="12" s="1"/>
  <c r="Q23" i="12"/>
  <c r="AD23" i="12" s="1"/>
  <c r="Q19" i="12"/>
  <c r="AD19" i="12" s="1"/>
  <c r="Q24" i="12"/>
  <c r="AD24" i="12" s="1"/>
  <c r="Q20" i="12"/>
  <c r="AD20" i="12" s="1"/>
  <c r="Q22" i="12"/>
  <c r="AD22" i="12" s="1"/>
  <c r="Q18" i="12"/>
  <c r="AD18" i="12" s="1"/>
  <c r="Q6" i="12"/>
  <c r="AD6" i="12" s="1"/>
  <c r="Q15" i="12"/>
  <c r="AD15" i="12" s="1"/>
  <c r="Q29" i="12"/>
  <c r="AD29" i="12" s="1"/>
  <c r="Q7" i="12"/>
  <c r="AD7" i="12" s="1"/>
  <c r="Q16" i="12"/>
  <c r="AD16" i="12" s="1"/>
  <c r="Q25" i="12"/>
  <c r="AD25" i="12" s="1"/>
  <c r="Q30" i="12"/>
  <c r="AD30" i="12" s="1"/>
  <c r="Q10" i="12"/>
  <c r="AD10" i="12" s="1"/>
  <c r="Q14" i="12"/>
  <c r="AD14" i="12" s="1"/>
  <c r="Q17" i="12"/>
  <c r="AD17" i="12" s="1"/>
  <c r="Q8" i="12"/>
  <c r="AD8" i="12" s="1"/>
  <c r="Q12" i="12"/>
  <c r="AD12" i="12" s="1"/>
  <c r="Q11" i="12"/>
  <c r="AD11" i="12" s="1"/>
  <c r="Q26" i="12"/>
  <c r="AD26" i="12" s="1"/>
  <c r="Q13" i="12"/>
  <c r="AD13" i="12" s="1"/>
  <c r="Q21" i="12"/>
  <c r="AD21" i="12" s="1"/>
  <c r="Q27" i="12"/>
  <c r="AD27" i="12" s="1"/>
  <c r="Q28" i="12"/>
  <c r="AD28" i="12" s="1"/>
  <c r="Q9" i="12"/>
  <c r="AD9" i="12" s="1"/>
  <c r="M30" i="12"/>
  <c r="Z30" i="12" s="1"/>
  <c r="M26" i="12"/>
  <c r="Z26" i="12" s="1"/>
  <c r="M24" i="12"/>
  <c r="Z24" i="12" s="1"/>
  <c r="M23" i="12"/>
  <c r="Z23" i="12" s="1"/>
  <c r="M22" i="12"/>
  <c r="Z22" i="12" s="1"/>
  <c r="M20" i="12"/>
  <c r="Z20" i="12" s="1"/>
  <c r="M19" i="12"/>
  <c r="Z19" i="12" s="1"/>
  <c r="M18" i="12"/>
  <c r="Z18" i="12" s="1"/>
  <c r="M9" i="12"/>
  <c r="Z9" i="12" s="1"/>
  <c r="M8" i="12"/>
  <c r="Z8" i="12" s="1"/>
  <c r="M27" i="12"/>
  <c r="Z27" i="12" s="1"/>
  <c r="M6" i="12"/>
  <c r="Z6" i="12" s="1"/>
  <c r="M12" i="12"/>
  <c r="Z12" i="12" s="1"/>
  <c r="M7" i="12"/>
  <c r="Z7" i="12" s="1"/>
  <c r="M11" i="12"/>
  <c r="Z11" i="12" s="1"/>
  <c r="M17" i="12"/>
  <c r="Z17" i="12" s="1"/>
  <c r="M16" i="12"/>
  <c r="Z16" i="12" s="1"/>
  <c r="M14" i="12"/>
  <c r="Z14" i="12" s="1"/>
  <c r="M13" i="12"/>
  <c r="Z13" i="12" s="1"/>
  <c r="M10" i="12"/>
  <c r="Z10" i="12" s="1"/>
  <c r="M25" i="12"/>
  <c r="Z25" i="12" s="1"/>
  <c r="M29" i="12"/>
  <c r="Z29" i="12" s="1"/>
  <c r="M15" i="12"/>
  <c r="Z15" i="12" s="1"/>
  <c r="M28" i="12"/>
  <c r="Z28" i="12" s="1"/>
  <c r="M21" i="12"/>
  <c r="Z21" i="12" s="1"/>
  <c r="R29" i="12"/>
  <c r="AE29" i="12" s="1"/>
  <c r="R25" i="12"/>
  <c r="AE25" i="12" s="1"/>
  <c r="R23" i="12"/>
  <c r="AE23" i="12" s="1"/>
  <c r="R22" i="12"/>
  <c r="AE22" i="12" s="1"/>
  <c r="R21" i="12"/>
  <c r="AE21" i="12" s="1"/>
  <c r="R19" i="12"/>
  <c r="AE19" i="12" s="1"/>
  <c r="R18" i="12"/>
  <c r="AE18" i="12" s="1"/>
  <c r="R17" i="12"/>
  <c r="AE17" i="12" s="1"/>
  <c r="R7" i="12"/>
  <c r="AE7" i="12" s="1"/>
  <c r="R30" i="12"/>
  <c r="AE30" i="12" s="1"/>
  <c r="R15" i="12"/>
  <c r="AE15" i="12" s="1"/>
  <c r="R11" i="12"/>
  <c r="AE11" i="12" s="1"/>
  <c r="R26" i="12"/>
  <c r="AE26" i="12" s="1"/>
  <c r="R8" i="12"/>
  <c r="AE8" i="12" s="1"/>
  <c r="R16" i="12"/>
  <c r="AE16" i="12" s="1"/>
  <c r="R13" i="12"/>
  <c r="AE13" i="12" s="1"/>
  <c r="R6" i="12"/>
  <c r="AE6" i="12" s="1"/>
  <c r="R27" i="12"/>
  <c r="AE27" i="12" s="1"/>
  <c r="R28" i="12"/>
  <c r="AE28" i="12" s="1"/>
  <c r="R14" i="12"/>
  <c r="AE14" i="12" s="1"/>
  <c r="R10" i="12"/>
  <c r="AE10" i="12" s="1"/>
  <c r="R20" i="12"/>
  <c r="AE20" i="12" s="1"/>
  <c r="R24" i="12"/>
  <c r="AE24" i="12" s="1"/>
  <c r="R12" i="12"/>
  <c r="AE12" i="12" s="1"/>
  <c r="R9" i="12"/>
  <c r="AE9" i="12" s="1"/>
  <c r="J29" i="12"/>
  <c r="W29" i="12" s="1"/>
  <c r="J25" i="12"/>
  <c r="W25" i="12" s="1"/>
  <c r="J21" i="12"/>
  <c r="W21" i="12" s="1"/>
  <c r="J17" i="12"/>
  <c r="W17" i="12" s="1"/>
  <c r="J15" i="12"/>
  <c r="W15" i="12" s="1"/>
  <c r="J26" i="12"/>
  <c r="W26" i="12" s="1"/>
  <c r="J11" i="12"/>
  <c r="W11" i="12" s="1"/>
  <c r="J7" i="12"/>
  <c r="W7" i="12" s="1"/>
  <c r="J30" i="12"/>
  <c r="W30" i="12" s="1"/>
  <c r="J13" i="12"/>
  <c r="W13" i="12" s="1"/>
  <c r="J18" i="12"/>
  <c r="W18" i="12" s="1"/>
  <c r="J19" i="12"/>
  <c r="W19" i="12" s="1"/>
  <c r="J16" i="12"/>
  <c r="W16" i="12" s="1"/>
  <c r="J6" i="12"/>
  <c r="W6" i="12" s="1"/>
  <c r="J24" i="12"/>
  <c r="W24" i="12" s="1"/>
  <c r="J12" i="12"/>
  <c r="W12" i="12" s="1"/>
  <c r="J8" i="12"/>
  <c r="W8" i="12" s="1"/>
  <c r="J9" i="12"/>
  <c r="W9" i="12" s="1"/>
  <c r="J22" i="12"/>
  <c r="W22" i="12" s="1"/>
  <c r="J27" i="12"/>
  <c r="W27" i="12" s="1"/>
  <c r="J28" i="12"/>
  <c r="W28" i="12" s="1"/>
  <c r="J14" i="12"/>
  <c r="W14" i="12" s="1"/>
  <c r="J23" i="12"/>
  <c r="W23" i="12" s="1"/>
  <c r="J10" i="12"/>
  <c r="W10" i="12" s="1"/>
  <c r="J20" i="12"/>
  <c r="W20" i="12" s="1"/>
  <c r="K28" i="11"/>
  <c r="X28" i="11" s="1"/>
  <c r="K23" i="11"/>
  <c r="X23" i="11" s="1"/>
  <c r="K20" i="11"/>
  <c r="X20" i="11" s="1"/>
  <c r="K16" i="11"/>
  <c r="X16" i="11" s="1"/>
  <c r="K12" i="11"/>
  <c r="X12" i="11" s="1"/>
  <c r="K27" i="11"/>
  <c r="X27" i="11" s="1"/>
  <c r="K24" i="11"/>
  <c r="X24" i="11" s="1"/>
  <c r="K8" i="11"/>
  <c r="X8" i="11" s="1"/>
  <c r="K7" i="11"/>
  <c r="X7" i="11" s="1"/>
  <c r="K19" i="11"/>
  <c r="X19" i="11" s="1"/>
  <c r="K6" i="11"/>
  <c r="X6" i="11" s="1"/>
  <c r="K18" i="11"/>
  <c r="X18" i="11" s="1"/>
  <c r="K21" i="11"/>
  <c r="X21" i="11" s="1"/>
  <c r="K30" i="11"/>
  <c r="X30" i="11" s="1"/>
  <c r="K17" i="11"/>
  <c r="X17" i="11" s="1"/>
  <c r="K29" i="11"/>
  <c r="X29" i="11" s="1"/>
  <c r="K14" i="11"/>
  <c r="X14" i="11" s="1"/>
  <c r="K22" i="11"/>
  <c r="X22" i="11" s="1"/>
  <c r="K10" i="11"/>
  <c r="X10" i="11" s="1"/>
  <c r="K13" i="11"/>
  <c r="X13" i="11" s="1"/>
  <c r="K15" i="11"/>
  <c r="X15" i="11" s="1"/>
  <c r="K25" i="11"/>
  <c r="X25" i="11" s="1"/>
  <c r="K9" i="11"/>
  <c r="X9" i="11" s="1"/>
  <c r="K11" i="11"/>
  <c r="X11" i="11" s="1"/>
  <c r="K26" i="11"/>
  <c r="X26" i="11" s="1"/>
  <c r="L30" i="11"/>
  <c r="Y30" i="11" s="1"/>
  <c r="L8" i="11"/>
  <c r="Y8" i="11" s="1"/>
  <c r="L26" i="11"/>
  <c r="Y26" i="11" s="1"/>
  <c r="L27" i="11"/>
  <c r="Y27" i="11" s="1"/>
  <c r="L19" i="11"/>
  <c r="Y19" i="11" s="1"/>
  <c r="L7" i="11"/>
  <c r="Y7" i="11" s="1"/>
  <c r="L23" i="11"/>
  <c r="Y23" i="11" s="1"/>
  <c r="L16" i="11"/>
  <c r="Y16" i="11" s="1"/>
  <c r="L12" i="11"/>
  <c r="Y12" i="11" s="1"/>
  <c r="L18" i="11"/>
  <c r="Y18" i="11" s="1"/>
  <c r="L6" i="11"/>
  <c r="Y6" i="11" s="1"/>
  <c r="L10" i="11"/>
  <c r="Y10" i="11" s="1"/>
  <c r="L13" i="11"/>
  <c r="Y13" i="11" s="1"/>
  <c r="L15" i="11"/>
  <c r="Y15" i="11" s="1"/>
  <c r="L17" i="11"/>
  <c r="Y17" i="11" s="1"/>
  <c r="L29" i="11"/>
  <c r="Y29" i="11" s="1"/>
  <c r="L22" i="11"/>
  <c r="Y22" i="11" s="1"/>
  <c r="L20" i="11"/>
  <c r="Y20" i="11" s="1"/>
  <c r="L9" i="11"/>
  <c r="Y9" i="11" s="1"/>
  <c r="L11" i="11"/>
  <c r="Y11" i="11" s="1"/>
  <c r="L21" i="11"/>
  <c r="Y21" i="11" s="1"/>
  <c r="L28" i="11"/>
  <c r="Y28" i="11" s="1"/>
  <c r="L14" i="11"/>
  <c r="Y14" i="11" s="1"/>
  <c r="L25" i="11"/>
  <c r="Y25" i="11" s="1"/>
  <c r="L24" i="11"/>
  <c r="Y24" i="11" s="1"/>
  <c r="M29" i="11"/>
  <c r="Z29" i="11" s="1"/>
  <c r="M25" i="11"/>
  <c r="Z25" i="11" s="1"/>
  <c r="M17" i="11"/>
  <c r="Z17" i="11" s="1"/>
  <c r="M10" i="11"/>
  <c r="Z10" i="11" s="1"/>
  <c r="M15" i="11"/>
  <c r="Z15" i="11" s="1"/>
  <c r="M18" i="11"/>
  <c r="Z18" i="11" s="1"/>
  <c r="M30" i="11"/>
  <c r="Z30" i="11" s="1"/>
  <c r="M28" i="11"/>
  <c r="Z28" i="11" s="1"/>
  <c r="M14" i="11"/>
  <c r="Z14" i="11" s="1"/>
  <c r="M26" i="11"/>
  <c r="Z26" i="11" s="1"/>
  <c r="M21" i="11"/>
  <c r="Z21" i="11" s="1"/>
  <c r="M24" i="11"/>
  <c r="Z24" i="11" s="1"/>
  <c r="M11" i="11"/>
  <c r="Z11" i="11" s="1"/>
  <c r="M22" i="11"/>
  <c r="Z22" i="11" s="1"/>
  <c r="M27" i="11"/>
  <c r="Z27" i="11" s="1"/>
  <c r="M13" i="11"/>
  <c r="Z13" i="11" s="1"/>
  <c r="M8" i="11"/>
  <c r="Z8" i="11" s="1"/>
  <c r="M6" i="11"/>
  <c r="Z6" i="11" s="1"/>
  <c r="M7" i="11"/>
  <c r="Z7" i="11" s="1"/>
  <c r="M12" i="11"/>
  <c r="Z12" i="11" s="1"/>
  <c r="M19" i="11"/>
  <c r="Z19" i="11" s="1"/>
  <c r="M23" i="11"/>
  <c r="Z23" i="11" s="1"/>
  <c r="M20" i="11"/>
  <c r="Z20" i="11" s="1"/>
  <c r="M9" i="11"/>
  <c r="Z9" i="11" s="1"/>
  <c r="M16" i="11"/>
  <c r="Z16" i="11" s="1"/>
  <c r="O28" i="11"/>
  <c r="AB28" i="11" s="1"/>
  <c r="O27" i="11"/>
  <c r="AB27" i="11" s="1"/>
  <c r="O24" i="11"/>
  <c r="AB24" i="11" s="1"/>
  <c r="O23" i="11"/>
  <c r="AB23" i="11" s="1"/>
  <c r="O20" i="11"/>
  <c r="AB20" i="11" s="1"/>
  <c r="O19" i="11"/>
  <c r="AB19" i="11" s="1"/>
  <c r="O16" i="11"/>
  <c r="AB16" i="11" s="1"/>
  <c r="O12" i="11"/>
  <c r="AB12" i="11" s="1"/>
  <c r="O8" i="11"/>
  <c r="AB8" i="11" s="1"/>
  <c r="O15" i="11"/>
  <c r="AB15" i="11" s="1"/>
  <c r="O11" i="11"/>
  <c r="AB11" i="11" s="1"/>
  <c r="O7" i="11"/>
  <c r="AB7" i="11" s="1"/>
  <c r="O9" i="11"/>
  <c r="AB9" i="11" s="1"/>
  <c r="O14" i="11"/>
  <c r="AB14" i="11" s="1"/>
  <c r="O22" i="11"/>
  <c r="AB22" i="11" s="1"/>
  <c r="O21" i="11"/>
  <c r="AB21" i="11" s="1"/>
  <c r="O10" i="11"/>
  <c r="AB10" i="11" s="1"/>
  <c r="O6" i="11"/>
  <c r="AB6" i="11" s="1"/>
  <c r="O25" i="11"/>
  <c r="AB25" i="11" s="1"/>
  <c r="O17" i="11"/>
  <c r="AB17" i="11" s="1"/>
  <c r="O26" i="11"/>
  <c r="AB26" i="11" s="1"/>
  <c r="O29" i="11"/>
  <c r="AB29" i="11" s="1"/>
  <c r="O13" i="11"/>
  <c r="AB13" i="11" s="1"/>
  <c r="O18" i="11"/>
  <c r="AB18" i="11" s="1"/>
  <c r="O30" i="11"/>
  <c r="AB30" i="11" s="1"/>
  <c r="J27" i="11"/>
  <c r="W27" i="11" s="1"/>
  <c r="J23" i="11"/>
  <c r="W23" i="11" s="1"/>
  <c r="J28" i="11"/>
  <c r="W28" i="11" s="1"/>
  <c r="J20" i="11"/>
  <c r="W20" i="11" s="1"/>
  <c r="J16" i="11"/>
  <c r="W16" i="11" s="1"/>
  <c r="J12" i="11"/>
  <c r="W12" i="11" s="1"/>
  <c r="J24" i="11"/>
  <c r="W24" i="11" s="1"/>
  <c r="J8" i="11"/>
  <c r="W8" i="11" s="1"/>
  <c r="J13" i="11"/>
  <c r="W13" i="11" s="1"/>
  <c r="J25" i="11"/>
  <c r="W25" i="11" s="1"/>
  <c r="J22" i="11"/>
  <c r="W22" i="11" s="1"/>
  <c r="J6" i="11"/>
  <c r="W6" i="11" s="1"/>
  <c r="J19" i="11"/>
  <c r="W19" i="11" s="1"/>
  <c r="J7" i="11"/>
  <c r="W7" i="11" s="1"/>
  <c r="J18" i="11"/>
  <c r="W18" i="11" s="1"/>
  <c r="J30" i="11"/>
  <c r="W30" i="11" s="1"/>
  <c r="J9" i="11"/>
  <c r="W9" i="11" s="1"/>
  <c r="J14" i="11"/>
  <c r="W14" i="11" s="1"/>
  <c r="J17" i="11"/>
  <c r="W17" i="11" s="1"/>
  <c r="J29" i="11"/>
  <c r="W29" i="11" s="1"/>
  <c r="J10" i="11"/>
  <c r="W10" i="11" s="1"/>
  <c r="J15" i="11"/>
  <c r="W15" i="11" s="1"/>
  <c r="J26" i="11"/>
  <c r="W26" i="11" s="1"/>
  <c r="J21" i="11"/>
  <c r="W21" i="11" s="1"/>
  <c r="J11" i="11"/>
  <c r="W11" i="11" s="1"/>
  <c r="P27" i="11"/>
  <c r="AC27" i="11" s="1"/>
  <c r="P19" i="11"/>
  <c r="AC19" i="11" s="1"/>
  <c r="P16" i="11"/>
  <c r="AC16" i="11" s="1"/>
  <c r="P12" i="11"/>
  <c r="AC12" i="11" s="1"/>
  <c r="P8" i="11"/>
  <c r="AC8" i="11" s="1"/>
  <c r="P23" i="11"/>
  <c r="AC23" i="11" s="1"/>
  <c r="P26" i="11"/>
  <c r="AC26" i="11" s="1"/>
  <c r="P18" i="11"/>
  <c r="AC18" i="11" s="1"/>
  <c r="P7" i="11"/>
  <c r="AC7" i="11" s="1"/>
  <c r="P6" i="11"/>
  <c r="AC6" i="11" s="1"/>
  <c r="P9" i="11"/>
  <c r="AC9" i="11" s="1"/>
  <c r="P14" i="11"/>
  <c r="AC14" i="11" s="1"/>
  <c r="P21" i="11"/>
  <c r="AC21" i="11" s="1"/>
  <c r="P24" i="11"/>
  <c r="AC24" i="11" s="1"/>
  <c r="P13" i="11"/>
  <c r="AC13" i="11" s="1"/>
  <c r="P28" i="11"/>
  <c r="AC28" i="11" s="1"/>
  <c r="P10" i="11"/>
  <c r="AC10" i="11" s="1"/>
  <c r="P15" i="11"/>
  <c r="AC15" i="11" s="1"/>
  <c r="P22" i="11"/>
  <c r="AC22" i="11" s="1"/>
  <c r="P20" i="11"/>
  <c r="AC20" i="11" s="1"/>
  <c r="P11" i="11"/>
  <c r="AC11" i="11" s="1"/>
  <c r="P30" i="11"/>
  <c r="AC30" i="11" s="1"/>
  <c r="P25" i="11"/>
  <c r="AC25" i="11" s="1"/>
  <c r="P17" i="11"/>
  <c r="AC17" i="11" s="1"/>
  <c r="P29" i="11"/>
  <c r="AC29" i="11" s="1"/>
  <c r="R29" i="10"/>
  <c r="AE29" i="10" s="1"/>
  <c r="R27" i="10"/>
  <c r="AE27" i="10" s="1"/>
  <c r="R26" i="10"/>
  <c r="AE26" i="10" s="1"/>
  <c r="R25" i="10"/>
  <c r="AE25" i="10" s="1"/>
  <c r="R23" i="10"/>
  <c r="AE23" i="10" s="1"/>
  <c r="R22" i="10"/>
  <c r="AE22" i="10" s="1"/>
  <c r="R21" i="10"/>
  <c r="AE21" i="10" s="1"/>
  <c r="R19" i="10"/>
  <c r="AE19" i="10" s="1"/>
  <c r="R18" i="10"/>
  <c r="AE18" i="10" s="1"/>
  <c r="R17" i="10"/>
  <c r="AE17" i="10" s="1"/>
  <c r="R15" i="10"/>
  <c r="AE15" i="10" s="1"/>
  <c r="R11" i="10"/>
  <c r="AE11" i="10" s="1"/>
  <c r="R9" i="10"/>
  <c r="AE9" i="10" s="1"/>
  <c r="R8" i="10"/>
  <c r="AE8" i="10" s="1"/>
  <c r="R7" i="10"/>
  <c r="AE7" i="10" s="1"/>
  <c r="R13" i="10"/>
  <c r="AE13" i="10" s="1"/>
  <c r="R20" i="10"/>
  <c r="AE20" i="10" s="1"/>
  <c r="R6" i="10"/>
  <c r="AE6" i="10" s="1"/>
  <c r="R30" i="10"/>
  <c r="AE30" i="10" s="1"/>
  <c r="R24" i="10"/>
  <c r="AE24" i="10" s="1"/>
  <c r="R16" i="10"/>
  <c r="AE16" i="10" s="1"/>
  <c r="R10" i="10"/>
  <c r="AE10" i="10" s="1"/>
  <c r="R28" i="10"/>
  <c r="AE28" i="10" s="1"/>
  <c r="R14" i="10"/>
  <c r="AE14" i="10" s="1"/>
  <c r="R12" i="10"/>
  <c r="AE12" i="10" s="1"/>
  <c r="P15" i="10"/>
  <c r="AC15" i="10" s="1"/>
  <c r="P11" i="10"/>
  <c r="AC11" i="10" s="1"/>
  <c r="P14" i="10"/>
  <c r="AC14" i="10" s="1"/>
  <c r="P10" i="10"/>
  <c r="AC10" i="10" s="1"/>
  <c r="P9" i="10"/>
  <c r="AC9" i="10" s="1"/>
  <c r="P13" i="10"/>
  <c r="AC13" i="10" s="1"/>
  <c r="P29" i="10"/>
  <c r="AC29" i="10" s="1"/>
  <c r="P25" i="10"/>
  <c r="AC25" i="10" s="1"/>
  <c r="P21" i="10"/>
  <c r="AC21" i="10" s="1"/>
  <c r="P17" i="10"/>
  <c r="AC17" i="10" s="1"/>
  <c r="P7" i="10"/>
  <c r="AC7" i="10" s="1"/>
  <c r="P6" i="10"/>
  <c r="AC6" i="10" s="1"/>
  <c r="P18" i="10"/>
  <c r="AC18" i="10" s="1"/>
  <c r="P19" i="10"/>
  <c r="AC19" i="10" s="1"/>
  <c r="P12" i="10"/>
  <c r="AC12" i="10" s="1"/>
  <c r="P22" i="10"/>
  <c r="AC22" i="10" s="1"/>
  <c r="P23" i="10"/>
  <c r="AC23" i="10" s="1"/>
  <c r="P20" i="10"/>
  <c r="AC20" i="10" s="1"/>
  <c r="P8" i="10"/>
  <c r="AC8" i="10" s="1"/>
  <c r="P30" i="10"/>
  <c r="AC30" i="10" s="1"/>
  <c r="P26" i="10"/>
  <c r="AC26" i="10" s="1"/>
  <c r="P27" i="10"/>
  <c r="AC27" i="10" s="1"/>
  <c r="P24" i="10"/>
  <c r="AC24" i="10" s="1"/>
  <c r="P16" i="10"/>
  <c r="AC16" i="10" s="1"/>
  <c r="P28" i="10"/>
  <c r="AC28" i="10" s="1"/>
  <c r="N29" i="10"/>
  <c r="AA29" i="10" s="1"/>
  <c r="N25" i="10"/>
  <c r="AA25" i="10" s="1"/>
  <c r="N21" i="10"/>
  <c r="AA21" i="10" s="1"/>
  <c r="N17" i="10"/>
  <c r="AA17" i="10" s="1"/>
  <c r="N11" i="10"/>
  <c r="AA11" i="10" s="1"/>
  <c r="N7" i="10"/>
  <c r="AA7" i="10" s="1"/>
  <c r="N15" i="10"/>
  <c r="AA15" i="10" s="1"/>
  <c r="N24" i="10"/>
  <c r="AA24" i="10" s="1"/>
  <c r="N28" i="10"/>
  <c r="AA28" i="10" s="1"/>
  <c r="N8" i="10"/>
  <c r="AA8" i="10" s="1"/>
  <c r="N9" i="10"/>
  <c r="AA9" i="10" s="1"/>
  <c r="N13" i="10"/>
  <c r="AA13" i="10" s="1"/>
  <c r="N20" i="10"/>
  <c r="AA20" i="10" s="1"/>
  <c r="N27" i="10"/>
  <c r="AA27" i="10" s="1"/>
  <c r="N12" i="10"/>
  <c r="AA12" i="10" s="1"/>
  <c r="N16" i="10"/>
  <c r="AA16" i="10" s="1"/>
  <c r="N6" i="10"/>
  <c r="AA6" i="10" s="1"/>
  <c r="N14" i="10"/>
  <c r="AA14" i="10" s="1"/>
  <c r="N18" i="10"/>
  <c r="AA18" i="10" s="1"/>
  <c r="N10" i="10"/>
  <c r="AA10" i="10" s="1"/>
  <c r="N30" i="10"/>
  <c r="AA30" i="10" s="1"/>
  <c r="N19" i="10"/>
  <c r="AA19" i="10" s="1"/>
  <c r="N22" i="10"/>
  <c r="AA22" i="10" s="1"/>
  <c r="N23" i="10"/>
  <c r="AA23" i="10" s="1"/>
  <c r="N26" i="10"/>
  <c r="AA26" i="10" s="1"/>
  <c r="M28" i="10"/>
  <c r="Z28" i="10" s="1"/>
  <c r="M27" i="10"/>
  <c r="Z27" i="10" s="1"/>
  <c r="M26" i="10"/>
  <c r="Z26" i="10" s="1"/>
  <c r="M24" i="10"/>
  <c r="Z24" i="10" s="1"/>
  <c r="M23" i="10"/>
  <c r="Z23" i="10" s="1"/>
  <c r="M22" i="10"/>
  <c r="Z22" i="10" s="1"/>
  <c r="M20" i="10"/>
  <c r="Z20" i="10" s="1"/>
  <c r="M19" i="10"/>
  <c r="Z19" i="10" s="1"/>
  <c r="M18" i="10"/>
  <c r="Z18" i="10" s="1"/>
  <c r="M10" i="10"/>
  <c r="Z10" i="10" s="1"/>
  <c r="M9" i="10"/>
  <c r="Z9" i="10" s="1"/>
  <c r="M8" i="10"/>
  <c r="Z8" i="10" s="1"/>
  <c r="M6" i="10"/>
  <c r="Z6" i="10" s="1"/>
  <c r="M21" i="10"/>
  <c r="Z21" i="10" s="1"/>
  <c r="M11" i="10"/>
  <c r="Z11" i="10" s="1"/>
  <c r="M25" i="10"/>
  <c r="Z25" i="10" s="1"/>
  <c r="M16" i="10"/>
  <c r="Z16" i="10" s="1"/>
  <c r="M13" i="10"/>
  <c r="Z13" i="10" s="1"/>
  <c r="M14" i="10"/>
  <c r="Z14" i="10" s="1"/>
  <c r="M29" i="10"/>
  <c r="Z29" i="10" s="1"/>
  <c r="M17" i="10"/>
  <c r="Z17" i="10" s="1"/>
  <c r="M12" i="10"/>
  <c r="Z12" i="10" s="1"/>
  <c r="M30" i="10"/>
  <c r="Z30" i="10" s="1"/>
  <c r="M7" i="10"/>
  <c r="Z7" i="10" s="1"/>
  <c r="M15" i="10"/>
  <c r="Z15" i="10" s="1"/>
  <c r="O15" i="10"/>
  <c r="AB15" i="10" s="1"/>
  <c r="O29" i="10"/>
  <c r="AB29" i="10" s="1"/>
  <c r="O25" i="10"/>
  <c r="AB25" i="10" s="1"/>
  <c r="O21" i="10"/>
  <c r="AB21" i="10" s="1"/>
  <c r="O17" i="10"/>
  <c r="AB17" i="10" s="1"/>
  <c r="O14" i="10"/>
  <c r="AB14" i="10" s="1"/>
  <c r="O7" i="10"/>
  <c r="AB7" i="10" s="1"/>
  <c r="O11" i="10"/>
  <c r="AB11" i="10" s="1"/>
  <c r="O8" i="10"/>
  <c r="AB8" i="10" s="1"/>
  <c r="O20" i="10"/>
  <c r="AB20" i="10" s="1"/>
  <c r="O30" i="10"/>
  <c r="AB30" i="10" s="1"/>
  <c r="O24" i="10"/>
  <c r="AB24" i="10" s="1"/>
  <c r="O10" i="10"/>
  <c r="AB10" i="10" s="1"/>
  <c r="O19" i="10"/>
  <c r="AB19" i="10" s="1"/>
  <c r="O28" i="10"/>
  <c r="AB28" i="10" s="1"/>
  <c r="O12" i="10"/>
  <c r="AB12" i="10" s="1"/>
  <c r="O18" i="10"/>
  <c r="AB18" i="10" s="1"/>
  <c r="O23" i="10"/>
  <c r="AB23" i="10" s="1"/>
  <c r="O16" i="10"/>
  <c r="AB16" i="10" s="1"/>
  <c r="O9" i="10"/>
  <c r="AB9" i="10" s="1"/>
  <c r="O22" i="10"/>
  <c r="AB22" i="10" s="1"/>
  <c r="O13" i="10"/>
  <c r="AB13" i="10" s="1"/>
  <c r="O27" i="10"/>
  <c r="AB27" i="10" s="1"/>
  <c r="O6" i="10"/>
  <c r="AB6" i="10" s="1"/>
  <c r="O26" i="10"/>
  <c r="AB26" i="10" s="1"/>
  <c r="Q30" i="10"/>
  <c r="AD30" i="10" s="1"/>
  <c r="Q28" i="10"/>
  <c r="AD28" i="10" s="1"/>
  <c r="Q24" i="10"/>
  <c r="AD24" i="10" s="1"/>
  <c r="Q20" i="10"/>
  <c r="AD20" i="10" s="1"/>
  <c r="Q16" i="10"/>
  <c r="AD16" i="10" s="1"/>
  <c r="Q27" i="10"/>
  <c r="AD27" i="10" s="1"/>
  <c r="Q23" i="10"/>
  <c r="AD23" i="10" s="1"/>
  <c r="Q19" i="10"/>
  <c r="AD19" i="10" s="1"/>
  <c r="Q26" i="10"/>
  <c r="AD26" i="10" s="1"/>
  <c r="Q22" i="10"/>
  <c r="AD22" i="10" s="1"/>
  <c r="Q18" i="10"/>
  <c r="AD18" i="10" s="1"/>
  <c r="Q10" i="10"/>
  <c r="AD10" i="10" s="1"/>
  <c r="Q8" i="10"/>
  <c r="AD8" i="10" s="1"/>
  <c r="Q6" i="10"/>
  <c r="AD6" i="10" s="1"/>
  <c r="Q9" i="10"/>
  <c r="AD9" i="10" s="1"/>
  <c r="Q14" i="10"/>
  <c r="AD14" i="10" s="1"/>
  <c r="Q7" i="10"/>
  <c r="AD7" i="10" s="1"/>
  <c r="Q15" i="10"/>
  <c r="AD15" i="10" s="1"/>
  <c r="Q25" i="10"/>
  <c r="AD25" i="10" s="1"/>
  <c r="Q29" i="10"/>
  <c r="AD29" i="10" s="1"/>
  <c r="Q12" i="10"/>
  <c r="AD12" i="10" s="1"/>
  <c r="Q13" i="10"/>
  <c r="AD13" i="10" s="1"/>
  <c r="Q17" i="10"/>
  <c r="AD17" i="10" s="1"/>
  <c r="Q11" i="10"/>
  <c r="AD11" i="10" s="1"/>
  <c r="Q21" i="10"/>
  <c r="AD21" i="10" s="1"/>
  <c r="L15" i="10"/>
  <c r="Y15" i="10" s="1"/>
  <c r="L11" i="10"/>
  <c r="Y11" i="10" s="1"/>
  <c r="L29" i="10"/>
  <c r="Y29" i="10" s="1"/>
  <c r="L25" i="10"/>
  <c r="Y25" i="10" s="1"/>
  <c r="L21" i="10"/>
  <c r="Y21" i="10" s="1"/>
  <c r="L17" i="10"/>
  <c r="Y17" i="10" s="1"/>
  <c r="L14" i="10"/>
  <c r="Y14" i="10" s="1"/>
  <c r="L28" i="10"/>
  <c r="Y28" i="10" s="1"/>
  <c r="L24" i="10"/>
  <c r="Y24" i="10" s="1"/>
  <c r="L20" i="10"/>
  <c r="Y20" i="10" s="1"/>
  <c r="L27" i="10"/>
  <c r="Y27" i="10" s="1"/>
  <c r="L23" i="10"/>
  <c r="Y23" i="10" s="1"/>
  <c r="L19" i="10"/>
  <c r="Y19" i="10" s="1"/>
  <c r="L7" i="10"/>
  <c r="Y7" i="10" s="1"/>
  <c r="L9" i="10"/>
  <c r="Y9" i="10" s="1"/>
  <c r="L13" i="10"/>
  <c r="Y13" i="10" s="1"/>
  <c r="L6" i="10"/>
  <c r="Y6" i="10" s="1"/>
  <c r="L10" i="10"/>
  <c r="Y10" i="10" s="1"/>
  <c r="L26" i="10"/>
  <c r="Y26" i="10" s="1"/>
  <c r="L16" i="10"/>
  <c r="Y16" i="10" s="1"/>
  <c r="L18" i="10"/>
  <c r="Y18" i="10" s="1"/>
  <c r="L12" i="10"/>
  <c r="Y12" i="10" s="1"/>
  <c r="L22" i="10"/>
  <c r="Y22" i="10" s="1"/>
  <c r="L8" i="10"/>
  <c r="Y8" i="10" s="1"/>
  <c r="L30" i="10"/>
  <c r="Y30" i="10" s="1"/>
  <c r="J29" i="10"/>
  <c r="W29" i="10" s="1"/>
  <c r="J25" i="10"/>
  <c r="W25" i="10" s="1"/>
  <c r="J21" i="10"/>
  <c r="W21" i="10" s="1"/>
  <c r="J17" i="10"/>
  <c r="W17" i="10" s="1"/>
  <c r="J9" i="10"/>
  <c r="W9" i="10" s="1"/>
  <c r="J11" i="10"/>
  <c r="W11" i="10" s="1"/>
  <c r="J15" i="10"/>
  <c r="W15" i="10" s="1"/>
  <c r="J12" i="10"/>
  <c r="W12" i="10" s="1"/>
  <c r="J8" i="10"/>
  <c r="W8" i="10" s="1"/>
  <c r="J7" i="10"/>
  <c r="W7" i="10" s="1"/>
  <c r="J27" i="10"/>
  <c r="W27" i="10" s="1"/>
  <c r="J14" i="10"/>
  <c r="W14" i="10" s="1"/>
  <c r="J18" i="10"/>
  <c r="W18" i="10" s="1"/>
  <c r="J23" i="10"/>
  <c r="W23" i="10" s="1"/>
  <c r="J30" i="10"/>
  <c r="W30" i="10" s="1"/>
  <c r="J19" i="10"/>
  <c r="W19" i="10" s="1"/>
  <c r="J20" i="10"/>
  <c r="W20" i="10" s="1"/>
  <c r="J16" i="10"/>
  <c r="W16" i="10" s="1"/>
  <c r="J6" i="10"/>
  <c r="W6" i="10" s="1"/>
  <c r="J26" i="10"/>
  <c r="W26" i="10" s="1"/>
  <c r="J24" i="10"/>
  <c r="W24" i="10" s="1"/>
  <c r="J10" i="10"/>
  <c r="W10" i="10" s="1"/>
  <c r="J22" i="10"/>
  <c r="W22" i="10" s="1"/>
  <c r="J13" i="10"/>
  <c r="W13" i="10" s="1"/>
  <c r="J28" i="10"/>
  <c r="W28" i="10" s="1"/>
  <c r="K15" i="10"/>
  <c r="X15" i="10" s="1"/>
  <c r="K29" i="10"/>
  <c r="X29" i="10" s="1"/>
  <c r="K25" i="10"/>
  <c r="X25" i="10" s="1"/>
  <c r="K21" i="10"/>
  <c r="X21" i="10" s="1"/>
  <c r="K17" i="10"/>
  <c r="X17" i="10" s="1"/>
  <c r="K10" i="10"/>
  <c r="X10" i="10" s="1"/>
  <c r="K14" i="10"/>
  <c r="X14" i="10" s="1"/>
  <c r="K11" i="10"/>
  <c r="X11" i="10" s="1"/>
  <c r="K8" i="10"/>
  <c r="X8" i="10" s="1"/>
  <c r="K26" i="10"/>
  <c r="X26" i="10" s="1"/>
  <c r="K22" i="10"/>
  <c r="X22" i="10" s="1"/>
  <c r="K18" i="10"/>
  <c r="X18" i="10" s="1"/>
  <c r="K7" i="10"/>
  <c r="X7" i="10" s="1"/>
  <c r="K6" i="10"/>
  <c r="X6" i="10" s="1"/>
  <c r="K12" i="10"/>
  <c r="X12" i="10" s="1"/>
  <c r="K23" i="10"/>
  <c r="X23" i="10" s="1"/>
  <c r="K27" i="10"/>
  <c r="X27" i="10" s="1"/>
  <c r="K30" i="10"/>
  <c r="X30" i="10" s="1"/>
  <c r="K28" i="10"/>
  <c r="X28" i="10" s="1"/>
  <c r="K13" i="10"/>
  <c r="X13" i="10" s="1"/>
  <c r="K24" i="10"/>
  <c r="X24" i="10" s="1"/>
  <c r="K19" i="10"/>
  <c r="X19" i="10" s="1"/>
  <c r="K20" i="10"/>
  <c r="X20" i="10" s="1"/>
  <c r="K16" i="10"/>
  <c r="X16" i="10" s="1"/>
  <c r="K9" i="10"/>
  <c r="X9" i="10" s="1"/>
  <c r="N25" i="9"/>
  <c r="AA25" i="9" s="1"/>
  <c r="N24" i="9"/>
  <c r="AA24" i="9" s="1"/>
  <c r="N17" i="9"/>
  <c r="AA17" i="9" s="1"/>
  <c r="N15" i="9"/>
  <c r="AA15" i="9" s="1"/>
  <c r="N11" i="9"/>
  <c r="AA11" i="9" s="1"/>
  <c r="N8" i="9"/>
  <c r="AA8" i="9" s="1"/>
  <c r="N7" i="9"/>
  <c r="AA7" i="9" s="1"/>
  <c r="N28" i="9"/>
  <c r="AA28" i="9" s="1"/>
  <c r="N20" i="9"/>
  <c r="AA20" i="9" s="1"/>
  <c r="N6" i="9"/>
  <c r="AA6" i="9" s="1"/>
  <c r="N30" i="9"/>
  <c r="AA30" i="9" s="1"/>
  <c r="N19" i="9"/>
  <c r="AA19" i="9" s="1"/>
  <c r="N10" i="9"/>
  <c r="AA10" i="9" s="1"/>
  <c r="N22" i="9"/>
  <c r="AA22" i="9" s="1"/>
  <c r="N18" i="9"/>
  <c r="AA18" i="9" s="1"/>
  <c r="N21" i="9"/>
  <c r="AA21" i="9" s="1"/>
  <c r="N14" i="9"/>
  <c r="AA14" i="9" s="1"/>
  <c r="N27" i="9"/>
  <c r="AA27" i="9" s="1"/>
  <c r="N26" i="9"/>
  <c r="AA26" i="9" s="1"/>
  <c r="N29" i="9"/>
  <c r="AA29" i="9" s="1"/>
  <c r="N9" i="9"/>
  <c r="AA9" i="9" s="1"/>
  <c r="N12" i="9"/>
  <c r="AA12" i="9" s="1"/>
  <c r="N23" i="9"/>
  <c r="AA23" i="9" s="1"/>
  <c r="N13" i="9"/>
  <c r="AA13" i="9" s="1"/>
  <c r="N16" i="9"/>
  <c r="AA16" i="9" s="1"/>
  <c r="P26" i="9"/>
  <c r="AC26" i="9" s="1"/>
  <c r="P18" i="9"/>
  <c r="AC18" i="9" s="1"/>
  <c r="P23" i="9"/>
  <c r="AC23" i="9" s="1"/>
  <c r="P15" i="9"/>
  <c r="AC15" i="9" s="1"/>
  <c r="P11" i="9"/>
  <c r="AC11" i="9" s="1"/>
  <c r="P14" i="9"/>
  <c r="AC14" i="9" s="1"/>
  <c r="P13" i="9"/>
  <c r="AC13" i="9" s="1"/>
  <c r="P9" i="9"/>
  <c r="AC9" i="9" s="1"/>
  <c r="P7" i="9"/>
  <c r="AC7" i="9" s="1"/>
  <c r="P27" i="9"/>
  <c r="AC27" i="9" s="1"/>
  <c r="P19" i="9"/>
  <c r="AC19" i="9" s="1"/>
  <c r="P10" i="9"/>
  <c r="AC10" i="9" s="1"/>
  <c r="P25" i="9"/>
  <c r="AC25" i="9" s="1"/>
  <c r="P6" i="9"/>
  <c r="AC6" i="9" s="1"/>
  <c r="P8" i="9"/>
  <c r="AC8" i="9" s="1"/>
  <c r="P16" i="9"/>
  <c r="AC16" i="9" s="1"/>
  <c r="P21" i="9"/>
  <c r="AC21" i="9" s="1"/>
  <c r="P20" i="9"/>
  <c r="AC20" i="9" s="1"/>
  <c r="P24" i="9"/>
  <c r="AC24" i="9" s="1"/>
  <c r="P28" i="9"/>
  <c r="AC28" i="9" s="1"/>
  <c r="P17" i="9"/>
  <c r="AC17" i="9" s="1"/>
  <c r="P22" i="9"/>
  <c r="AC22" i="9" s="1"/>
  <c r="P30" i="9"/>
  <c r="AC30" i="9" s="1"/>
  <c r="P12" i="9"/>
  <c r="AC12" i="9" s="1"/>
  <c r="P29" i="9"/>
  <c r="AC29" i="9" s="1"/>
  <c r="K7" i="9"/>
  <c r="X7" i="9" s="1"/>
  <c r="K27" i="9"/>
  <c r="X27" i="9" s="1"/>
  <c r="K24" i="9"/>
  <c r="X24" i="9" s="1"/>
  <c r="K19" i="9"/>
  <c r="X19" i="9" s="1"/>
  <c r="K15" i="9"/>
  <c r="X15" i="9" s="1"/>
  <c r="K11" i="9"/>
  <c r="X11" i="9" s="1"/>
  <c r="K28" i="9"/>
  <c r="X28" i="9" s="1"/>
  <c r="K20" i="9"/>
  <c r="X20" i="9" s="1"/>
  <c r="K14" i="9"/>
  <c r="X14" i="9" s="1"/>
  <c r="K10" i="9"/>
  <c r="X10" i="9" s="1"/>
  <c r="K23" i="9"/>
  <c r="X23" i="9" s="1"/>
  <c r="K8" i="9"/>
  <c r="X8" i="9" s="1"/>
  <c r="K18" i="9"/>
  <c r="X18" i="9" s="1"/>
  <c r="K29" i="9"/>
  <c r="X29" i="9" s="1"/>
  <c r="K6" i="9"/>
  <c r="X6" i="9" s="1"/>
  <c r="K9" i="9"/>
  <c r="X9" i="9" s="1"/>
  <c r="K21" i="9"/>
  <c r="X21" i="9" s="1"/>
  <c r="K30" i="9"/>
  <c r="X30" i="9" s="1"/>
  <c r="K12" i="9"/>
  <c r="X12" i="9" s="1"/>
  <c r="K17" i="9"/>
  <c r="X17" i="9" s="1"/>
  <c r="K13" i="9"/>
  <c r="X13" i="9" s="1"/>
  <c r="K22" i="9"/>
  <c r="X22" i="9" s="1"/>
  <c r="K25" i="9"/>
  <c r="X25" i="9" s="1"/>
  <c r="K16" i="9"/>
  <c r="X16" i="9" s="1"/>
  <c r="K26" i="9"/>
  <c r="X26" i="9" s="1"/>
  <c r="L27" i="9"/>
  <c r="Y27" i="9" s="1"/>
  <c r="L19" i="9"/>
  <c r="Y19" i="9" s="1"/>
  <c r="L26" i="9"/>
  <c r="Y26" i="9" s="1"/>
  <c r="L18" i="9"/>
  <c r="Y18" i="9" s="1"/>
  <c r="L15" i="9"/>
  <c r="Y15" i="9" s="1"/>
  <c r="L11" i="9"/>
  <c r="Y11" i="9" s="1"/>
  <c r="L23" i="9"/>
  <c r="Y23" i="9" s="1"/>
  <c r="L30" i="9"/>
  <c r="Y30" i="9" s="1"/>
  <c r="L22" i="9"/>
  <c r="Y22" i="9" s="1"/>
  <c r="L7" i="9"/>
  <c r="Y7" i="9" s="1"/>
  <c r="L17" i="9"/>
  <c r="Y17" i="9" s="1"/>
  <c r="L8" i="9"/>
  <c r="Y8" i="9" s="1"/>
  <c r="L13" i="9"/>
  <c r="Y13" i="9" s="1"/>
  <c r="L12" i="9"/>
  <c r="Y12" i="9" s="1"/>
  <c r="L29" i="9"/>
  <c r="Y29" i="9" s="1"/>
  <c r="L6" i="9"/>
  <c r="Y6" i="9" s="1"/>
  <c r="L9" i="9"/>
  <c r="Y9" i="9" s="1"/>
  <c r="L14" i="9"/>
  <c r="Y14" i="9" s="1"/>
  <c r="L16" i="9"/>
  <c r="Y16" i="9" s="1"/>
  <c r="L21" i="9"/>
  <c r="Y21" i="9" s="1"/>
  <c r="L10" i="9"/>
  <c r="Y10" i="9" s="1"/>
  <c r="L25" i="9"/>
  <c r="Y25" i="9" s="1"/>
  <c r="L20" i="9"/>
  <c r="Y20" i="9" s="1"/>
  <c r="L24" i="9"/>
  <c r="Y24" i="9" s="1"/>
  <c r="L28" i="9"/>
  <c r="Y28" i="9" s="1"/>
  <c r="J28" i="9"/>
  <c r="W28" i="9" s="1"/>
  <c r="J20" i="9"/>
  <c r="W20" i="9" s="1"/>
  <c r="J8" i="9"/>
  <c r="W8" i="9" s="1"/>
  <c r="J7" i="9"/>
  <c r="W7" i="9" s="1"/>
  <c r="J24" i="9"/>
  <c r="W24" i="9" s="1"/>
  <c r="J16" i="9"/>
  <c r="W16" i="9" s="1"/>
  <c r="J15" i="9"/>
  <c r="W15" i="9" s="1"/>
  <c r="J13" i="9"/>
  <c r="W13" i="9" s="1"/>
  <c r="J9" i="9"/>
  <c r="W9" i="9" s="1"/>
  <c r="J12" i="9"/>
  <c r="W12" i="9" s="1"/>
  <c r="J11" i="9"/>
  <c r="W11" i="9" s="1"/>
  <c r="J26" i="9"/>
  <c r="W26" i="9" s="1"/>
  <c r="J6" i="9"/>
  <c r="W6" i="9" s="1"/>
  <c r="J30" i="9"/>
  <c r="W30" i="9" s="1"/>
  <c r="J25" i="9"/>
  <c r="W25" i="9" s="1"/>
  <c r="J10" i="9"/>
  <c r="W10" i="9" s="1"/>
  <c r="J22" i="9"/>
  <c r="W22" i="9" s="1"/>
  <c r="J23" i="9"/>
  <c r="W23" i="9" s="1"/>
  <c r="J18" i="9"/>
  <c r="W18" i="9" s="1"/>
  <c r="J14" i="9"/>
  <c r="W14" i="9" s="1"/>
  <c r="J29" i="9"/>
  <c r="W29" i="9" s="1"/>
  <c r="J19" i="9"/>
  <c r="W19" i="9" s="1"/>
  <c r="J21" i="9"/>
  <c r="W21" i="9" s="1"/>
  <c r="J17" i="9"/>
  <c r="W17" i="9" s="1"/>
  <c r="J27" i="9"/>
  <c r="W27" i="9" s="1"/>
  <c r="J27" i="8"/>
  <c r="W27" i="8" s="1"/>
  <c r="J23" i="8"/>
  <c r="W23" i="8" s="1"/>
  <c r="J19" i="8"/>
  <c r="W19" i="8" s="1"/>
  <c r="J29" i="8"/>
  <c r="W29" i="8" s="1"/>
  <c r="J25" i="8"/>
  <c r="W25" i="8" s="1"/>
  <c r="J21" i="8"/>
  <c r="W21" i="8" s="1"/>
  <c r="J17" i="8"/>
  <c r="W17" i="8" s="1"/>
  <c r="J11" i="8"/>
  <c r="W11" i="8" s="1"/>
  <c r="J14" i="8"/>
  <c r="W14" i="8" s="1"/>
  <c r="J18" i="8"/>
  <c r="W18" i="8" s="1"/>
  <c r="J7" i="8"/>
  <c r="W7" i="8" s="1"/>
  <c r="J30" i="8"/>
  <c r="W30" i="8" s="1"/>
  <c r="J26" i="8"/>
  <c r="W26" i="8" s="1"/>
  <c r="J22" i="8"/>
  <c r="W22" i="8" s="1"/>
  <c r="J9" i="8"/>
  <c r="W9" i="8" s="1"/>
  <c r="J12" i="8"/>
  <c r="W12" i="8" s="1"/>
  <c r="J8" i="8"/>
  <c r="W8" i="8" s="1"/>
  <c r="J13" i="8"/>
  <c r="W13" i="8" s="1"/>
  <c r="J20" i="8"/>
  <c r="W20" i="8" s="1"/>
  <c r="J10" i="8"/>
  <c r="W10" i="8" s="1"/>
  <c r="J6" i="8"/>
  <c r="W6" i="8" s="1"/>
  <c r="J16" i="8"/>
  <c r="W16" i="8" s="1"/>
  <c r="J15" i="8"/>
  <c r="W15" i="8" s="1"/>
  <c r="J28" i="8"/>
  <c r="W28" i="8" s="1"/>
  <c r="J24" i="8"/>
  <c r="W24" i="8" s="1"/>
  <c r="N29" i="8"/>
  <c r="AA29" i="8" s="1"/>
  <c r="N25" i="8"/>
  <c r="AA25" i="8" s="1"/>
  <c r="N21" i="8"/>
  <c r="AA21" i="8" s="1"/>
  <c r="N17" i="8"/>
  <c r="AA17" i="8" s="1"/>
  <c r="N11" i="8"/>
  <c r="AA11" i="8" s="1"/>
  <c r="N9" i="8"/>
  <c r="AA9" i="8" s="1"/>
  <c r="N14" i="8"/>
  <c r="AA14" i="8" s="1"/>
  <c r="N7" i="8"/>
  <c r="AA7" i="8" s="1"/>
  <c r="N13" i="8"/>
  <c r="AA13" i="8" s="1"/>
  <c r="N8" i="8"/>
  <c r="AA8" i="8" s="1"/>
  <c r="N20" i="8"/>
  <c r="AA20" i="8" s="1"/>
  <c r="N27" i="8"/>
  <c r="AA27" i="8" s="1"/>
  <c r="N30" i="8"/>
  <c r="AA30" i="8" s="1"/>
  <c r="N15" i="8"/>
  <c r="AA15" i="8" s="1"/>
  <c r="N10" i="8"/>
  <c r="AA10" i="8" s="1"/>
  <c r="N18" i="8"/>
  <c r="AA18" i="8" s="1"/>
  <c r="N24" i="8"/>
  <c r="AA24" i="8" s="1"/>
  <c r="N6" i="8"/>
  <c r="AA6" i="8" s="1"/>
  <c r="N16" i="8"/>
  <c r="AA16" i="8" s="1"/>
  <c r="N12" i="8"/>
  <c r="AA12" i="8" s="1"/>
  <c r="N28" i="8"/>
  <c r="AA28" i="8" s="1"/>
  <c r="N23" i="8"/>
  <c r="AA23" i="8" s="1"/>
  <c r="N26" i="8"/>
  <c r="AA26" i="8" s="1"/>
  <c r="N19" i="8"/>
  <c r="AA19" i="8" s="1"/>
  <c r="N22" i="8"/>
  <c r="AA22" i="8" s="1"/>
  <c r="Q27" i="8"/>
  <c r="AD27" i="8" s="1"/>
  <c r="Q23" i="8"/>
  <c r="AD23" i="8" s="1"/>
  <c r="Q19" i="8"/>
  <c r="AD19" i="8" s="1"/>
  <c r="Q28" i="8"/>
  <c r="AD28" i="8" s="1"/>
  <c r="Q24" i="8"/>
  <c r="AD24" i="8" s="1"/>
  <c r="Q20" i="8"/>
  <c r="AD20" i="8" s="1"/>
  <c r="Q6" i="8"/>
  <c r="AD6" i="8" s="1"/>
  <c r="Q30" i="8"/>
  <c r="AD30" i="8" s="1"/>
  <c r="Q26" i="8"/>
  <c r="AD26" i="8" s="1"/>
  <c r="Q22" i="8"/>
  <c r="AD22" i="8" s="1"/>
  <c r="Q18" i="8"/>
  <c r="AD18" i="8" s="1"/>
  <c r="Q13" i="8"/>
  <c r="AD13" i="8" s="1"/>
  <c r="Q25" i="8"/>
  <c r="AD25" i="8" s="1"/>
  <c r="Q7" i="8"/>
  <c r="AD7" i="8" s="1"/>
  <c r="Q12" i="8"/>
  <c r="AD12" i="8" s="1"/>
  <c r="Q29" i="8"/>
  <c r="AD29" i="8" s="1"/>
  <c r="Q8" i="8"/>
  <c r="AD8" i="8" s="1"/>
  <c r="Q14" i="8"/>
  <c r="AD14" i="8" s="1"/>
  <c r="Q11" i="8"/>
  <c r="AD11" i="8" s="1"/>
  <c r="Q10" i="8"/>
  <c r="AD10" i="8" s="1"/>
  <c r="Q15" i="8"/>
  <c r="AD15" i="8" s="1"/>
  <c r="Q16" i="8"/>
  <c r="AD16" i="8" s="1"/>
  <c r="Q21" i="8"/>
  <c r="AD21" i="8" s="1"/>
  <c r="Q17" i="8"/>
  <c r="AD17" i="8" s="1"/>
  <c r="Q9" i="8"/>
  <c r="AD9" i="8" s="1"/>
  <c r="O30" i="8"/>
  <c r="AB30" i="8" s="1"/>
  <c r="O26" i="8"/>
  <c r="AB26" i="8" s="1"/>
  <c r="O22" i="8"/>
  <c r="AB22" i="8" s="1"/>
  <c r="O18" i="8"/>
  <c r="AB18" i="8" s="1"/>
  <c r="O29" i="8"/>
  <c r="AB29" i="8" s="1"/>
  <c r="O25" i="8"/>
  <c r="AB25" i="8" s="1"/>
  <c r="O21" i="8"/>
  <c r="AB21" i="8" s="1"/>
  <c r="O17" i="8"/>
  <c r="AB17" i="8" s="1"/>
  <c r="O14" i="8"/>
  <c r="AB14" i="8" s="1"/>
  <c r="O7" i="8"/>
  <c r="AB7" i="8" s="1"/>
  <c r="O11" i="8"/>
  <c r="AB11" i="8" s="1"/>
  <c r="O15" i="8"/>
  <c r="AB15" i="8" s="1"/>
  <c r="O6" i="8"/>
  <c r="AB6" i="8" s="1"/>
  <c r="O13" i="8"/>
  <c r="AB13" i="8" s="1"/>
  <c r="O9" i="8"/>
  <c r="AB9" i="8" s="1"/>
  <c r="O19" i="8"/>
  <c r="AB19" i="8" s="1"/>
  <c r="O28" i="8"/>
  <c r="AB28" i="8" s="1"/>
  <c r="O12" i="8"/>
  <c r="AB12" i="8" s="1"/>
  <c r="O23" i="8"/>
  <c r="AB23" i="8" s="1"/>
  <c r="O8" i="8"/>
  <c r="AB8" i="8" s="1"/>
  <c r="O10" i="8"/>
  <c r="AB10" i="8" s="1"/>
  <c r="O16" i="8"/>
  <c r="AB16" i="8" s="1"/>
  <c r="O20" i="8"/>
  <c r="AB20" i="8" s="1"/>
  <c r="O27" i="8"/>
  <c r="AB27" i="8" s="1"/>
  <c r="O24" i="8"/>
  <c r="AB24" i="8" s="1"/>
  <c r="R30" i="8"/>
  <c r="AE30" i="8" s="1"/>
  <c r="R26" i="8"/>
  <c r="AE26" i="8" s="1"/>
  <c r="R22" i="8"/>
  <c r="AE22" i="8" s="1"/>
  <c r="R14" i="8"/>
  <c r="AE14" i="8" s="1"/>
  <c r="R11" i="8"/>
  <c r="AE11" i="8" s="1"/>
  <c r="R27" i="8"/>
  <c r="AE27" i="8" s="1"/>
  <c r="R23" i="8"/>
  <c r="AE23" i="8" s="1"/>
  <c r="R19" i="8"/>
  <c r="AE19" i="8" s="1"/>
  <c r="R7" i="8"/>
  <c r="AE7" i="8" s="1"/>
  <c r="R29" i="8"/>
  <c r="AE29" i="8" s="1"/>
  <c r="R25" i="8"/>
  <c r="AE25" i="8" s="1"/>
  <c r="R21" i="8"/>
  <c r="AE21" i="8" s="1"/>
  <c r="R18" i="8"/>
  <c r="AE18" i="8" s="1"/>
  <c r="R17" i="8"/>
  <c r="AE17" i="8" s="1"/>
  <c r="R9" i="8"/>
  <c r="AE9" i="8" s="1"/>
  <c r="R10" i="8"/>
  <c r="AE10" i="8" s="1"/>
  <c r="R24" i="8"/>
  <c r="AE24" i="8" s="1"/>
  <c r="R6" i="8"/>
  <c r="AE6" i="8" s="1"/>
  <c r="R15" i="8"/>
  <c r="AE15" i="8" s="1"/>
  <c r="R28" i="8"/>
  <c r="AE28" i="8" s="1"/>
  <c r="R8" i="8"/>
  <c r="AE8" i="8" s="1"/>
  <c r="R16" i="8"/>
  <c r="AE16" i="8" s="1"/>
  <c r="R12" i="8"/>
  <c r="AE12" i="8" s="1"/>
  <c r="R13" i="8"/>
  <c r="AE13" i="8" s="1"/>
  <c r="R20" i="8"/>
  <c r="AE20" i="8" s="1"/>
  <c r="K30" i="7"/>
  <c r="X30" i="7" s="1"/>
  <c r="K26" i="7"/>
  <c r="X26" i="7" s="1"/>
  <c r="K22" i="7"/>
  <c r="X22" i="7" s="1"/>
  <c r="K18" i="7"/>
  <c r="X18" i="7" s="1"/>
  <c r="K23" i="7"/>
  <c r="X23" i="7" s="1"/>
  <c r="K27" i="7"/>
  <c r="X27" i="7" s="1"/>
  <c r="K16" i="7"/>
  <c r="X16" i="7" s="1"/>
  <c r="K15" i="7"/>
  <c r="X15" i="7" s="1"/>
  <c r="K12" i="7"/>
  <c r="X12" i="7" s="1"/>
  <c r="K11" i="7"/>
  <c r="X11" i="7" s="1"/>
  <c r="K8" i="7"/>
  <c r="X8" i="7" s="1"/>
  <c r="K7" i="7"/>
  <c r="X7" i="7" s="1"/>
  <c r="K29" i="7"/>
  <c r="X29" i="7" s="1"/>
  <c r="K10" i="7"/>
  <c r="X10" i="7" s="1"/>
  <c r="K13" i="7"/>
  <c r="X13" i="7" s="1"/>
  <c r="K6" i="7"/>
  <c r="X6" i="7" s="1"/>
  <c r="K17" i="7"/>
  <c r="X17" i="7" s="1"/>
  <c r="K19" i="7"/>
  <c r="X19" i="7" s="1"/>
  <c r="K24" i="7"/>
  <c r="X24" i="7" s="1"/>
  <c r="K21" i="7"/>
  <c r="X21" i="7" s="1"/>
  <c r="K25" i="7"/>
  <c r="X25" i="7" s="1"/>
  <c r="K9" i="7"/>
  <c r="X9" i="7" s="1"/>
  <c r="K14" i="7"/>
  <c r="X14" i="7" s="1"/>
  <c r="K20" i="7"/>
  <c r="X20" i="7" s="1"/>
  <c r="K28" i="7"/>
  <c r="X28" i="7" s="1"/>
  <c r="J30" i="7"/>
  <c r="W30" i="7" s="1"/>
  <c r="J26" i="7"/>
  <c r="W26" i="7" s="1"/>
  <c r="J22" i="7"/>
  <c r="W22" i="7" s="1"/>
  <c r="J18" i="7"/>
  <c r="W18" i="7" s="1"/>
  <c r="J28" i="7"/>
  <c r="W28" i="7" s="1"/>
  <c r="J24" i="7"/>
  <c r="W24" i="7" s="1"/>
  <c r="J20" i="7"/>
  <c r="W20" i="7" s="1"/>
  <c r="J12" i="7"/>
  <c r="W12" i="7" s="1"/>
  <c r="J13" i="7"/>
  <c r="W13" i="7" s="1"/>
  <c r="J16" i="7"/>
  <c r="W16" i="7" s="1"/>
  <c r="J8" i="7"/>
  <c r="W8" i="7" s="1"/>
  <c r="J9" i="7"/>
  <c r="W9" i="7" s="1"/>
  <c r="J19" i="7"/>
  <c r="W19" i="7" s="1"/>
  <c r="J14" i="7"/>
  <c r="W14" i="7" s="1"/>
  <c r="J27" i="7"/>
  <c r="W27" i="7" s="1"/>
  <c r="J21" i="7"/>
  <c r="W21" i="7" s="1"/>
  <c r="J10" i="7"/>
  <c r="W10" i="7" s="1"/>
  <c r="J25" i="7"/>
  <c r="W25" i="7" s="1"/>
  <c r="J23" i="7"/>
  <c r="W23" i="7" s="1"/>
  <c r="J29" i="7"/>
  <c r="W29" i="7" s="1"/>
  <c r="J6" i="7"/>
  <c r="W6" i="7" s="1"/>
  <c r="J17" i="7"/>
  <c r="W17" i="7" s="1"/>
  <c r="J7" i="7"/>
  <c r="W7" i="7" s="1"/>
  <c r="J11" i="7"/>
  <c r="W11" i="7" s="1"/>
  <c r="J15" i="7"/>
  <c r="W15" i="7" s="1"/>
  <c r="L20" i="7"/>
  <c r="Y20" i="7" s="1"/>
  <c r="L16" i="7"/>
  <c r="Y16" i="7" s="1"/>
  <c r="L12" i="7"/>
  <c r="Y12" i="7" s="1"/>
  <c r="L8" i="7"/>
  <c r="Y8" i="7" s="1"/>
  <c r="L30" i="7"/>
  <c r="Y30" i="7" s="1"/>
  <c r="L26" i="7"/>
  <c r="Y26" i="7" s="1"/>
  <c r="L22" i="7"/>
  <c r="Y22" i="7" s="1"/>
  <c r="L18" i="7"/>
  <c r="Y18" i="7" s="1"/>
  <c r="L15" i="7"/>
  <c r="Y15" i="7" s="1"/>
  <c r="L14" i="7"/>
  <c r="Y14" i="7" s="1"/>
  <c r="L11" i="7"/>
  <c r="Y11" i="7" s="1"/>
  <c r="L10" i="7"/>
  <c r="Y10" i="7" s="1"/>
  <c r="L7" i="7"/>
  <c r="Y7" i="7" s="1"/>
  <c r="L6" i="7"/>
  <c r="Y6" i="7" s="1"/>
  <c r="L21" i="7"/>
  <c r="Y21" i="7" s="1"/>
  <c r="L23" i="7"/>
  <c r="Y23" i="7" s="1"/>
  <c r="L29" i="7"/>
  <c r="Y29" i="7" s="1"/>
  <c r="L19" i="7"/>
  <c r="Y19" i="7" s="1"/>
  <c r="L9" i="7"/>
  <c r="Y9" i="7" s="1"/>
  <c r="L27" i="7"/>
  <c r="Y27" i="7" s="1"/>
  <c r="L13" i="7"/>
  <c r="Y13" i="7" s="1"/>
  <c r="L24" i="7"/>
  <c r="Y24" i="7" s="1"/>
  <c r="L28" i="7"/>
  <c r="Y28" i="7" s="1"/>
  <c r="L17" i="7"/>
  <c r="Y17" i="7" s="1"/>
  <c r="L25" i="7"/>
  <c r="Y25" i="7" s="1"/>
  <c r="P16" i="7"/>
  <c r="AC16" i="7" s="1"/>
  <c r="P12" i="7"/>
  <c r="AC12" i="7" s="1"/>
  <c r="P8" i="7"/>
  <c r="AC8" i="7" s="1"/>
  <c r="P18" i="7"/>
  <c r="AC18" i="7" s="1"/>
  <c r="P26" i="7"/>
  <c r="AC26" i="7" s="1"/>
  <c r="P15" i="7"/>
  <c r="AC15" i="7" s="1"/>
  <c r="P11" i="7"/>
  <c r="AC11" i="7" s="1"/>
  <c r="P6" i="7"/>
  <c r="AC6" i="7" s="1"/>
  <c r="P30" i="7"/>
  <c r="AC30" i="7" s="1"/>
  <c r="P22" i="7"/>
  <c r="AC22" i="7" s="1"/>
  <c r="P14" i="7"/>
  <c r="AC14" i="7" s="1"/>
  <c r="P10" i="7"/>
  <c r="AC10" i="7" s="1"/>
  <c r="P7" i="7"/>
  <c r="AC7" i="7" s="1"/>
  <c r="P29" i="7"/>
  <c r="AC29" i="7" s="1"/>
  <c r="P19" i="7"/>
  <c r="AC19" i="7" s="1"/>
  <c r="P9" i="7"/>
  <c r="AC9" i="7" s="1"/>
  <c r="P24" i="7"/>
  <c r="AC24" i="7" s="1"/>
  <c r="P17" i="7"/>
  <c r="AC17" i="7" s="1"/>
  <c r="P23" i="7"/>
  <c r="AC23" i="7" s="1"/>
  <c r="P13" i="7"/>
  <c r="AC13" i="7" s="1"/>
  <c r="P21" i="7"/>
  <c r="AC21" i="7" s="1"/>
  <c r="P25" i="7"/>
  <c r="AC25" i="7" s="1"/>
  <c r="P27" i="7"/>
  <c r="AC27" i="7" s="1"/>
  <c r="P20" i="7"/>
  <c r="AC20" i="7" s="1"/>
  <c r="P28" i="7"/>
  <c r="AC28" i="7" s="1"/>
  <c r="M25" i="7"/>
  <c r="Z25" i="7" s="1"/>
  <c r="M17" i="7"/>
  <c r="Z17" i="7" s="1"/>
  <c r="M9" i="7"/>
  <c r="Z9" i="7" s="1"/>
  <c r="M10" i="7"/>
  <c r="Z10" i="7" s="1"/>
  <c r="M13" i="7"/>
  <c r="Z13" i="7" s="1"/>
  <c r="M14" i="7"/>
  <c r="Z14" i="7" s="1"/>
  <c r="M6" i="7"/>
  <c r="Z6" i="7" s="1"/>
  <c r="M21" i="7"/>
  <c r="Z21" i="7" s="1"/>
  <c r="M7" i="7"/>
  <c r="Z7" i="7" s="1"/>
  <c r="M26" i="7"/>
  <c r="Z26" i="7" s="1"/>
  <c r="M27" i="7"/>
  <c r="Z27" i="7" s="1"/>
  <c r="M20" i="7"/>
  <c r="Z20" i="7" s="1"/>
  <c r="M29" i="7"/>
  <c r="Z29" i="7" s="1"/>
  <c r="M11" i="7"/>
  <c r="Z11" i="7" s="1"/>
  <c r="M19" i="7"/>
  <c r="Z19" i="7" s="1"/>
  <c r="M8" i="7"/>
  <c r="Z8" i="7" s="1"/>
  <c r="M12" i="7"/>
  <c r="Z12" i="7" s="1"/>
  <c r="M15" i="7"/>
  <c r="Z15" i="7" s="1"/>
  <c r="M18" i="7"/>
  <c r="Z18" i="7" s="1"/>
  <c r="M22" i="7"/>
  <c r="Z22" i="7" s="1"/>
  <c r="M30" i="7"/>
  <c r="Z30" i="7" s="1"/>
  <c r="M28" i="7"/>
  <c r="Z28" i="7" s="1"/>
  <c r="M16" i="7"/>
  <c r="Z16" i="7" s="1"/>
  <c r="M24" i="7"/>
  <c r="Z24" i="7" s="1"/>
  <c r="M23" i="7"/>
  <c r="Z23" i="7" s="1"/>
  <c r="S30" i="7"/>
  <c r="AF30" i="7" s="1"/>
  <c r="S26" i="7"/>
  <c r="AF26" i="7" s="1"/>
  <c r="S22" i="7"/>
  <c r="AF22" i="7" s="1"/>
  <c r="S27" i="7"/>
  <c r="AF27" i="7" s="1"/>
  <c r="S23" i="7"/>
  <c r="AF23" i="7" s="1"/>
  <c r="S18" i="7"/>
  <c r="AF18" i="7" s="1"/>
  <c r="S15" i="7"/>
  <c r="AF15" i="7" s="1"/>
  <c r="S12" i="7"/>
  <c r="AF12" i="7" s="1"/>
  <c r="S11" i="7"/>
  <c r="AF11" i="7" s="1"/>
  <c r="S8" i="7"/>
  <c r="AF8" i="7" s="1"/>
  <c r="S7" i="7"/>
  <c r="AF7" i="7" s="1"/>
  <c r="S17" i="7"/>
  <c r="AF17" i="7" s="1"/>
  <c r="S21" i="7"/>
  <c r="AF21" i="7" s="1"/>
  <c r="S25" i="7"/>
  <c r="AF25" i="7" s="1"/>
  <c r="S9" i="7"/>
  <c r="AF9" i="7" s="1"/>
  <c r="S29" i="7"/>
  <c r="AF29" i="7" s="1"/>
  <c r="S14" i="7"/>
  <c r="AF14" i="7" s="1"/>
  <c r="S20" i="7"/>
  <c r="AF20" i="7" s="1"/>
  <c r="S28" i="7"/>
  <c r="AF28" i="7" s="1"/>
  <c r="S19" i="7"/>
  <c r="AF19" i="7" s="1"/>
  <c r="S10" i="7"/>
  <c r="AF10" i="7" s="1"/>
  <c r="S13" i="7"/>
  <c r="AF13" i="7" s="1"/>
  <c r="S16" i="7"/>
  <c r="AF16" i="7" s="1"/>
  <c r="S6" i="7"/>
  <c r="AF6" i="7" s="1"/>
  <c r="S24" i="7"/>
  <c r="AF24" i="7" s="1"/>
  <c r="J30" i="6"/>
  <c r="W30" i="6" s="1"/>
  <c r="J29" i="6"/>
  <c r="W29" i="6" s="1"/>
  <c r="J27" i="6"/>
  <c r="W27" i="6" s="1"/>
  <c r="J26" i="6"/>
  <c r="W26" i="6" s="1"/>
  <c r="J25" i="6"/>
  <c r="W25" i="6" s="1"/>
  <c r="J23" i="6"/>
  <c r="W23" i="6" s="1"/>
  <c r="J22" i="6"/>
  <c r="W22" i="6" s="1"/>
  <c r="J21" i="6"/>
  <c r="W21" i="6" s="1"/>
  <c r="J19" i="6"/>
  <c r="W19" i="6" s="1"/>
  <c r="J15" i="6"/>
  <c r="W15" i="6" s="1"/>
  <c r="J12" i="6"/>
  <c r="W12" i="6" s="1"/>
  <c r="J18" i="6"/>
  <c r="W18" i="6" s="1"/>
  <c r="J14" i="6"/>
  <c r="W14" i="6" s="1"/>
  <c r="J17" i="6"/>
  <c r="W17" i="6" s="1"/>
  <c r="J8" i="6"/>
  <c r="W8" i="6" s="1"/>
  <c r="J13" i="6"/>
  <c r="W13" i="6" s="1"/>
  <c r="J16" i="6"/>
  <c r="W16" i="6" s="1"/>
  <c r="J24" i="6"/>
  <c r="W24" i="6" s="1"/>
  <c r="J7" i="6"/>
  <c r="W7" i="6" s="1"/>
  <c r="J10" i="6"/>
  <c r="W10" i="6" s="1"/>
  <c r="J28" i="6"/>
  <c r="W28" i="6" s="1"/>
  <c r="J11" i="6"/>
  <c r="W11" i="6" s="1"/>
  <c r="J20" i="6"/>
  <c r="W20" i="6" s="1"/>
  <c r="J9" i="6"/>
  <c r="W9" i="6" s="1"/>
  <c r="J6" i="6"/>
  <c r="W6" i="6" s="1"/>
  <c r="O30" i="6"/>
  <c r="AB30" i="6" s="1"/>
  <c r="O29" i="6"/>
  <c r="AB29" i="6" s="1"/>
  <c r="O26" i="6"/>
  <c r="AB26" i="6" s="1"/>
  <c r="O25" i="6"/>
  <c r="AB25" i="6" s="1"/>
  <c r="O22" i="6"/>
  <c r="AB22" i="6" s="1"/>
  <c r="O21" i="6"/>
  <c r="AB21" i="6" s="1"/>
  <c r="O17" i="6"/>
  <c r="AB17" i="6" s="1"/>
  <c r="O11" i="6"/>
  <c r="AB11" i="6" s="1"/>
  <c r="O12" i="6"/>
  <c r="AB12" i="6" s="1"/>
  <c r="O8" i="6"/>
  <c r="AB8" i="6" s="1"/>
  <c r="O18" i="6"/>
  <c r="AB18" i="6" s="1"/>
  <c r="O13" i="6"/>
  <c r="AB13" i="6" s="1"/>
  <c r="O14" i="6"/>
  <c r="AB14" i="6" s="1"/>
  <c r="O7" i="6"/>
  <c r="AB7" i="6" s="1"/>
  <c r="O6" i="6"/>
  <c r="AB6" i="6" s="1"/>
  <c r="O15" i="6"/>
  <c r="AB15" i="6" s="1"/>
  <c r="O9" i="6"/>
  <c r="AB9" i="6" s="1"/>
  <c r="O27" i="6"/>
  <c r="AB27" i="6" s="1"/>
  <c r="O16" i="6"/>
  <c r="AB16" i="6" s="1"/>
  <c r="O24" i="6"/>
  <c r="AB24" i="6" s="1"/>
  <c r="O19" i="6"/>
  <c r="AB19" i="6" s="1"/>
  <c r="O28" i="6"/>
  <c r="AB28" i="6" s="1"/>
  <c r="O23" i="6"/>
  <c r="AB23" i="6" s="1"/>
  <c r="O10" i="6"/>
  <c r="AB10" i="6" s="1"/>
  <c r="O20" i="6"/>
  <c r="AB20" i="6" s="1"/>
  <c r="N29" i="6"/>
  <c r="AA29" i="6" s="1"/>
  <c r="N25" i="6"/>
  <c r="AA25" i="6" s="1"/>
  <c r="N21" i="6"/>
  <c r="AA21" i="6" s="1"/>
  <c r="N17" i="6"/>
  <c r="AA17" i="6" s="1"/>
  <c r="N15" i="6"/>
  <c r="AA15" i="6" s="1"/>
  <c r="N13" i="6"/>
  <c r="AA13" i="6" s="1"/>
  <c r="N8" i="6"/>
  <c r="AA8" i="6" s="1"/>
  <c r="N12" i="6"/>
  <c r="AA12" i="6" s="1"/>
  <c r="N14" i="6"/>
  <c r="AA14" i="6" s="1"/>
  <c r="N11" i="6"/>
  <c r="AA11" i="6" s="1"/>
  <c r="N18" i="6"/>
  <c r="AA18" i="6" s="1"/>
  <c r="N19" i="6"/>
  <c r="AA19" i="6" s="1"/>
  <c r="N22" i="6"/>
  <c r="AA22" i="6" s="1"/>
  <c r="N9" i="6"/>
  <c r="AA9" i="6" s="1"/>
  <c r="N6" i="6"/>
  <c r="AA6" i="6" s="1"/>
  <c r="N23" i="6"/>
  <c r="AA23" i="6" s="1"/>
  <c r="N26" i="6"/>
  <c r="AA26" i="6" s="1"/>
  <c r="N7" i="6"/>
  <c r="AA7" i="6" s="1"/>
  <c r="N10" i="6"/>
  <c r="AA10" i="6" s="1"/>
  <c r="N20" i="6"/>
  <c r="AA20" i="6" s="1"/>
  <c r="N27" i="6"/>
  <c r="AA27" i="6" s="1"/>
  <c r="N30" i="6"/>
  <c r="AA30" i="6" s="1"/>
  <c r="N16" i="6"/>
  <c r="AA16" i="6" s="1"/>
  <c r="N24" i="6"/>
  <c r="AA24" i="6" s="1"/>
  <c r="N28" i="6"/>
  <c r="AA28" i="6" s="1"/>
  <c r="M16" i="6"/>
  <c r="Z16" i="6" s="1"/>
  <c r="M15" i="6"/>
  <c r="Z15" i="6" s="1"/>
  <c r="M10" i="6"/>
  <c r="Z10" i="6" s="1"/>
  <c r="M18" i="6"/>
  <c r="Z18" i="6" s="1"/>
  <c r="M23" i="6"/>
  <c r="Z23" i="6" s="1"/>
  <c r="M28" i="6"/>
  <c r="Z28" i="6" s="1"/>
  <c r="M29" i="6"/>
  <c r="Z29" i="6" s="1"/>
  <c r="M12" i="6"/>
  <c r="Z12" i="6" s="1"/>
  <c r="M17" i="6"/>
  <c r="Z17" i="6" s="1"/>
  <c r="M9" i="6"/>
  <c r="Z9" i="6" s="1"/>
  <c r="M7" i="6"/>
  <c r="Z7" i="6" s="1"/>
  <c r="M14" i="6"/>
  <c r="Z14" i="6" s="1"/>
  <c r="M13" i="6"/>
  <c r="Z13" i="6" s="1"/>
  <c r="M19" i="6"/>
  <c r="Z19" i="6" s="1"/>
  <c r="M22" i="6"/>
  <c r="Z22" i="6" s="1"/>
  <c r="M24" i="6"/>
  <c r="Z24" i="6" s="1"/>
  <c r="M27" i="6"/>
  <c r="Z27" i="6" s="1"/>
  <c r="M30" i="6"/>
  <c r="Z30" i="6" s="1"/>
  <c r="M21" i="6"/>
  <c r="Z21" i="6" s="1"/>
  <c r="M11" i="6"/>
  <c r="Z11" i="6" s="1"/>
  <c r="M25" i="6"/>
  <c r="Z25" i="6" s="1"/>
  <c r="M8" i="6"/>
  <c r="Z8" i="6" s="1"/>
  <c r="M6" i="6"/>
  <c r="Z6" i="6" s="1"/>
  <c r="M20" i="6"/>
  <c r="Z20" i="6" s="1"/>
  <c r="M26" i="6"/>
  <c r="Z26" i="6" s="1"/>
  <c r="S29" i="6"/>
  <c r="AF29" i="6" s="1"/>
  <c r="S25" i="6"/>
  <c r="AF25" i="6" s="1"/>
  <c r="S21" i="6"/>
  <c r="AF21" i="6" s="1"/>
  <c r="S17" i="6"/>
  <c r="AF17" i="6" s="1"/>
  <c r="S14" i="6"/>
  <c r="AF14" i="6" s="1"/>
  <c r="S13" i="6"/>
  <c r="AF13" i="6" s="1"/>
  <c r="S12" i="6"/>
  <c r="AF12" i="6" s="1"/>
  <c r="S8" i="6"/>
  <c r="AF8" i="6" s="1"/>
  <c r="S7" i="6"/>
  <c r="AF7" i="6" s="1"/>
  <c r="S11" i="6"/>
  <c r="AF11" i="6" s="1"/>
  <c r="S9" i="6"/>
  <c r="AF9" i="6" s="1"/>
  <c r="S10" i="6"/>
  <c r="AF10" i="6" s="1"/>
  <c r="S19" i="6"/>
  <c r="AF19" i="6" s="1"/>
  <c r="S22" i="6"/>
  <c r="AF22" i="6" s="1"/>
  <c r="S20" i="6"/>
  <c r="AF20" i="6" s="1"/>
  <c r="S28" i="6"/>
  <c r="AF28" i="6" s="1"/>
  <c r="S15" i="6"/>
  <c r="AF15" i="6" s="1"/>
  <c r="S16" i="6"/>
  <c r="AF16" i="6" s="1"/>
  <c r="S23" i="6"/>
  <c r="AF23" i="6" s="1"/>
  <c r="S26" i="6"/>
  <c r="AF26" i="6" s="1"/>
  <c r="S27" i="6"/>
  <c r="AF27" i="6" s="1"/>
  <c r="S30" i="6"/>
  <c r="AF30" i="6" s="1"/>
  <c r="S24" i="6"/>
  <c r="AF24" i="6" s="1"/>
  <c r="S6" i="6"/>
  <c r="AF6" i="6" s="1"/>
  <c r="S18" i="6"/>
  <c r="AF18" i="6" s="1"/>
  <c r="P28" i="6"/>
  <c r="AC28" i="6" s="1"/>
  <c r="P27" i="6"/>
  <c r="AC27" i="6" s="1"/>
  <c r="P24" i="6"/>
  <c r="AC24" i="6" s="1"/>
  <c r="P23" i="6"/>
  <c r="AC23" i="6" s="1"/>
  <c r="P12" i="6"/>
  <c r="AC12" i="6" s="1"/>
  <c r="P8" i="6"/>
  <c r="AC8" i="6" s="1"/>
  <c r="P19" i="6"/>
  <c r="AC19" i="6" s="1"/>
  <c r="P20" i="6"/>
  <c r="AC20" i="6" s="1"/>
  <c r="P25" i="6"/>
  <c r="AC25" i="6" s="1"/>
  <c r="P21" i="6"/>
  <c r="AC21" i="6" s="1"/>
  <c r="P10" i="6"/>
  <c r="AC10" i="6" s="1"/>
  <c r="P6" i="6"/>
  <c r="AC6" i="6" s="1"/>
  <c r="P17" i="6"/>
  <c r="AC17" i="6" s="1"/>
  <c r="P29" i="6"/>
  <c r="AC29" i="6" s="1"/>
  <c r="P13" i="6"/>
  <c r="AC13" i="6" s="1"/>
  <c r="P7" i="6"/>
  <c r="AC7" i="6" s="1"/>
  <c r="P30" i="6"/>
  <c r="AC30" i="6" s="1"/>
  <c r="P15" i="6"/>
  <c r="AC15" i="6" s="1"/>
  <c r="P18" i="6"/>
  <c r="AC18" i="6" s="1"/>
  <c r="P9" i="6"/>
  <c r="AC9" i="6" s="1"/>
  <c r="P11" i="6"/>
  <c r="AC11" i="6" s="1"/>
  <c r="P22" i="6"/>
  <c r="AC22" i="6" s="1"/>
  <c r="P14" i="6"/>
  <c r="AC14" i="6" s="1"/>
  <c r="P26" i="6"/>
  <c r="AC26" i="6" s="1"/>
  <c r="P16" i="6"/>
  <c r="AC16" i="6" s="1"/>
  <c r="L29" i="6"/>
  <c r="Y29" i="6" s="1"/>
  <c r="L25" i="6"/>
  <c r="Y25" i="6" s="1"/>
  <c r="L21" i="6"/>
  <c r="Y21" i="6" s="1"/>
  <c r="L17" i="6"/>
  <c r="Y17" i="6" s="1"/>
  <c r="L28" i="6"/>
  <c r="Y28" i="6" s="1"/>
  <c r="L24" i="6"/>
  <c r="Y24" i="6" s="1"/>
  <c r="L12" i="6"/>
  <c r="Y12" i="6" s="1"/>
  <c r="L8" i="6"/>
  <c r="Y8" i="6" s="1"/>
  <c r="L6" i="6"/>
  <c r="Y6" i="6" s="1"/>
  <c r="L27" i="6"/>
  <c r="Y27" i="6" s="1"/>
  <c r="L23" i="6"/>
  <c r="Y23" i="6" s="1"/>
  <c r="L13" i="6"/>
  <c r="Y13" i="6" s="1"/>
  <c r="L19" i="6"/>
  <c r="Y19" i="6" s="1"/>
  <c r="L20" i="6"/>
  <c r="Y20" i="6" s="1"/>
  <c r="L10" i="6"/>
  <c r="Y10" i="6" s="1"/>
  <c r="L22" i="6"/>
  <c r="Y22" i="6" s="1"/>
  <c r="L9" i="6"/>
  <c r="Y9" i="6" s="1"/>
  <c r="L11" i="6"/>
  <c r="Y11" i="6" s="1"/>
  <c r="L30" i="6"/>
  <c r="Y30" i="6" s="1"/>
  <c r="L15" i="6"/>
  <c r="Y15" i="6" s="1"/>
  <c r="L7" i="6"/>
  <c r="Y7" i="6" s="1"/>
  <c r="L18" i="6"/>
  <c r="Y18" i="6" s="1"/>
  <c r="L14" i="6"/>
  <c r="Y14" i="6" s="1"/>
  <c r="L16" i="6"/>
  <c r="Y16" i="6" s="1"/>
  <c r="L26" i="6"/>
  <c r="Y26" i="6" s="1"/>
  <c r="Q27" i="6"/>
  <c r="AD27" i="6" s="1"/>
  <c r="Q23" i="6"/>
  <c r="AD23" i="6" s="1"/>
  <c r="Q20" i="6"/>
  <c r="AD20" i="6" s="1"/>
  <c r="Q30" i="6"/>
  <c r="AD30" i="6" s="1"/>
  <c r="Q26" i="6"/>
  <c r="AD26" i="6" s="1"/>
  <c r="Q22" i="6"/>
  <c r="AD22" i="6" s="1"/>
  <c r="Q19" i="6"/>
  <c r="AD19" i="6" s="1"/>
  <c r="Q28" i="6"/>
  <c r="AD28" i="6" s="1"/>
  <c r="Q24" i="6"/>
  <c r="AD24" i="6" s="1"/>
  <c r="Q18" i="6"/>
  <c r="AD18" i="6" s="1"/>
  <c r="Q12" i="6"/>
  <c r="AD12" i="6" s="1"/>
  <c r="Q15" i="6"/>
  <c r="AD15" i="6" s="1"/>
  <c r="Q9" i="6"/>
  <c r="AD9" i="6" s="1"/>
  <c r="Q16" i="6"/>
  <c r="AD16" i="6" s="1"/>
  <c r="Q14" i="6"/>
  <c r="AD14" i="6" s="1"/>
  <c r="Q17" i="6"/>
  <c r="AD17" i="6" s="1"/>
  <c r="Q11" i="6"/>
  <c r="AD11" i="6" s="1"/>
  <c r="Q6" i="6"/>
  <c r="AD6" i="6" s="1"/>
  <c r="Q21" i="6"/>
  <c r="AD21" i="6" s="1"/>
  <c r="Q8" i="6"/>
  <c r="AD8" i="6" s="1"/>
  <c r="Q25" i="6"/>
  <c r="AD25" i="6" s="1"/>
  <c r="Q29" i="6"/>
  <c r="AD29" i="6" s="1"/>
  <c r="Q7" i="6"/>
  <c r="AD7" i="6" s="1"/>
  <c r="Q10" i="6"/>
  <c r="AD10" i="6" s="1"/>
  <c r="Q13" i="6"/>
  <c r="AD13" i="6" s="1"/>
  <c r="K28" i="6"/>
  <c r="X28" i="6" s="1"/>
  <c r="K24" i="6"/>
  <c r="X24" i="6" s="1"/>
  <c r="K18" i="6"/>
  <c r="X18" i="6" s="1"/>
  <c r="K14" i="6"/>
  <c r="X14" i="6" s="1"/>
  <c r="K22" i="6"/>
  <c r="X22" i="6" s="1"/>
  <c r="K17" i="6"/>
  <c r="X17" i="6" s="1"/>
  <c r="K12" i="6"/>
  <c r="X12" i="6" s="1"/>
  <c r="K8" i="6"/>
  <c r="X8" i="6" s="1"/>
  <c r="K29" i="6"/>
  <c r="X29" i="6" s="1"/>
  <c r="K25" i="6"/>
  <c r="X25" i="6" s="1"/>
  <c r="K21" i="6"/>
  <c r="X21" i="6" s="1"/>
  <c r="K20" i="6"/>
  <c r="X20" i="6" s="1"/>
  <c r="K30" i="6"/>
  <c r="X30" i="6" s="1"/>
  <c r="K26" i="6"/>
  <c r="X26" i="6" s="1"/>
  <c r="K13" i="6"/>
  <c r="X13" i="6" s="1"/>
  <c r="K11" i="6"/>
  <c r="X11" i="6" s="1"/>
  <c r="K7" i="6"/>
  <c r="X7" i="6" s="1"/>
  <c r="K10" i="6"/>
  <c r="X10" i="6" s="1"/>
  <c r="K15" i="6"/>
  <c r="X15" i="6" s="1"/>
  <c r="K27" i="6"/>
  <c r="X27" i="6" s="1"/>
  <c r="K6" i="6"/>
  <c r="X6" i="6" s="1"/>
  <c r="K16" i="6"/>
  <c r="X16" i="6" s="1"/>
  <c r="K9" i="6"/>
  <c r="X9" i="6" s="1"/>
  <c r="K19" i="6"/>
  <c r="X19" i="6" s="1"/>
  <c r="K23" i="6"/>
  <c r="X23" i="6" s="1"/>
  <c r="R29" i="6"/>
  <c r="AE29" i="6" s="1"/>
  <c r="R25" i="6"/>
  <c r="AE25" i="6" s="1"/>
  <c r="R21" i="6"/>
  <c r="AE21" i="6" s="1"/>
  <c r="R17" i="6"/>
  <c r="AE17" i="6" s="1"/>
  <c r="R14" i="6"/>
  <c r="AE14" i="6" s="1"/>
  <c r="R13" i="6"/>
  <c r="AE13" i="6" s="1"/>
  <c r="R15" i="6"/>
  <c r="AE15" i="6" s="1"/>
  <c r="R12" i="6"/>
  <c r="AE12" i="6" s="1"/>
  <c r="R8" i="6"/>
  <c r="AE8" i="6" s="1"/>
  <c r="R10" i="6"/>
  <c r="AE10" i="6" s="1"/>
  <c r="R7" i="6"/>
  <c r="AE7" i="6" s="1"/>
  <c r="R28" i="6"/>
  <c r="AE28" i="6" s="1"/>
  <c r="R19" i="6"/>
  <c r="AE19" i="6" s="1"/>
  <c r="R30" i="6"/>
  <c r="AE30" i="6" s="1"/>
  <c r="R16" i="6"/>
  <c r="AE16" i="6" s="1"/>
  <c r="R20" i="6"/>
  <c r="AE20" i="6" s="1"/>
  <c r="R18" i="6"/>
  <c r="AE18" i="6" s="1"/>
  <c r="R23" i="6"/>
  <c r="AE23" i="6" s="1"/>
  <c r="R26" i="6"/>
  <c r="AE26" i="6" s="1"/>
  <c r="R6" i="6"/>
  <c r="AE6" i="6" s="1"/>
  <c r="R9" i="6"/>
  <c r="AE9" i="6" s="1"/>
  <c r="R24" i="6"/>
  <c r="AE24" i="6" s="1"/>
  <c r="R22" i="6"/>
  <c r="AE22" i="6" s="1"/>
  <c r="R27" i="6"/>
  <c r="AE27" i="6" s="1"/>
  <c r="R11" i="6"/>
  <c r="AE11" i="6" s="1"/>
  <c r="K28" i="4"/>
  <c r="X28" i="4" s="1"/>
  <c r="K8" i="4"/>
  <c r="X8" i="4" s="1"/>
  <c r="K25" i="4"/>
  <c r="X25" i="4" s="1"/>
  <c r="K17" i="4"/>
  <c r="X17" i="4" s="1"/>
  <c r="K29" i="4"/>
  <c r="X29" i="4" s="1"/>
  <c r="K21" i="4"/>
  <c r="X21" i="4" s="1"/>
  <c r="K14" i="4"/>
  <c r="X14" i="4" s="1"/>
  <c r="K10" i="4"/>
  <c r="X10" i="4" s="1"/>
  <c r="K13" i="4"/>
  <c r="X13" i="4" s="1"/>
  <c r="K9" i="4"/>
  <c r="X9" i="4" s="1"/>
  <c r="K7" i="4"/>
  <c r="X7" i="4" s="1"/>
  <c r="K30" i="4"/>
  <c r="X30" i="4" s="1"/>
  <c r="K12" i="4"/>
  <c r="X12" i="4" s="1"/>
  <c r="K27" i="4"/>
  <c r="X27" i="4" s="1"/>
  <c r="K26" i="4"/>
  <c r="X26" i="4" s="1"/>
  <c r="K11" i="4"/>
  <c r="X11" i="4" s="1"/>
  <c r="K16" i="4"/>
  <c r="X16" i="4" s="1"/>
  <c r="K20" i="4"/>
  <c r="X20" i="4" s="1"/>
  <c r="K22" i="4"/>
  <c r="X22" i="4" s="1"/>
  <c r="K6" i="4"/>
  <c r="X6" i="4" s="1"/>
  <c r="K18" i="4"/>
  <c r="X18" i="4" s="1"/>
  <c r="K19" i="4"/>
  <c r="X19" i="4" s="1"/>
  <c r="K15" i="4"/>
  <c r="X15" i="4" s="1"/>
  <c r="K23" i="4"/>
  <c r="X23" i="4" s="1"/>
  <c r="K24" i="4"/>
  <c r="X24" i="4" s="1"/>
  <c r="R28" i="4"/>
  <c r="AE28" i="4" s="1"/>
  <c r="R20" i="4"/>
  <c r="AE20" i="4" s="1"/>
  <c r="R13" i="4"/>
  <c r="AE13" i="4" s="1"/>
  <c r="R9" i="4"/>
  <c r="AE9" i="4" s="1"/>
  <c r="R18" i="4"/>
  <c r="AE18" i="4" s="1"/>
  <c r="R24" i="4"/>
  <c r="AE24" i="4" s="1"/>
  <c r="R30" i="4"/>
  <c r="AE30" i="4" s="1"/>
  <c r="R22" i="4"/>
  <c r="AE22" i="4" s="1"/>
  <c r="R6" i="4"/>
  <c r="AE6" i="4" s="1"/>
  <c r="R26" i="4"/>
  <c r="AE26" i="4" s="1"/>
  <c r="R8" i="4"/>
  <c r="AE8" i="4" s="1"/>
  <c r="R12" i="4"/>
  <c r="AE12" i="4" s="1"/>
  <c r="R23" i="4"/>
  <c r="AE23" i="4" s="1"/>
  <c r="R19" i="4"/>
  <c r="AE19" i="4" s="1"/>
  <c r="R16" i="4"/>
  <c r="AE16" i="4" s="1"/>
  <c r="R10" i="4"/>
  <c r="AE10" i="4" s="1"/>
  <c r="R15" i="4"/>
  <c r="AE15" i="4" s="1"/>
  <c r="R29" i="4"/>
  <c r="AE29" i="4" s="1"/>
  <c r="R14" i="4"/>
  <c r="AE14" i="4" s="1"/>
  <c r="R25" i="4"/>
  <c r="AE25" i="4" s="1"/>
  <c r="R7" i="4"/>
  <c r="AE7" i="4" s="1"/>
  <c r="R17" i="4"/>
  <c r="AE17" i="4" s="1"/>
  <c r="R11" i="4"/>
  <c r="AE11" i="4" s="1"/>
  <c r="R27" i="4"/>
  <c r="AE27" i="4" s="1"/>
  <c r="R21" i="4"/>
  <c r="AE21" i="4" s="1"/>
  <c r="O28" i="4"/>
  <c r="AB28" i="4" s="1"/>
  <c r="O23" i="4"/>
  <c r="AB23" i="4" s="1"/>
  <c r="O8" i="4"/>
  <c r="AB8" i="4" s="1"/>
  <c r="O13" i="4"/>
  <c r="AB13" i="4" s="1"/>
  <c r="O9" i="4"/>
  <c r="AB9" i="4" s="1"/>
  <c r="O7" i="4"/>
  <c r="AB7" i="4" s="1"/>
  <c r="O27" i="4"/>
  <c r="AB27" i="4" s="1"/>
  <c r="O16" i="4"/>
  <c r="AB16" i="4" s="1"/>
  <c r="O14" i="4"/>
  <c r="AB14" i="4" s="1"/>
  <c r="O29" i="4"/>
  <c r="AB29" i="4" s="1"/>
  <c r="O24" i="4"/>
  <c r="AB24" i="4" s="1"/>
  <c r="O18" i="4"/>
  <c r="AB18" i="4" s="1"/>
  <c r="O11" i="4"/>
  <c r="AB11" i="4" s="1"/>
  <c r="O25" i="4"/>
  <c r="AB25" i="4" s="1"/>
  <c r="O21" i="4"/>
  <c r="AB21" i="4" s="1"/>
  <c r="O30" i="4"/>
  <c r="AB30" i="4" s="1"/>
  <c r="O6" i="4"/>
  <c r="AB6" i="4" s="1"/>
  <c r="O19" i="4"/>
  <c r="AB19" i="4" s="1"/>
  <c r="O12" i="4"/>
  <c r="AB12" i="4" s="1"/>
  <c r="O10" i="4"/>
  <c r="AB10" i="4" s="1"/>
  <c r="O17" i="4"/>
  <c r="AB17" i="4" s="1"/>
  <c r="O20" i="4"/>
  <c r="AB20" i="4" s="1"/>
  <c r="O22" i="4"/>
  <c r="AB22" i="4" s="1"/>
  <c r="O15" i="4"/>
  <c r="AB15" i="4" s="1"/>
  <c r="O26" i="4"/>
  <c r="AB26" i="4" s="1"/>
  <c r="J26" i="4"/>
  <c r="W26" i="4" s="1"/>
  <c r="J18" i="4"/>
  <c r="W18" i="4" s="1"/>
  <c r="J24" i="4"/>
  <c r="W24" i="4" s="1"/>
  <c r="J30" i="4"/>
  <c r="W30" i="4" s="1"/>
  <c r="J22" i="4"/>
  <c r="W22" i="4" s="1"/>
  <c r="J13" i="4"/>
  <c r="W13" i="4" s="1"/>
  <c r="J9" i="4"/>
  <c r="W9" i="4" s="1"/>
  <c r="J28" i="4"/>
  <c r="W28" i="4" s="1"/>
  <c r="J20" i="4"/>
  <c r="W20" i="4" s="1"/>
  <c r="J6" i="4"/>
  <c r="W6" i="4" s="1"/>
  <c r="W36" i="4" s="1"/>
  <c r="J8" i="4"/>
  <c r="W8" i="4" s="1"/>
  <c r="J25" i="4"/>
  <c r="W25" i="4" s="1"/>
  <c r="J21" i="4"/>
  <c r="W21" i="4" s="1"/>
  <c r="J7" i="4"/>
  <c r="W7" i="4" s="1"/>
  <c r="J10" i="4"/>
  <c r="W10" i="4" s="1"/>
  <c r="J15" i="4"/>
  <c r="W15" i="4" s="1"/>
  <c r="J17" i="4"/>
  <c r="W17" i="4" s="1"/>
  <c r="J27" i="4"/>
  <c r="W27" i="4" s="1"/>
  <c r="J11" i="4"/>
  <c r="W11" i="4" s="1"/>
  <c r="J29" i="4"/>
  <c r="W29" i="4" s="1"/>
  <c r="J19" i="4"/>
  <c r="W19" i="4" s="1"/>
  <c r="J16" i="4"/>
  <c r="W16" i="4" s="1"/>
  <c r="J23" i="4"/>
  <c r="W23" i="4" s="1"/>
  <c r="J12" i="4"/>
  <c r="W12" i="4" s="1"/>
  <c r="J14" i="4"/>
  <c r="W14" i="4" s="1"/>
  <c r="P30" i="4"/>
  <c r="AC30" i="4" s="1"/>
  <c r="P26" i="4"/>
  <c r="AC26" i="4" s="1"/>
  <c r="P22" i="4"/>
  <c r="AC22" i="4" s="1"/>
  <c r="P18" i="4"/>
  <c r="AC18" i="4" s="1"/>
  <c r="P20" i="4"/>
  <c r="AC20" i="4" s="1"/>
  <c r="P24" i="4"/>
  <c r="AC24" i="4" s="1"/>
  <c r="P8" i="4"/>
  <c r="AC8" i="4" s="1"/>
  <c r="P28" i="4"/>
  <c r="AC28" i="4" s="1"/>
  <c r="P13" i="4"/>
  <c r="AC13" i="4" s="1"/>
  <c r="P9" i="4"/>
  <c r="AC9" i="4" s="1"/>
  <c r="P6" i="4"/>
  <c r="AC6" i="4" s="1"/>
  <c r="P10" i="4"/>
  <c r="AC10" i="4" s="1"/>
  <c r="P11" i="4"/>
  <c r="AC11" i="4" s="1"/>
  <c r="P16" i="4"/>
  <c r="AC16" i="4" s="1"/>
  <c r="P25" i="4"/>
  <c r="AC25" i="4" s="1"/>
  <c r="P21" i="4"/>
  <c r="AC21" i="4" s="1"/>
  <c r="P7" i="4"/>
  <c r="AC7" i="4" s="1"/>
  <c r="P14" i="4"/>
  <c r="AC14" i="4" s="1"/>
  <c r="P17" i="4"/>
  <c r="AC17" i="4" s="1"/>
  <c r="P19" i="4"/>
  <c r="AC19" i="4" s="1"/>
  <c r="P27" i="4"/>
  <c r="AC27" i="4" s="1"/>
  <c r="P12" i="4"/>
  <c r="AC12" i="4" s="1"/>
  <c r="P23" i="4"/>
  <c r="AC23" i="4" s="1"/>
  <c r="P29" i="4"/>
  <c r="AC29" i="4" s="1"/>
  <c r="P15" i="4"/>
  <c r="AC15" i="4" s="1"/>
  <c r="Q21" i="4"/>
  <c r="AD21" i="4" s="1"/>
  <c r="Q19" i="4"/>
  <c r="AD19" i="4" s="1"/>
  <c r="Q16" i="4"/>
  <c r="AD16" i="4" s="1"/>
  <c r="Q25" i="4"/>
  <c r="AD25" i="4" s="1"/>
  <c r="Q23" i="4"/>
  <c r="AD23" i="4" s="1"/>
  <c r="Q17" i="4"/>
  <c r="AD17" i="4" s="1"/>
  <c r="Q29" i="4"/>
  <c r="AD29" i="4" s="1"/>
  <c r="Q27" i="4"/>
  <c r="AD27" i="4" s="1"/>
  <c r="Q12" i="4"/>
  <c r="AD12" i="4" s="1"/>
  <c r="Q15" i="4"/>
  <c r="AD15" i="4" s="1"/>
  <c r="Q11" i="4"/>
  <c r="AD11" i="4" s="1"/>
  <c r="Q14" i="4"/>
  <c r="AD14" i="4" s="1"/>
  <c r="Q10" i="4"/>
  <c r="AD10" i="4" s="1"/>
  <c r="Q13" i="4"/>
  <c r="AD13" i="4" s="1"/>
  <c r="Q6" i="4"/>
  <c r="AD6" i="4" s="1"/>
  <c r="Q18" i="4"/>
  <c r="AD18" i="4" s="1"/>
  <c r="Q8" i="4"/>
  <c r="AD8" i="4" s="1"/>
  <c r="Q7" i="4"/>
  <c r="AD7" i="4" s="1"/>
  <c r="Q24" i="4"/>
  <c r="AD24" i="4" s="1"/>
  <c r="Q30" i="4"/>
  <c r="AD30" i="4" s="1"/>
  <c r="Q28" i="4"/>
  <c r="AD28" i="4" s="1"/>
  <c r="Q26" i="4"/>
  <c r="AD26" i="4" s="1"/>
  <c r="Q9" i="4"/>
  <c r="AD9" i="4" s="1"/>
  <c r="Q20" i="4"/>
  <c r="AD20" i="4" s="1"/>
  <c r="Q22" i="4"/>
  <c r="AD22" i="4" s="1"/>
  <c r="K37" i="22"/>
  <c r="K27" i="22" s="1"/>
  <c r="J37" i="22"/>
  <c r="J15" i="22" s="1"/>
  <c r="Z36" i="11" l="1"/>
  <c r="Y36" i="11"/>
  <c r="AE36" i="11"/>
  <c r="AB36" i="11"/>
  <c r="W36" i="21"/>
  <c r="W38" i="17"/>
  <c r="W36" i="19"/>
  <c r="W15" i="22"/>
  <c r="J56" i="22"/>
  <c r="N56" i="22" s="1"/>
  <c r="W36" i="8"/>
  <c r="X36" i="11"/>
  <c r="X27" i="22"/>
  <c r="K68" i="22"/>
  <c r="O68" i="22" s="1"/>
  <c r="W36" i="6"/>
  <c r="W36" i="9"/>
  <c r="W36" i="10"/>
  <c r="W36" i="11"/>
  <c r="AG36" i="11" s="1"/>
  <c r="W36" i="20"/>
  <c r="W36" i="7"/>
  <c r="AC36" i="11"/>
  <c r="J8" i="22"/>
  <c r="J25" i="22"/>
  <c r="J22" i="22"/>
  <c r="J29" i="22"/>
  <c r="J27" i="22"/>
  <c r="J12" i="22"/>
  <c r="J19" i="22"/>
  <c r="J23" i="22"/>
  <c r="K29" i="22"/>
  <c r="K13" i="22"/>
  <c r="J13" i="22"/>
  <c r="J18" i="22"/>
  <c r="J30" i="22"/>
  <c r="J26" i="22"/>
  <c r="J10" i="22"/>
  <c r="K25" i="22"/>
  <c r="K23" i="22"/>
  <c r="K24" i="22"/>
  <c r="K26" i="22"/>
  <c r="J6" i="22"/>
  <c r="K8" i="22"/>
  <c r="K19" i="22"/>
  <c r="K16" i="22"/>
  <c r="K11" i="22"/>
  <c r="K22" i="22"/>
  <c r="K15" i="22"/>
  <c r="J21" i="22"/>
  <c r="J24" i="22"/>
  <c r="J14" i="22"/>
  <c r="J28" i="22"/>
  <c r="J9" i="22"/>
  <c r="J7" i="22"/>
  <c r="K10" i="22"/>
  <c r="K9" i="22"/>
  <c r="K20" i="22"/>
  <c r="K30" i="22"/>
  <c r="K7" i="22"/>
  <c r="K21" i="22"/>
  <c r="K14" i="22"/>
  <c r="J11" i="22"/>
  <c r="K18" i="22"/>
  <c r="K28" i="22"/>
  <c r="K6" i="22"/>
  <c r="K17" i="22"/>
  <c r="K12" i="22"/>
  <c r="J20" i="22"/>
  <c r="J16" i="22"/>
  <c r="J17" i="22"/>
  <c r="P36" i="1"/>
  <c r="L36" i="1"/>
  <c r="R36" i="1"/>
  <c r="K36" i="1"/>
  <c r="N36" i="1"/>
  <c r="J36" i="1"/>
  <c r="M36" i="1"/>
  <c r="O36" i="1"/>
  <c r="S36" i="1"/>
  <c r="Q36" i="1"/>
  <c r="W25" i="22" l="1"/>
  <c r="J66" i="22"/>
  <c r="N66" i="22" s="1"/>
  <c r="X8" i="22"/>
  <c r="K49" i="22"/>
  <c r="O49" i="22" s="1"/>
  <c r="W22" i="22"/>
  <c r="J63" i="22"/>
  <c r="N63" i="22" s="1"/>
  <c r="W14" i="22"/>
  <c r="J55" i="22"/>
  <c r="N55" i="22" s="1"/>
  <c r="W30" i="22"/>
  <c r="J71" i="22"/>
  <c r="N71" i="22" s="1"/>
  <c r="X26" i="22"/>
  <c r="K67" i="22"/>
  <c r="O67" i="22" s="1"/>
  <c r="X9" i="22"/>
  <c r="K50" i="22"/>
  <c r="O50" i="22" s="1"/>
  <c r="X24" i="22"/>
  <c r="K65" i="22"/>
  <c r="O65" i="22" s="1"/>
  <c r="W11" i="22"/>
  <c r="J52" i="22"/>
  <c r="N52" i="22" s="1"/>
  <c r="X11" i="22"/>
  <c r="K52" i="22"/>
  <c r="O52" i="22" s="1"/>
  <c r="W16" i="22"/>
  <c r="J57" i="22"/>
  <c r="N57" i="22" s="1"/>
  <c r="W9" i="22"/>
  <c r="J50" i="22"/>
  <c r="N50" i="22" s="1"/>
  <c r="X16" i="22"/>
  <c r="K57" i="22"/>
  <c r="O57" i="22" s="1"/>
  <c r="W10" i="22"/>
  <c r="J51" i="22"/>
  <c r="N51" i="22" s="1"/>
  <c r="W19" i="22"/>
  <c r="J60" i="22"/>
  <c r="N60" i="22" s="1"/>
  <c r="X12" i="22"/>
  <c r="K53" i="22"/>
  <c r="O53" i="22" s="1"/>
  <c r="X17" i="22"/>
  <c r="K58" i="22"/>
  <c r="O58" i="22" s="1"/>
  <c r="X30" i="22"/>
  <c r="K71" i="22"/>
  <c r="O71" i="22" s="1"/>
  <c r="W24" i="22"/>
  <c r="J65" i="22"/>
  <c r="N65" i="22" s="1"/>
  <c r="W6" i="22"/>
  <c r="J47" i="22"/>
  <c r="N47" i="22" s="1"/>
  <c r="W18" i="22"/>
  <c r="J59" i="22"/>
  <c r="N59" i="22" s="1"/>
  <c r="W29" i="22"/>
  <c r="J70" i="22"/>
  <c r="N70" i="22" s="1"/>
  <c r="X6" i="22"/>
  <c r="K1" i="22"/>
  <c r="K2" i="22" s="1"/>
  <c r="K47" i="22"/>
  <c r="O47" i="22" s="1"/>
  <c r="X20" i="22"/>
  <c r="K61" i="22"/>
  <c r="O61" i="22" s="1"/>
  <c r="W21" i="22"/>
  <c r="J62" i="22"/>
  <c r="N62" i="22" s="1"/>
  <c r="W13" i="22"/>
  <c r="J54" i="22"/>
  <c r="N54" i="22" s="1"/>
  <c r="X28" i="22"/>
  <c r="K69" i="22"/>
  <c r="O69" i="22" s="1"/>
  <c r="X15" i="22"/>
  <c r="K56" i="22"/>
  <c r="O56" i="22" s="1"/>
  <c r="X13" i="22"/>
  <c r="K54" i="22"/>
  <c r="O54" i="22" s="1"/>
  <c r="X18" i="22"/>
  <c r="K59" i="22"/>
  <c r="O59" i="22" s="1"/>
  <c r="X10" i="22"/>
  <c r="K51" i="22"/>
  <c r="O51" i="22" s="1"/>
  <c r="X22" i="22"/>
  <c r="K63" i="22"/>
  <c r="O63" i="22" s="1"/>
  <c r="X23" i="22"/>
  <c r="K64" i="22"/>
  <c r="O64" i="22" s="1"/>
  <c r="X29" i="22"/>
  <c r="K70" i="22"/>
  <c r="O70" i="22" s="1"/>
  <c r="W8" i="22"/>
  <c r="J49" i="22"/>
  <c r="N49" i="22" s="1"/>
  <c r="W17" i="22"/>
  <c r="J58" i="22"/>
  <c r="N58" i="22" s="1"/>
  <c r="W7" i="22"/>
  <c r="J48" i="22"/>
  <c r="N48" i="22" s="1"/>
  <c r="X25" i="22"/>
  <c r="K66" i="22"/>
  <c r="O66" i="22" s="1"/>
  <c r="W23" i="22"/>
  <c r="J64" i="22"/>
  <c r="N64" i="22" s="1"/>
  <c r="X14" i="22"/>
  <c r="K55" i="22"/>
  <c r="O55" i="22" s="1"/>
  <c r="W20" i="22"/>
  <c r="J61" i="22"/>
  <c r="N61" i="22" s="1"/>
  <c r="X21" i="22"/>
  <c r="K62" i="22"/>
  <c r="O62" i="22" s="1"/>
  <c r="W28" i="22"/>
  <c r="J69" i="22"/>
  <c r="N69" i="22" s="1"/>
  <c r="X19" i="22"/>
  <c r="K60" i="22"/>
  <c r="O60" i="22" s="1"/>
  <c r="W26" i="22"/>
  <c r="J67" i="22"/>
  <c r="N67" i="22" s="1"/>
  <c r="W12" i="22"/>
  <c r="J53" i="22"/>
  <c r="N53" i="22" s="1"/>
  <c r="X7" i="22"/>
  <c r="K48" i="22"/>
  <c r="O48" i="22" s="1"/>
  <c r="W27" i="22"/>
  <c r="J68" i="22"/>
  <c r="N68" i="22" s="1"/>
  <c r="U36" i="1"/>
  <c r="S37" i="1" s="1"/>
  <c r="S6" i="1" s="1"/>
  <c r="AR6" i="1" s="1"/>
  <c r="M2" i="22" l="1"/>
  <c r="AA6" i="22"/>
  <c r="W36" i="22"/>
  <c r="W38" i="22"/>
  <c r="AB6" i="22"/>
  <c r="X36" i="22"/>
  <c r="S14" i="1"/>
  <c r="S24" i="1"/>
  <c r="S20" i="1"/>
  <c r="S30" i="1"/>
  <c r="S11" i="1"/>
  <c r="S25" i="1"/>
  <c r="S18" i="1"/>
  <c r="S9" i="1"/>
  <c r="S23" i="1"/>
  <c r="S7" i="1"/>
  <c r="S16" i="1"/>
  <c r="S28" i="1"/>
  <c r="S22" i="1"/>
  <c r="S19" i="1"/>
  <c r="S13" i="1"/>
  <c r="S29" i="1"/>
  <c r="S12" i="1"/>
  <c r="S8" i="1"/>
  <c r="S17" i="1"/>
  <c r="S15" i="1"/>
  <c r="S27" i="1"/>
  <c r="AF6" i="1"/>
  <c r="S21" i="1"/>
  <c r="S10" i="1"/>
  <c r="S26" i="1"/>
  <c r="N37" i="1"/>
  <c r="K37" i="1"/>
  <c r="J37" i="1"/>
  <c r="M37" i="1"/>
  <c r="O37" i="1"/>
  <c r="R37" i="1"/>
  <c r="P37" i="1"/>
  <c r="L37" i="1"/>
  <c r="Q37" i="1"/>
  <c r="AF24" i="1" l="1"/>
  <c r="AR24" i="1"/>
  <c r="AQ24" i="1"/>
  <c r="AF10" i="1"/>
  <c r="AR10" i="1"/>
  <c r="AQ10" i="1"/>
  <c r="AF29" i="1"/>
  <c r="AQ29" i="1"/>
  <c r="AR29" i="1"/>
  <c r="AF9" i="1"/>
  <c r="AR9" i="1"/>
  <c r="AQ9" i="1"/>
  <c r="AF14" i="1"/>
  <c r="AQ14" i="1"/>
  <c r="AR14" i="1"/>
  <c r="AF18" i="1"/>
  <c r="AR18" i="1"/>
  <c r="AQ18" i="1"/>
  <c r="AF25" i="1"/>
  <c r="AR25" i="1"/>
  <c r="AQ25" i="1"/>
  <c r="AF7" i="1"/>
  <c r="AQ7" i="1"/>
  <c r="AR7" i="1"/>
  <c r="AF26" i="1"/>
  <c r="AR26" i="1"/>
  <c r="AQ26" i="1"/>
  <c r="AF21" i="1"/>
  <c r="AQ21" i="1"/>
  <c r="AR21" i="1"/>
  <c r="AF13" i="1"/>
  <c r="AR13" i="1"/>
  <c r="AQ13" i="1"/>
  <c r="AF11" i="1"/>
  <c r="AQ11" i="1"/>
  <c r="AR11" i="1"/>
  <c r="Y36" i="22"/>
  <c r="Z36" i="22" s="1"/>
  <c r="AF23" i="1"/>
  <c r="AQ23" i="1"/>
  <c r="AR23" i="1"/>
  <c r="AF19" i="1"/>
  <c r="AR19" i="1"/>
  <c r="AQ19" i="1"/>
  <c r="AF27" i="1"/>
  <c r="AQ27" i="1"/>
  <c r="AR27" i="1"/>
  <c r="AF15" i="1"/>
  <c r="AR15" i="1"/>
  <c r="AQ15" i="1"/>
  <c r="AF28" i="1"/>
  <c r="AR28" i="1"/>
  <c r="AQ28" i="1"/>
  <c r="AF30" i="1"/>
  <c r="AR30" i="1"/>
  <c r="AQ30" i="1"/>
  <c r="AF8" i="1"/>
  <c r="AF38" i="1" s="1"/>
  <c r="AQ8" i="1"/>
  <c r="AR8" i="1"/>
  <c r="AF12" i="1"/>
  <c r="AQ12" i="1"/>
  <c r="AR12" i="1"/>
  <c r="AF22" i="1"/>
  <c r="AQ22" i="1"/>
  <c r="AR22" i="1"/>
  <c r="AF17" i="1"/>
  <c r="AR17" i="1"/>
  <c r="AQ17" i="1"/>
  <c r="AF16" i="1"/>
  <c r="AQ16" i="1"/>
  <c r="AR16" i="1"/>
  <c r="AF20" i="1"/>
  <c r="AR20" i="1"/>
  <c r="AQ20" i="1"/>
  <c r="K9" i="1"/>
  <c r="K22" i="1"/>
  <c r="K10" i="1"/>
  <c r="K25" i="1"/>
  <c r="K21" i="1"/>
  <c r="K23" i="1"/>
  <c r="K30" i="1"/>
  <c r="K6" i="1"/>
  <c r="K26" i="1"/>
  <c r="K15" i="1"/>
  <c r="K13" i="1"/>
  <c r="K17" i="1"/>
  <c r="K18" i="1"/>
  <c r="K16" i="1"/>
  <c r="K27" i="1"/>
  <c r="K11" i="1"/>
  <c r="K20" i="1"/>
  <c r="K19" i="1"/>
  <c r="K7" i="1"/>
  <c r="K28" i="1"/>
  <c r="K14" i="1"/>
  <c r="K29" i="1"/>
  <c r="K8" i="1"/>
  <c r="K12" i="1"/>
  <c r="K24" i="1"/>
  <c r="M22" i="1"/>
  <c r="M20" i="1"/>
  <c r="M29" i="1"/>
  <c r="M18" i="1"/>
  <c r="M30" i="1"/>
  <c r="M27" i="1"/>
  <c r="M14" i="1"/>
  <c r="M17" i="1"/>
  <c r="M25" i="1"/>
  <c r="M16" i="1"/>
  <c r="M28" i="1"/>
  <c r="M12" i="1"/>
  <c r="M6" i="1"/>
  <c r="M15" i="1"/>
  <c r="M10" i="1"/>
  <c r="M26" i="1"/>
  <c r="M23" i="1"/>
  <c r="M13" i="1"/>
  <c r="M19" i="1"/>
  <c r="M24" i="1"/>
  <c r="M8" i="1"/>
  <c r="M7" i="1"/>
  <c r="M21" i="1"/>
  <c r="M9" i="1"/>
  <c r="M11" i="1"/>
  <c r="P14" i="1"/>
  <c r="P24" i="1"/>
  <c r="P26" i="1"/>
  <c r="P16" i="1"/>
  <c r="P12" i="1"/>
  <c r="P9" i="1"/>
  <c r="P6" i="1"/>
  <c r="P22" i="1"/>
  <c r="P10" i="1"/>
  <c r="P7" i="1"/>
  <c r="P20" i="1"/>
  <c r="P18" i="1"/>
  <c r="P30" i="1"/>
  <c r="P19" i="1"/>
  <c r="P29" i="1"/>
  <c r="P13" i="1"/>
  <c r="P21" i="1"/>
  <c r="P15" i="1"/>
  <c r="P25" i="1"/>
  <c r="P11" i="1"/>
  <c r="P27" i="1"/>
  <c r="P8" i="1"/>
  <c r="P17" i="1"/>
  <c r="P28" i="1"/>
  <c r="P23" i="1"/>
  <c r="J7" i="1"/>
  <c r="W7" i="1" s="1"/>
  <c r="J25" i="1"/>
  <c r="W25" i="1" s="1"/>
  <c r="J17" i="1"/>
  <c r="W17" i="1" s="1"/>
  <c r="J14" i="1"/>
  <c r="W14" i="1" s="1"/>
  <c r="J12" i="1"/>
  <c r="W12" i="1" s="1"/>
  <c r="J15" i="1"/>
  <c r="W15" i="1" s="1"/>
  <c r="J9" i="1"/>
  <c r="W9" i="1" s="1"/>
  <c r="J18" i="1"/>
  <c r="W18" i="1" s="1"/>
  <c r="J27" i="1"/>
  <c r="W27" i="1" s="1"/>
  <c r="J28" i="1"/>
  <c r="W28" i="1" s="1"/>
  <c r="J10" i="1"/>
  <c r="W10" i="1" s="1"/>
  <c r="J8" i="1"/>
  <c r="W8" i="1" s="1"/>
  <c r="J13" i="1"/>
  <c r="W13" i="1" s="1"/>
  <c r="J20" i="1"/>
  <c r="W20" i="1" s="1"/>
  <c r="J24" i="1"/>
  <c r="W24" i="1" s="1"/>
  <c r="J29" i="1"/>
  <c r="W29" i="1" s="1"/>
  <c r="J19" i="1"/>
  <c r="W19" i="1" s="1"/>
  <c r="J16" i="1"/>
  <c r="W16" i="1" s="1"/>
  <c r="J26" i="1"/>
  <c r="W26" i="1" s="1"/>
  <c r="J11" i="1"/>
  <c r="W11" i="1" s="1"/>
  <c r="J23" i="1"/>
  <c r="W23" i="1" s="1"/>
  <c r="J6" i="1"/>
  <c r="J21" i="1"/>
  <c r="W21" i="1" s="1"/>
  <c r="J30" i="1"/>
  <c r="W30" i="1" s="1"/>
  <c r="J22" i="1"/>
  <c r="W22" i="1" s="1"/>
  <c r="Q16" i="1"/>
  <c r="Q24" i="1"/>
  <c r="Q8" i="1"/>
  <c r="Q18" i="1"/>
  <c r="Q27" i="1"/>
  <c r="Q14" i="1"/>
  <c r="Q30" i="1"/>
  <c r="Q13" i="1"/>
  <c r="Q28" i="1"/>
  <c r="Q29" i="1"/>
  <c r="Q9" i="1"/>
  <c r="Q11" i="1"/>
  <c r="Q19" i="1"/>
  <c r="Q20" i="1"/>
  <c r="Q23" i="1"/>
  <c r="Q7" i="1"/>
  <c r="Q25" i="1"/>
  <c r="Q15" i="1"/>
  <c r="Q6" i="1"/>
  <c r="Q21" i="1"/>
  <c r="Q17" i="1"/>
  <c r="Q10" i="1"/>
  <c r="Q22" i="1"/>
  <c r="Q12" i="1"/>
  <c r="Q26" i="1"/>
  <c r="O25" i="1"/>
  <c r="O18" i="1"/>
  <c r="O26" i="1"/>
  <c r="O14" i="1"/>
  <c r="O28" i="1"/>
  <c r="O10" i="1"/>
  <c r="O30" i="1"/>
  <c r="O9" i="1"/>
  <c r="O7" i="1"/>
  <c r="O16" i="1"/>
  <c r="O21" i="1"/>
  <c r="O19" i="1"/>
  <c r="O20" i="1"/>
  <c r="O22" i="1"/>
  <c r="O11" i="1"/>
  <c r="O17" i="1"/>
  <c r="O23" i="1"/>
  <c r="O13" i="1"/>
  <c r="O24" i="1"/>
  <c r="O15" i="1"/>
  <c r="O29" i="1"/>
  <c r="O8" i="1"/>
  <c r="O12" i="1"/>
  <c r="O6" i="1"/>
  <c r="O27" i="1"/>
  <c r="N29" i="1"/>
  <c r="N30" i="1"/>
  <c r="N11" i="1"/>
  <c r="N22" i="1"/>
  <c r="N13" i="1"/>
  <c r="N26" i="1"/>
  <c r="N12" i="1"/>
  <c r="N25" i="1"/>
  <c r="N20" i="1"/>
  <c r="N8" i="1"/>
  <c r="N7" i="1"/>
  <c r="N24" i="1"/>
  <c r="N18" i="1"/>
  <c r="N27" i="1"/>
  <c r="N28" i="1"/>
  <c r="N16" i="1"/>
  <c r="N9" i="1"/>
  <c r="N17" i="1"/>
  <c r="N14" i="1"/>
  <c r="N10" i="1"/>
  <c r="N15" i="1"/>
  <c r="N19" i="1"/>
  <c r="N21" i="1"/>
  <c r="N23" i="1"/>
  <c r="N6" i="1"/>
  <c r="R12" i="1"/>
  <c r="R24" i="1"/>
  <c r="R14" i="1"/>
  <c r="R17" i="1"/>
  <c r="R21" i="1"/>
  <c r="R23" i="1"/>
  <c r="R9" i="1"/>
  <c r="R11" i="1"/>
  <c r="R15" i="1"/>
  <c r="R30" i="1"/>
  <c r="R22" i="1"/>
  <c r="R16" i="1"/>
  <c r="R13" i="1"/>
  <c r="R28" i="1"/>
  <c r="R18" i="1"/>
  <c r="R27" i="1"/>
  <c r="R8" i="1"/>
  <c r="R10" i="1"/>
  <c r="R26" i="1"/>
  <c r="R20" i="1"/>
  <c r="R25" i="1"/>
  <c r="R7" i="1"/>
  <c r="R6" i="1"/>
  <c r="R19" i="1"/>
  <c r="R29" i="1"/>
  <c r="L11" i="1"/>
  <c r="L7" i="1"/>
  <c r="L14" i="1"/>
  <c r="L24" i="1"/>
  <c r="L21" i="1"/>
  <c r="L17" i="1"/>
  <c r="L12" i="1"/>
  <c r="L23" i="1"/>
  <c r="L18" i="1"/>
  <c r="L8" i="1"/>
  <c r="L19" i="1"/>
  <c r="L13" i="1"/>
  <c r="L15" i="1"/>
  <c r="L29" i="1"/>
  <c r="L20" i="1"/>
  <c r="L25" i="1"/>
  <c r="L27" i="1"/>
  <c r="L22" i="1"/>
  <c r="L9" i="1"/>
  <c r="L26" i="1"/>
  <c r="L16" i="1"/>
  <c r="L28" i="1"/>
  <c r="L30" i="1"/>
  <c r="L10" i="1"/>
  <c r="L6" i="1"/>
  <c r="Z8" i="1" l="1"/>
  <c r="AK8" i="1"/>
  <c r="X16" i="1"/>
  <c r="AI16" i="1"/>
  <c r="Y16" i="1"/>
  <c r="AJ16" i="1"/>
  <c r="AE28" i="1"/>
  <c r="AP28" i="1"/>
  <c r="AA12" i="1"/>
  <c r="AL12" i="1"/>
  <c r="AD26" i="1"/>
  <c r="AO26" i="1"/>
  <c r="AD28" i="1"/>
  <c r="AO28" i="1"/>
  <c r="AD16" i="1"/>
  <c r="AO16" i="1"/>
  <c r="AC25" i="1"/>
  <c r="AN25" i="1"/>
  <c r="Z12" i="1"/>
  <c r="AK12" i="1"/>
  <c r="Y26" i="1"/>
  <c r="AJ26" i="1"/>
  <c r="AE21" i="1"/>
  <c r="AP21" i="1"/>
  <c r="AB11" i="1"/>
  <c r="AM11" i="1"/>
  <c r="Z19" i="1"/>
  <c r="AK19" i="1"/>
  <c r="Y9" i="1"/>
  <c r="AJ9" i="1"/>
  <c r="AA18" i="1"/>
  <c r="AL18" i="1"/>
  <c r="AD23" i="1"/>
  <c r="AO23" i="1"/>
  <c r="AC10" i="1"/>
  <c r="AN10" i="1"/>
  <c r="AE26" i="1"/>
  <c r="AP26" i="1"/>
  <c r="AA10" i="1"/>
  <c r="AL10" i="1"/>
  <c r="AA22" i="1"/>
  <c r="AL22" i="1"/>
  <c r="AB29" i="1"/>
  <c r="AM29" i="1"/>
  <c r="AB20" i="1"/>
  <c r="AM20" i="1"/>
  <c r="AB28" i="1"/>
  <c r="AM28" i="1"/>
  <c r="AD10" i="1"/>
  <c r="AO10" i="1"/>
  <c r="AD20" i="1"/>
  <c r="AO20" i="1"/>
  <c r="AD14" i="1"/>
  <c r="AO14" i="1"/>
  <c r="AC28" i="1"/>
  <c r="AN28" i="1"/>
  <c r="AC13" i="1"/>
  <c r="AN13" i="1"/>
  <c r="AC22" i="1"/>
  <c r="AN22" i="1"/>
  <c r="Z11" i="1"/>
  <c r="AK11" i="1"/>
  <c r="Z23" i="1"/>
  <c r="AK23" i="1"/>
  <c r="Z25" i="1"/>
  <c r="AK25" i="1"/>
  <c r="Z22" i="1"/>
  <c r="AK22" i="1"/>
  <c r="X19" i="1"/>
  <c r="AI19" i="1"/>
  <c r="X15" i="1"/>
  <c r="AI15" i="1"/>
  <c r="X22" i="1"/>
  <c r="AI22" i="1"/>
  <c r="Y17" i="1"/>
  <c r="AJ17" i="1"/>
  <c r="AA23" i="1"/>
  <c r="AL23" i="1"/>
  <c r="AB27" i="1"/>
  <c r="AM27" i="1"/>
  <c r="AB25" i="1"/>
  <c r="AM25" i="1"/>
  <c r="AD24" i="1"/>
  <c r="AO24" i="1"/>
  <c r="AC18" i="1"/>
  <c r="AN18" i="1"/>
  <c r="Z6" i="1"/>
  <c r="AL6" i="1"/>
  <c r="X29" i="1"/>
  <c r="AI29" i="1"/>
  <c r="X23" i="1"/>
  <c r="AI23" i="1"/>
  <c r="AE7" i="1"/>
  <c r="AP7" i="1"/>
  <c r="AB6" i="1"/>
  <c r="AN6" i="1"/>
  <c r="AC20" i="1"/>
  <c r="AN20" i="1"/>
  <c r="X14" i="1"/>
  <c r="AI14" i="1"/>
  <c r="AE13" i="1"/>
  <c r="AP13" i="1"/>
  <c r="AA26" i="1"/>
  <c r="AL26" i="1"/>
  <c r="AD7" i="1"/>
  <c r="AO7" i="1"/>
  <c r="AC24" i="1"/>
  <c r="AN24" i="1"/>
  <c r="X28" i="1"/>
  <c r="AI28" i="1"/>
  <c r="Y14" i="1"/>
  <c r="AJ14" i="1"/>
  <c r="AA15" i="1"/>
  <c r="AL15" i="1"/>
  <c r="AB10" i="1"/>
  <c r="AM10" i="1"/>
  <c r="AC21" i="1"/>
  <c r="AN21" i="1"/>
  <c r="Z16" i="1"/>
  <c r="AK16" i="1"/>
  <c r="X13" i="1"/>
  <c r="AI13" i="1"/>
  <c r="X10" i="1"/>
  <c r="AI10" i="1"/>
  <c r="Y8" i="1"/>
  <c r="AJ8" i="1"/>
  <c r="Y7" i="1"/>
  <c r="AJ7" i="1"/>
  <c r="AE14" i="1"/>
  <c r="AP14" i="1"/>
  <c r="Y6" i="1"/>
  <c r="AK6" i="1"/>
  <c r="Y27" i="1"/>
  <c r="AJ27" i="1"/>
  <c r="Y18" i="1"/>
  <c r="AJ18" i="1"/>
  <c r="Y11" i="1"/>
  <c r="AJ11" i="1"/>
  <c r="AE10" i="1"/>
  <c r="AP10" i="1"/>
  <c r="AE30" i="1"/>
  <c r="AP30" i="1"/>
  <c r="AE24" i="1"/>
  <c r="AP24" i="1"/>
  <c r="AA14" i="1"/>
  <c r="AL14" i="1"/>
  <c r="AA7" i="1"/>
  <c r="AL7" i="1"/>
  <c r="AA11" i="1"/>
  <c r="AL11" i="1"/>
  <c r="AB15" i="1"/>
  <c r="AM15" i="1"/>
  <c r="AB19" i="1"/>
  <c r="AM19" i="1"/>
  <c r="AB14" i="1"/>
  <c r="AM14" i="1"/>
  <c r="AD17" i="1"/>
  <c r="AO17" i="1"/>
  <c r="AD19" i="1"/>
  <c r="AO19" i="1"/>
  <c r="AD27" i="1"/>
  <c r="AO27" i="1"/>
  <c r="W6" i="1"/>
  <c r="AI6" i="1"/>
  <c r="AC17" i="1"/>
  <c r="AN17" i="1"/>
  <c r="AC29" i="1"/>
  <c r="AN29" i="1"/>
  <c r="AC6" i="1"/>
  <c r="AO6" i="1"/>
  <c r="Z9" i="1"/>
  <c r="AK9" i="1"/>
  <c r="Z26" i="1"/>
  <c r="AK26" i="1"/>
  <c r="Z17" i="1"/>
  <c r="AK17" i="1"/>
  <c r="X24" i="1"/>
  <c r="AI24" i="1"/>
  <c r="X20" i="1"/>
  <c r="AI20" i="1"/>
  <c r="X26" i="1"/>
  <c r="AI26" i="1"/>
  <c r="X9" i="1"/>
  <c r="AI9" i="1"/>
  <c r="Y28" i="1"/>
  <c r="AJ28" i="1"/>
  <c r="AE6" i="1"/>
  <c r="AQ6" i="1"/>
  <c r="AE9" i="1"/>
  <c r="AP9" i="1"/>
  <c r="AA25" i="1"/>
  <c r="AL25" i="1"/>
  <c r="AB23" i="1"/>
  <c r="AM23" i="1"/>
  <c r="AD15" i="1"/>
  <c r="AO15" i="1"/>
  <c r="Y21" i="1"/>
  <c r="AJ21" i="1"/>
  <c r="AE23" i="1"/>
  <c r="AP23" i="1"/>
  <c r="AA28" i="1"/>
  <c r="AL28" i="1"/>
  <c r="AB17" i="1"/>
  <c r="AM17" i="1"/>
  <c r="AD25" i="1"/>
  <c r="AO25" i="1"/>
  <c r="AC26" i="1"/>
  <c r="AN26" i="1"/>
  <c r="Z18" i="1"/>
  <c r="AK18" i="1"/>
  <c r="X21" i="1"/>
  <c r="AI21" i="1"/>
  <c r="Y13" i="1"/>
  <c r="AJ13" i="1"/>
  <c r="AE25" i="1"/>
  <c r="AP25" i="1"/>
  <c r="AA19" i="1"/>
  <c r="AL19" i="1"/>
  <c r="AB12" i="1"/>
  <c r="AM12" i="1"/>
  <c r="AD12" i="1"/>
  <c r="AO12" i="1"/>
  <c r="AD13" i="1"/>
  <c r="AO13" i="1"/>
  <c r="AC7" i="1"/>
  <c r="AN7" i="1"/>
  <c r="Z28" i="1"/>
  <c r="AK28" i="1"/>
  <c r="X17" i="1"/>
  <c r="AI17" i="1"/>
  <c r="X25" i="1"/>
  <c r="AI25" i="1"/>
  <c r="Y19" i="1"/>
  <c r="AJ19" i="1"/>
  <c r="AE16" i="1"/>
  <c r="AP16" i="1"/>
  <c r="AE17" i="1"/>
  <c r="AP17" i="1"/>
  <c r="AB8" i="1"/>
  <c r="AM8" i="1"/>
  <c r="AB22" i="1"/>
  <c r="AM22" i="1"/>
  <c r="AD30" i="1"/>
  <c r="AO30" i="1"/>
  <c r="AC23" i="1"/>
  <c r="AN23" i="1"/>
  <c r="Z13" i="1"/>
  <c r="AK13" i="1"/>
  <c r="Z20" i="1"/>
  <c r="AK20" i="1"/>
  <c r="Y10" i="1"/>
  <c r="AJ10" i="1"/>
  <c r="Y25" i="1"/>
  <c r="AJ25" i="1"/>
  <c r="Y23" i="1"/>
  <c r="AJ23" i="1"/>
  <c r="AE29" i="1"/>
  <c r="AP29" i="1"/>
  <c r="AE8" i="1"/>
  <c r="AP8" i="1"/>
  <c r="AE15" i="1"/>
  <c r="AP15" i="1"/>
  <c r="AE12" i="1"/>
  <c r="AP12" i="1"/>
  <c r="AA17" i="1"/>
  <c r="AL17" i="1"/>
  <c r="AA8" i="1"/>
  <c r="AL8" i="1"/>
  <c r="AA30" i="1"/>
  <c r="AL30" i="1"/>
  <c r="AB24" i="1"/>
  <c r="AM24" i="1"/>
  <c r="AB21" i="1"/>
  <c r="AM21" i="1"/>
  <c r="AB26" i="1"/>
  <c r="AM26" i="1"/>
  <c r="AD21" i="1"/>
  <c r="AO21" i="1"/>
  <c r="AD11" i="1"/>
  <c r="AO11" i="1"/>
  <c r="AD18" i="1"/>
  <c r="AO18" i="1"/>
  <c r="AC8" i="1"/>
  <c r="AN8" i="1"/>
  <c r="AC19" i="1"/>
  <c r="AN19" i="1"/>
  <c r="AC9" i="1"/>
  <c r="AN9" i="1"/>
  <c r="Z21" i="1"/>
  <c r="AK21" i="1"/>
  <c r="Z10" i="1"/>
  <c r="AK10" i="1"/>
  <c r="Z14" i="1"/>
  <c r="AK14" i="1"/>
  <c r="X12" i="1"/>
  <c r="AI12" i="1"/>
  <c r="X11" i="1"/>
  <c r="AI11" i="1"/>
  <c r="X6" i="1"/>
  <c r="AJ6" i="1"/>
  <c r="Y29" i="1"/>
  <c r="AJ29" i="1"/>
  <c r="AE18" i="1"/>
  <c r="AP18" i="1"/>
  <c r="AA16" i="1"/>
  <c r="AL16" i="1"/>
  <c r="AB7" i="1"/>
  <c r="AM7" i="1"/>
  <c r="AD29" i="1"/>
  <c r="AO29" i="1"/>
  <c r="AC11" i="1"/>
  <c r="AN11" i="1"/>
  <c r="AC16" i="1"/>
  <c r="AN16" i="1"/>
  <c r="Z30" i="1"/>
  <c r="AK30" i="1"/>
  <c r="Y15" i="1"/>
  <c r="AJ15" i="1"/>
  <c r="AA21" i="1"/>
  <c r="AL21" i="1"/>
  <c r="AB9" i="1"/>
  <c r="AM9" i="1"/>
  <c r="Z24" i="1"/>
  <c r="AK24" i="1"/>
  <c r="X18" i="1"/>
  <c r="AI18" i="1"/>
  <c r="Y24" i="1"/>
  <c r="AJ24" i="1"/>
  <c r="AA27" i="1"/>
  <c r="AL27" i="1"/>
  <c r="AB30" i="1"/>
  <c r="AM30" i="1"/>
  <c r="AC15" i="1"/>
  <c r="AN15" i="1"/>
  <c r="Z29" i="1"/>
  <c r="AK29" i="1"/>
  <c r="AE20" i="1"/>
  <c r="AP20" i="1"/>
  <c r="AA13" i="1"/>
  <c r="AL13" i="1"/>
  <c r="AD22" i="1"/>
  <c r="AO22" i="1"/>
  <c r="AC14" i="1"/>
  <c r="AN14" i="1"/>
  <c r="X7" i="1"/>
  <c r="AI7" i="1"/>
  <c r="Y22" i="1"/>
  <c r="AJ22" i="1"/>
  <c r="AE22" i="1"/>
  <c r="AP22" i="1"/>
  <c r="AA24" i="1"/>
  <c r="AL24" i="1"/>
  <c r="Y30" i="1"/>
  <c r="AJ30" i="1"/>
  <c r="Y20" i="1"/>
  <c r="AJ20" i="1"/>
  <c r="Y12" i="1"/>
  <c r="AJ12" i="1"/>
  <c r="AE19" i="1"/>
  <c r="AP19" i="1"/>
  <c r="AE27" i="1"/>
  <c r="AP27" i="1"/>
  <c r="AE11" i="1"/>
  <c r="AP11" i="1"/>
  <c r="AA6" i="1"/>
  <c r="AM6" i="1"/>
  <c r="AA9" i="1"/>
  <c r="AL9" i="1"/>
  <c r="AA20" i="1"/>
  <c r="AL20" i="1"/>
  <c r="AA29" i="1"/>
  <c r="AL29" i="1"/>
  <c r="AB13" i="1"/>
  <c r="AM13" i="1"/>
  <c r="AB16" i="1"/>
  <c r="AM16" i="1"/>
  <c r="AB18" i="1"/>
  <c r="AM18" i="1"/>
  <c r="AD6" i="1"/>
  <c r="AP6" i="1"/>
  <c r="AD9" i="1"/>
  <c r="AO9" i="1"/>
  <c r="AD8" i="1"/>
  <c r="AO8" i="1"/>
  <c r="AC27" i="1"/>
  <c r="AN27" i="1"/>
  <c r="AC30" i="1"/>
  <c r="AN30" i="1"/>
  <c r="AC12" i="1"/>
  <c r="AN12" i="1"/>
  <c r="Z7" i="1"/>
  <c r="AK7" i="1"/>
  <c r="Z15" i="1"/>
  <c r="AK15" i="1"/>
  <c r="Z27" i="1"/>
  <c r="AK27" i="1"/>
  <c r="X8" i="1"/>
  <c r="AI8" i="1"/>
  <c r="X27" i="1"/>
  <c r="AI27" i="1"/>
  <c r="X30" i="1"/>
  <c r="AI30" i="1"/>
  <c r="AB38" i="1" l="1"/>
  <c r="AM41" i="1"/>
  <c r="AN41" i="1" s="1"/>
  <c r="X38" i="1"/>
  <c r="AL41" i="1"/>
  <c r="W37" i="1"/>
  <c r="W38" i="1"/>
  <c r="Y38" i="1"/>
  <c r="Z38" i="1"/>
  <c r="AA38" i="1"/>
  <c r="AD38" i="1"/>
  <c r="AE38" i="1"/>
  <c r="AC38" i="1"/>
</calcChain>
</file>

<file path=xl/sharedStrings.xml><?xml version="1.0" encoding="utf-8"?>
<sst xmlns="http://schemas.openxmlformats.org/spreadsheetml/2006/main" count="2152" uniqueCount="176">
  <si>
    <t>Group_name</t>
  </si>
  <si>
    <t>Flatfish</t>
  </si>
  <si>
    <t>Group_number</t>
  </si>
  <si>
    <t>Init_biomass (t)</t>
  </si>
  <si>
    <t>Proportions by layer in poly</t>
  </si>
  <si>
    <t>Biomass (t) by cohort in each polygon</t>
  </si>
  <si>
    <t>Numbers of fish by cohort in each polygon</t>
  </si>
  <si>
    <t>poly</t>
  </si>
  <si>
    <t>tot_bio_propn</t>
  </si>
  <si>
    <t>Layer 4</t>
  </si>
  <si>
    <t>Layer 3</t>
  </si>
  <si>
    <t>Layer 2</t>
  </si>
  <si>
    <t>Layer 1</t>
  </si>
  <si>
    <t>Layer 0</t>
  </si>
  <si>
    <t>biomass (t)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</si>
  <si>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</si>
  <si>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</si>
  <si>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</si>
  <si>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</si>
  <si>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</si>
  <si>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</si>
  <si>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</si>
  <si>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</si>
  <si>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</si>
  <si>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</si>
  <si>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mean age (yr)</t>
  </si>
  <si>
    <t>StructN</t>
  </si>
  <si>
    <t>mean lgth (cm)</t>
  </si>
  <si>
    <t>ResN</t>
  </si>
  <si>
    <t>mean wgt (g)</t>
  </si>
  <si>
    <t>(mg/fish)</t>
  </si>
  <si>
    <t>survival (no@t)</t>
  </si>
  <si>
    <t>nett weight</t>
  </si>
  <si>
    <t>sum</t>
  </si>
  <si>
    <t>propn wt by cohort</t>
  </si>
  <si>
    <t>VonB_Linf</t>
  </si>
  <si>
    <t>VonB_K</t>
  </si>
  <si>
    <t>VonB_t0</t>
  </si>
  <si>
    <t>(w=a.l^b): a</t>
  </si>
  <si>
    <t>(w=a.l^x): x</t>
  </si>
  <si>
    <t>M</t>
  </si>
  <si>
    <t>N wet wt</t>
  </si>
  <si>
    <t>cm</t>
  </si>
  <si>
    <t>yr</t>
  </si>
  <si>
    <t>g, cm</t>
  </si>
  <si>
    <t>yr^-1</t>
  </si>
  <si>
    <t>propn</t>
  </si>
  <si>
    <t>BAR</t>
  </si>
  <si>
    <t>Barracouta</t>
  </si>
  <si>
    <t>SPD</t>
  </si>
  <si>
    <t>Spiny dogfish</t>
  </si>
  <si>
    <t>RCO</t>
  </si>
  <si>
    <t>Red cod</t>
  </si>
  <si>
    <t>GUR</t>
  </si>
  <si>
    <t>Red gurnard</t>
  </si>
  <si>
    <t>LEA</t>
  </si>
  <si>
    <t>Leatherjacket</t>
  </si>
  <si>
    <t>CAR</t>
  </si>
  <si>
    <t>Carpet shark</t>
  </si>
  <si>
    <t>TAR</t>
  </si>
  <si>
    <t>Tarakihi</t>
  </si>
  <si>
    <t>SNA</t>
  </si>
  <si>
    <t>Snapper</t>
  </si>
  <si>
    <t>KAH</t>
  </si>
  <si>
    <t>Kahawai</t>
  </si>
  <si>
    <t>SPO</t>
  </si>
  <si>
    <t>Rig</t>
  </si>
  <si>
    <t>SCH</t>
  </si>
  <si>
    <t>School shark</t>
  </si>
  <si>
    <t>ELP</t>
  </si>
  <si>
    <t>Elasmobranch piscivores</t>
  </si>
  <si>
    <t>ELI</t>
  </si>
  <si>
    <t>Elasmobranch invertivores</t>
  </si>
  <si>
    <t>MJE</t>
  </si>
  <si>
    <t>Mesopelagic jelly eaters</t>
  </si>
  <si>
    <t>MAC</t>
  </si>
  <si>
    <t>Mackerels</t>
  </si>
  <si>
    <t>FLA</t>
  </si>
  <si>
    <t>RFP</t>
  </si>
  <si>
    <t>Reef fish piscivores</t>
  </si>
  <si>
    <t>RFI</t>
  </si>
  <si>
    <t>Reef fish invertivores</t>
  </si>
  <si>
    <t>PFL</t>
  </si>
  <si>
    <t>Pelagic fish large</t>
  </si>
  <si>
    <t>DEM</t>
  </si>
  <si>
    <t>Demersal fish other</t>
  </si>
  <si>
    <t>CEP</t>
  </si>
  <si>
    <t>Cephalopods</t>
  </si>
  <si>
    <t>g, mm</t>
  </si>
  <si>
    <t>SCA</t>
  </si>
  <si>
    <t>Scallop</t>
  </si>
  <si>
    <t>SCL</t>
  </si>
  <si>
    <t>Surf clams</t>
  </si>
  <si>
    <t>MUS</t>
  </si>
  <si>
    <t>Mussels</t>
  </si>
  <si>
    <t>OYS</t>
  </si>
  <si>
    <t>Oysters</t>
  </si>
  <si>
    <t>IVS</t>
  </si>
  <si>
    <t>Invertebrate scavangers</t>
  </si>
  <si>
    <t>IVH</t>
  </si>
  <si>
    <t>Invertibrate herbivores</t>
  </si>
  <si>
    <t>mm</t>
  </si>
  <si>
    <t>SB</t>
  </si>
  <si>
    <t>Seabirds</t>
  </si>
  <si>
    <t>Numbers of birds by cohort in each polygon</t>
  </si>
  <si>
    <t>PIN</t>
  </si>
  <si>
    <t>Pinnipeds (seals)</t>
  </si>
  <si>
    <t>Numbers of seals by cohort in each polygon</t>
  </si>
  <si>
    <t>(mg/seal)</t>
  </si>
  <si>
    <t>DC</t>
  </si>
  <si>
    <t>Carrion</t>
  </si>
  <si>
    <t>Dimension</t>
  </si>
  <si>
    <t>Presence/absence by layer</t>
  </si>
  <si>
    <t>N (mg m-2)</t>
  </si>
  <si>
    <t>Epibenthic</t>
  </si>
  <si>
    <t>DR</t>
  </si>
  <si>
    <t>Refractory detritus</t>
  </si>
  <si>
    <t>N (mg m-3)</t>
  </si>
  <si>
    <t>DL</t>
  </si>
  <si>
    <t>Labile detritus</t>
  </si>
  <si>
    <t>BO</t>
  </si>
  <si>
    <t>Meiobenthos</t>
  </si>
  <si>
    <t>BB</t>
  </si>
  <si>
    <t>Sedimentary bacteria</t>
  </si>
  <si>
    <t>PB</t>
  </si>
  <si>
    <t>Pelagic bacteria</t>
  </si>
  <si>
    <t>ZS</t>
  </si>
  <si>
    <t>Microzooplankton</t>
  </si>
  <si>
    <t>ZM</t>
  </si>
  <si>
    <t>Mesozooplankton</t>
  </si>
  <si>
    <t>PS</t>
  </si>
  <si>
    <t>Picophytoplankton</t>
  </si>
  <si>
    <t>DF</t>
  </si>
  <si>
    <t>Dinoflagellates</t>
  </si>
  <si>
    <t>PL</t>
  </si>
  <si>
    <t>Diatoms</t>
  </si>
  <si>
    <t>ZG</t>
  </si>
  <si>
    <t>Gelatinous zooplankton</t>
  </si>
  <si>
    <t>BC</t>
  </si>
  <si>
    <t>Benthic carnivores</t>
  </si>
  <si>
    <t>SG</t>
  </si>
  <si>
    <t>Seagrass</t>
  </si>
  <si>
    <t>IsCover propn</t>
  </si>
  <si>
    <t>MB</t>
  </si>
  <si>
    <t>Microphytobenthos</t>
  </si>
  <si>
    <t>MA</t>
  </si>
  <si>
    <t>Macroalgae</t>
  </si>
  <si>
    <t>BD</t>
  </si>
  <si>
    <t>Deposit feeders</t>
  </si>
  <si>
    <t>ZL</t>
  </si>
  <si>
    <t>Carnivorous zooplankton</t>
  </si>
  <si>
    <t>Macrozoobenthos - non-comm</t>
  </si>
  <si>
    <t>BG</t>
  </si>
  <si>
    <t>Benthic grazers</t>
  </si>
  <si>
    <t>BFF</t>
  </si>
  <si>
    <t>Benthic filter feeders</t>
  </si>
  <si>
    <t>PFS</t>
  </si>
  <si>
    <t>BMO</t>
  </si>
  <si>
    <t>Temp</t>
  </si>
  <si>
    <t>Water temperature</t>
  </si>
  <si>
    <t>Degrees celcius -- estimate of annual mean by box/layer</t>
  </si>
  <si>
    <t>Original: Modified version above to keep group primarily on bottom</t>
  </si>
  <si>
    <t>mum</t>
  </si>
  <si>
    <t>c</t>
  </si>
  <si>
    <t>new_C</t>
  </si>
  <si>
    <t>C</t>
  </si>
  <si>
    <t>C_MJE</t>
  </si>
  <si>
    <t>Biomass (mg N) by cohort in each polygon</t>
  </si>
  <si>
    <t>tonnes per fish</t>
  </si>
  <si>
    <t>Numbers based on tonnes per fish</t>
  </si>
  <si>
    <t>Tonnes</t>
  </si>
  <si>
    <t>init_biomass (t)</t>
  </si>
  <si>
    <t>tonnes cohort 1</t>
  </si>
  <si>
    <t>mg N cohort 1</t>
  </si>
  <si>
    <t>KDENR</t>
  </si>
  <si>
    <t>Pelagic fish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</si>
</sst>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164" fontId="0" fillId="0" borderId="0" xfId="0" applyNumberFormat="1"/>
    <xf numFmtId="0" fontId="3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vertical="center"/>
    </xf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5"/>
  <sheetViews>
    <sheetView topLeftCell="D1" zoomScale="75" zoomScaleNormal="75" workbookViewId="0">
      <selection activeCell="W6" sqref="W6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  <col min="23" max="23" width="24.5703125" customWidth="1"/>
    <col min="39" max="39" width="11.5703125" bestFit="1" customWidth="1"/>
  </cols>
  <sheetData>
    <row r="1" spans="1:44" x14ac:dyDescent="0.25">
      <c r="A1" t="s">
        <v>0</v>
      </c>
      <c r="B1" t="s">
        <v>47</v>
      </c>
      <c r="C1" t="s">
        <v>48</v>
      </c>
    </row>
    <row r="2" spans="1:44" x14ac:dyDescent="0.25">
      <c r="A2" t="s">
        <v>2</v>
      </c>
      <c r="B2">
        <v>1</v>
      </c>
    </row>
    <row r="3" spans="1:44" x14ac:dyDescent="0.25">
      <c r="A3" t="s">
        <v>3</v>
      </c>
      <c r="B3">
        <v>16270</v>
      </c>
    </row>
    <row r="4" spans="1:44" x14ac:dyDescent="0.25">
      <c r="C4" t="s">
        <v>4</v>
      </c>
      <c r="J4" t="s">
        <v>5</v>
      </c>
      <c r="W4" t="s">
        <v>6</v>
      </c>
      <c r="AH4" t="s">
        <v>169</v>
      </c>
    </row>
    <row r="5" spans="1:44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  <c r="AH5" s="1" t="s">
        <v>7</v>
      </c>
      <c r="AI5" t="s">
        <v>15</v>
      </c>
      <c r="AJ5" t="s">
        <v>16</v>
      </c>
      <c r="AK5" t="s">
        <v>17</v>
      </c>
      <c r="AL5" t="s">
        <v>18</v>
      </c>
      <c r="AM5" t="s">
        <v>19</v>
      </c>
      <c r="AN5" t="s">
        <v>20</v>
      </c>
      <c r="AO5" t="s">
        <v>21</v>
      </c>
      <c r="AP5" t="s">
        <v>22</v>
      </c>
      <c r="AQ5" t="s">
        <v>23</v>
      </c>
      <c r="AR5" t="s">
        <v>24</v>
      </c>
    </row>
    <row r="6" spans="1:44" x14ac:dyDescent="0.25">
      <c r="A6" s="1">
        <v>1</v>
      </c>
      <c r="B6">
        <v>8.1019999133854041E-3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131.81953859078052</v>
      </c>
      <c r="J6">
        <f>($H6*J$37)</f>
        <v>5.3229913970377973</v>
      </c>
      <c r="K6">
        <f t="shared" ref="K6:S21" si="0">($H6*K$37)</f>
        <v>12.555782818538948</v>
      </c>
      <c r="L6">
        <f t="shared" si="0"/>
        <v>17.608217086268017</v>
      </c>
      <c r="M6">
        <f t="shared" si="0"/>
        <v>19.428034577862029</v>
      </c>
      <c r="N6">
        <f t="shared" si="0"/>
        <v>18.752068524145301</v>
      </c>
      <c r="O6">
        <f t="shared" si="0"/>
        <v>16.668332507595579</v>
      </c>
      <c r="P6">
        <f t="shared" si="0"/>
        <v>14.039632502320998</v>
      </c>
      <c r="Q6">
        <f t="shared" si="0"/>
        <v>11.401128912693181</v>
      </c>
      <c r="R6">
        <f t="shared" si="0"/>
        <v>9.0257958007488241</v>
      </c>
      <c r="S6">
        <f>($H6*S$37)</f>
        <v>7.0175544635698612</v>
      </c>
      <c r="V6" s="1">
        <v>1</v>
      </c>
      <c r="W6">
        <f>ROUND(((J6/J$34)*1000000),0)</f>
        <v>38498</v>
      </c>
      <c r="X6">
        <f t="shared" ref="X6:AF21" si="1">ROUND(((K6/K$34)*1000000),0)</f>
        <v>28520</v>
      </c>
      <c r="Y6">
        <f t="shared" si="1"/>
        <v>21128</v>
      </c>
      <c r="Z6">
        <f t="shared" si="1"/>
        <v>15652</v>
      </c>
      <c r="AA6">
        <f t="shared" si="1"/>
        <v>11595</v>
      </c>
      <c r="AB6">
        <f t="shared" si="1"/>
        <v>8590</v>
      </c>
      <c r="AC6">
        <f t="shared" si="1"/>
        <v>6364</v>
      </c>
      <c r="AD6">
        <f t="shared" si="1"/>
        <v>4714</v>
      </c>
      <c r="AE6">
        <f t="shared" si="1"/>
        <v>3492</v>
      </c>
      <c r="AF6">
        <f t="shared" si="1"/>
        <v>2587</v>
      </c>
      <c r="AH6" s="1">
        <v>1</v>
      </c>
      <c r="AI6">
        <f>J6/W36</f>
        <v>12461.410993210467</v>
      </c>
      <c r="AJ6">
        <f t="shared" ref="AJ6:AR6" si="2">K6/X36</f>
        <v>9231.2836959732995</v>
      </c>
      <c r="AK6">
        <f t="shared" si="2"/>
        <v>6838.965889589821</v>
      </c>
      <c r="AL6">
        <f t="shared" si="2"/>
        <v>5066.3343821320577</v>
      </c>
      <c r="AM6">
        <f t="shared" si="2"/>
        <v>3753.2932313961874</v>
      </c>
      <c r="AN6">
        <f t="shared" si="2"/>
        <v>2780.5161747472475</v>
      </c>
      <c r="AO6">
        <f t="shared" si="2"/>
        <v>2059.8560091153945</v>
      </c>
      <c r="AP6">
        <f t="shared" si="2"/>
        <v>1525.9601572029273</v>
      </c>
      <c r="AQ6">
        <f t="shared" si="2"/>
        <v>1130.4707204150677</v>
      </c>
      <c r="AR6">
        <f t="shared" si="2"/>
        <v>837.47136610895279</v>
      </c>
    </row>
    <row r="7" spans="1:44" x14ac:dyDescent="0.25">
      <c r="A7" s="1">
        <v>2</v>
      </c>
      <c r="B7">
        <v>1.3503333188975675E-2</v>
      </c>
      <c r="C7">
        <v>0.4</v>
      </c>
      <c r="D7">
        <v>0.6</v>
      </c>
      <c r="E7" s="2">
        <v>0</v>
      </c>
      <c r="F7" s="2">
        <v>0</v>
      </c>
      <c r="G7" s="2">
        <v>0</v>
      </c>
      <c r="H7">
        <f t="shared" ref="H7:H30" si="3">(B7*$B$3)</f>
        <v>219.69923098463423</v>
      </c>
      <c r="J7">
        <f t="shared" ref="J7:S30" si="4">($H7*J$37)</f>
        <v>8.8716523283963298</v>
      </c>
      <c r="K7">
        <f t="shared" si="0"/>
        <v>20.926304697564913</v>
      </c>
      <c r="L7">
        <f t="shared" si="0"/>
        <v>29.347028477113366</v>
      </c>
      <c r="M7">
        <f t="shared" si="0"/>
        <v>32.38005762977005</v>
      </c>
      <c r="N7">
        <f t="shared" si="0"/>
        <v>31.253447540242171</v>
      </c>
      <c r="O7">
        <f t="shared" si="0"/>
        <v>27.780554179325968</v>
      </c>
      <c r="P7">
        <f t="shared" si="0"/>
        <v>23.399387503868333</v>
      </c>
      <c r="Q7">
        <f t="shared" si="0"/>
        <v>19.001881521155305</v>
      </c>
      <c r="R7">
        <f t="shared" si="0"/>
        <v>15.042993001248041</v>
      </c>
      <c r="S7">
        <f t="shared" si="0"/>
        <v>11.69592410594977</v>
      </c>
      <c r="V7" s="1">
        <v>2</v>
      </c>
      <c r="W7">
        <f t="shared" ref="W7:AF30" si="5">ROUND(((J7/J$34)*1000000),0)</f>
        <v>64163</v>
      </c>
      <c r="X7">
        <f t="shared" si="1"/>
        <v>47533</v>
      </c>
      <c r="Y7">
        <f t="shared" si="1"/>
        <v>35214</v>
      </c>
      <c r="Z7">
        <f t="shared" si="1"/>
        <v>26087</v>
      </c>
      <c r="AA7">
        <f t="shared" si="1"/>
        <v>19326</v>
      </c>
      <c r="AB7">
        <f t="shared" si="1"/>
        <v>14317</v>
      </c>
      <c r="AC7">
        <f t="shared" si="1"/>
        <v>10606</v>
      </c>
      <c r="AD7">
        <f t="shared" si="1"/>
        <v>7857</v>
      </c>
      <c r="AE7">
        <f t="shared" si="1"/>
        <v>5821</v>
      </c>
      <c r="AF7">
        <f t="shared" si="1"/>
        <v>4312</v>
      </c>
      <c r="AH7" s="1">
        <v>2</v>
      </c>
      <c r="AI7">
        <f>K7/W36</f>
        <v>48989.612034808924</v>
      </c>
      <c r="AJ7">
        <f t="shared" ref="AJ7:AQ7" si="6">L7/X36</f>
        <v>21576.571482746087</v>
      </c>
      <c r="AK7">
        <f t="shared" si="6"/>
        <v>12576.293701288329</v>
      </c>
      <c r="AL7">
        <f t="shared" si="6"/>
        <v>8150.0995480889333</v>
      </c>
      <c r="AM7">
        <f t="shared" si="6"/>
        <v>5560.3767569130969</v>
      </c>
      <c r="AN7">
        <f t="shared" si="6"/>
        <v>3903.35238417138</v>
      </c>
      <c r="AO7">
        <f t="shared" si="6"/>
        <v>2787.9034461464576</v>
      </c>
      <c r="AP7">
        <f t="shared" si="6"/>
        <v>2013.3978083021736</v>
      </c>
      <c r="AQ7">
        <f t="shared" si="6"/>
        <v>1464.9012720713267</v>
      </c>
      <c r="AR7">
        <f>S7/AF36</f>
        <v>1395.785610181588</v>
      </c>
    </row>
    <row r="8" spans="1:44" x14ac:dyDescent="0.25">
      <c r="A8" s="1">
        <v>3</v>
      </c>
      <c r="B8">
        <v>3.8925988955924258E-2</v>
      </c>
      <c r="C8">
        <v>0.3</v>
      </c>
      <c r="D8">
        <v>0.3</v>
      </c>
      <c r="E8">
        <v>0.4</v>
      </c>
      <c r="F8" s="2">
        <v>0</v>
      </c>
      <c r="G8" s="2">
        <v>0</v>
      </c>
      <c r="H8">
        <f t="shared" si="3"/>
        <v>633.32584031288764</v>
      </c>
      <c r="J8">
        <f t="shared" si="4"/>
        <v>25.574266421707961</v>
      </c>
      <c r="K8">
        <f t="shared" si="0"/>
        <v>60.324150648282213</v>
      </c>
      <c r="L8">
        <f t="shared" si="0"/>
        <v>84.598527667372608</v>
      </c>
      <c r="M8">
        <f t="shared" si="0"/>
        <v>93.341825166370811</v>
      </c>
      <c r="N8">
        <f t="shared" si="0"/>
        <v>90.094152070486729</v>
      </c>
      <c r="O8">
        <f t="shared" si="0"/>
        <v>80.082860286433402</v>
      </c>
      <c r="P8">
        <f t="shared" si="0"/>
        <v>67.453293701928189</v>
      </c>
      <c r="Q8">
        <f t="shared" si="0"/>
        <v>54.776625880649078</v>
      </c>
      <c r="R8">
        <f t="shared" si="0"/>
        <v>43.364358357734218</v>
      </c>
      <c r="S8">
        <f t="shared" si="0"/>
        <v>33.715780111922491</v>
      </c>
      <c r="V8" s="1">
        <v>3</v>
      </c>
      <c r="W8">
        <f t="shared" si="5"/>
        <v>184963</v>
      </c>
      <c r="X8">
        <f t="shared" si="1"/>
        <v>137024</v>
      </c>
      <c r="Y8">
        <f t="shared" si="1"/>
        <v>101510</v>
      </c>
      <c r="Z8">
        <f t="shared" si="1"/>
        <v>75200</v>
      </c>
      <c r="AA8">
        <f t="shared" si="1"/>
        <v>55710</v>
      </c>
      <c r="AB8">
        <f t="shared" si="1"/>
        <v>41271</v>
      </c>
      <c r="AC8">
        <f t="shared" si="1"/>
        <v>30574</v>
      </c>
      <c r="AD8">
        <f t="shared" si="1"/>
        <v>22650</v>
      </c>
      <c r="AE8">
        <f t="shared" si="1"/>
        <v>16779</v>
      </c>
      <c r="AF8">
        <f t="shared" si="1"/>
        <v>12431</v>
      </c>
      <c r="AH8" s="1">
        <v>3</v>
      </c>
      <c r="AI8">
        <f>K8/W36</f>
        <v>141222.10200507121</v>
      </c>
      <c r="AJ8">
        <f t="shared" ref="AJ8:AQ8" si="7">L8/X36</f>
        <v>62198.671356919687</v>
      </c>
      <c r="AK8">
        <f t="shared" si="7"/>
        <v>36253.61700490964</v>
      </c>
      <c r="AL8">
        <f t="shared" si="7"/>
        <v>23494.249942495779</v>
      </c>
      <c r="AM8">
        <f t="shared" si="7"/>
        <v>16028.869405894882</v>
      </c>
      <c r="AN8">
        <f t="shared" si="7"/>
        <v>11252.173790792882</v>
      </c>
      <c r="AO8">
        <f t="shared" si="7"/>
        <v>8036.6748887955382</v>
      </c>
      <c r="AP8">
        <f t="shared" si="7"/>
        <v>5804.011480205334</v>
      </c>
      <c r="AQ8">
        <f t="shared" si="7"/>
        <v>4222.8633434537542</v>
      </c>
      <c r="AR8">
        <f>S8/AF36</f>
        <v>4023.6239813088691</v>
      </c>
    </row>
    <row r="9" spans="1:44" x14ac:dyDescent="0.25">
      <c r="A9" s="1">
        <v>4</v>
      </c>
      <c r="B9">
        <v>0.17564639253016376</v>
      </c>
      <c r="C9">
        <v>0.1</v>
      </c>
      <c r="D9">
        <v>0.2</v>
      </c>
      <c r="E9">
        <v>0.3</v>
      </c>
      <c r="F9">
        <v>0.4</v>
      </c>
      <c r="G9" s="2">
        <v>0</v>
      </c>
      <c r="H9">
        <f t="shared" si="3"/>
        <v>2857.7668064657641</v>
      </c>
      <c r="J9">
        <f t="shared" si="4"/>
        <v>115.39919110763269</v>
      </c>
      <c r="K9">
        <f t="shared" si="0"/>
        <v>272.20167625835791</v>
      </c>
      <c r="L9">
        <f t="shared" si="0"/>
        <v>381.73535462291062</v>
      </c>
      <c r="M9">
        <f t="shared" si="0"/>
        <v>421.1878825023162</v>
      </c>
      <c r="N9">
        <f t="shared" si="0"/>
        <v>406.53335274701016</v>
      </c>
      <c r="O9">
        <f t="shared" si="0"/>
        <v>361.35923299819871</v>
      </c>
      <c r="P9">
        <f t="shared" si="0"/>
        <v>304.37062797393952</v>
      </c>
      <c r="Q9">
        <f t="shared" si="0"/>
        <v>247.16948724936941</v>
      </c>
      <c r="R9">
        <f t="shared" si="0"/>
        <v>195.67372118780941</v>
      </c>
      <c r="S9">
        <f t="shared" si="0"/>
        <v>152.1362798182198</v>
      </c>
      <c r="V9" s="1">
        <v>4</v>
      </c>
      <c r="W9">
        <f t="shared" si="5"/>
        <v>834612</v>
      </c>
      <c r="X9">
        <f t="shared" si="1"/>
        <v>618296</v>
      </c>
      <c r="Y9">
        <f t="shared" si="1"/>
        <v>458045</v>
      </c>
      <c r="Z9">
        <f t="shared" si="1"/>
        <v>339328</v>
      </c>
      <c r="AA9">
        <f t="shared" si="1"/>
        <v>251380</v>
      </c>
      <c r="AB9">
        <f t="shared" si="1"/>
        <v>186227</v>
      </c>
      <c r="AC9">
        <f t="shared" si="1"/>
        <v>137960</v>
      </c>
      <c r="AD9">
        <f t="shared" si="1"/>
        <v>102204</v>
      </c>
      <c r="AE9">
        <f t="shared" si="1"/>
        <v>75714</v>
      </c>
      <c r="AF9">
        <f t="shared" si="1"/>
        <v>56091</v>
      </c>
      <c r="AH9" s="1">
        <v>4</v>
      </c>
      <c r="AI9">
        <f>K9/W36</f>
        <v>637238.85835769877</v>
      </c>
      <c r="AJ9">
        <f t="shared" ref="AJ9:AQ9" si="8">L9/X36</f>
        <v>280660.10747684463</v>
      </c>
      <c r="AK9">
        <f t="shared" si="8"/>
        <v>163587.80377533459</v>
      </c>
      <c r="AL9">
        <f t="shared" si="8"/>
        <v>106013.49787860276</v>
      </c>
      <c r="AM9">
        <f t="shared" si="8"/>
        <v>72327.33613192015</v>
      </c>
      <c r="AN9">
        <f t="shared" si="8"/>
        <v>50773.372430257361</v>
      </c>
      <c r="AO9">
        <f t="shared" si="8"/>
        <v>36264.0228294021</v>
      </c>
      <c r="AP9">
        <f t="shared" si="8"/>
        <v>26189.538301931032</v>
      </c>
      <c r="AQ9">
        <f t="shared" si="8"/>
        <v>19054.897057731185</v>
      </c>
      <c r="AR9">
        <f>S9/AF36</f>
        <v>18155.865943829744</v>
      </c>
    </row>
    <row r="10" spans="1:44" x14ac:dyDescent="0.25">
      <c r="A10" s="1">
        <v>5</v>
      </c>
      <c r="B10">
        <v>2.9695609801400728E-2</v>
      </c>
      <c r="C10">
        <v>0.1</v>
      </c>
      <c r="D10">
        <v>0.2</v>
      </c>
      <c r="E10">
        <v>0.3</v>
      </c>
      <c r="F10">
        <v>0.4</v>
      </c>
      <c r="G10" s="2">
        <v>0</v>
      </c>
      <c r="H10">
        <f t="shared" si="3"/>
        <v>483.14757146878986</v>
      </c>
      <c r="J10">
        <f t="shared" si="4"/>
        <v>19.509933003269854</v>
      </c>
      <c r="K10">
        <f t="shared" si="0"/>
        <v>46.019702705065662</v>
      </c>
      <c r="L10">
        <f t="shared" si="0"/>
        <v>64.537984384362346</v>
      </c>
      <c r="M10">
        <f t="shared" si="0"/>
        <v>71.208015329543983</v>
      </c>
      <c r="N10">
        <f t="shared" si="0"/>
        <v>68.73045122379753</v>
      </c>
      <c r="O10">
        <f t="shared" si="0"/>
        <v>61.0931008981876</v>
      </c>
      <c r="P10">
        <f t="shared" si="0"/>
        <v>51.458337817949996</v>
      </c>
      <c r="Q10">
        <f t="shared" si="0"/>
        <v>41.787642447077843</v>
      </c>
      <c r="R10">
        <f t="shared" si="0"/>
        <v>33.081524699025081</v>
      </c>
      <c r="S10">
        <f t="shared" si="0"/>
        <v>25.720878960510014</v>
      </c>
      <c r="V10" s="1">
        <v>5</v>
      </c>
      <c r="W10">
        <f t="shared" si="5"/>
        <v>141103</v>
      </c>
      <c r="X10">
        <f t="shared" si="1"/>
        <v>104532</v>
      </c>
      <c r="Y10">
        <f t="shared" si="1"/>
        <v>77439</v>
      </c>
      <c r="Z10">
        <f t="shared" si="1"/>
        <v>57368</v>
      </c>
      <c r="AA10">
        <f t="shared" si="1"/>
        <v>42500</v>
      </c>
      <c r="AB10">
        <f t="shared" si="1"/>
        <v>31484</v>
      </c>
      <c r="AC10">
        <f t="shared" si="1"/>
        <v>23324</v>
      </c>
      <c r="AD10">
        <f t="shared" si="1"/>
        <v>17279</v>
      </c>
      <c r="AE10">
        <f t="shared" si="1"/>
        <v>12801</v>
      </c>
      <c r="AF10">
        <f t="shared" si="1"/>
        <v>9483</v>
      </c>
      <c r="AH10" s="1">
        <v>5</v>
      </c>
      <c r="AI10">
        <f>K10/W36</f>
        <v>107734.61507232841</v>
      </c>
      <c r="AJ10">
        <f t="shared" ref="AJ10:AQ10" si="9">L10/X36</f>
        <v>47449.725089117943</v>
      </c>
      <c r="AK10">
        <f t="shared" si="9"/>
        <v>27656.927758116115</v>
      </c>
      <c r="AL10">
        <f t="shared" si="9"/>
        <v>17923.143318437254</v>
      </c>
      <c r="AM10">
        <f t="shared" si="9"/>
        <v>12228.001502390154</v>
      </c>
      <c r="AN10">
        <f t="shared" si="9"/>
        <v>8583.9864643459441</v>
      </c>
      <c r="AO10">
        <f t="shared" si="9"/>
        <v>6130.9672021079505</v>
      </c>
      <c r="AP10">
        <f t="shared" si="9"/>
        <v>4427.7272028768039</v>
      </c>
      <c r="AQ10">
        <f t="shared" si="9"/>
        <v>3221.5110124454804</v>
      </c>
      <c r="AR10">
        <f>S10/AF36</f>
        <v>3069.5165605631214</v>
      </c>
    </row>
    <row r="11" spans="1:44" x14ac:dyDescent="0.25">
      <c r="A11" s="1">
        <v>6</v>
      </c>
      <c r="B11">
        <v>0.12157279018167881</v>
      </c>
      <c r="C11">
        <v>0.2</v>
      </c>
      <c r="D11">
        <v>0.4</v>
      </c>
      <c r="E11">
        <v>0.4</v>
      </c>
      <c r="F11" s="2">
        <v>0</v>
      </c>
      <c r="G11" s="2">
        <v>0</v>
      </c>
      <c r="H11">
        <f t="shared" si="3"/>
        <v>1977.9892962559143</v>
      </c>
      <c r="J11">
        <f t="shared" si="4"/>
        <v>79.872984839437649</v>
      </c>
      <c r="K11">
        <f t="shared" si="0"/>
        <v>188.40305683577114</v>
      </c>
      <c r="L11">
        <f t="shared" si="0"/>
        <v>264.21625576244111</v>
      </c>
      <c r="M11">
        <f t="shared" si="0"/>
        <v>291.52312967501592</v>
      </c>
      <c r="N11">
        <f t="shared" si="0"/>
        <v>281.38006869044693</v>
      </c>
      <c r="O11">
        <f t="shared" si="0"/>
        <v>250.11302299281809</v>
      </c>
      <c r="P11">
        <f t="shared" si="0"/>
        <v>210.66863918532809</v>
      </c>
      <c r="Q11">
        <f t="shared" si="0"/>
        <v>171.07714983397906</v>
      </c>
      <c r="R11">
        <f t="shared" si="0"/>
        <v>135.43460760771762</v>
      </c>
      <c r="S11">
        <f t="shared" si="0"/>
        <v>105.30038083295881</v>
      </c>
      <c r="V11" s="1">
        <v>6</v>
      </c>
      <c r="W11">
        <f t="shared" si="5"/>
        <v>577673</v>
      </c>
      <c r="X11">
        <f t="shared" si="1"/>
        <v>427950</v>
      </c>
      <c r="Y11">
        <f t="shared" si="1"/>
        <v>317033</v>
      </c>
      <c r="Z11">
        <f t="shared" si="1"/>
        <v>234864</v>
      </c>
      <c r="AA11">
        <f t="shared" si="1"/>
        <v>173992</v>
      </c>
      <c r="AB11">
        <f t="shared" si="1"/>
        <v>128896</v>
      </c>
      <c r="AC11">
        <f t="shared" si="1"/>
        <v>95489</v>
      </c>
      <c r="AD11">
        <f t="shared" si="1"/>
        <v>70740</v>
      </c>
      <c r="AE11">
        <f t="shared" si="1"/>
        <v>52405</v>
      </c>
      <c r="AF11">
        <f t="shared" si="1"/>
        <v>38823</v>
      </c>
      <c r="AH11" s="1">
        <v>6</v>
      </c>
      <c r="AI11">
        <f>K11/W36</f>
        <v>441061.75428242271</v>
      </c>
      <c r="AJ11">
        <f t="shared" ref="AJ11:AQ11" si="10">L11/X36</f>
        <v>194257.5185698182</v>
      </c>
      <c r="AK11">
        <f t="shared" si="10"/>
        <v>113226.49704431054</v>
      </c>
      <c r="AL11">
        <f t="shared" si="10"/>
        <v>73376.723247008384</v>
      </c>
      <c r="AM11">
        <f t="shared" si="10"/>
        <v>50061.011406514699</v>
      </c>
      <c r="AN11">
        <f t="shared" si="10"/>
        <v>35142.541013017864</v>
      </c>
      <c r="AO11">
        <f t="shared" si="10"/>
        <v>25099.965761183528</v>
      </c>
      <c r="AP11">
        <f t="shared" si="10"/>
        <v>18126.960645598941</v>
      </c>
      <c r="AQ11">
        <f t="shared" si="10"/>
        <v>13188.753657637575</v>
      </c>
      <c r="AR11">
        <f>S11/AF36</f>
        <v>12566.493676076205</v>
      </c>
    </row>
    <row r="12" spans="1:44" x14ac:dyDescent="0.25">
      <c r="A12" s="1">
        <v>7</v>
      </c>
      <c r="B12">
        <v>9.4973059903404558E-2</v>
      </c>
      <c r="C12">
        <v>0.1</v>
      </c>
      <c r="D12">
        <v>0.4</v>
      </c>
      <c r="E12">
        <v>0.4</v>
      </c>
      <c r="F12">
        <v>0.1</v>
      </c>
      <c r="G12" s="2">
        <v>0</v>
      </c>
      <c r="H12">
        <f t="shared" si="3"/>
        <v>1545.211684628392</v>
      </c>
      <c r="J12">
        <f t="shared" si="4"/>
        <v>62.397036067720549</v>
      </c>
      <c r="K12">
        <f t="shared" si="0"/>
        <v>147.18108201768291</v>
      </c>
      <c r="L12">
        <f t="shared" si="0"/>
        <v>206.40660009924812</v>
      </c>
      <c r="M12">
        <f t="shared" si="0"/>
        <v>227.73881899459528</v>
      </c>
      <c r="N12">
        <f t="shared" si="0"/>
        <v>219.81502669656732</v>
      </c>
      <c r="O12">
        <f t="shared" si="0"/>
        <v>195.38910869628353</v>
      </c>
      <c r="P12">
        <f t="shared" si="0"/>
        <v>164.57502751410976</v>
      </c>
      <c r="Q12">
        <f t="shared" si="0"/>
        <v>133.64602700164698</v>
      </c>
      <c r="R12">
        <f t="shared" si="0"/>
        <v>105.80195685317317</v>
      </c>
      <c r="S12">
        <f t="shared" si="0"/>
        <v>82.261000687364572</v>
      </c>
      <c r="V12" s="1">
        <v>7</v>
      </c>
      <c r="W12">
        <f t="shared" si="5"/>
        <v>451280</v>
      </c>
      <c r="X12">
        <f t="shared" si="1"/>
        <v>334316</v>
      </c>
      <c r="Y12">
        <f t="shared" si="1"/>
        <v>247668</v>
      </c>
      <c r="Z12">
        <f t="shared" si="1"/>
        <v>183477</v>
      </c>
      <c r="AA12">
        <f t="shared" si="1"/>
        <v>135923</v>
      </c>
      <c r="AB12">
        <f t="shared" si="1"/>
        <v>100694</v>
      </c>
      <c r="AC12">
        <f t="shared" si="1"/>
        <v>74596</v>
      </c>
      <c r="AD12">
        <f t="shared" si="1"/>
        <v>55262</v>
      </c>
      <c r="AE12">
        <f t="shared" si="1"/>
        <v>40939</v>
      </c>
      <c r="AF12">
        <f t="shared" si="1"/>
        <v>30328</v>
      </c>
      <c r="AH12" s="1">
        <v>7</v>
      </c>
      <c r="AI12">
        <f>K12/W36</f>
        <v>344558.8798938166</v>
      </c>
      <c r="AJ12">
        <f t="shared" ref="AJ12:AQ12" si="11">L12/X36</f>
        <v>151754.60660438467</v>
      </c>
      <c r="AK12">
        <f t="shared" si="11"/>
        <v>88452.908503390805</v>
      </c>
      <c r="AL12">
        <f t="shared" si="11"/>
        <v>57322.135339983943</v>
      </c>
      <c r="AM12">
        <f t="shared" si="11"/>
        <v>39107.825262798324</v>
      </c>
      <c r="AN12">
        <f t="shared" si="11"/>
        <v>27453.467571152094</v>
      </c>
      <c r="AO12">
        <f t="shared" si="11"/>
        <v>19608.175055025851</v>
      </c>
      <c r="AP12">
        <f t="shared" si="11"/>
        <v>14160.840733262767</v>
      </c>
      <c r="AQ12">
        <f t="shared" si="11"/>
        <v>10303.097340335818</v>
      </c>
      <c r="AR12">
        <f>S12/AF36</f>
        <v>9816.9858147551076</v>
      </c>
    </row>
    <row r="13" spans="1:44" x14ac:dyDescent="0.25">
      <c r="A13" s="1">
        <v>8</v>
      </c>
      <c r="B13">
        <v>2.7006666377951349E-2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3"/>
        <v>439.39846196926845</v>
      </c>
      <c r="J13">
        <f t="shared" si="4"/>
        <v>17.74330465679266</v>
      </c>
      <c r="K13">
        <f t="shared" si="0"/>
        <v>41.852609395129825</v>
      </c>
      <c r="L13">
        <f t="shared" si="0"/>
        <v>58.694056954226731</v>
      </c>
      <c r="M13">
        <f t="shared" si="0"/>
        <v>64.7601152595401</v>
      </c>
      <c r="N13">
        <f t="shared" si="0"/>
        <v>62.506895080484341</v>
      </c>
      <c r="O13">
        <f t="shared" si="0"/>
        <v>55.561108358651936</v>
      </c>
      <c r="P13">
        <f t="shared" si="0"/>
        <v>46.798775007736666</v>
      </c>
      <c r="Q13">
        <f t="shared" si="0"/>
        <v>38.003763042310609</v>
      </c>
      <c r="R13">
        <f t="shared" si="0"/>
        <v>30.085986002496082</v>
      </c>
      <c r="S13">
        <f t="shared" si="0"/>
        <v>23.391848211899539</v>
      </c>
      <c r="V13" s="1">
        <v>8</v>
      </c>
      <c r="W13">
        <f t="shared" si="5"/>
        <v>128327</v>
      </c>
      <c r="X13">
        <f t="shared" si="1"/>
        <v>95067</v>
      </c>
      <c r="Y13">
        <f t="shared" si="1"/>
        <v>70427</v>
      </c>
      <c r="Z13">
        <f t="shared" si="1"/>
        <v>52174</v>
      </c>
      <c r="AA13">
        <f t="shared" si="1"/>
        <v>38651</v>
      </c>
      <c r="AB13">
        <f t="shared" si="1"/>
        <v>28634</v>
      </c>
      <c r="AC13">
        <f t="shared" si="1"/>
        <v>21212</v>
      </c>
      <c r="AD13">
        <f t="shared" si="1"/>
        <v>15714</v>
      </c>
      <c r="AE13">
        <f t="shared" si="1"/>
        <v>11642</v>
      </c>
      <c r="AF13">
        <f t="shared" si="1"/>
        <v>8624</v>
      </c>
      <c r="AH13" s="1">
        <v>8</v>
      </c>
      <c r="AI13">
        <f>K13/W36</f>
        <v>97979.224069617849</v>
      </c>
      <c r="AJ13">
        <f t="shared" ref="AJ13:AQ13" si="12">L13/X36</f>
        <v>43153.142965492174</v>
      </c>
      <c r="AK13">
        <f t="shared" si="12"/>
        <v>25152.587402576657</v>
      </c>
      <c r="AL13">
        <f t="shared" si="12"/>
        <v>16300.199096177867</v>
      </c>
      <c r="AM13">
        <f t="shared" si="12"/>
        <v>11120.753513826194</v>
      </c>
      <c r="AN13">
        <f t="shared" si="12"/>
        <v>7806.70476834276</v>
      </c>
      <c r="AO13">
        <f t="shared" si="12"/>
        <v>5575.8068922929151</v>
      </c>
      <c r="AP13">
        <f t="shared" si="12"/>
        <v>4026.7956166043473</v>
      </c>
      <c r="AQ13">
        <f t="shared" si="12"/>
        <v>2929.8025441426535</v>
      </c>
      <c r="AR13">
        <f>S13/AF36</f>
        <v>2791.5712203631761</v>
      </c>
    </row>
    <row r="14" spans="1:44" x14ac:dyDescent="0.25">
      <c r="A14" s="1">
        <v>9</v>
      </c>
      <c r="B14">
        <v>6.0004877945713089E-2</v>
      </c>
      <c r="C14">
        <v>0.4</v>
      </c>
      <c r="D14">
        <v>0.6</v>
      </c>
      <c r="E14" s="2">
        <v>0</v>
      </c>
      <c r="F14" s="2">
        <v>0</v>
      </c>
      <c r="G14" s="2">
        <v>0</v>
      </c>
      <c r="H14">
        <f t="shared" si="3"/>
        <v>976.27936417675198</v>
      </c>
      <c r="J14">
        <f t="shared" si="4"/>
        <v>39.42303783015852</v>
      </c>
      <c r="K14">
        <f t="shared" si="0"/>
        <v>92.990400344808322</v>
      </c>
      <c r="L14">
        <f t="shared" si="0"/>
        <v>130.40964310028519</v>
      </c>
      <c r="M14">
        <f t="shared" si="0"/>
        <v>143.88754085811721</v>
      </c>
      <c r="N14">
        <f t="shared" si="0"/>
        <v>138.88121390399004</v>
      </c>
      <c r="O14">
        <f t="shared" si="0"/>
        <v>123.44868777700479</v>
      </c>
      <c r="P14">
        <f t="shared" si="0"/>
        <v>103.9800597026202</v>
      </c>
      <c r="Q14">
        <f t="shared" si="0"/>
        <v>84.438824507915285</v>
      </c>
      <c r="R14">
        <f t="shared" si="0"/>
        <v>66.846677508857184</v>
      </c>
      <c r="S14">
        <f t="shared" si="0"/>
        <v>51.973278642995325</v>
      </c>
      <c r="V14" s="1">
        <v>9</v>
      </c>
      <c r="W14">
        <f t="shared" si="5"/>
        <v>285123</v>
      </c>
      <c r="X14">
        <f t="shared" si="1"/>
        <v>211224</v>
      </c>
      <c r="Y14">
        <f t="shared" si="1"/>
        <v>156479</v>
      </c>
      <c r="Z14">
        <f t="shared" si="1"/>
        <v>115922</v>
      </c>
      <c r="AA14">
        <f t="shared" si="1"/>
        <v>85877</v>
      </c>
      <c r="AB14">
        <f t="shared" si="1"/>
        <v>63619</v>
      </c>
      <c r="AC14">
        <f t="shared" si="1"/>
        <v>47130</v>
      </c>
      <c r="AD14">
        <f t="shared" si="1"/>
        <v>34915</v>
      </c>
      <c r="AE14">
        <f t="shared" si="1"/>
        <v>25866</v>
      </c>
      <c r="AF14">
        <f t="shared" si="1"/>
        <v>19162</v>
      </c>
      <c r="AH14" s="1">
        <v>9</v>
      </c>
      <c r="AI14">
        <f>K14/W36</f>
        <v>217695.56076395226</v>
      </c>
      <c r="AJ14">
        <f t="shared" ref="AJ14:AQ14" si="13">L14/X36</f>
        <v>95879.996456441193</v>
      </c>
      <c r="AK14">
        <f t="shared" si="13"/>
        <v>55885.38459314216</v>
      </c>
      <c r="AL14">
        <f t="shared" si="13"/>
        <v>36216.66752826274</v>
      </c>
      <c r="AM14">
        <f t="shared" si="13"/>
        <v>24708.694065488002</v>
      </c>
      <c r="AN14">
        <f t="shared" si="13"/>
        <v>17345.360594562888</v>
      </c>
      <c r="AO14">
        <f t="shared" si="13"/>
        <v>12388.63054545876</v>
      </c>
      <c r="AP14">
        <f t="shared" si="13"/>
        <v>8946.9531746407847</v>
      </c>
      <c r="AQ14">
        <f t="shared" si="13"/>
        <v>6509.5943944361597</v>
      </c>
      <c r="AR14">
        <f>S14/AF36</f>
        <v>6202.4645326612281</v>
      </c>
    </row>
    <row r="15" spans="1:44" x14ac:dyDescent="0.25">
      <c r="A15" s="1">
        <v>10</v>
      </c>
      <c r="B15">
        <v>1.4747667646662853E-3</v>
      </c>
      <c r="C15">
        <v>0.2</v>
      </c>
      <c r="D15">
        <v>0.4</v>
      </c>
      <c r="E15">
        <v>0.4</v>
      </c>
      <c r="F15" s="2">
        <v>0</v>
      </c>
      <c r="G15" s="2">
        <v>0</v>
      </c>
      <c r="H15">
        <f t="shared" si="3"/>
        <v>23.994455261120461</v>
      </c>
      <c r="J15">
        <f t="shared" si="4"/>
        <v>0.96891766043918959</v>
      </c>
      <c r="K15">
        <f t="shared" si="0"/>
        <v>2.2854667246487277</v>
      </c>
      <c r="L15">
        <f t="shared" si="0"/>
        <v>3.2051362159304699</v>
      </c>
      <c r="M15">
        <f t="shared" si="0"/>
        <v>3.5363885465960463</v>
      </c>
      <c r="N15">
        <f t="shared" si="0"/>
        <v>3.4133458064428308</v>
      </c>
      <c r="O15">
        <f t="shared" si="0"/>
        <v>3.0340536987659759</v>
      </c>
      <c r="P15">
        <f t="shared" si="0"/>
        <v>2.555564505541934</v>
      </c>
      <c r="Q15">
        <f t="shared" si="0"/>
        <v>2.0752908145971665</v>
      </c>
      <c r="R15">
        <f t="shared" si="0"/>
        <v>1.64292073733767</v>
      </c>
      <c r="S15">
        <f t="shared" si="0"/>
        <v>1.2773705508204525</v>
      </c>
      <c r="V15" s="1">
        <v>10</v>
      </c>
      <c r="W15">
        <f t="shared" si="5"/>
        <v>7008</v>
      </c>
      <c r="X15">
        <f t="shared" si="1"/>
        <v>5191</v>
      </c>
      <c r="Y15">
        <f t="shared" si="1"/>
        <v>3846</v>
      </c>
      <c r="Z15">
        <f t="shared" si="1"/>
        <v>2849</v>
      </c>
      <c r="AA15">
        <f t="shared" si="1"/>
        <v>2111</v>
      </c>
      <c r="AB15">
        <f t="shared" si="1"/>
        <v>1564</v>
      </c>
      <c r="AC15">
        <f t="shared" si="1"/>
        <v>1158</v>
      </c>
      <c r="AD15">
        <f t="shared" si="1"/>
        <v>858</v>
      </c>
      <c r="AE15">
        <f t="shared" si="1"/>
        <v>636</v>
      </c>
      <c r="AF15">
        <f t="shared" si="1"/>
        <v>471</v>
      </c>
      <c r="AH15" s="1">
        <v>10</v>
      </c>
      <c r="AI15">
        <f>K15/W36</f>
        <v>5350.401314381862</v>
      </c>
      <c r="AJ15">
        <f t="shared" ref="AJ15:AQ15" si="14">L15/X36</f>
        <v>2356.4856226889924</v>
      </c>
      <c r="AK15">
        <f t="shared" si="14"/>
        <v>1373.5201311987253</v>
      </c>
      <c r="AL15">
        <f t="shared" si="14"/>
        <v>890.11326122472985</v>
      </c>
      <c r="AM15">
        <f t="shared" si="14"/>
        <v>607.27664239323929</v>
      </c>
      <c r="AN15">
        <f t="shared" si="14"/>
        <v>426.30469724738623</v>
      </c>
      <c r="AO15">
        <f t="shared" si="14"/>
        <v>304.48092244602952</v>
      </c>
      <c r="AP15">
        <f t="shared" si="14"/>
        <v>219.89327599204626</v>
      </c>
      <c r="AQ15">
        <f t="shared" si="14"/>
        <v>159.98921742758517</v>
      </c>
      <c r="AR15">
        <f>S15/AF36</f>
        <v>152.44074923484919</v>
      </c>
    </row>
    <row r="16" spans="1:44" x14ac:dyDescent="0.25">
      <c r="A16" s="1">
        <v>11</v>
      </c>
      <c r="B16">
        <v>2.1530048682952118E-2</v>
      </c>
      <c r="C16">
        <v>0.1</v>
      </c>
      <c r="D16">
        <v>0.4</v>
      </c>
      <c r="E16">
        <v>0.5</v>
      </c>
      <c r="F16" s="2">
        <v>0</v>
      </c>
      <c r="G16" s="2">
        <v>0</v>
      </c>
      <c r="H16">
        <f t="shared" si="3"/>
        <v>350.29389207163098</v>
      </c>
      <c r="J16">
        <f t="shared" si="4"/>
        <v>14.145182071382168</v>
      </c>
      <c r="K16">
        <f t="shared" si="0"/>
        <v>33.36541819620458</v>
      </c>
      <c r="L16">
        <f t="shared" si="0"/>
        <v>46.79162862752132</v>
      </c>
      <c r="M16">
        <f t="shared" si="0"/>
        <v>51.627565384737998</v>
      </c>
      <c r="N16">
        <f t="shared" si="0"/>
        <v>49.831270371145123</v>
      </c>
      <c r="O16">
        <f t="shared" si="0"/>
        <v>44.294003232371438</v>
      </c>
      <c r="P16">
        <f t="shared" si="0"/>
        <v>37.308562638508278</v>
      </c>
      <c r="Q16">
        <f t="shared" si="0"/>
        <v>30.297070248712128</v>
      </c>
      <c r="R16">
        <f t="shared" si="0"/>
        <v>23.984920398660968</v>
      </c>
      <c r="S16">
        <f t="shared" si="0"/>
        <v>18.648270902387004</v>
      </c>
      <c r="V16" s="1">
        <v>11</v>
      </c>
      <c r="W16">
        <f t="shared" si="5"/>
        <v>102303</v>
      </c>
      <c r="X16">
        <f t="shared" si="1"/>
        <v>75788</v>
      </c>
      <c r="Y16">
        <f t="shared" si="1"/>
        <v>56145</v>
      </c>
      <c r="Z16">
        <f t="shared" si="1"/>
        <v>41593</v>
      </c>
      <c r="AA16">
        <f t="shared" si="1"/>
        <v>30813</v>
      </c>
      <c r="AB16">
        <f t="shared" si="1"/>
        <v>22827</v>
      </c>
      <c r="AC16">
        <f t="shared" si="1"/>
        <v>16911</v>
      </c>
      <c r="AD16">
        <f t="shared" si="1"/>
        <v>12528</v>
      </c>
      <c r="AE16">
        <f t="shared" si="1"/>
        <v>9281</v>
      </c>
      <c r="AF16">
        <f t="shared" si="1"/>
        <v>6875</v>
      </c>
      <c r="AH16" s="1">
        <v>11</v>
      </c>
      <c r="AI16">
        <f>K16/W36</f>
        <v>78110.250062516861</v>
      </c>
      <c r="AJ16">
        <f t="shared" ref="AJ16:AQ16" si="15">L16/X36</f>
        <v>34402.21965447619</v>
      </c>
      <c r="AK16">
        <f t="shared" si="15"/>
        <v>20051.953976881876</v>
      </c>
      <c r="AL16">
        <f t="shared" si="15"/>
        <v>12994.720457947289</v>
      </c>
      <c r="AM16">
        <f t="shared" si="15"/>
        <v>8865.6023365869169</v>
      </c>
      <c r="AN16">
        <f t="shared" si="15"/>
        <v>6223.6016605543027</v>
      </c>
      <c r="AO16">
        <f t="shared" si="15"/>
        <v>4445.1022631884298</v>
      </c>
      <c r="AP16">
        <f t="shared" si="15"/>
        <v>3210.2113029607613</v>
      </c>
      <c r="AQ16">
        <f t="shared" si="15"/>
        <v>2335.6748487227874</v>
      </c>
      <c r="AR16">
        <f>S16/AF36</f>
        <v>2225.4751265937794</v>
      </c>
    </row>
    <row r="17" spans="1:44" x14ac:dyDescent="0.25">
      <c r="A17" s="1">
        <v>12</v>
      </c>
      <c r="B17">
        <v>2.3474770549566065E-2</v>
      </c>
      <c r="C17">
        <v>0.2</v>
      </c>
      <c r="D17">
        <v>0.5</v>
      </c>
      <c r="E17">
        <v>0.3</v>
      </c>
      <c r="F17" s="2">
        <v>0</v>
      </c>
      <c r="G17" s="2">
        <v>0</v>
      </c>
      <c r="H17">
        <f t="shared" si="3"/>
        <v>381.93451684143986</v>
      </c>
      <c r="J17">
        <f t="shared" si="4"/>
        <v>15.422858926020872</v>
      </c>
      <c r="K17">
        <f t="shared" si="0"/>
        <v>36.379180928950099</v>
      </c>
      <c r="L17">
        <f t="shared" si="0"/>
        <v>51.018126426315085</v>
      </c>
      <c r="M17">
        <f t="shared" si="0"/>
        <v>56.290873712658353</v>
      </c>
      <c r="N17">
        <f t="shared" si="0"/>
        <v>54.332326665023871</v>
      </c>
      <c r="O17">
        <f t="shared" si="0"/>
        <v>48.294900671775203</v>
      </c>
      <c r="P17">
        <f t="shared" si="0"/>
        <v>40.678493596095628</v>
      </c>
      <c r="Q17">
        <f t="shared" si="0"/>
        <v>33.033681571549621</v>
      </c>
      <c r="R17">
        <f t="shared" si="0"/>
        <v>26.151380858418516</v>
      </c>
      <c r="S17">
        <f t="shared" si="0"/>
        <v>20.332693484632642</v>
      </c>
      <c r="V17" s="1">
        <v>12</v>
      </c>
      <c r="W17">
        <f t="shared" si="5"/>
        <v>111544</v>
      </c>
      <c r="X17">
        <f t="shared" si="1"/>
        <v>82634</v>
      </c>
      <c r="Y17">
        <f t="shared" si="1"/>
        <v>61217</v>
      </c>
      <c r="Z17">
        <f t="shared" si="1"/>
        <v>45350</v>
      </c>
      <c r="AA17">
        <f t="shared" si="1"/>
        <v>33596</v>
      </c>
      <c r="AB17">
        <f t="shared" si="1"/>
        <v>24889</v>
      </c>
      <c r="AC17">
        <f t="shared" si="1"/>
        <v>18438</v>
      </c>
      <c r="AD17">
        <f t="shared" si="1"/>
        <v>13659</v>
      </c>
      <c r="AE17">
        <f t="shared" si="1"/>
        <v>10119</v>
      </c>
      <c r="AF17">
        <f t="shared" si="1"/>
        <v>7496</v>
      </c>
      <c r="AH17" s="1">
        <v>12</v>
      </c>
      <c r="AI17">
        <f>K17/W36</f>
        <v>85165.631754409609</v>
      </c>
      <c r="AJ17">
        <f t="shared" ref="AJ17:AQ17" si="16">L17/X36</f>
        <v>37509.632452622376</v>
      </c>
      <c r="AK17">
        <f t="shared" si="16"/>
        <v>21863.165551059876</v>
      </c>
      <c r="AL17">
        <f t="shared" si="16"/>
        <v>14168.480786929535</v>
      </c>
      <c r="AM17">
        <f t="shared" si="16"/>
        <v>9666.3961935147054</v>
      </c>
      <c r="AN17">
        <f t="shared" si="16"/>
        <v>6785.7543252604592</v>
      </c>
      <c r="AO17">
        <f t="shared" si="16"/>
        <v>4846.6102996009313</v>
      </c>
      <c r="AP17">
        <f t="shared" si="16"/>
        <v>3500.1766536783534</v>
      </c>
      <c r="AQ17">
        <f t="shared" si="16"/>
        <v>2546.6468729155636</v>
      </c>
      <c r="AR17">
        <f>S17/AF36</f>
        <v>2426.4932573943511</v>
      </c>
    </row>
    <row r="18" spans="1:44" x14ac:dyDescent="0.25">
      <c r="A18" s="1">
        <v>13</v>
      </c>
      <c r="B18">
        <v>1.6203999826770808E-2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3"/>
        <v>263.63907718156105</v>
      </c>
      <c r="J18">
        <f t="shared" si="4"/>
        <v>10.645982794075595</v>
      </c>
      <c r="K18">
        <f t="shared" si="0"/>
        <v>25.111565637077895</v>
      </c>
      <c r="L18">
        <f t="shared" si="0"/>
        <v>35.216434172536033</v>
      </c>
      <c r="M18">
        <f t="shared" si="0"/>
        <v>38.856069155724057</v>
      </c>
      <c r="N18">
        <f t="shared" si="0"/>
        <v>37.504137048290602</v>
      </c>
      <c r="O18">
        <f t="shared" si="0"/>
        <v>33.336665015191159</v>
      </c>
      <c r="P18">
        <f t="shared" si="0"/>
        <v>28.079265004641996</v>
      </c>
      <c r="Q18">
        <f t="shared" si="0"/>
        <v>22.802257825386363</v>
      </c>
      <c r="R18">
        <f t="shared" si="0"/>
        <v>18.051591601497648</v>
      </c>
      <c r="S18">
        <f t="shared" si="0"/>
        <v>14.035108927139722</v>
      </c>
      <c r="V18" s="1">
        <v>13</v>
      </c>
      <c r="W18">
        <f t="shared" si="5"/>
        <v>76996</v>
      </c>
      <c r="X18">
        <f t="shared" si="1"/>
        <v>57040</v>
      </c>
      <c r="Y18">
        <f t="shared" si="1"/>
        <v>42256</v>
      </c>
      <c r="Z18">
        <f t="shared" si="1"/>
        <v>31304</v>
      </c>
      <c r="AA18">
        <f t="shared" si="1"/>
        <v>23191</v>
      </c>
      <c r="AB18">
        <f t="shared" si="1"/>
        <v>17180</v>
      </c>
      <c r="AC18">
        <f t="shared" si="1"/>
        <v>12727</v>
      </c>
      <c r="AD18">
        <f t="shared" si="1"/>
        <v>9429</v>
      </c>
      <c r="AE18">
        <f t="shared" si="1"/>
        <v>6985</v>
      </c>
      <c r="AF18">
        <f t="shared" si="1"/>
        <v>5175</v>
      </c>
      <c r="AH18" s="1">
        <v>13</v>
      </c>
      <c r="AI18">
        <f>K18/W36</f>
        <v>58787.534441770709</v>
      </c>
      <c r="AJ18">
        <f t="shared" ref="AJ18:AQ18" si="17">L18/X36</f>
        <v>25891.885779295299</v>
      </c>
      <c r="AK18">
        <f t="shared" si="17"/>
        <v>15091.552441545993</v>
      </c>
      <c r="AL18">
        <f t="shared" si="17"/>
        <v>9780.1194577067181</v>
      </c>
      <c r="AM18">
        <f t="shared" si="17"/>
        <v>6672.4521082957162</v>
      </c>
      <c r="AN18">
        <f t="shared" si="17"/>
        <v>4684.0228610056556</v>
      </c>
      <c r="AO18">
        <f t="shared" si="17"/>
        <v>3345.4841353757488</v>
      </c>
      <c r="AP18">
        <f t="shared" si="17"/>
        <v>2416.0773699626084</v>
      </c>
      <c r="AQ18">
        <f t="shared" si="17"/>
        <v>1757.8815264855921</v>
      </c>
      <c r="AR18">
        <f>S18/AF36</f>
        <v>1674.9427322179056</v>
      </c>
    </row>
    <row r="19" spans="1:44" x14ac:dyDescent="0.25">
      <c r="A19" s="1">
        <v>14</v>
      </c>
      <c r="B19">
        <v>1.3503333188975675E-2</v>
      </c>
      <c r="C19">
        <v>0.6</v>
      </c>
      <c r="D19">
        <v>0.4</v>
      </c>
      <c r="E19" s="2">
        <v>0</v>
      </c>
      <c r="F19" s="2">
        <v>0</v>
      </c>
      <c r="G19" s="2">
        <v>0</v>
      </c>
      <c r="H19">
        <f t="shared" si="3"/>
        <v>219.69923098463423</v>
      </c>
      <c r="J19">
        <f t="shared" si="4"/>
        <v>8.8716523283963298</v>
      </c>
      <c r="K19">
        <f t="shared" si="0"/>
        <v>20.926304697564913</v>
      </c>
      <c r="L19">
        <f t="shared" si="0"/>
        <v>29.347028477113366</v>
      </c>
      <c r="M19">
        <f t="shared" si="0"/>
        <v>32.38005762977005</v>
      </c>
      <c r="N19">
        <f t="shared" si="0"/>
        <v>31.253447540242171</v>
      </c>
      <c r="O19">
        <f t="shared" si="0"/>
        <v>27.780554179325968</v>
      </c>
      <c r="P19">
        <f t="shared" si="0"/>
        <v>23.399387503868333</v>
      </c>
      <c r="Q19">
        <f t="shared" si="0"/>
        <v>19.001881521155305</v>
      </c>
      <c r="R19">
        <f t="shared" si="0"/>
        <v>15.042993001248041</v>
      </c>
      <c r="S19">
        <f t="shared" si="0"/>
        <v>11.69592410594977</v>
      </c>
      <c r="V19" s="1">
        <v>14</v>
      </c>
      <c r="W19">
        <f t="shared" si="5"/>
        <v>64163</v>
      </c>
      <c r="X19">
        <f t="shared" si="1"/>
        <v>47533</v>
      </c>
      <c r="Y19">
        <f t="shared" si="1"/>
        <v>35214</v>
      </c>
      <c r="Z19">
        <f t="shared" si="1"/>
        <v>26087</v>
      </c>
      <c r="AA19">
        <f t="shared" si="1"/>
        <v>19326</v>
      </c>
      <c r="AB19">
        <f t="shared" si="1"/>
        <v>14317</v>
      </c>
      <c r="AC19">
        <f t="shared" si="1"/>
        <v>10606</v>
      </c>
      <c r="AD19">
        <f t="shared" si="1"/>
        <v>7857</v>
      </c>
      <c r="AE19">
        <f t="shared" si="1"/>
        <v>5821</v>
      </c>
      <c r="AF19">
        <f t="shared" si="1"/>
        <v>4312</v>
      </c>
      <c r="AH19" s="1">
        <v>14</v>
      </c>
      <c r="AI19">
        <f>K19/W36</f>
        <v>48989.612034808924</v>
      </c>
      <c r="AJ19">
        <f t="shared" ref="AJ19:AQ19" si="18">L19/X36</f>
        <v>21576.571482746087</v>
      </c>
      <c r="AK19">
        <f t="shared" si="18"/>
        <v>12576.293701288329</v>
      </c>
      <c r="AL19">
        <f t="shared" si="18"/>
        <v>8150.0995480889333</v>
      </c>
      <c r="AM19">
        <f t="shared" si="18"/>
        <v>5560.3767569130969</v>
      </c>
      <c r="AN19">
        <f t="shared" si="18"/>
        <v>3903.35238417138</v>
      </c>
      <c r="AO19">
        <f t="shared" si="18"/>
        <v>2787.9034461464576</v>
      </c>
      <c r="AP19">
        <f t="shared" si="18"/>
        <v>2013.3978083021736</v>
      </c>
      <c r="AQ19">
        <f t="shared" si="18"/>
        <v>1464.9012720713267</v>
      </c>
      <c r="AR19">
        <f>S19/AF36</f>
        <v>1395.785610181588</v>
      </c>
    </row>
    <row r="20" spans="1:44" x14ac:dyDescent="0.25">
      <c r="A20" s="1">
        <v>15</v>
      </c>
      <c r="B20">
        <v>8.1019999133854041E-3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3"/>
        <v>131.81953859078052</v>
      </c>
      <c r="J20">
        <f t="shared" si="4"/>
        <v>5.3229913970377973</v>
      </c>
      <c r="K20">
        <f t="shared" si="0"/>
        <v>12.555782818538948</v>
      </c>
      <c r="L20">
        <f t="shared" si="0"/>
        <v>17.608217086268017</v>
      </c>
      <c r="M20">
        <f t="shared" si="0"/>
        <v>19.428034577862029</v>
      </c>
      <c r="N20">
        <f t="shared" si="0"/>
        <v>18.752068524145301</v>
      </c>
      <c r="O20">
        <f t="shared" si="0"/>
        <v>16.668332507595579</v>
      </c>
      <c r="P20">
        <f t="shared" si="0"/>
        <v>14.039632502320998</v>
      </c>
      <c r="Q20">
        <f t="shared" si="0"/>
        <v>11.401128912693181</v>
      </c>
      <c r="R20">
        <f t="shared" si="0"/>
        <v>9.0257958007488241</v>
      </c>
      <c r="S20">
        <f t="shared" si="0"/>
        <v>7.0175544635698612</v>
      </c>
      <c r="V20" s="1">
        <v>15</v>
      </c>
      <c r="W20">
        <f t="shared" si="5"/>
        <v>38498</v>
      </c>
      <c r="X20">
        <f t="shared" si="1"/>
        <v>28520</v>
      </c>
      <c r="Y20">
        <f t="shared" si="1"/>
        <v>21128</v>
      </c>
      <c r="Z20">
        <f t="shared" si="1"/>
        <v>15652</v>
      </c>
      <c r="AA20">
        <f t="shared" si="1"/>
        <v>11595</v>
      </c>
      <c r="AB20">
        <f t="shared" si="1"/>
        <v>8590</v>
      </c>
      <c r="AC20">
        <f t="shared" si="1"/>
        <v>6364</v>
      </c>
      <c r="AD20">
        <f t="shared" si="1"/>
        <v>4714</v>
      </c>
      <c r="AE20">
        <f t="shared" si="1"/>
        <v>3492</v>
      </c>
      <c r="AF20">
        <f t="shared" si="1"/>
        <v>2587</v>
      </c>
      <c r="AH20" s="1">
        <v>15</v>
      </c>
      <c r="AI20">
        <f>K20/W36</f>
        <v>29393.767220885355</v>
      </c>
      <c r="AJ20">
        <f t="shared" ref="AJ20:AQ20" si="19">L20/X36</f>
        <v>12945.942889647649</v>
      </c>
      <c r="AK20">
        <f t="shared" si="19"/>
        <v>7545.7762207729966</v>
      </c>
      <c r="AL20">
        <f t="shared" si="19"/>
        <v>4890.059728853359</v>
      </c>
      <c r="AM20">
        <f t="shared" si="19"/>
        <v>3336.2260541478581</v>
      </c>
      <c r="AN20">
        <f t="shared" si="19"/>
        <v>2342.0114305028278</v>
      </c>
      <c r="AO20">
        <f t="shared" si="19"/>
        <v>1672.7420676878744</v>
      </c>
      <c r="AP20">
        <f t="shared" si="19"/>
        <v>1208.0386849813042</v>
      </c>
      <c r="AQ20">
        <f t="shared" si="19"/>
        <v>878.94076324279604</v>
      </c>
      <c r="AR20">
        <f>S20/AF36</f>
        <v>837.47136610895279</v>
      </c>
    </row>
    <row r="21" spans="1:44" x14ac:dyDescent="0.25">
      <c r="A21" s="1">
        <v>16</v>
      </c>
      <c r="B21">
        <v>1.3503333188975675E-2</v>
      </c>
      <c r="C21">
        <v>0.5</v>
      </c>
      <c r="D21">
        <v>0.5</v>
      </c>
      <c r="E21" s="2">
        <v>0</v>
      </c>
      <c r="F21" s="2">
        <v>0</v>
      </c>
      <c r="G21" s="2">
        <v>0</v>
      </c>
      <c r="H21">
        <f t="shared" si="3"/>
        <v>219.69923098463423</v>
      </c>
      <c r="J21">
        <f t="shared" si="4"/>
        <v>8.8716523283963298</v>
      </c>
      <c r="K21">
        <f t="shared" si="0"/>
        <v>20.926304697564913</v>
      </c>
      <c r="L21">
        <f t="shared" si="0"/>
        <v>29.347028477113366</v>
      </c>
      <c r="M21">
        <f t="shared" si="0"/>
        <v>32.38005762977005</v>
      </c>
      <c r="N21">
        <f t="shared" si="0"/>
        <v>31.253447540242171</v>
      </c>
      <c r="O21">
        <f t="shared" si="0"/>
        <v>27.780554179325968</v>
      </c>
      <c r="P21">
        <f t="shared" si="0"/>
        <v>23.399387503868333</v>
      </c>
      <c r="Q21">
        <f t="shared" si="0"/>
        <v>19.001881521155305</v>
      </c>
      <c r="R21">
        <f t="shared" si="0"/>
        <v>15.042993001248041</v>
      </c>
      <c r="S21">
        <f t="shared" si="0"/>
        <v>11.69592410594977</v>
      </c>
      <c r="V21" s="1">
        <v>16</v>
      </c>
      <c r="W21">
        <f t="shared" si="5"/>
        <v>64163</v>
      </c>
      <c r="X21">
        <f t="shared" si="1"/>
        <v>47533</v>
      </c>
      <c r="Y21">
        <f t="shared" si="1"/>
        <v>35214</v>
      </c>
      <c r="Z21">
        <f t="shared" si="1"/>
        <v>26087</v>
      </c>
      <c r="AA21">
        <f t="shared" si="1"/>
        <v>19326</v>
      </c>
      <c r="AB21">
        <f t="shared" si="1"/>
        <v>14317</v>
      </c>
      <c r="AC21">
        <f t="shared" si="1"/>
        <v>10606</v>
      </c>
      <c r="AD21">
        <f t="shared" si="1"/>
        <v>7857</v>
      </c>
      <c r="AE21">
        <f t="shared" si="1"/>
        <v>5821</v>
      </c>
      <c r="AF21">
        <f t="shared" si="1"/>
        <v>4312</v>
      </c>
      <c r="AH21" s="1">
        <v>16</v>
      </c>
      <c r="AI21">
        <f>K21/W36</f>
        <v>48989.612034808924</v>
      </c>
      <c r="AJ21">
        <f t="shared" ref="AJ21:AQ21" si="20">L21/X36</f>
        <v>21576.571482746087</v>
      </c>
      <c r="AK21">
        <f t="shared" si="20"/>
        <v>12576.293701288329</v>
      </c>
      <c r="AL21">
        <f t="shared" si="20"/>
        <v>8150.0995480889333</v>
      </c>
      <c r="AM21">
        <f t="shared" si="20"/>
        <v>5560.3767569130969</v>
      </c>
      <c r="AN21">
        <f t="shared" si="20"/>
        <v>3903.35238417138</v>
      </c>
      <c r="AO21">
        <f t="shared" si="20"/>
        <v>2787.9034461464576</v>
      </c>
      <c r="AP21">
        <f t="shared" si="20"/>
        <v>2013.3978083021736</v>
      </c>
      <c r="AQ21">
        <f t="shared" si="20"/>
        <v>1464.9012720713267</v>
      </c>
      <c r="AR21">
        <f>S21/AF36</f>
        <v>1395.785610181588</v>
      </c>
    </row>
    <row r="22" spans="1:44" x14ac:dyDescent="0.25">
      <c r="A22" s="1">
        <v>17</v>
      </c>
      <c r="B22">
        <v>7.3396676331383423E-3</v>
      </c>
      <c r="C22">
        <v>0.5</v>
      </c>
      <c r="D22">
        <v>0.5</v>
      </c>
      <c r="E22" s="2">
        <v>0</v>
      </c>
      <c r="F22" s="2">
        <v>0</v>
      </c>
      <c r="G22" s="2">
        <v>0</v>
      </c>
      <c r="H22">
        <f t="shared" si="3"/>
        <v>119.41639239116083</v>
      </c>
      <c r="J22">
        <f t="shared" si="4"/>
        <v>4.8221412103159693</v>
      </c>
      <c r="K22">
        <f t="shared" si="4"/>
        <v>11.374385799448611</v>
      </c>
      <c r="L22">
        <f t="shared" si="4"/>
        <v>15.95142710528034</v>
      </c>
      <c r="M22">
        <f t="shared" si="4"/>
        <v>17.60001457554241</v>
      </c>
      <c r="N22">
        <f t="shared" si="4"/>
        <v>16.987651428343632</v>
      </c>
      <c r="O22">
        <f t="shared" si="4"/>
        <v>15.099978019287267</v>
      </c>
      <c r="P22">
        <f t="shared" si="4"/>
        <v>12.718617299439694</v>
      </c>
      <c r="Q22">
        <f t="shared" si="4"/>
        <v>10.32837543277215</v>
      </c>
      <c r="R22">
        <f t="shared" si="4"/>
        <v>8.1765418427894314</v>
      </c>
      <c r="S22">
        <f t="shared" si="4"/>
        <v>6.3572596779413342</v>
      </c>
      <c r="V22" s="1">
        <v>17</v>
      </c>
      <c r="W22">
        <f t="shared" si="5"/>
        <v>34876</v>
      </c>
      <c r="X22">
        <f t="shared" si="5"/>
        <v>25836</v>
      </c>
      <c r="Y22">
        <f t="shared" si="5"/>
        <v>19140</v>
      </c>
      <c r="Z22">
        <f t="shared" si="5"/>
        <v>14179</v>
      </c>
      <c r="AA22">
        <f t="shared" si="5"/>
        <v>10504</v>
      </c>
      <c r="AB22">
        <f t="shared" si="5"/>
        <v>7782</v>
      </c>
      <c r="AC22">
        <f t="shared" si="5"/>
        <v>5765</v>
      </c>
      <c r="AD22">
        <f t="shared" si="5"/>
        <v>4271</v>
      </c>
      <c r="AE22">
        <f t="shared" si="5"/>
        <v>3164</v>
      </c>
      <c r="AF22">
        <f t="shared" si="5"/>
        <v>2344</v>
      </c>
      <c r="AH22" s="1">
        <v>17</v>
      </c>
      <c r="AI22">
        <f>K22/W36</f>
        <v>26628.052850347201</v>
      </c>
      <c r="AJ22">
        <f t="shared" ref="AJ22:AQ22" si="21">L22/X36</f>
        <v>11727.834981906444</v>
      </c>
      <c r="AK22">
        <f t="shared" si="21"/>
        <v>6835.7800649951678</v>
      </c>
      <c r="AL22">
        <f t="shared" si="21"/>
        <v>4429.944890110608</v>
      </c>
      <c r="AM22">
        <f t="shared" si="21"/>
        <v>3022.3143234063709</v>
      </c>
      <c r="AN22">
        <f t="shared" si="21"/>
        <v>2121.647207685417</v>
      </c>
      <c r="AO22">
        <f t="shared" si="21"/>
        <v>1515.3506472536512</v>
      </c>
      <c r="AP22">
        <f t="shared" si="21"/>
        <v>1094.372072392604</v>
      </c>
      <c r="AQ22">
        <f t="shared" si="21"/>
        <v>796.2395878036325</v>
      </c>
      <c r="AR22">
        <f>S22/AF36</f>
        <v>758.67212357715516</v>
      </c>
    </row>
    <row r="23" spans="1:44" x14ac:dyDescent="0.25">
      <c r="A23" s="1">
        <v>18</v>
      </c>
      <c r="B23">
        <v>8.1019999133854041E-3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3"/>
        <v>131.81953859078052</v>
      </c>
      <c r="J23">
        <f t="shared" si="4"/>
        <v>5.3229913970377973</v>
      </c>
      <c r="K23">
        <f t="shared" si="4"/>
        <v>12.555782818538948</v>
      </c>
      <c r="L23">
        <f t="shared" si="4"/>
        <v>17.608217086268017</v>
      </c>
      <c r="M23">
        <f t="shared" si="4"/>
        <v>19.428034577862029</v>
      </c>
      <c r="N23">
        <f t="shared" si="4"/>
        <v>18.752068524145301</v>
      </c>
      <c r="O23">
        <f t="shared" si="4"/>
        <v>16.668332507595579</v>
      </c>
      <c r="P23">
        <f t="shared" si="4"/>
        <v>14.039632502320998</v>
      </c>
      <c r="Q23">
        <f t="shared" si="4"/>
        <v>11.401128912693181</v>
      </c>
      <c r="R23">
        <f t="shared" si="4"/>
        <v>9.0257958007488241</v>
      </c>
      <c r="S23">
        <f t="shared" si="4"/>
        <v>7.0175544635698612</v>
      </c>
      <c r="V23" s="1">
        <v>18</v>
      </c>
      <c r="W23">
        <f t="shared" si="5"/>
        <v>38498</v>
      </c>
      <c r="X23">
        <f t="shared" si="5"/>
        <v>28520</v>
      </c>
      <c r="Y23">
        <f t="shared" si="5"/>
        <v>21128</v>
      </c>
      <c r="Z23">
        <f t="shared" si="5"/>
        <v>15652</v>
      </c>
      <c r="AA23">
        <f t="shared" si="5"/>
        <v>11595</v>
      </c>
      <c r="AB23">
        <f t="shared" si="5"/>
        <v>8590</v>
      </c>
      <c r="AC23">
        <f t="shared" si="5"/>
        <v>6364</v>
      </c>
      <c r="AD23">
        <f t="shared" si="5"/>
        <v>4714</v>
      </c>
      <c r="AE23">
        <f t="shared" si="5"/>
        <v>3492</v>
      </c>
      <c r="AF23">
        <f t="shared" si="5"/>
        <v>2587</v>
      </c>
      <c r="AH23" s="1">
        <v>18</v>
      </c>
      <c r="AI23">
        <f>K23/W36</f>
        <v>29393.767220885355</v>
      </c>
      <c r="AJ23">
        <f t="shared" ref="AJ23:AQ23" si="22">L23/X36</f>
        <v>12945.942889647649</v>
      </c>
      <c r="AK23">
        <f t="shared" si="22"/>
        <v>7545.7762207729966</v>
      </c>
      <c r="AL23">
        <f t="shared" si="22"/>
        <v>4890.059728853359</v>
      </c>
      <c r="AM23">
        <f t="shared" si="22"/>
        <v>3336.2260541478581</v>
      </c>
      <c r="AN23">
        <f t="shared" si="22"/>
        <v>2342.0114305028278</v>
      </c>
      <c r="AO23">
        <f t="shared" si="22"/>
        <v>1672.7420676878744</v>
      </c>
      <c r="AP23">
        <f t="shared" si="22"/>
        <v>1208.0386849813042</v>
      </c>
      <c r="AQ23">
        <f t="shared" si="22"/>
        <v>878.94076324279604</v>
      </c>
      <c r="AR23">
        <f>S23/AF36</f>
        <v>837.47136610895279</v>
      </c>
    </row>
    <row r="24" spans="1:44" x14ac:dyDescent="0.25">
      <c r="A24" s="1">
        <v>19</v>
      </c>
      <c r="B24">
        <v>8.1019999133854041E-3</v>
      </c>
      <c r="C24">
        <v>0.5</v>
      </c>
      <c r="D24">
        <v>0.5</v>
      </c>
      <c r="E24" s="2">
        <v>0</v>
      </c>
      <c r="F24" s="2">
        <v>0</v>
      </c>
      <c r="G24" s="2">
        <v>0</v>
      </c>
      <c r="H24">
        <f t="shared" si="3"/>
        <v>131.81953859078052</v>
      </c>
      <c r="J24">
        <f t="shared" si="4"/>
        <v>5.3229913970377973</v>
      </c>
      <c r="K24">
        <f t="shared" si="4"/>
        <v>12.555782818538948</v>
      </c>
      <c r="L24">
        <f t="shared" si="4"/>
        <v>17.608217086268017</v>
      </c>
      <c r="M24">
        <f t="shared" si="4"/>
        <v>19.428034577862029</v>
      </c>
      <c r="N24">
        <f t="shared" si="4"/>
        <v>18.752068524145301</v>
      </c>
      <c r="O24">
        <f t="shared" si="4"/>
        <v>16.668332507595579</v>
      </c>
      <c r="P24">
        <f t="shared" si="4"/>
        <v>14.039632502320998</v>
      </c>
      <c r="Q24">
        <f t="shared" si="4"/>
        <v>11.401128912693181</v>
      </c>
      <c r="R24">
        <f t="shared" si="4"/>
        <v>9.0257958007488241</v>
      </c>
      <c r="S24">
        <f t="shared" si="4"/>
        <v>7.0175544635698612</v>
      </c>
      <c r="V24" s="1">
        <v>19</v>
      </c>
      <c r="W24">
        <f t="shared" si="5"/>
        <v>38498</v>
      </c>
      <c r="X24">
        <f t="shared" si="5"/>
        <v>28520</v>
      </c>
      <c r="Y24">
        <f t="shared" si="5"/>
        <v>21128</v>
      </c>
      <c r="Z24">
        <f t="shared" si="5"/>
        <v>15652</v>
      </c>
      <c r="AA24">
        <f t="shared" si="5"/>
        <v>11595</v>
      </c>
      <c r="AB24">
        <f t="shared" si="5"/>
        <v>8590</v>
      </c>
      <c r="AC24">
        <f t="shared" si="5"/>
        <v>6364</v>
      </c>
      <c r="AD24">
        <f t="shared" si="5"/>
        <v>4714</v>
      </c>
      <c r="AE24">
        <f t="shared" si="5"/>
        <v>3492</v>
      </c>
      <c r="AF24">
        <f t="shared" si="5"/>
        <v>2587</v>
      </c>
      <c r="AH24" s="1">
        <v>19</v>
      </c>
      <c r="AI24">
        <f>K24/W36</f>
        <v>29393.767220885355</v>
      </c>
      <c r="AJ24">
        <f t="shared" ref="AJ24:AQ24" si="23">L24/X36</f>
        <v>12945.942889647649</v>
      </c>
      <c r="AK24">
        <f t="shared" si="23"/>
        <v>7545.7762207729966</v>
      </c>
      <c r="AL24">
        <f t="shared" si="23"/>
        <v>4890.059728853359</v>
      </c>
      <c r="AM24">
        <f t="shared" si="23"/>
        <v>3336.2260541478581</v>
      </c>
      <c r="AN24">
        <f t="shared" si="23"/>
        <v>2342.0114305028278</v>
      </c>
      <c r="AO24">
        <f t="shared" si="23"/>
        <v>1672.7420676878744</v>
      </c>
      <c r="AP24">
        <f t="shared" si="23"/>
        <v>1208.0386849813042</v>
      </c>
      <c r="AQ24">
        <f t="shared" si="23"/>
        <v>878.94076324279604</v>
      </c>
      <c r="AR24">
        <f>S24/AF36</f>
        <v>837.47136610895279</v>
      </c>
    </row>
    <row r="25" spans="1:44" x14ac:dyDescent="0.25">
      <c r="A25" s="1">
        <v>20</v>
      </c>
      <c r="B25">
        <v>1.1037214634272152E-2</v>
      </c>
      <c r="C25">
        <v>0.1</v>
      </c>
      <c r="D25">
        <v>0.2</v>
      </c>
      <c r="E25">
        <v>0.3</v>
      </c>
      <c r="F25">
        <v>0.4</v>
      </c>
      <c r="G25" s="2">
        <v>0</v>
      </c>
      <c r="H25">
        <f t="shared" si="3"/>
        <v>179.57548209960791</v>
      </c>
      <c r="J25">
        <f t="shared" si="4"/>
        <v>7.2514193006133176</v>
      </c>
      <c r="K25">
        <f t="shared" si="4"/>
        <v>17.10452620970409</v>
      </c>
      <c r="L25">
        <f t="shared" si="4"/>
        <v>23.987370203117095</v>
      </c>
      <c r="M25">
        <f t="shared" si="4"/>
        <v>26.466476160245286</v>
      </c>
      <c r="N25">
        <f t="shared" si="4"/>
        <v>25.545619273042977</v>
      </c>
      <c r="O25">
        <f t="shared" si="4"/>
        <v>22.706981664836363</v>
      </c>
      <c r="P25">
        <f t="shared" si="4"/>
        <v>19.12594902135357</v>
      </c>
      <c r="Q25">
        <f t="shared" si="4"/>
        <v>15.531561124124961</v>
      </c>
      <c r="R25">
        <f t="shared" si="4"/>
        <v>12.295685826087745</v>
      </c>
      <c r="S25">
        <f t="shared" si="4"/>
        <v>9.5598933164825262</v>
      </c>
      <c r="V25" s="1">
        <v>20</v>
      </c>
      <c r="W25">
        <f t="shared" si="5"/>
        <v>52445</v>
      </c>
      <c r="X25">
        <f t="shared" si="5"/>
        <v>38852</v>
      </c>
      <c r="Y25">
        <f t="shared" si="5"/>
        <v>28782</v>
      </c>
      <c r="Z25">
        <f t="shared" si="5"/>
        <v>21323</v>
      </c>
      <c r="AA25">
        <f t="shared" si="5"/>
        <v>15796</v>
      </c>
      <c r="AB25">
        <f t="shared" si="5"/>
        <v>11702</v>
      </c>
      <c r="AC25">
        <f t="shared" si="5"/>
        <v>8669</v>
      </c>
      <c r="AD25">
        <f t="shared" si="5"/>
        <v>6422</v>
      </c>
      <c r="AE25">
        <f t="shared" si="5"/>
        <v>4758</v>
      </c>
      <c r="AF25">
        <f t="shared" si="5"/>
        <v>3525</v>
      </c>
      <c r="AH25" s="1">
        <v>20</v>
      </c>
      <c r="AI25">
        <f>K25/W36</f>
        <v>40042.621722416741</v>
      </c>
      <c r="AJ25">
        <f t="shared" ref="AJ25:AQ25" si="24">L25/X36</f>
        <v>17636.03454006524</v>
      </c>
      <c r="AK25">
        <f t="shared" si="24"/>
        <v>10279.480698742484</v>
      </c>
      <c r="AL25">
        <f t="shared" si="24"/>
        <v>6661.6439618317463</v>
      </c>
      <c r="AM25">
        <f t="shared" si="24"/>
        <v>4544.8831673332506</v>
      </c>
      <c r="AN25">
        <f t="shared" si="24"/>
        <v>3190.4817465713104</v>
      </c>
      <c r="AO25">
        <f t="shared" si="24"/>
        <v>2278.7476457936405</v>
      </c>
      <c r="AP25">
        <f t="shared" si="24"/>
        <v>1645.6902487266514</v>
      </c>
      <c r="AQ25">
        <f t="shared" si="24"/>
        <v>1197.3658304654505</v>
      </c>
      <c r="AR25">
        <f>S25/AF36</f>
        <v>1140.872786548736</v>
      </c>
    </row>
    <row r="26" spans="1:44" x14ac:dyDescent="0.25">
      <c r="A26" s="1">
        <v>21</v>
      </c>
      <c r="B26">
        <v>8.1090201539472884E-2</v>
      </c>
      <c r="C26">
        <v>0.2</v>
      </c>
      <c r="D26">
        <v>0.2</v>
      </c>
      <c r="E26">
        <v>0.3</v>
      </c>
      <c r="F26">
        <v>0.3</v>
      </c>
      <c r="G26" s="2">
        <v>0</v>
      </c>
      <c r="H26">
        <f t="shared" si="3"/>
        <v>1319.3375790472239</v>
      </c>
      <c r="J26">
        <f t="shared" si="4"/>
        <v>53.276036755511946</v>
      </c>
      <c r="K26">
        <f t="shared" si="4"/>
        <v>125.66662183729176</v>
      </c>
      <c r="L26">
        <f t="shared" si="4"/>
        <v>176.23474296973151</v>
      </c>
      <c r="M26">
        <f t="shared" si="4"/>
        <v>194.4486862844698</v>
      </c>
      <c r="N26">
        <f t="shared" si="4"/>
        <v>187.68316862022343</v>
      </c>
      <c r="O26">
        <f t="shared" si="4"/>
        <v>166.82775324828333</v>
      </c>
      <c r="P26">
        <f t="shared" si="4"/>
        <v>140.51797597188985</v>
      </c>
      <c r="Q26">
        <f t="shared" si="4"/>
        <v>114.11007790562822</v>
      </c>
      <c r="R26">
        <f t="shared" si="4"/>
        <v>90.336164942147704</v>
      </c>
      <c r="S26">
        <f t="shared" si="4"/>
        <v>70.236350512046499</v>
      </c>
      <c r="V26" s="1">
        <v>21</v>
      </c>
      <c r="W26">
        <f t="shared" si="5"/>
        <v>385313</v>
      </c>
      <c r="X26">
        <f t="shared" si="5"/>
        <v>285447</v>
      </c>
      <c r="Y26">
        <f t="shared" si="5"/>
        <v>211464</v>
      </c>
      <c r="Z26">
        <f t="shared" si="5"/>
        <v>156657</v>
      </c>
      <c r="AA26">
        <f t="shared" si="5"/>
        <v>116054</v>
      </c>
      <c r="AB26">
        <f t="shared" si="5"/>
        <v>85975</v>
      </c>
      <c r="AC26">
        <f t="shared" si="5"/>
        <v>63692</v>
      </c>
      <c r="AD26">
        <f t="shared" si="5"/>
        <v>47184</v>
      </c>
      <c r="AE26">
        <f t="shared" si="5"/>
        <v>34955</v>
      </c>
      <c r="AF26">
        <f t="shared" si="5"/>
        <v>25895</v>
      </c>
      <c r="AH26" s="1">
        <v>21</v>
      </c>
      <c r="AI26">
        <f>K26/W36</f>
        <v>294192.36403694126</v>
      </c>
      <c r="AJ26">
        <f t="shared" ref="AJ26:AQ26" si="25">L26/X36</f>
        <v>129571.60321683857</v>
      </c>
      <c r="AK26">
        <f t="shared" si="25"/>
        <v>75523.145032788336</v>
      </c>
      <c r="AL26">
        <f t="shared" si="25"/>
        <v>48942.968796834677</v>
      </c>
      <c r="AM26">
        <f t="shared" si="25"/>
        <v>33391.168354017871</v>
      </c>
      <c r="AN26">
        <f t="shared" si="25"/>
        <v>23440.407422550597</v>
      </c>
      <c r="AO26">
        <f t="shared" si="25"/>
        <v>16741.914692971921</v>
      </c>
      <c r="AP26">
        <f t="shared" si="25"/>
        <v>12090.854292749718</v>
      </c>
      <c r="AQ26">
        <f t="shared" si="25"/>
        <v>8797.0234996997151</v>
      </c>
      <c r="AR26">
        <f>S26/AF36</f>
        <v>8381.9702033218491</v>
      </c>
    </row>
    <row r="27" spans="1:44" x14ac:dyDescent="0.25">
      <c r="A27" s="1">
        <v>22</v>
      </c>
      <c r="B27">
        <v>3.2611490673859378E-2</v>
      </c>
      <c r="C27">
        <v>0.2</v>
      </c>
      <c r="D27">
        <v>0.3</v>
      </c>
      <c r="E27">
        <v>0.4</v>
      </c>
      <c r="F27">
        <v>0.1</v>
      </c>
      <c r="G27" s="2">
        <v>0</v>
      </c>
      <c r="H27">
        <f t="shared" si="3"/>
        <v>530.58895326369213</v>
      </c>
      <c r="J27">
        <f t="shared" si="4"/>
        <v>21.425658622229896</v>
      </c>
      <c r="K27">
        <f t="shared" si="4"/>
        <v>50.538484160350173</v>
      </c>
      <c r="L27">
        <f t="shared" si="4"/>
        <v>70.875118912730272</v>
      </c>
      <c r="M27">
        <f t="shared" si="4"/>
        <v>78.200095682625872</v>
      </c>
      <c r="N27">
        <f t="shared" si="4"/>
        <v>75.479253805028591</v>
      </c>
      <c r="O27">
        <f t="shared" si="4"/>
        <v>67.091974318857652</v>
      </c>
      <c r="P27">
        <f t="shared" si="4"/>
        <v>56.511151482170433</v>
      </c>
      <c r="Q27">
        <f t="shared" si="4"/>
        <v>45.890868079805138</v>
      </c>
      <c r="R27">
        <f t="shared" si="4"/>
        <v>36.329876416560971</v>
      </c>
      <c r="S27">
        <f t="shared" si="4"/>
        <v>28.246471783333192</v>
      </c>
      <c r="V27" s="1">
        <v>22</v>
      </c>
      <c r="W27">
        <f t="shared" si="5"/>
        <v>154959</v>
      </c>
      <c r="X27">
        <f t="shared" si="5"/>
        <v>114796</v>
      </c>
      <c r="Y27">
        <f t="shared" si="5"/>
        <v>85043</v>
      </c>
      <c r="Z27">
        <f t="shared" si="5"/>
        <v>63002</v>
      </c>
      <c r="AA27">
        <f t="shared" si="5"/>
        <v>46673</v>
      </c>
      <c r="AB27">
        <f t="shared" si="5"/>
        <v>34576</v>
      </c>
      <c r="AC27">
        <f t="shared" si="5"/>
        <v>25615</v>
      </c>
      <c r="AD27">
        <f t="shared" si="5"/>
        <v>18976</v>
      </c>
      <c r="AE27">
        <f t="shared" si="5"/>
        <v>14058</v>
      </c>
      <c r="AF27">
        <f t="shared" si="5"/>
        <v>10414</v>
      </c>
      <c r="AH27" s="1">
        <v>22</v>
      </c>
      <c r="AI27">
        <f>K27/W36</f>
        <v>118313.32706012804</v>
      </c>
      <c r="AJ27">
        <f t="shared" ref="AJ27:AQ27" si="26">L27/X36</f>
        <v>52108.92376246037</v>
      </c>
      <c r="AK27">
        <f t="shared" si="26"/>
        <v>30372.625707415598</v>
      </c>
      <c r="AL27">
        <f t="shared" si="26"/>
        <v>19683.05837409983</v>
      </c>
      <c r="AM27">
        <f t="shared" si="26"/>
        <v>13428.697360386419</v>
      </c>
      <c r="AN27">
        <f t="shared" si="26"/>
        <v>9426.8680252307349</v>
      </c>
      <c r="AO27">
        <f t="shared" si="26"/>
        <v>6732.9811063132329</v>
      </c>
      <c r="AP27">
        <f t="shared" si="26"/>
        <v>4862.49601704422</v>
      </c>
      <c r="AQ27">
        <f t="shared" si="26"/>
        <v>3537.838658330752</v>
      </c>
      <c r="AR27">
        <f>S27/AF36</f>
        <v>3370.9195183235274</v>
      </c>
    </row>
    <row r="28" spans="1:44" x14ac:dyDescent="0.25">
      <c r="A28" s="1">
        <v>23</v>
      </c>
      <c r="B28">
        <v>6.7704968035893182E-2</v>
      </c>
      <c r="C28">
        <v>0.2</v>
      </c>
      <c r="D28">
        <v>0.3</v>
      </c>
      <c r="E28">
        <v>0.3</v>
      </c>
      <c r="F28">
        <v>0.2</v>
      </c>
      <c r="G28" s="2">
        <v>0</v>
      </c>
      <c r="H28">
        <f t="shared" si="3"/>
        <v>1101.5598299439821</v>
      </c>
      <c r="J28">
        <f t="shared" si="4"/>
        <v>44.481975591775715</v>
      </c>
      <c r="K28">
        <f t="shared" si="4"/>
        <v>104.92333787739925</v>
      </c>
      <c r="L28">
        <f t="shared" si="4"/>
        <v>147.14438258944651</v>
      </c>
      <c r="M28">
        <f t="shared" si="4"/>
        <v>162.35182351967583</v>
      </c>
      <c r="N28">
        <f t="shared" si="4"/>
        <v>156.70306265204997</v>
      </c>
      <c r="O28">
        <f t="shared" si="4"/>
        <v>139.29016683571459</v>
      </c>
      <c r="P28">
        <f t="shared" si="4"/>
        <v>117.32323870244818</v>
      </c>
      <c r="Q28">
        <f t="shared" si="4"/>
        <v>95.274386183552451</v>
      </c>
      <c r="R28">
        <f t="shared" si="4"/>
        <v>75.424737437803159</v>
      </c>
      <c r="S28">
        <f t="shared" si="4"/>
        <v>58.642718554116556</v>
      </c>
      <c r="V28" s="1">
        <v>23</v>
      </c>
      <c r="W28">
        <f t="shared" si="5"/>
        <v>321711</v>
      </c>
      <c r="X28">
        <f t="shared" si="5"/>
        <v>238329</v>
      </c>
      <c r="Y28">
        <f t="shared" si="5"/>
        <v>176559</v>
      </c>
      <c r="Z28">
        <f t="shared" si="5"/>
        <v>130798</v>
      </c>
      <c r="AA28">
        <f t="shared" si="5"/>
        <v>96897</v>
      </c>
      <c r="AB28">
        <f t="shared" si="5"/>
        <v>71783</v>
      </c>
      <c r="AC28">
        <f t="shared" si="5"/>
        <v>53178</v>
      </c>
      <c r="AD28">
        <f t="shared" si="5"/>
        <v>39396</v>
      </c>
      <c r="AE28">
        <f t="shared" si="5"/>
        <v>29185</v>
      </c>
      <c r="AF28">
        <f t="shared" si="5"/>
        <v>21621</v>
      </c>
      <c r="AH28" s="1">
        <v>23</v>
      </c>
      <c r="AI28">
        <f>K28/W36</f>
        <v>245631.21345590916</v>
      </c>
      <c r="AJ28">
        <f t="shared" ref="AJ28:AQ28" si="27">L28/X36</f>
        <v>108183.73968259488</v>
      </c>
      <c r="AK28">
        <f t="shared" si="27"/>
        <v>63056.843161575111</v>
      </c>
      <c r="AL28">
        <f t="shared" si="27"/>
        <v>40864.149737726118</v>
      </c>
      <c r="AM28">
        <f t="shared" si="27"/>
        <v>27879.422460054269</v>
      </c>
      <c r="AN28">
        <f t="shared" si="27"/>
        <v>19571.193623431431</v>
      </c>
      <c r="AO28">
        <f t="shared" si="27"/>
        <v>13978.394154015597</v>
      </c>
      <c r="AP28">
        <f t="shared" si="27"/>
        <v>10095.065592095983</v>
      </c>
      <c r="AQ28">
        <f t="shared" si="27"/>
        <v>7344.9342035269774</v>
      </c>
      <c r="AR28">
        <f>S28/AF36</f>
        <v>6998.3920858485981</v>
      </c>
    </row>
    <row r="29" spans="1:44" x14ac:dyDescent="0.25">
      <c r="A29" s="1">
        <v>24</v>
      </c>
      <c r="B29">
        <v>7.0014979479312817E-2</v>
      </c>
      <c r="C29">
        <v>0.2</v>
      </c>
      <c r="D29">
        <v>0.2</v>
      </c>
      <c r="E29">
        <v>0.2</v>
      </c>
      <c r="F29">
        <v>0.3</v>
      </c>
      <c r="G29">
        <v>0.1</v>
      </c>
      <c r="H29">
        <f t="shared" si="3"/>
        <v>1139.1437161284196</v>
      </c>
      <c r="J29">
        <f t="shared" si="4"/>
        <v>45.99964668185644</v>
      </c>
      <c r="K29">
        <f t="shared" si="4"/>
        <v>108.5031949869999</v>
      </c>
      <c r="L29">
        <f t="shared" si="4"/>
        <v>152.1647705680117</v>
      </c>
      <c r="M29">
        <f t="shared" si="4"/>
        <v>167.89107094966761</v>
      </c>
      <c r="N29">
        <f t="shared" si="4"/>
        <v>162.0495812081659</v>
      </c>
      <c r="O29">
        <f t="shared" si="4"/>
        <v>144.04257849294706</v>
      </c>
      <c r="P29">
        <f t="shared" si="4"/>
        <v>121.32616539813809</v>
      </c>
      <c r="Q29">
        <f t="shared" si="4"/>
        <v>98.525032756963597</v>
      </c>
      <c r="R29">
        <f t="shared" si="4"/>
        <v>77.998138055995298</v>
      </c>
      <c r="S29">
        <f t="shared" si="4"/>
        <v>60.643537029674071</v>
      </c>
      <c r="V29" s="1">
        <v>24</v>
      </c>
      <c r="W29">
        <f t="shared" si="5"/>
        <v>332687</v>
      </c>
      <c r="X29">
        <f t="shared" si="5"/>
        <v>246461</v>
      </c>
      <c r="Y29">
        <f t="shared" si="5"/>
        <v>182583</v>
      </c>
      <c r="Z29">
        <f t="shared" si="5"/>
        <v>135261</v>
      </c>
      <c r="AA29">
        <f t="shared" si="5"/>
        <v>100204</v>
      </c>
      <c r="AB29">
        <f t="shared" si="5"/>
        <v>74233</v>
      </c>
      <c r="AC29">
        <f t="shared" si="5"/>
        <v>54993</v>
      </c>
      <c r="AD29">
        <f t="shared" si="5"/>
        <v>40740</v>
      </c>
      <c r="AE29">
        <f t="shared" si="5"/>
        <v>30181</v>
      </c>
      <c r="AF29">
        <f t="shared" si="5"/>
        <v>22358</v>
      </c>
      <c r="AH29" s="1">
        <v>24</v>
      </c>
      <c r="AI29">
        <f>K29/W36</f>
        <v>254011.85272662551</v>
      </c>
      <c r="AJ29">
        <f t="shared" ref="AJ29:AQ29" si="28">L29/X36</f>
        <v>111874.83774981854</v>
      </c>
      <c r="AK29">
        <f t="shared" si="28"/>
        <v>65208.266218328266</v>
      </c>
      <c r="AL29">
        <f t="shared" si="28"/>
        <v>42258.384994874716</v>
      </c>
      <c r="AM29">
        <f t="shared" si="28"/>
        <v>28830.634561424937</v>
      </c>
      <c r="AN29">
        <f t="shared" si="28"/>
        <v>20238.939027395591</v>
      </c>
      <c r="AO29">
        <f t="shared" si="28"/>
        <v>14455.320019179402</v>
      </c>
      <c r="AP29">
        <f t="shared" si="28"/>
        <v>10439.496993753994</v>
      </c>
      <c r="AQ29">
        <f t="shared" si="28"/>
        <v>7595.5344556726805</v>
      </c>
      <c r="AR29">
        <f>S29/AF36</f>
        <v>7237.1687409867736</v>
      </c>
    </row>
    <row r="30" spans="1:44" x14ac:dyDescent="0.25">
      <c r="A30" s="1">
        <v>25</v>
      </c>
      <c r="B30">
        <v>4.6774507263390774E-2</v>
      </c>
      <c r="C30">
        <v>0.2</v>
      </c>
      <c r="D30">
        <v>0.2</v>
      </c>
      <c r="E30">
        <v>0.2</v>
      </c>
      <c r="F30">
        <v>0.2</v>
      </c>
      <c r="G30">
        <v>0.2</v>
      </c>
      <c r="H30">
        <f t="shared" si="3"/>
        <v>761.02123317536791</v>
      </c>
      <c r="J30">
        <f t="shared" si="4"/>
        <v>30.730721109039752</v>
      </c>
      <c r="K30">
        <f t="shared" si="4"/>
        <v>72.487109469482689</v>
      </c>
      <c r="L30">
        <f t="shared" si="4"/>
        <v>101.65584877831218</v>
      </c>
      <c r="M30">
        <f t="shared" si="4"/>
        <v>112.16202841156299</v>
      </c>
      <c r="N30">
        <f t="shared" si="4"/>
        <v>108.25953773921157</v>
      </c>
      <c r="O30">
        <f t="shared" si="4"/>
        <v>96.229702330293605</v>
      </c>
      <c r="P30">
        <f t="shared" si="4"/>
        <v>81.053678039444875</v>
      </c>
      <c r="Q30">
        <f t="shared" si="4"/>
        <v>65.821055645357433</v>
      </c>
      <c r="R30">
        <f t="shared" si="4"/>
        <v>52.107770396605936</v>
      </c>
      <c r="S30">
        <f t="shared" si="4"/>
        <v>40.513781256056973</v>
      </c>
      <c r="V30" s="1">
        <v>25</v>
      </c>
      <c r="W30">
        <f t="shared" si="5"/>
        <v>222257</v>
      </c>
      <c r="X30">
        <f t="shared" si="5"/>
        <v>164652</v>
      </c>
      <c r="Y30">
        <f t="shared" si="5"/>
        <v>121977</v>
      </c>
      <c r="Z30">
        <f t="shared" si="5"/>
        <v>90363</v>
      </c>
      <c r="AA30">
        <f t="shared" si="5"/>
        <v>66942</v>
      </c>
      <c r="AB30">
        <f t="shared" si="5"/>
        <v>49592</v>
      </c>
      <c r="AC30">
        <f t="shared" si="5"/>
        <v>36739</v>
      </c>
      <c r="AD30">
        <f t="shared" si="5"/>
        <v>27217</v>
      </c>
      <c r="AE30">
        <f t="shared" si="5"/>
        <v>20163</v>
      </c>
      <c r="AF30">
        <f t="shared" si="5"/>
        <v>14937</v>
      </c>
      <c r="AH30" s="1">
        <v>25</v>
      </c>
      <c r="AI30">
        <f>K30/W36</f>
        <v>169696.24698468175</v>
      </c>
      <c r="AJ30">
        <f t="shared" ref="AJ30:AQ30" si="29">L30/X36</f>
        <v>74739.583583905827</v>
      </c>
      <c r="AK30">
        <f t="shared" si="29"/>
        <v>43563.313801491822</v>
      </c>
      <c r="AL30">
        <f t="shared" si="29"/>
        <v>28231.317792015601</v>
      </c>
      <c r="AM30">
        <f t="shared" si="29"/>
        <v>19260.717288362353</v>
      </c>
      <c r="AN30">
        <f t="shared" si="29"/>
        <v>13520.91234733487</v>
      </c>
      <c r="AO30">
        <f t="shared" si="29"/>
        <v>9657.0830450864141</v>
      </c>
      <c r="AP30">
        <f t="shared" si="29"/>
        <v>6974.2551035777997</v>
      </c>
      <c r="AQ30">
        <f t="shared" si="29"/>
        <v>5074.3053016414833</v>
      </c>
      <c r="AR30">
        <f>S30/AF36</f>
        <v>4834.8939663931606</v>
      </c>
    </row>
    <row r="32" spans="1:44" x14ac:dyDescent="0.25">
      <c r="I32" t="s">
        <v>25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V32" s="1" t="s">
        <v>26</v>
      </c>
      <c r="W32">
        <f>ROUND((274*(J$34*$O$42)),0)</f>
        <v>1027</v>
      </c>
      <c r="X32">
        <f t="shared" ref="X32:AF32" si="30">ROUND((274*(K$34*$O$42)),0)</f>
        <v>3269</v>
      </c>
      <c r="Y32">
        <f t="shared" si="30"/>
        <v>6188</v>
      </c>
      <c r="Z32">
        <f t="shared" si="30"/>
        <v>9217</v>
      </c>
      <c r="AA32">
        <f t="shared" si="30"/>
        <v>12008</v>
      </c>
      <c r="AB32">
        <f t="shared" si="30"/>
        <v>14408</v>
      </c>
      <c r="AC32">
        <f t="shared" si="30"/>
        <v>16382</v>
      </c>
      <c r="AD32">
        <f t="shared" si="30"/>
        <v>17958</v>
      </c>
      <c r="AE32">
        <f t="shared" si="30"/>
        <v>19190</v>
      </c>
      <c r="AF32">
        <f t="shared" si="30"/>
        <v>20140</v>
      </c>
    </row>
    <row r="33" spans="8:41" x14ac:dyDescent="0.25">
      <c r="I33" t="s">
        <v>27</v>
      </c>
      <c r="J33">
        <f>($I$42*(1-(EXP(-$J$42*(J32-$K$42)))))</f>
        <v>29.892892093760825</v>
      </c>
      <c r="K33">
        <f t="shared" ref="K33:S33" si="31">($I$42*(1-(EXP(-$J$42*(K32-$K$42)))))</f>
        <v>44.145459703623935</v>
      </c>
      <c r="L33">
        <f t="shared" si="31"/>
        <v>54.725159735271063</v>
      </c>
      <c r="M33">
        <f t="shared" si="31"/>
        <v>62.578485242892285</v>
      </c>
      <c r="N33">
        <f t="shared" si="31"/>
        <v>68.408019288674893</v>
      </c>
      <c r="O33">
        <f t="shared" si="31"/>
        <v>72.7352902209646</v>
      </c>
      <c r="P33">
        <f t="shared" si="31"/>
        <v>75.947429231454834</v>
      </c>
      <c r="Q33">
        <f t="shared" si="31"/>
        <v>78.331804322397829</v>
      </c>
      <c r="R33">
        <f t="shared" si="31"/>
        <v>80.101729146866035</v>
      </c>
      <c r="S33">
        <f t="shared" si="31"/>
        <v>81.415546715321625</v>
      </c>
      <c r="V33" s="1" t="s">
        <v>28</v>
      </c>
      <c r="W33">
        <f>ROUND((726*(J$34*$O$42)),0)</f>
        <v>2720</v>
      </c>
      <c r="X33">
        <f t="shared" ref="X33:AF33" si="32">ROUND((726*(K$34*$O$42)),0)</f>
        <v>8662</v>
      </c>
      <c r="Y33">
        <f t="shared" si="32"/>
        <v>16397</v>
      </c>
      <c r="Z33">
        <f t="shared" si="32"/>
        <v>24421</v>
      </c>
      <c r="AA33">
        <f t="shared" si="32"/>
        <v>31818</v>
      </c>
      <c r="AB33">
        <f t="shared" si="32"/>
        <v>38177</v>
      </c>
      <c r="AC33">
        <f t="shared" si="32"/>
        <v>43406</v>
      </c>
      <c r="AD33">
        <f t="shared" si="32"/>
        <v>47581</v>
      </c>
      <c r="AE33">
        <f t="shared" si="32"/>
        <v>50846</v>
      </c>
      <c r="AF33">
        <f t="shared" si="32"/>
        <v>53364</v>
      </c>
    </row>
    <row r="34" spans="8:41" x14ac:dyDescent="0.25">
      <c r="I34" t="s">
        <v>29</v>
      </c>
      <c r="J34">
        <f>($L$42*(J33^$M$42))</f>
        <v>138.26687100182892</v>
      </c>
      <c r="K34">
        <f t="shared" ref="K34:S34" si="33">($L$42*(K33^$M$42))</f>
        <v>440.24507888882772</v>
      </c>
      <c r="L34">
        <f t="shared" si="33"/>
        <v>833.40181808102591</v>
      </c>
      <c r="M34">
        <f t="shared" si="33"/>
        <v>1241.2414558046894</v>
      </c>
      <c r="N34">
        <f t="shared" si="33"/>
        <v>1617.2044592250777</v>
      </c>
      <c r="O34">
        <f t="shared" si="33"/>
        <v>1940.4222630499942</v>
      </c>
      <c r="P34">
        <f t="shared" si="33"/>
        <v>2206.21675215705</v>
      </c>
      <c r="Q34">
        <f t="shared" si="33"/>
        <v>2418.4028101317203</v>
      </c>
      <c r="R34">
        <f t="shared" si="33"/>
        <v>2584.3696426098195</v>
      </c>
      <c r="S34">
        <f t="shared" si="33"/>
        <v>2712.3345967925857</v>
      </c>
      <c r="V34" t="s">
        <v>30</v>
      </c>
    </row>
    <row r="35" spans="8:41" x14ac:dyDescent="0.25">
      <c r="H35">
        <v>100</v>
      </c>
      <c r="I35" t="s">
        <v>31</v>
      </c>
      <c r="J35">
        <f>($H$35*(EXP(-$N$42*J32)))</f>
        <v>74.081822068171789</v>
      </c>
      <c r="K35">
        <f t="shared" ref="K35:S35" si="34">($H$35*(EXP(-$N$42*K32)))</f>
        <v>54.881163609402641</v>
      </c>
      <c r="L35">
        <f t="shared" si="34"/>
        <v>40.656965974059915</v>
      </c>
      <c r="M35">
        <f t="shared" si="34"/>
        <v>30.119421191220212</v>
      </c>
      <c r="N35">
        <f t="shared" si="34"/>
        <v>22.313016014842983</v>
      </c>
      <c r="O35">
        <f t="shared" si="34"/>
        <v>16.529888822158657</v>
      </c>
      <c r="P35">
        <f t="shared" si="34"/>
        <v>12.245642825298191</v>
      </c>
      <c r="Q35">
        <f t="shared" si="34"/>
        <v>9.071795328941251</v>
      </c>
      <c r="R35">
        <f t="shared" si="34"/>
        <v>6.7205512739749782</v>
      </c>
      <c r="S35">
        <f t="shared" si="34"/>
        <v>4.9787068367863947</v>
      </c>
      <c r="W35">
        <f>SUM(W32:W33)</f>
        <v>3747</v>
      </c>
      <c r="X35">
        <f t="shared" ref="X35:AF35" si="35">SUM(X32:X33)</f>
        <v>11931</v>
      </c>
      <c r="Y35">
        <f t="shared" si="35"/>
        <v>22585</v>
      </c>
      <c r="Z35">
        <f t="shared" si="35"/>
        <v>33638</v>
      </c>
      <c r="AA35">
        <f t="shared" si="35"/>
        <v>43826</v>
      </c>
      <c r="AB35">
        <f t="shared" si="35"/>
        <v>52585</v>
      </c>
      <c r="AC35">
        <f t="shared" si="35"/>
        <v>59788</v>
      </c>
      <c r="AD35">
        <f t="shared" si="35"/>
        <v>65539</v>
      </c>
      <c r="AE35">
        <f t="shared" si="35"/>
        <v>70036</v>
      </c>
      <c r="AF35">
        <f t="shared" si="35"/>
        <v>73504</v>
      </c>
      <c r="AG35" s="8">
        <f>(X35-W35)/364</f>
        <v>22.483516483516482</v>
      </c>
      <c r="AH35" s="8">
        <f t="shared" ref="AH35:AN35" si="36">(Y35-X35)/364</f>
        <v>29.26923076923077</v>
      </c>
      <c r="AI35" s="8">
        <f t="shared" si="36"/>
        <v>30.365384615384617</v>
      </c>
      <c r="AJ35" s="8">
        <f t="shared" si="36"/>
        <v>27.989010989010989</v>
      </c>
      <c r="AK35" s="8">
        <f t="shared" si="36"/>
        <v>24.063186813186814</v>
      </c>
      <c r="AL35" s="8">
        <f t="shared" si="36"/>
        <v>19.78846153846154</v>
      </c>
      <c r="AM35" s="8">
        <f t="shared" si="36"/>
        <v>15.799450549450549</v>
      </c>
      <c r="AN35" s="8">
        <f t="shared" si="36"/>
        <v>12.354395604395604</v>
      </c>
      <c r="AO35" s="8">
        <f>(AF35-AE35)/364</f>
        <v>9.5274725274725274</v>
      </c>
    </row>
    <row r="36" spans="8:41" x14ac:dyDescent="0.25">
      <c r="I36" t="s">
        <v>32</v>
      </c>
      <c r="J36">
        <f>(J34*J35)</f>
        <v>10243.061735480351</v>
      </c>
      <c r="K36">
        <f t="shared" ref="K36:S36" si="37">(K34*K35)</f>
        <v>24161.162202732128</v>
      </c>
      <c r="L36">
        <f t="shared" si="37"/>
        <v>33883.589360439939</v>
      </c>
      <c r="M36">
        <f t="shared" si="37"/>
        <v>37385.474207384788</v>
      </c>
      <c r="N36">
        <f t="shared" si="37"/>
        <v>36084.708997964648</v>
      </c>
      <c r="O36">
        <f t="shared" si="37"/>
        <v>32074.964276257906</v>
      </c>
      <c r="P36">
        <f t="shared" si="37"/>
        <v>27016.542342104654</v>
      </c>
      <c r="Q36">
        <f t="shared" si="37"/>
        <v>21939.255316451337</v>
      </c>
      <c r="R36">
        <f t="shared" si="37"/>
        <v>17368.38869406368</v>
      </c>
      <c r="S36">
        <f t="shared" si="37"/>
        <v>13503.918800703515</v>
      </c>
      <c r="T36" t="s">
        <v>33</v>
      </c>
      <c r="U36">
        <f>SUM(J36:S36)</f>
        <v>253661.06593358293</v>
      </c>
      <c r="V36" s="1" t="s">
        <v>168</v>
      </c>
      <c r="W36">
        <f>W35*5.7*0.00000002</f>
        <v>4.2715800000000002E-4</v>
      </c>
      <c r="X36">
        <f t="shared" ref="X36:AF36" si="38">X35*5.7*0.00000002</f>
        <v>1.360134E-3</v>
      </c>
      <c r="Y36">
        <f t="shared" si="38"/>
        <v>2.5746900000000001E-3</v>
      </c>
      <c r="Z36">
        <f t="shared" si="38"/>
        <v>3.834732E-3</v>
      </c>
      <c r="AA36">
        <f t="shared" si="38"/>
        <v>4.996164E-3</v>
      </c>
      <c r="AB36">
        <f t="shared" si="38"/>
        <v>5.9946900000000004E-3</v>
      </c>
      <c r="AC36">
        <f t="shared" si="38"/>
        <v>6.8158320000000008E-3</v>
      </c>
      <c r="AD36">
        <f t="shared" si="38"/>
        <v>7.4714459999999996E-3</v>
      </c>
      <c r="AE36">
        <f t="shared" si="38"/>
        <v>7.9841040000000005E-3</v>
      </c>
      <c r="AF36">
        <f t="shared" si="38"/>
        <v>8.3794560000000004E-3</v>
      </c>
    </row>
    <row r="37" spans="8:41" x14ac:dyDescent="0.25">
      <c r="I37" t="s">
        <v>34</v>
      </c>
      <c r="J37">
        <f>(J36/$U$36)</f>
        <v>4.0380898415692743E-2</v>
      </c>
      <c r="K37">
        <f t="shared" ref="K37:S37" si="39">(K36/$U$36)</f>
        <v>9.524978582664452E-2</v>
      </c>
      <c r="L37">
        <f t="shared" si="39"/>
        <v>0.13357820300775608</v>
      </c>
      <c r="M37">
        <f t="shared" si="39"/>
        <v>0.14738357291762533</v>
      </c>
      <c r="N37">
        <f t="shared" si="39"/>
        <v>0.14225560735999135</v>
      </c>
      <c r="O37">
        <f t="shared" si="39"/>
        <v>0.1264481175233105</v>
      </c>
      <c r="P37">
        <f t="shared" si="39"/>
        <v>0.10650646066897197</v>
      </c>
      <c r="Q37">
        <f t="shared" si="39"/>
        <v>8.6490432560887287E-2</v>
      </c>
      <c r="R37">
        <f t="shared" si="39"/>
        <v>6.8470849596647648E-2</v>
      </c>
      <c r="S37">
        <f t="shared" si="39"/>
        <v>5.3236072122472666E-2</v>
      </c>
      <c r="W37">
        <f>SUM(W6:W30)</f>
        <v>4751661</v>
      </c>
    </row>
    <row r="38" spans="8:41" x14ac:dyDescent="0.25">
      <c r="W38" s="12">
        <f>SUM(W6:W30)*W35</f>
        <v>17804473767</v>
      </c>
      <c r="X38" s="12">
        <f t="shared" ref="X38:AF38" si="40">SUM(X6:X30)*X35</f>
        <v>41998480134</v>
      </c>
      <c r="Y38" s="12">
        <f t="shared" si="40"/>
        <v>58896417695</v>
      </c>
      <c r="Z38" s="12">
        <f t="shared" si="40"/>
        <v>64984613078</v>
      </c>
      <c r="AA38" s="12">
        <f t="shared" si="40"/>
        <v>62722544072</v>
      </c>
      <c r="AB38" s="12">
        <f t="shared" si="40"/>
        <v>55752667815</v>
      </c>
      <c r="AC38" s="12">
        <f t="shared" si="40"/>
        <v>46960125872</v>
      </c>
      <c r="AD38" s="12">
        <f t="shared" si="40"/>
        <v>38135243469</v>
      </c>
      <c r="AE38" s="12">
        <f t="shared" si="40"/>
        <v>30189858232</v>
      </c>
      <c r="AF38" s="12">
        <f t="shared" si="40"/>
        <v>23472546848</v>
      </c>
    </row>
    <row r="40" spans="8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W40">
        <v>1027</v>
      </c>
      <c r="X40">
        <v>3269</v>
      </c>
      <c r="Y40">
        <v>6188</v>
      </c>
      <c r="Z40">
        <v>9217</v>
      </c>
      <c r="AA40">
        <v>12008</v>
      </c>
      <c r="AB40">
        <v>14408</v>
      </c>
      <c r="AC40">
        <v>16382</v>
      </c>
      <c r="AD40">
        <v>17958</v>
      </c>
      <c r="AE40">
        <v>19190</v>
      </c>
      <c r="AF40">
        <v>20140</v>
      </c>
    </row>
    <row r="41" spans="8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W41">
        <v>2720</v>
      </c>
      <c r="X41">
        <v>8662</v>
      </c>
      <c r="Y41">
        <v>16397</v>
      </c>
      <c r="Z41">
        <v>24421</v>
      </c>
      <c r="AA41">
        <v>31818</v>
      </c>
      <c r="AB41">
        <v>38177</v>
      </c>
      <c r="AC41">
        <v>43406</v>
      </c>
      <c r="AD41">
        <v>47581</v>
      </c>
      <c r="AE41">
        <v>50846</v>
      </c>
      <c r="AF41">
        <v>53364</v>
      </c>
      <c r="AL41">
        <f>SUM(W6:AF30)</f>
        <v>17420548</v>
      </c>
      <c r="AM41">
        <f>SUM(AI6:AR30)</f>
        <v>8009636.9463831065</v>
      </c>
      <c r="AN41">
        <f>AM41/AL41</f>
        <v>0.45978099807096234</v>
      </c>
    </row>
    <row r="42" spans="8:41" x14ac:dyDescent="0.25">
      <c r="I42">
        <v>85.2</v>
      </c>
      <c r="J42">
        <v>0.29799999999999999</v>
      </c>
      <c r="K42">
        <v>-0.45</v>
      </c>
      <c r="L42">
        <v>5.7200000000000003E-3</v>
      </c>
      <c r="M42">
        <v>2.9706000000000001</v>
      </c>
      <c r="N42">
        <v>0.3</v>
      </c>
      <c r="O42">
        <v>2.7099999999999999E-2</v>
      </c>
      <c r="W42" t="s">
        <v>162</v>
      </c>
      <c r="X42" t="s">
        <v>163</v>
      </c>
    </row>
    <row r="43" spans="8:41" x14ac:dyDescent="0.25">
      <c r="W43">
        <v>9.5213787198936277</v>
      </c>
      <c r="X43">
        <v>0.95213787198936273</v>
      </c>
      <c r="Y43">
        <v>9.5213787198936277</v>
      </c>
      <c r="Z43">
        <v>21.418795616680583</v>
      </c>
      <c r="AA43">
        <v>33.480761033183008</v>
      </c>
      <c r="AB43">
        <v>44.248889017127468</v>
      </c>
      <c r="AC43">
        <v>53.251707615323063</v>
      </c>
      <c r="AD43">
        <v>60.495708797114816</v>
      </c>
      <c r="AE43">
        <v>66.183704583486232</v>
      </c>
      <c r="AF43">
        <v>70.578288415375994</v>
      </c>
      <c r="AG43">
        <v>73.934337991702932</v>
      </c>
      <c r="AH43">
        <v>76.478425123156825</v>
      </c>
    </row>
    <row r="44" spans="8:41" x14ac:dyDescent="0.25">
      <c r="W44">
        <v>21.418795616680583</v>
      </c>
      <c r="X44">
        <v>2.1418795616680582</v>
      </c>
      <c r="Y44">
        <v>0.95213787198936273</v>
      </c>
      <c r="Z44">
        <v>2.1418795616680582</v>
      </c>
      <c r="AA44">
        <v>3.3480761033183009</v>
      </c>
      <c r="AB44">
        <v>4.4248889017127464</v>
      </c>
      <c r="AC44">
        <v>5.3251707615323065</v>
      </c>
      <c r="AD44">
        <v>6.0495708797114816</v>
      </c>
      <c r="AE44">
        <v>6.6183704583486236</v>
      </c>
      <c r="AF44">
        <v>7.0578288415375994</v>
      </c>
      <c r="AG44">
        <v>7.3934337991702934</v>
      </c>
      <c r="AH44">
        <v>7.6478425123156821</v>
      </c>
    </row>
    <row r="45" spans="8:41" x14ac:dyDescent="0.25">
      <c r="W45">
        <v>33.480761033183008</v>
      </c>
      <c r="X45">
        <v>3.3480761033183009</v>
      </c>
      <c r="Y45" t="s">
        <v>164</v>
      </c>
    </row>
    <row r="46" spans="8:41" x14ac:dyDescent="0.25">
      <c r="W46">
        <v>44.248889017127468</v>
      </c>
      <c r="X46">
        <v>4.4248889017127464</v>
      </c>
      <c r="Y46">
        <f>Y44*5</f>
        <v>4.7606893599468139</v>
      </c>
      <c r="Z46">
        <f t="shared" ref="Z46:AH46" si="41">Z44*5</f>
        <v>10.709397808340292</v>
      </c>
      <c r="AA46">
        <f t="shared" si="41"/>
        <v>16.740380516591504</v>
      </c>
      <c r="AB46">
        <f t="shared" si="41"/>
        <v>22.124444508563734</v>
      </c>
      <c r="AC46">
        <f t="shared" si="41"/>
        <v>26.625853807661532</v>
      </c>
      <c r="AD46">
        <f t="shared" si="41"/>
        <v>30.247854398557408</v>
      </c>
      <c r="AE46">
        <f t="shared" si="41"/>
        <v>33.091852291743116</v>
      </c>
      <c r="AF46">
        <f t="shared" si="41"/>
        <v>35.289144207687997</v>
      </c>
      <c r="AG46">
        <f t="shared" si="41"/>
        <v>36.967168995851466</v>
      </c>
      <c r="AH46">
        <f t="shared" si="41"/>
        <v>38.239212561578412</v>
      </c>
    </row>
    <row r="47" spans="8:41" x14ac:dyDescent="0.25">
      <c r="W47">
        <v>53.251707615323063</v>
      </c>
      <c r="X47">
        <v>5.3251707615323065</v>
      </c>
    </row>
    <row r="48" spans="8:41" x14ac:dyDescent="0.25">
      <c r="W48">
        <v>60.495708797114816</v>
      </c>
      <c r="X48">
        <v>6.0495708797114816</v>
      </c>
    </row>
    <row r="49" spans="23:32" x14ac:dyDescent="0.25">
      <c r="W49">
        <v>66.183704583486232</v>
      </c>
      <c r="X49">
        <v>6.6183704583486236</v>
      </c>
    </row>
    <row r="50" spans="23:32" x14ac:dyDescent="0.25">
      <c r="W50">
        <v>70.578288415375994</v>
      </c>
      <c r="X50">
        <v>7.0578288415375994</v>
      </c>
    </row>
    <row r="51" spans="23:32" x14ac:dyDescent="0.25">
      <c r="W51">
        <v>73.934337991702932</v>
      </c>
      <c r="X51">
        <v>7.3934337991702934</v>
      </c>
    </row>
    <row r="52" spans="23:32" x14ac:dyDescent="0.25">
      <c r="W52">
        <v>76.478425123156825</v>
      </c>
      <c r="X52">
        <v>7.6478425123156821</v>
      </c>
    </row>
    <row r="54" spans="23:32" x14ac:dyDescent="0.25">
      <c r="X54" t="s">
        <v>162</v>
      </c>
    </row>
    <row r="55" spans="23:32" x14ac:dyDescent="0.25">
      <c r="X55">
        <f>(X35-W35)/(1*365)</f>
        <v>22.421917808219177</v>
      </c>
      <c r="Y55">
        <f t="shared" ref="Y55:AF55" si="42">(Y35-X35)/(1*365)</f>
        <v>29.18904109589041</v>
      </c>
      <c r="Z55">
        <f t="shared" si="42"/>
        <v>30.282191780821918</v>
      </c>
      <c r="AA55">
        <f t="shared" si="42"/>
        <v>27.912328767123288</v>
      </c>
      <c r="AB55">
        <f t="shared" si="42"/>
        <v>23.997260273972604</v>
      </c>
      <c r="AC55">
        <f t="shared" si="42"/>
        <v>19.734246575342464</v>
      </c>
      <c r="AD55">
        <f t="shared" si="42"/>
        <v>15.756164383561643</v>
      </c>
      <c r="AE55">
        <f t="shared" si="42"/>
        <v>12.32054794520548</v>
      </c>
      <c r="AF55">
        <f t="shared" si="42"/>
        <v>9.5013698630136982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51"/>
  <sheetViews>
    <sheetView topLeftCell="A7" zoomScale="75" zoomScaleNormal="75" workbookViewId="0">
      <selection activeCell="X45" sqref="X45:AG45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65</v>
      </c>
      <c r="C1" t="s">
        <v>66</v>
      </c>
    </row>
    <row r="2" spans="1:32" x14ac:dyDescent="0.25">
      <c r="A2" t="s">
        <v>2</v>
      </c>
      <c r="B2">
        <v>10</v>
      </c>
    </row>
    <row r="3" spans="1:32" x14ac:dyDescent="0.25">
      <c r="A3" t="s">
        <v>3</v>
      </c>
      <c r="B3">
        <v>2090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2.8023550216633313E-2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58.569219952763625</v>
      </c>
      <c r="J6">
        <f>($H6*J$37)</f>
        <v>5.2136775604488763</v>
      </c>
      <c r="K6">
        <f t="shared" ref="K6:S21" si="0">($H6*K$37)</f>
        <v>9.191529572341258</v>
      </c>
      <c r="L6">
        <f t="shared" si="0"/>
        <v>10.507069776768398</v>
      </c>
      <c r="M6">
        <f t="shared" si="0"/>
        <v>9.6880232343123804</v>
      </c>
      <c r="N6">
        <f t="shared" si="0"/>
        <v>7.876275378966648</v>
      </c>
      <c r="O6">
        <f t="shared" si="0"/>
        <v>5.9060845993666158</v>
      </c>
      <c r="P6">
        <f t="shared" si="0"/>
        <v>4.1917480122436483</v>
      </c>
      <c r="Q6">
        <f t="shared" si="0"/>
        <v>2.8615558130303911</v>
      </c>
      <c r="R6">
        <f t="shared" si="0"/>
        <v>1.8990606452314107</v>
      </c>
      <c r="S6">
        <f t="shared" si="0"/>
        <v>1.2341953600539937</v>
      </c>
      <c r="V6" s="1">
        <v>1</v>
      </c>
      <c r="W6">
        <f>ROUND(((J6/J$34)*1000000),0)</f>
        <v>10867</v>
      </c>
      <c r="X6">
        <f t="shared" ref="X6:AF21" si="1">ROUND(((K6/K$34)*1000000),0)</f>
        <v>6591</v>
      </c>
      <c r="Y6">
        <f t="shared" si="1"/>
        <v>3998</v>
      </c>
      <c r="Z6">
        <f t="shared" si="1"/>
        <v>2425</v>
      </c>
      <c r="AA6">
        <f t="shared" si="1"/>
        <v>1471</v>
      </c>
      <c r="AB6">
        <f t="shared" si="1"/>
        <v>892</v>
      </c>
      <c r="AC6">
        <f t="shared" si="1"/>
        <v>541</v>
      </c>
      <c r="AD6">
        <f t="shared" si="1"/>
        <v>328</v>
      </c>
      <c r="AE6">
        <f t="shared" si="1"/>
        <v>199</v>
      </c>
      <c r="AF6">
        <f t="shared" si="1"/>
        <v>121</v>
      </c>
    </row>
    <row r="7" spans="1:32" x14ac:dyDescent="0.25">
      <c r="A7" s="1">
        <v>2</v>
      </c>
      <c r="B7">
        <v>3.9901081434279222E-2</v>
      </c>
      <c r="C7">
        <v>0.5</v>
      </c>
      <c r="D7">
        <v>0.5</v>
      </c>
      <c r="E7" s="2">
        <v>0</v>
      </c>
      <c r="F7" s="2">
        <v>0</v>
      </c>
      <c r="G7" s="2">
        <v>0</v>
      </c>
      <c r="H7">
        <f t="shared" ref="H7:H30" si="2">(B7*$B$3)</f>
        <v>83.393260197643571</v>
      </c>
      <c r="J7">
        <f t="shared" ref="J7:S30" si="3">($H7*J$37)</f>
        <v>7.4234481820960818</v>
      </c>
      <c r="K7">
        <f t="shared" si="0"/>
        <v>13.087277205651461</v>
      </c>
      <c r="L7">
        <f t="shared" si="0"/>
        <v>14.960397364272884</v>
      </c>
      <c r="M7">
        <f t="shared" si="0"/>
        <v>13.794205267398421</v>
      </c>
      <c r="N7">
        <f t="shared" si="0"/>
        <v>11.214564281310128</v>
      </c>
      <c r="O7">
        <f t="shared" si="0"/>
        <v>8.4093257540650477</v>
      </c>
      <c r="P7">
        <f t="shared" si="0"/>
        <v>5.9683829313402939</v>
      </c>
      <c r="Q7">
        <f t="shared" si="0"/>
        <v>4.0744006609373118</v>
      </c>
      <c r="R7">
        <f t="shared" si="0"/>
        <v>2.7039605213559823</v>
      </c>
      <c r="S7">
        <f t="shared" si="0"/>
        <v>1.7572980292159512</v>
      </c>
      <c r="V7" s="1">
        <v>2</v>
      </c>
      <c r="W7">
        <f t="shared" ref="W7:AF30" si="4">ROUND(((J7/J$34)*1000000),0)</f>
        <v>15473</v>
      </c>
      <c r="X7">
        <f t="shared" si="1"/>
        <v>9385</v>
      </c>
      <c r="Y7">
        <f t="shared" si="1"/>
        <v>5692</v>
      </c>
      <c r="Z7">
        <f t="shared" si="1"/>
        <v>3452</v>
      </c>
      <c r="AA7">
        <f t="shared" si="1"/>
        <v>2094</v>
      </c>
      <c r="AB7">
        <f t="shared" si="1"/>
        <v>1270</v>
      </c>
      <c r="AC7">
        <f t="shared" si="1"/>
        <v>770</v>
      </c>
      <c r="AD7">
        <f t="shared" si="1"/>
        <v>467</v>
      </c>
      <c r="AE7">
        <f t="shared" si="1"/>
        <v>283</v>
      </c>
      <c r="AF7">
        <f t="shared" si="1"/>
        <v>172</v>
      </c>
    </row>
    <row r="8" spans="1:32" x14ac:dyDescent="0.25">
      <c r="A8" s="1">
        <v>3</v>
      </c>
      <c r="B8">
        <v>5.0211705390658626E-2</v>
      </c>
      <c r="C8">
        <v>0.2</v>
      </c>
      <c r="D8">
        <v>0.3</v>
      </c>
      <c r="E8">
        <v>0.5</v>
      </c>
      <c r="F8" s="2">
        <v>0</v>
      </c>
      <c r="G8" s="2">
        <v>0</v>
      </c>
      <c r="H8">
        <f t="shared" si="2"/>
        <v>104.94246426647653</v>
      </c>
      <c r="J8">
        <f t="shared" si="3"/>
        <v>9.3417015204505862</v>
      </c>
      <c r="K8">
        <f t="shared" si="0"/>
        <v>16.469090154822361</v>
      </c>
      <c r="L8">
        <f t="shared" si="0"/>
        <v>18.826233224263124</v>
      </c>
      <c r="M8">
        <f t="shared" si="0"/>
        <v>17.358691696757838</v>
      </c>
      <c r="N8">
        <f t="shared" si="0"/>
        <v>14.112459550882832</v>
      </c>
      <c r="O8">
        <f t="shared" si="0"/>
        <v>10.582334415989996</v>
      </c>
      <c r="P8">
        <f t="shared" si="0"/>
        <v>7.5106406802707726</v>
      </c>
      <c r="Q8">
        <f t="shared" si="0"/>
        <v>5.1272446328918582</v>
      </c>
      <c r="R8">
        <f t="shared" si="0"/>
        <v>3.4026764239441687</v>
      </c>
      <c r="S8">
        <f t="shared" si="0"/>
        <v>2.2113919662029904</v>
      </c>
      <c r="V8" s="1">
        <v>3</v>
      </c>
      <c r="W8">
        <f t="shared" si="4"/>
        <v>19471</v>
      </c>
      <c r="X8">
        <f t="shared" si="1"/>
        <v>11810</v>
      </c>
      <c r="Y8">
        <f t="shared" si="1"/>
        <v>7163</v>
      </c>
      <c r="Z8">
        <f t="shared" si="1"/>
        <v>4345</v>
      </c>
      <c r="AA8">
        <f t="shared" si="1"/>
        <v>2635</v>
      </c>
      <c r="AB8">
        <f t="shared" si="1"/>
        <v>1598</v>
      </c>
      <c r="AC8">
        <f t="shared" si="1"/>
        <v>969</v>
      </c>
      <c r="AD8">
        <f t="shared" si="1"/>
        <v>588</v>
      </c>
      <c r="AE8">
        <f t="shared" si="1"/>
        <v>357</v>
      </c>
      <c r="AF8">
        <f t="shared" si="1"/>
        <v>216</v>
      </c>
    </row>
    <row r="9" spans="1:32" x14ac:dyDescent="0.25">
      <c r="A9" s="1">
        <v>4</v>
      </c>
      <c r="B9">
        <v>1.4510183649562703E-2</v>
      </c>
      <c r="C9">
        <v>0.2</v>
      </c>
      <c r="D9">
        <v>0.2</v>
      </c>
      <c r="E9">
        <v>0.3</v>
      </c>
      <c r="F9">
        <v>0.3</v>
      </c>
      <c r="G9" s="2">
        <v>0</v>
      </c>
      <c r="H9">
        <f t="shared" si="2"/>
        <v>30.32628382758605</v>
      </c>
      <c r="J9">
        <f t="shared" si="3"/>
        <v>2.699565840405707</v>
      </c>
      <c r="K9">
        <f t="shared" si="0"/>
        <v>4.7592393213582298</v>
      </c>
      <c r="L9">
        <f t="shared" si="0"/>
        <v>5.4404067614954528</v>
      </c>
      <c r="M9">
        <f t="shared" si="0"/>
        <v>5.0163164639883888</v>
      </c>
      <c r="N9">
        <f t="shared" si="0"/>
        <v>4.0782199735528453</v>
      </c>
      <c r="O9">
        <f t="shared" si="0"/>
        <v>3.0580840587356231</v>
      </c>
      <c r="P9">
        <f t="shared" si="0"/>
        <v>2.1704256955367267</v>
      </c>
      <c r="Q9">
        <f t="shared" si="0"/>
        <v>1.4816716672072328</v>
      </c>
      <c r="R9">
        <f t="shared" si="0"/>
        <v>0.98330577357072979</v>
      </c>
      <c r="S9">
        <f t="shared" si="0"/>
        <v>0.63904827173511092</v>
      </c>
      <c r="V9" s="1">
        <v>4</v>
      </c>
      <c r="W9">
        <f t="shared" si="4"/>
        <v>5627</v>
      </c>
      <c r="X9">
        <f t="shared" si="1"/>
        <v>3413</v>
      </c>
      <c r="Y9">
        <f t="shared" si="1"/>
        <v>2070</v>
      </c>
      <c r="Z9">
        <f t="shared" si="1"/>
        <v>1255</v>
      </c>
      <c r="AA9">
        <f t="shared" si="1"/>
        <v>761</v>
      </c>
      <c r="AB9">
        <f t="shared" si="1"/>
        <v>462</v>
      </c>
      <c r="AC9">
        <f t="shared" si="1"/>
        <v>280</v>
      </c>
      <c r="AD9">
        <f t="shared" si="1"/>
        <v>170</v>
      </c>
      <c r="AE9">
        <f t="shared" si="1"/>
        <v>103</v>
      </c>
      <c r="AF9">
        <f t="shared" si="1"/>
        <v>63</v>
      </c>
    </row>
    <row r="10" spans="1:32" x14ac:dyDescent="0.25">
      <c r="A10" s="1">
        <v>5</v>
      </c>
      <c r="B10">
        <v>1.3524112297188251E-2</v>
      </c>
      <c r="C10">
        <v>0.2</v>
      </c>
      <c r="D10">
        <v>0.2</v>
      </c>
      <c r="E10">
        <v>0.3</v>
      </c>
      <c r="F10">
        <v>0.3</v>
      </c>
      <c r="G10" s="2">
        <v>0</v>
      </c>
      <c r="H10">
        <f t="shared" si="2"/>
        <v>28.265394701123444</v>
      </c>
      <c r="J10">
        <f t="shared" si="3"/>
        <v>2.5161109232687378</v>
      </c>
      <c r="K10">
        <f t="shared" si="0"/>
        <v>4.4358147757270094</v>
      </c>
      <c r="L10">
        <f t="shared" si="0"/>
        <v>5.070691988592726</v>
      </c>
      <c r="M10">
        <f t="shared" si="0"/>
        <v>4.6754216773305828</v>
      </c>
      <c r="N10">
        <f t="shared" si="0"/>
        <v>3.8010755912539378</v>
      </c>
      <c r="O10">
        <f t="shared" si="0"/>
        <v>2.8502652498011773</v>
      </c>
      <c r="P10">
        <f t="shared" si="0"/>
        <v>2.0229296574083144</v>
      </c>
      <c r="Q10">
        <f t="shared" si="0"/>
        <v>1.3809814195891761</v>
      </c>
      <c r="R10">
        <f t="shared" si="0"/>
        <v>0.91648307322732525</v>
      </c>
      <c r="S10">
        <f t="shared" si="0"/>
        <v>0.59562034492445415</v>
      </c>
      <c r="V10" s="1">
        <v>5</v>
      </c>
      <c r="W10">
        <f t="shared" si="4"/>
        <v>5244</v>
      </c>
      <c r="X10">
        <f t="shared" si="1"/>
        <v>3181</v>
      </c>
      <c r="Y10">
        <f t="shared" si="1"/>
        <v>1929</v>
      </c>
      <c r="Z10">
        <f t="shared" si="1"/>
        <v>1170</v>
      </c>
      <c r="AA10">
        <f t="shared" si="1"/>
        <v>710</v>
      </c>
      <c r="AB10">
        <f t="shared" si="1"/>
        <v>430</v>
      </c>
      <c r="AC10">
        <f t="shared" si="1"/>
        <v>261</v>
      </c>
      <c r="AD10">
        <f t="shared" si="1"/>
        <v>158</v>
      </c>
      <c r="AE10">
        <f t="shared" si="1"/>
        <v>96</v>
      </c>
      <c r="AF10">
        <f t="shared" si="1"/>
        <v>58</v>
      </c>
    </row>
    <row r="11" spans="1:32" x14ac:dyDescent="0.25">
      <c r="A11" s="1">
        <v>6</v>
      </c>
      <c r="B11">
        <v>7.0882144882253528E-2</v>
      </c>
      <c r="C11">
        <v>0.3</v>
      </c>
      <c r="D11">
        <v>0.3</v>
      </c>
      <c r="E11">
        <v>0.4</v>
      </c>
      <c r="F11" s="2">
        <v>0</v>
      </c>
      <c r="G11" s="2">
        <v>0</v>
      </c>
      <c r="H11">
        <f t="shared" si="2"/>
        <v>148.14368280390988</v>
      </c>
      <c r="J11">
        <f t="shared" si="3"/>
        <v>13.18736010791887</v>
      </c>
      <c r="K11">
        <f t="shared" si="0"/>
        <v>23.248850548903881</v>
      </c>
      <c r="L11">
        <f t="shared" si="0"/>
        <v>26.57634869413484</v>
      </c>
      <c r="M11">
        <f t="shared" si="0"/>
        <v>24.504670579160763</v>
      </c>
      <c r="N11">
        <f t="shared" si="0"/>
        <v>19.92207583367043</v>
      </c>
      <c r="O11">
        <f t="shared" si="0"/>
        <v>14.938719078165562</v>
      </c>
      <c r="P11">
        <f t="shared" si="0"/>
        <v>10.602514228814504</v>
      </c>
      <c r="Q11">
        <f t="shared" si="0"/>
        <v>7.2379556537231249</v>
      </c>
      <c r="R11">
        <f t="shared" si="0"/>
        <v>4.8034417750389666</v>
      </c>
      <c r="S11">
        <f t="shared" si="0"/>
        <v>3.1217463043789238</v>
      </c>
      <c r="V11" s="1">
        <v>6</v>
      </c>
      <c r="W11">
        <f t="shared" si="4"/>
        <v>27486</v>
      </c>
      <c r="X11">
        <f t="shared" si="1"/>
        <v>16671</v>
      </c>
      <c r="Y11">
        <f t="shared" si="1"/>
        <v>10112</v>
      </c>
      <c r="Z11">
        <f t="shared" si="1"/>
        <v>6133</v>
      </c>
      <c r="AA11">
        <f t="shared" si="1"/>
        <v>3720</v>
      </c>
      <c r="AB11">
        <f t="shared" si="1"/>
        <v>2256</v>
      </c>
      <c r="AC11">
        <f t="shared" si="1"/>
        <v>1368</v>
      </c>
      <c r="AD11">
        <f t="shared" si="1"/>
        <v>830</v>
      </c>
      <c r="AE11">
        <f t="shared" si="1"/>
        <v>503</v>
      </c>
      <c r="AF11">
        <f t="shared" si="1"/>
        <v>305</v>
      </c>
    </row>
    <row r="12" spans="1:32" x14ac:dyDescent="0.25">
      <c r="A12" s="1">
        <v>7</v>
      </c>
      <c r="B12">
        <v>2.939698170316243E-2</v>
      </c>
      <c r="C12">
        <v>0.2</v>
      </c>
      <c r="D12">
        <v>0.2</v>
      </c>
      <c r="E12">
        <v>0.3</v>
      </c>
      <c r="F12">
        <v>0.3</v>
      </c>
      <c r="G12" s="2">
        <v>0</v>
      </c>
      <c r="H12">
        <f t="shared" si="2"/>
        <v>61.439691759609481</v>
      </c>
      <c r="J12">
        <f t="shared" si="3"/>
        <v>5.4691993935776644</v>
      </c>
      <c r="K12">
        <f t="shared" si="0"/>
        <v>9.642005547955657</v>
      </c>
      <c r="L12">
        <f t="shared" si="0"/>
        <v>11.02202025060261</v>
      </c>
      <c r="M12">
        <f t="shared" si="0"/>
        <v>10.162832316294171</v>
      </c>
      <c r="N12">
        <f t="shared" si="0"/>
        <v>8.2622908737352638</v>
      </c>
      <c r="O12">
        <f t="shared" si="0"/>
        <v>6.1955412345241481</v>
      </c>
      <c r="P12">
        <f t="shared" si="0"/>
        <v>4.3971851770249382</v>
      </c>
      <c r="Q12">
        <f t="shared" si="0"/>
        <v>3.001800386744097</v>
      </c>
      <c r="R12">
        <f t="shared" si="0"/>
        <v>1.9921334238346375</v>
      </c>
      <c r="S12">
        <f t="shared" si="0"/>
        <v>1.2946831553162863</v>
      </c>
      <c r="V12" s="1">
        <v>7</v>
      </c>
      <c r="W12">
        <f t="shared" si="4"/>
        <v>11399</v>
      </c>
      <c r="X12">
        <f t="shared" si="1"/>
        <v>6914</v>
      </c>
      <c r="Y12">
        <f t="shared" si="1"/>
        <v>4194</v>
      </c>
      <c r="Z12">
        <f t="shared" si="1"/>
        <v>2544</v>
      </c>
      <c r="AA12">
        <f t="shared" si="1"/>
        <v>1543</v>
      </c>
      <c r="AB12">
        <f t="shared" si="1"/>
        <v>936</v>
      </c>
      <c r="AC12">
        <f t="shared" si="1"/>
        <v>568</v>
      </c>
      <c r="AD12">
        <f t="shared" si="1"/>
        <v>344</v>
      </c>
      <c r="AE12">
        <f t="shared" si="1"/>
        <v>209</v>
      </c>
      <c r="AF12">
        <f t="shared" si="1"/>
        <v>127</v>
      </c>
    </row>
    <row r="13" spans="1:32" x14ac:dyDescent="0.25">
      <c r="A13" s="1">
        <v>8</v>
      </c>
      <c r="B13">
        <v>3.7364733622177751E-2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2"/>
        <v>78.092293270351504</v>
      </c>
      <c r="J13">
        <f t="shared" si="3"/>
        <v>6.9515700805985023</v>
      </c>
      <c r="K13">
        <f t="shared" si="0"/>
        <v>12.255372763121679</v>
      </c>
      <c r="L13">
        <f t="shared" si="0"/>
        <v>14.009426369024531</v>
      </c>
      <c r="M13">
        <f t="shared" si="0"/>
        <v>12.917364312416508</v>
      </c>
      <c r="N13">
        <f t="shared" si="0"/>
        <v>10.501700505288865</v>
      </c>
      <c r="O13">
        <f t="shared" si="0"/>
        <v>7.8747794658221544</v>
      </c>
      <c r="P13">
        <f t="shared" si="0"/>
        <v>5.5889973496581975</v>
      </c>
      <c r="Q13">
        <f t="shared" si="0"/>
        <v>3.8154077507071884</v>
      </c>
      <c r="R13">
        <f t="shared" si="0"/>
        <v>2.5320808603085481</v>
      </c>
      <c r="S13">
        <f t="shared" si="0"/>
        <v>1.645593813405325</v>
      </c>
      <c r="V13" s="1">
        <v>8</v>
      </c>
      <c r="W13">
        <f t="shared" si="4"/>
        <v>14489</v>
      </c>
      <c r="X13">
        <f t="shared" si="1"/>
        <v>8788</v>
      </c>
      <c r="Y13">
        <f t="shared" si="1"/>
        <v>5330</v>
      </c>
      <c r="Z13">
        <f t="shared" si="1"/>
        <v>3233</v>
      </c>
      <c r="AA13">
        <f t="shared" si="1"/>
        <v>1961</v>
      </c>
      <c r="AB13">
        <f t="shared" si="1"/>
        <v>1189</v>
      </c>
      <c r="AC13">
        <f t="shared" si="1"/>
        <v>721</v>
      </c>
      <c r="AD13">
        <f t="shared" si="1"/>
        <v>438</v>
      </c>
      <c r="AE13">
        <f t="shared" si="1"/>
        <v>265</v>
      </c>
      <c r="AF13">
        <f t="shared" si="1"/>
        <v>161</v>
      </c>
    </row>
    <row r="14" spans="1:32" x14ac:dyDescent="0.25">
      <c r="A14" s="1">
        <v>9</v>
      </c>
      <c r="B14">
        <v>3.2168313714457671E-2</v>
      </c>
      <c r="C14">
        <v>0.4</v>
      </c>
      <c r="D14">
        <v>0.6</v>
      </c>
      <c r="E14" s="2">
        <v>0</v>
      </c>
      <c r="F14" s="2">
        <v>0</v>
      </c>
      <c r="G14" s="2">
        <v>0</v>
      </c>
      <c r="H14">
        <f t="shared" si="2"/>
        <v>67.231775663216538</v>
      </c>
      <c r="J14">
        <f t="shared" si="3"/>
        <v>5.9847954336278502</v>
      </c>
      <c r="K14">
        <f t="shared" si="0"/>
        <v>10.550983173548467</v>
      </c>
      <c r="L14">
        <f t="shared" si="0"/>
        <v>12.06109554949132</v>
      </c>
      <c r="M14">
        <f t="shared" si="0"/>
        <v>11.120909672941366</v>
      </c>
      <c r="N14">
        <f t="shared" si="0"/>
        <v>9.0411991105135936</v>
      </c>
      <c r="O14">
        <f t="shared" si="0"/>
        <v>6.7796114606415907</v>
      </c>
      <c r="P14">
        <f t="shared" si="0"/>
        <v>4.8117195725534163</v>
      </c>
      <c r="Q14">
        <f t="shared" si="0"/>
        <v>3.2847881297479109</v>
      </c>
      <c r="R14">
        <f t="shared" si="0"/>
        <v>2.1799371645040484</v>
      </c>
      <c r="S14">
        <f t="shared" si="0"/>
        <v>1.4167363956469687</v>
      </c>
      <c r="V14" s="1">
        <v>9</v>
      </c>
      <c r="W14">
        <f t="shared" si="4"/>
        <v>12474</v>
      </c>
      <c r="X14">
        <f t="shared" si="1"/>
        <v>7566</v>
      </c>
      <c r="Y14">
        <f t="shared" si="1"/>
        <v>4589</v>
      </c>
      <c r="Z14">
        <f t="shared" si="1"/>
        <v>2783</v>
      </c>
      <c r="AA14">
        <f t="shared" si="1"/>
        <v>1688</v>
      </c>
      <c r="AB14">
        <f t="shared" si="1"/>
        <v>1024</v>
      </c>
      <c r="AC14">
        <f t="shared" si="1"/>
        <v>621</v>
      </c>
      <c r="AD14">
        <f t="shared" si="1"/>
        <v>377</v>
      </c>
      <c r="AE14">
        <f t="shared" si="1"/>
        <v>228</v>
      </c>
      <c r="AF14">
        <f t="shared" si="1"/>
        <v>139</v>
      </c>
    </row>
    <row r="15" spans="1:32" x14ac:dyDescent="0.25">
      <c r="A15" s="1">
        <v>10</v>
      </c>
      <c r="B15">
        <v>3.0724023180561978E-2</v>
      </c>
      <c r="C15">
        <v>0.2</v>
      </c>
      <c r="D15">
        <v>0.3</v>
      </c>
      <c r="E15">
        <v>0.5</v>
      </c>
      <c r="F15" s="2">
        <v>0</v>
      </c>
      <c r="G15" s="2">
        <v>0</v>
      </c>
      <c r="H15">
        <f t="shared" si="2"/>
        <v>64.213208447374541</v>
      </c>
      <c r="J15">
        <f t="shared" si="3"/>
        <v>5.7160905375982516</v>
      </c>
      <c r="K15">
        <f t="shared" si="0"/>
        <v>10.077265923209668</v>
      </c>
      <c r="L15">
        <f t="shared" si="0"/>
        <v>11.519577387079448</v>
      </c>
      <c r="M15">
        <f t="shared" si="0"/>
        <v>10.621603905423951</v>
      </c>
      <c r="N15">
        <f t="shared" si="0"/>
        <v>8.6352680316795762</v>
      </c>
      <c r="O15">
        <f t="shared" si="0"/>
        <v>6.4752209743073754</v>
      </c>
      <c r="P15">
        <f t="shared" si="0"/>
        <v>4.5956833484576487</v>
      </c>
      <c r="Q15">
        <f t="shared" si="0"/>
        <v>3.1373079589264101</v>
      </c>
      <c r="R15">
        <f t="shared" si="0"/>
        <v>2.0820625093658283</v>
      </c>
      <c r="S15">
        <f t="shared" si="0"/>
        <v>1.3531278713263797</v>
      </c>
      <c r="V15" s="1">
        <v>10</v>
      </c>
      <c r="W15">
        <f t="shared" si="4"/>
        <v>11914</v>
      </c>
      <c r="X15">
        <f t="shared" si="1"/>
        <v>7226</v>
      </c>
      <c r="Y15">
        <f t="shared" si="1"/>
        <v>4383</v>
      </c>
      <c r="Z15">
        <f t="shared" si="1"/>
        <v>2658</v>
      </c>
      <c r="AA15">
        <f t="shared" si="1"/>
        <v>1612</v>
      </c>
      <c r="AB15">
        <f t="shared" si="1"/>
        <v>978</v>
      </c>
      <c r="AC15">
        <f t="shared" si="1"/>
        <v>593</v>
      </c>
      <c r="AD15">
        <f t="shared" si="1"/>
        <v>360</v>
      </c>
      <c r="AE15">
        <f t="shared" si="1"/>
        <v>218</v>
      </c>
      <c r="AF15">
        <f t="shared" si="1"/>
        <v>132</v>
      </c>
    </row>
    <row r="16" spans="1:32" x14ac:dyDescent="0.25">
      <c r="A16" s="1">
        <v>11</v>
      </c>
      <c r="B16">
        <v>2.4012413998192976E-2</v>
      </c>
      <c r="C16">
        <v>0.2</v>
      </c>
      <c r="D16">
        <v>0.3</v>
      </c>
      <c r="E16">
        <v>0.5</v>
      </c>
      <c r="F16" s="2">
        <v>0</v>
      </c>
      <c r="G16" s="2">
        <v>0</v>
      </c>
      <c r="H16">
        <f t="shared" si="2"/>
        <v>50.18594525622332</v>
      </c>
      <c r="J16">
        <f t="shared" si="3"/>
        <v>4.4674205468898514</v>
      </c>
      <c r="K16">
        <f t="shared" si="0"/>
        <v>7.8759047894184917</v>
      </c>
      <c r="L16">
        <f t="shared" si="0"/>
        <v>9.0031458340318231</v>
      </c>
      <c r="M16">
        <f t="shared" si="0"/>
        <v>8.3013330904926779</v>
      </c>
      <c r="N16">
        <f t="shared" si="0"/>
        <v>6.7489088178151215</v>
      </c>
      <c r="O16">
        <f t="shared" si="0"/>
        <v>5.0607202660627317</v>
      </c>
      <c r="P16">
        <f t="shared" si="0"/>
        <v>3.5917643506265673</v>
      </c>
      <c r="Q16">
        <f t="shared" si="0"/>
        <v>2.4519685168454171</v>
      </c>
      <c r="R16">
        <f t="shared" si="0"/>
        <v>1.6272395920023626</v>
      </c>
      <c r="S16">
        <f t="shared" si="0"/>
        <v>1.0575394520382699</v>
      </c>
      <c r="V16" s="1">
        <v>11</v>
      </c>
      <c r="W16">
        <f t="shared" si="4"/>
        <v>9311</v>
      </c>
      <c r="X16">
        <f t="shared" si="1"/>
        <v>5648</v>
      </c>
      <c r="Y16">
        <f t="shared" si="1"/>
        <v>3425</v>
      </c>
      <c r="Z16">
        <f t="shared" si="1"/>
        <v>2078</v>
      </c>
      <c r="AA16">
        <f t="shared" si="1"/>
        <v>1260</v>
      </c>
      <c r="AB16">
        <f t="shared" si="1"/>
        <v>764</v>
      </c>
      <c r="AC16">
        <f t="shared" si="1"/>
        <v>464</v>
      </c>
      <c r="AD16">
        <f t="shared" si="1"/>
        <v>281</v>
      </c>
      <c r="AE16">
        <f t="shared" si="1"/>
        <v>171</v>
      </c>
      <c r="AF16">
        <f t="shared" si="1"/>
        <v>103</v>
      </c>
    </row>
    <row r="17" spans="1:32" x14ac:dyDescent="0.25">
      <c r="A17" s="1">
        <v>12</v>
      </c>
      <c r="B17">
        <v>5.5425309329421177E-2</v>
      </c>
      <c r="C17">
        <v>0.2</v>
      </c>
      <c r="D17">
        <v>0.3</v>
      </c>
      <c r="E17">
        <v>0.5</v>
      </c>
      <c r="F17" s="2">
        <v>0</v>
      </c>
      <c r="G17" s="2">
        <v>0</v>
      </c>
      <c r="H17">
        <f t="shared" si="2"/>
        <v>115.83889649849026</v>
      </c>
      <c r="J17">
        <f t="shared" si="3"/>
        <v>10.311673192650074</v>
      </c>
      <c r="K17">
        <f t="shared" si="0"/>
        <v>18.179115987065682</v>
      </c>
      <c r="L17">
        <f t="shared" si="0"/>
        <v>20.781006975252684</v>
      </c>
      <c r="M17">
        <f t="shared" si="0"/>
        <v>19.161087028640313</v>
      </c>
      <c r="N17">
        <f t="shared" si="0"/>
        <v>15.577790674923842</v>
      </c>
      <c r="O17">
        <f t="shared" si="0"/>
        <v>11.681124030149807</v>
      </c>
      <c r="P17">
        <f t="shared" si="0"/>
        <v>8.29048883576829</v>
      </c>
      <c r="Q17">
        <f t="shared" si="0"/>
        <v>5.6596189588596282</v>
      </c>
      <c r="R17">
        <f t="shared" si="0"/>
        <v>3.7559846230620217</v>
      </c>
      <c r="S17">
        <f t="shared" si="0"/>
        <v>2.4410061921179036</v>
      </c>
      <c r="V17" s="1">
        <v>12</v>
      </c>
      <c r="W17">
        <f t="shared" si="4"/>
        <v>21492</v>
      </c>
      <c r="X17">
        <f t="shared" si="1"/>
        <v>13036</v>
      </c>
      <c r="Y17">
        <f t="shared" si="1"/>
        <v>7907</v>
      </c>
      <c r="Z17">
        <f t="shared" si="1"/>
        <v>4796</v>
      </c>
      <c r="AA17">
        <f t="shared" si="1"/>
        <v>2909</v>
      </c>
      <c r="AB17">
        <f t="shared" si="1"/>
        <v>1764</v>
      </c>
      <c r="AC17">
        <f t="shared" si="1"/>
        <v>1070</v>
      </c>
      <c r="AD17">
        <f t="shared" si="1"/>
        <v>649</v>
      </c>
      <c r="AE17">
        <f t="shared" si="1"/>
        <v>394</v>
      </c>
      <c r="AF17">
        <f t="shared" si="1"/>
        <v>239</v>
      </c>
    </row>
    <row r="18" spans="1:32" x14ac:dyDescent="0.25">
      <c r="A18" s="1">
        <v>13</v>
      </c>
      <c r="B18">
        <v>7.4729467244355502E-2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156.18458654070301</v>
      </c>
      <c r="J18">
        <f t="shared" si="3"/>
        <v>13.903140161197005</v>
      </c>
      <c r="K18">
        <f t="shared" si="0"/>
        <v>24.510745526243358</v>
      </c>
      <c r="L18">
        <f t="shared" si="0"/>
        <v>28.018852738049063</v>
      </c>
      <c r="M18">
        <f t="shared" si="0"/>
        <v>25.834728624833016</v>
      </c>
      <c r="N18">
        <f t="shared" si="0"/>
        <v>21.003401010577729</v>
      </c>
      <c r="O18">
        <f t="shared" si="0"/>
        <v>15.749558931644309</v>
      </c>
      <c r="P18">
        <f t="shared" si="0"/>
        <v>11.177994699316395</v>
      </c>
      <c r="Q18">
        <f t="shared" si="0"/>
        <v>7.6308155014143768</v>
      </c>
      <c r="R18">
        <f t="shared" si="0"/>
        <v>5.0641617206170961</v>
      </c>
      <c r="S18">
        <f t="shared" si="0"/>
        <v>3.2911876268106499</v>
      </c>
      <c r="V18" s="1">
        <v>13</v>
      </c>
      <c r="W18">
        <f t="shared" si="4"/>
        <v>28978</v>
      </c>
      <c r="X18">
        <f t="shared" si="1"/>
        <v>17576</v>
      </c>
      <c r="Y18">
        <f t="shared" si="1"/>
        <v>10660</v>
      </c>
      <c r="Z18">
        <f t="shared" si="1"/>
        <v>6466</v>
      </c>
      <c r="AA18">
        <f t="shared" si="1"/>
        <v>3922</v>
      </c>
      <c r="AB18">
        <f t="shared" si="1"/>
        <v>2379</v>
      </c>
      <c r="AC18">
        <f t="shared" si="1"/>
        <v>1443</v>
      </c>
      <c r="AD18">
        <f t="shared" si="1"/>
        <v>875</v>
      </c>
      <c r="AE18">
        <f t="shared" si="1"/>
        <v>531</v>
      </c>
      <c r="AF18">
        <f t="shared" si="1"/>
        <v>322</v>
      </c>
    </row>
    <row r="19" spans="1:32" x14ac:dyDescent="0.25">
      <c r="A19" s="1">
        <v>14</v>
      </c>
      <c r="B19">
        <v>0.10450640386235362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2"/>
        <v>218.41838407231907</v>
      </c>
      <c r="J19">
        <f t="shared" si="3"/>
        <v>19.443028757182908</v>
      </c>
      <c r="K19">
        <f t="shared" si="0"/>
        <v>34.277373643747524</v>
      </c>
      <c r="L19">
        <f t="shared" si="0"/>
        <v>39.183332197829067</v>
      </c>
      <c r="M19">
        <f t="shared" si="0"/>
        <v>36.128915177634113</v>
      </c>
      <c r="N19">
        <f t="shared" si="0"/>
        <v>29.372481692089075</v>
      </c>
      <c r="O19">
        <f t="shared" si="0"/>
        <v>22.025177310342457</v>
      </c>
      <c r="P19">
        <f t="shared" si="0"/>
        <v>15.632013334154234</v>
      </c>
      <c r="Q19">
        <f t="shared" si="0"/>
        <v>10.671414048521187</v>
      </c>
      <c r="R19">
        <f t="shared" si="0"/>
        <v>7.0820433961953126</v>
      </c>
      <c r="S19">
        <f t="shared" si="0"/>
        <v>4.6026045146231702</v>
      </c>
      <c r="V19" s="1">
        <v>14</v>
      </c>
      <c r="W19">
        <f t="shared" si="4"/>
        <v>40525</v>
      </c>
      <c r="X19">
        <f t="shared" si="1"/>
        <v>24579</v>
      </c>
      <c r="Y19">
        <f t="shared" si="1"/>
        <v>14908</v>
      </c>
      <c r="Z19">
        <f t="shared" si="1"/>
        <v>9042</v>
      </c>
      <c r="AA19">
        <f t="shared" si="1"/>
        <v>5484</v>
      </c>
      <c r="AB19">
        <f t="shared" si="1"/>
        <v>3326</v>
      </c>
      <c r="AC19">
        <f t="shared" si="1"/>
        <v>2018</v>
      </c>
      <c r="AD19">
        <f t="shared" si="1"/>
        <v>1224</v>
      </c>
      <c r="AE19">
        <f t="shared" si="1"/>
        <v>742</v>
      </c>
      <c r="AF19">
        <f t="shared" si="1"/>
        <v>450</v>
      </c>
    </row>
    <row r="20" spans="1:32" x14ac:dyDescent="0.25">
      <c r="A20" s="1">
        <v>15</v>
      </c>
      <c r="B20">
        <v>7.4729467244355502E-2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156.18458654070301</v>
      </c>
      <c r="J20">
        <f t="shared" si="3"/>
        <v>13.903140161197005</v>
      </c>
      <c r="K20">
        <f t="shared" si="0"/>
        <v>24.510745526243358</v>
      </c>
      <c r="L20">
        <f t="shared" si="0"/>
        <v>28.018852738049063</v>
      </c>
      <c r="M20">
        <f t="shared" si="0"/>
        <v>25.834728624833016</v>
      </c>
      <c r="N20">
        <f t="shared" si="0"/>
        <v>21.003401010577729</v>
      </c>
      <c r="O20">
        <f t="shared" si="0"/>
        <v>15.749558931644309</v>
      </c>
      <c r="P20">
        <f t="shared" si="0"/>
        <v>11.177994699316395</v>
      </c>
      <c r="Q20">
        <f t="shared" si="0"/>
        <v>7.6308155014143768</v>
      </c>
      <c r="R20">
        <f t="shared" si="0"/>
        <v>5.0641617206170961</v>
      </c>
      <c r="S20">
        <f t="shared" si="0"/>
        <v>3.2911876268106499</v>
      </c>
      <c r="V20" s="1">
        <v>15</v>
      </c>
      <c r="W20">
        <f t="shared" si="4"/>
        <v>28978</v>
      </c>
      <c r="X20">
        <f t="shared" si="1"/>
        <v>17576</v>
      </c>
      <c r="Y20">
        <f t="shared" si="1"/>
        <v>10660</v>
      </c>
      <c r="Z20">
        <f t="shared" si="1"/>
        <v>6466</v>
      </c>
      <c r="AA20">
        <f t="shared" si="1"/>
        <v>3922</v>
      </c>
      <c r="AB20">
        <f t="shared" si="1"/>
        <v>2379</v>
      </c>
      <c r="AC20">
        <f t="shared" si="1"/>
        <v>1443</v>
      </c>
      <c r="AD20">
        <f t="shared" si="1"/>
        <v>875</v>
      </c>
      <c r="AE20">
        <f t="shared" si="1"/>
        <v>531</v>
      </c>
      <c r="AF20">
        <f t="shared" si="1"/>
        <v>322</v>
      </c>
    </row>
    <row r="21" spans="1:32" x14ac:dyDescent="0.25">
      <c r="A21" s="1">
        <v>16</v>
      </c>
      <c r="B21">
        <v>4.6705917027722185E-2</v>
      </c>
      <c r="C21">
        <v>0.4</v>
      </c>
      <c r="D21">
        <v>0.6</v>
      </c>
      <c r="E21" s="2">
        <v>0</v>
      </c>
      <c r="F21" s="2">
        <v>0</v>
      </c>
      <c r="G21" s="2">
        <v>0</v>
      </c>
      <c r="H21">
        <f t="shared" si="2"/>
        <v>97.615366587939363</v>
      </c>
      <c r="J21">
        <f t="shared" si="3"/>
        <v>8.6894626007481257</v>
      </c>
      <c r="K21">
        <f t="shared" si="0"/>
        <v>15.319215953902095</v>
      </c>
      <c r="L21">
        <f t="shared" si="0"/>
        <v>17.511782961280662</v>
      </c>
      <c r="M21">
        <f t="shared" si="0"/>
        <v>16.14670539052063</v>
      </c>
      <c r="N21">
        <f t="shared" si="0"/>
        <v>13.127125631611078</v>
      </c>
      <c r="O21">
        <f t="shared" si="0"/>
        <v>9.8434743322776921</v>
      </c>
      <c r="P21">
        <f t="shared" si="0"/>
        <v>6.9862466870727458</v>
      </c>
      <c r="Q21">
        <f t="shared" si="0"/>
        <v>4.7692596883839844</v>
      </c>
      <c r="R21">
        <f t="shared" si="0"/>
        <v>3.1651010753856843</v>
      </c>
      <c r="S21">
        <f t="shared" si="0"/>
        <v>2.0569922667566556</v>
      </c>
      <c r="V21" s="1">
        <v>16</v>
      </c>
      <c r="W21">
        <f t="shared" si="4"/>
        <v>18111</v>
      </c>
      <c r="X21">
        <f t="shared" si="1"/>
        <v>10985</v>
      </c>
      <c r="Y21">
        <f t="shared" si="1"/>
        <v>6663</v>
      </c>
      <c r="Z21">
        <f t="shared" si="1"/>
        <v>4041</v>
      </c>
      <c r="AA21">
        <f t="shared" si="1"/>
        <v>2451</v>
      </c>
      <c r="AB21">
        <f t="shared" si="1"/>
        <v>1487</v>
      </c>
      <c r="AC21">
        <f t="shared" si="1"/>
        <v>902</v>
      </c>
      <c r="AD21">
        <f t="shared" si="1"/>
        <v>547</v>
      </c>
      <c r="AE21">
        <f t="shared" si="1"/>
        <v>332</v>
      </c>
      <c r="AF21">
        <f t="shared" si="1"/>
        <v>201</v>
      </c>
    </row>
    <row r="22" spans="1:32" x14ac:dyDescent="0.25">
      <c r="A22" s="1">
        <v>17</v>
      </c>
      <c r="B22">
        <v>3.8105319549081147E-2</v>
      </c>
      <c r="C22">
        <v>0.4</v>
      </c>
      <c r="D22">
        <v>0.6</v>
      </c>
      <c r="E22" s="2">
        <v>0</v>
      </c>
      <c r="F22" s="2">
        <v>0</v>
      </c>
      <c r="G22" s="2">
        <v>0</v>
      </c>
      <c r="H22">
        <f t="shared" si="2"/>
        <v>79.640117857579597</v>
      </c>
      <c r="J22">
        <f t="shared" si="3"/>
        <v>7.0893533449897737</v>
      </c>
      <c r="K22">
        <f t="shared" si="3"/>
        <v>12.498279796505049</v>
      </c>
      <c r="L22">
        <f t="shared" si="3"/>
        <v>14.287099538537793</v>
      </c>
      <c r="M22">
        <f t="shared" si="3"/>
        <v>13.173392317839827</v>
      </c>
      <c r="N22">
        <f t="shared" si="3"/>
        <v>10.709848961033639</v>
      </c>
      <c r="O22">
        <f t="shared" si="3"/>
        <v>8.0308611579553535</v>
      </c>
      <c r="P22">
        <f t="shared" si="3"/>
        <v>5.6997738059956369</v>
      </c>
      <c r="Q22">
        <f t="shared" si="3"/>
        <v>3.8910308586930227</v>
      </c>
      <c r="R22">
        <f t="shared" si="3"/>
        <v>2.5822678486566439</v>
      </c>
      <c r="S22">
        <f t="shared" si="3"/>
        <v>1.6782102273728505</v>
      </c>
      <c r="V22" s="1">
        <v>17</v>
      </c>
      <c r="W22">
        <f t="shared" si="4"/>
        <v>14776</v>
      </c>
      <c r="X22">
        <f t="shared" si="4"/>
        <v>8962</v>
      </c>
      <c r="Y22">
        <f t="shared" si="4"/>
        <v>5436</v>
      </c>
      <c r="Z22">
        <f t="shared" si="4"/>
        <v>3297</v>
      </c>
      <c r="AA22">
        <f t="shared" si="4"/>
        <v>2000</v>
      </c>
      <c r="AB22">
        <f t="shared" si="4"/>
        <v>1213</v>
      </c>
      <c r="AC22">
        <f t="shared" si="4"/>
        <v>736</v>
      </c>
      <c r="AD22">
        <f t="shared" si="4"/>
        <v>446</v>
      </c>
      <c r="AE22">
        <f t="shared" si="4"/>
        <v>271</v>
      </c>
      <c r="AF22">
        <f t="shared" si="4"/>
        <v>164</v>
      </c>
    </row>
    <row r="23" spans="1:32" x14ac:dyDescent="0.25">
      <c r="A23" s="1">
        <v>18</v>
      </c>
      <c r="B23">
        <v>2.8023550216633313E-2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58.569219952763625</v>
      </c>
      <c r="J23">
        <f t="shared" si="3"/>
        <v>5.2136775604488763</v>
      </c>
      <c r="K23">
        <f t="shared" si="3"/>
        <v>9.191529572341258</v>
      </c>
      <c r="L23">
        <f t="shared" si="3"/>
        <v>10.507069776768398</v>
      </c>
      <c r="M23">
        <f t="shared" si="3"/>
        <v>9.6880232343123804</v>
      </c>
      <c r="N23">
        <f t="shared" si="3"/>
        <v>7.876275378966648</v>
      </c>
      <c r="O23">
        <f t="shared" si="3"/>
        <v>5.9060845993666158</v>
      </c>
      <c r="P23">
        <f t="shared" si="3"/>
        <v>4.1917480122436483</v>
      </c>
      <c r="Q23">
        <f t="shared" si="3"/>
        <v>2.8615558130303911</v>
      </c>
      <c r="R23">
        <f t="shared" si="3"/>
        <v>1.8990606452314107</v>
      </c>
      <c r="S23">
        <f t="shared" si="3"/>
        <v>1.2341953600539937</v>
      </c>
      <c r="V23" s="1">
        <v>18</v>
      </c>
      <c r="W23">
        <f t="shared" si="4"/>
        <v>10867</v>
      </c>
      <c r="X23">
        <f t="shared" si="4"/>
        <v>6591</v>
      </c>
      <c r="Y23">
        <f t="shared" si="4"/>
        <v>3998</v>
      </c>
      <c r="Z23">
        <f t="shared" si="4"/>
        <v>2425</v>
      </c>
      <c r="AA23">
        <f t="shared" si="4"/>
        <v>1471</v>
      </c>
      <c r="AB23">
        <f t="shared" si="4"/>
        <v>892</v>
      </c>
      <c r="AC23">
        <f t="shared" si="4"/>
        <v>541</v>
      </c>
      <c r="AD23">
        <f t="shared" si="4"/>
        <v>328</v>
      </c>
      <c r="AE23">
        <f t="shared" si="4"/>
        <v>199</v>
      </c>
      <c r="AF23">
        <f t="shared" si="4"/>
        <v>121</v>
      </c>
    </row>
    <row r="24" spans="1:32" x14ac:dyDescent="0.25">
      <c r="A24" s="1">
        <v>19</v>
      </c>
      <c r="B24">
        <v>2.8023550216633313E-2</v>
      </c>
      <c r="C24">
        <v>0.5</v>
      </c>
      <c r="D24">
        <v>0.5</v>
      </c>
      <c r="E24" s="2">
        <v>0</v>
      </c>
      <c r="F24" s="2">
        <v>0</v>
      </c>
      <c r="G24" s="2">
        <v>0</v>
      </c>
      <c r="H24">
        <f t="shared" si="2"/>
        <v>58.569219952763625</v>
      </c>
      <c r="J24">
        <f t="shared" si="3"/>
        <v>5.2136775604488763</v>
      </c>
      <c r="K24">
        <f t="shared" si="3"/>
        <v>9.191529572341258</v>
      </c>
      <c r="L24">
        <f t="shared" si="3"/>
        <v>10.507069776768398</v>
      </c>
      <c r="M24">
        <f t="shared" si="3"/>
        <v>9.6880232343123804</v>
      </c>
      <c r="N24">
        <f t="shared" si="3"/>
        <v>7.876275378966648</v>
      </c>
      <c r="O24">
        <f t="shared" si="3"/>
        <v>5.9060845993666158</v>
      </c>
      <c r="P24">
        <f t="shared" si="3"/>
        <v>4.1917480122436483</v>
      </c>
      <c r="Q24">
        <f t="shared" si="3"/>
        <v>2.8615558130303911</v>
      </c>
      <c r="R24">
        <f t="shared" si="3"/>
        <v>1.8990606452314107</v>
      </c>
      <c r="S24">
        <f t="shared" si="3"/>
        <v>1.2341953600539937</v>
      </c>
      <c r="V24" s="1">
        <v>19</v>
      </c>
      <c r="W24">
        <f t="shared" si="4"/>
        <v>10867</v>
      </c>
      <c r="X24">
        <f t="shared" si="4"/>
        <v>6591</v>
      </c>
      <c r="Y24">
        <f t="shared" si="4"/>
        <v>3998</v>
      </c>
      <c r="Z24">
        <f t="shared" si="4"/>
        <v>2425</v>
      </c>
      <c r="AA24">
        <f t="shared" si="4"/>
        <v>1471</v>
      </c>
      <c r="AB24">
        <f t="shared" si="4"/>
        <v>892</v>
      </c>
      <c r="AC24">
        <f t="shared" si="4"/>
        <v>541</v>
      </c>
      <c r="AD24">
        <f t="shared" si="4"/>
        <v>328</v>
      </c>
      <c r="AE24">
        <f t="shared" si="4"/>
        <v>199</v>
      </c>
      <c r="AF24">
        <f t="shared" si="4"/>
        <v>121</v>
      </c>
    </row>
    <row r="25" spans="1:32" x14ac:dyDescent="0.25">
      <c r="A25" s="1">
        <v>20</v>
      </c>
      <c r="B25">
        <v>1.9072130206819513E-2</v>
      </c>
      <c r="C25">
        <v>0.1</v>
      </c>
      <c r="D25">
        <v>0.1</v>
      </c>
      <c r="E25">
        <v>0.4</v>
      </c>
      <c r="F25">
        <v>0.4</v>
      </c>
      <c r="G25" s="2">
        <v>0</v>
      </c>
      <c r="H25">
        <f t="shared" si="2"/>
        <v>39.860752132252784</v>
      </c>
      <c r="J25">
        <f t="shared" si="3"/>
        <v>3.5482990741920384</v>
      </c>
      <c r="K25">
        <f t="shared" si="3"/>
        <v>6.2555260646266877</v>
      </c>
      <c r="L25">
        <f t="shared" si="3"/>
        <v>7.1508499574662245</v>
      </c>
      <c r="M25">
        <f t="shared" si="3"/>
        <v>6.5934272832365073</v>
      </c>
      <c r="N25">
        <f t="shared" si="3"/>
        <v>5.3603968237849271</v>
      </c>
      <c r="O25">
        <f t="shared" si="3"/>
        <v>4.0195340569216453</v>
      </c>
      <c r="P25">
        <f t="shared" si="3"/>
        <v>2.8527992800939344</v>
      </c>
      <c r="Q25">
        <f t="shared" si="3"/>
        <v>1.9475036045862404</v>
      </c>
      <c r="R25">
        <f t="shared" si="3"/>
        <v>1.2924533692737605</v>
      </c>
      <c r="S25">
        <f t="shared" si="3"/>
        <v>0.83996261807081452</v>
      </c>
      <c r="V25" s="1">
        <v>20</v>
      </c>
      <c r="W25">
        <f t="shared" si="4"/>
        <v>7396</v>
      </c>
      <c r="X25">
        <f t="shared" si="4"/>
        <v>4486</v>
      </c>
      <c r="Y25">
        <f t="shared" si="4"/>
        <v>2721</v>
      </c>
      <c r="Z25">
        <f t="shared" si="4"/>
        <v>1650</v>
      </c>
      <c r="AA25">
        <f t="shared" si="4"/>
        <v>1001</v>
      </c>
      <c r="AB25">
        <f t="shared" si="4"/>
        <v>607</v>
      </c>
      <c r="AC25">
        <f t="shared" si="4"/>
        <v>368</v>
      </c>
      <c r="AD25">
        <f t="shared" si="4"/>
        <v>223</v>
      </c>
      <c r="AE25">
        <f t="shared" si="4"/>
        <v>135</v>
      </c>
      <c r="AF25">
        <f t="shared" si="4"/>
        <v>82</v>
      </c>
    </row>
    <row r="26" spans="1:32" x14ac:dyDescent="0.25">
      <c r="A26" s="1">
        <v>21</v>
      </c>
      <c r="B26">
        <v>2.2702631904730746E-2</v>
      </c>
      <c r="C26">
        <v>0.2</v>
      </c>
      <c r="D26">
        <v>0.2</v>
      </c>
      <c r="E26">
        <v>0.3</v>
      </c>
      <c r="F26">
        <v>0.3</v>
      </c>
      <c r="G26" s="2">
        <v>0</v>
      </c>
      <c r="H26">
        <f t="shared" si="2"/>
        <v>47.448500680887257</v>
      </c>
      <c r="J26">
        <f t="shared" si="3"/>
        <v>4.2237404472246567</v>
      </c>
      <c r="K26">
        <f t="shared" si="3"/>
        <v>7.446305372060035</v>
      </c>
      <c r="L26">
        <f t="shared" si="3"/>
        <v>8.5120598816102397</v>
      </c>
      <c r="M26">
        <f t="shared" si="3"/>
        <v>7.8485282440240551</v>
      </c>
      <c r="N26">
        <f t="shared" si="3"/>
        <v>6.3807825677575964</v>
      </c>
      <c r="O26">
        <f t="shared" si="3"/>
        <v>4.7846780162077529</v>
      </c>
      <c r="P26">
        <f t="shared" si="3"/>
        <v>3.395847828833269</v>
      </c>
      <c r="Q26">
        <f t="shared" si="3"/>
        <v>2.318223344146872</v>
      </c>
      <c r="R26">
        <f t="shared" si="3"/>
        <v>1.5384801161938133</v>
      </c>
      <c r="S26">
        <f t="shared" si="3"/>
        <v>0.99985486282896252</v>
      </c>
      <c r="V26" s="1">
        <v>21</v>
      </c>
      <c r="W26">
        <f t="shared" si="4"/>
        <v>8803</v>
      </c>
      <c r="X26">
        <f t="shared" si="4"/>
        <v>5340</v>
      </c>
      <c r="Y26">
        <f t="shared" si="4"/>
        <v>3239</v>
      </c>
      <c r="Z26">
        <f t="shared" si="4"/>
        <v>1964</v>
      </c>
      <c r="AA26">
        <f t="shared" si="4"/>
        <v>1191</v>
      </c>
      <c r="AB26">
        <f t="shared" si="4"/>
        <v>723</v>
      </c>
      <c r="AC26">
        <f t="shared" si="4"/>
        <v>438</v>
      </c>
      <c r="AD26">
        <f t="shared" si="4"/>
        <v>266</v>
      </c>
      <c r="AE26">
        <f t="shared" si="4"/>
        <v>161</v>
      </c>
      <c r="AF26">
        <f t="shared" si="4"/>
        <v>98</v>
      </c>
    </row>
    <row r="27" spans="1:32" x14ac:dyDescent="0.25">
      <c r="A27" s="1">
        <v>22</v>
      </c>
      <c r="B27">
        <v>4.4947470251929134E-2</v>
      </c>
      <c r="C27">
        <v>0.2</v>
      </c>
      <c r="D27">
        <v>0.3</v>
      </c>
      <c r="E27">
        <v>0.4</v>
      </c>
      <c r="F27">
        <v>0.1</v>
      </c>
      <c r="G27" s="2">
        <v>0</v>
      </c>
      <c r="H27">
        <f t="shared" si="2"/>
        <v>93.940212826531891</v>
      </c>
      <c r="J27">
        <f t="shared" si="3"/>
        <v>8.3623101013209027</v>
      </c>
      <c r="K27">
        <f t="shared" si="3"/>
        <v>14.742457641120707</v>
      </c>
      <c r="L27">
        <f t="shared" si="3"/>
        <v>16.852475955952531</v>
      </c>
      <c r="M27">
        <f t="shared" si="3"/>
        <v>15.53879264968335</v>
      </c>
      <c r="N27">
        <f t="shared" si="3"/>
        <v>12.632898064499276</v>
      </c>
      <c r="O27">
        <f t="shared" si="3"/>
        <v>9.4728740571150922</v>
      </c>
      <c r="P27">
        <f t="shared" si="3"/>
        <v>6.7232191363132516</v>
      </c>
      <c r="Q27">
        <f t="shared" si="3"/>
        <v>4.5897002266356841</v>
      </c>
      <c r="R27">
        <f t="shared" si="3"/>
        <v>3.0459371206823094</v>
      </c>
      <c r="S27">
        <f t="shared" si="3"/>
        <v>1.9795478732087772</v>
      </c>
      <c r="V27" s="1">
        <v>22</v>
      </c>
      <c r="W27">
        <f t="shared" si="4"/>
        <v>17429</v>
      </c>
      <c r="X27">
        <f t="shared" si="4"/>
        <v>10571</v>
      </c>
      <c r="Y27">
        <f t="shared" si="4"/>
        <v>6412</v>
      </c>
      <c r="Z27">
        <f t="shared" si="4"/>
        <v>3889</v>
      </c>
      <c r="AA27">
        <f t="shared" si="4"/>
        <v>2359</v>
      </c>
      <c r="AB27">
        <f t="shared" si="4"/>
        <v>1431</v>
      </c>
      <c r="AC27">
        <f t="shared" si="4"/>
        <v>868</v>
      </c>
      <c r="AD27">
        <f t="shared" si="4"/>
        <v>526</v>
      </c>
      <c r="AE27">
        <f t="shared" si="4"/>
        <v>319</v>
      </c>
      <c r="AF27">
        <f t="shared" si="4"/>
        <v>194</v>
      </c>
    </row>
    <row r="28" spans="1:32" x14ac:dyDescent="0.25">
      <c r="A28" s="1">
        <v>23</v>
      </c>
      <c r="B28">
        <v>4.7018109660357459E-2</v>
      </c>
      <c r="C28">
        <v>0.2</v>
      </c>
      <c r="D28">
        <v>0.3</v>
      </c>
      <c r="E28">
        <v>0.3</v>
      </c>
      <c r="F28">
        <v>0.2</v>
      </c>
      <c r="G28" s="2">
        <v>0</v>
      </c>
      <c r="H28">
        <f t="shared" si="2"/>
        <v>98.267849190147089</v>
      </c>
      <c r="J28">
        <f t="shared" si="3"/>
        <v>8.7475448819268298</v>
      </c>
      <c r="K28">
        <f t="shared" si="3"/>
        <v>15.421612966163268</v>
      </c>
      <c r="L28">
        <f t="shared" si="3"/>
        <v>17.628835574155701</v>
      </c>
      <c r="M28">
        <f t="shared" si="3"/>
        <v>16.254633524364163</v>
      </c>
      <c r="N28">
        <f t="shared" si="3"/>
        <v>13.21487022952646</v>
      </c>
      <c r="O28">
        <f t="shared" si="3"/>
        <v>9.9092702819482117</v>
      </c>
      <c r="P28">
        <f t="shared" si="3"/>
        <v>7.0329442980881156</v>
      </c>
      <c r="Q28">
        <f t="shared" si="3"/>
        <v>4.8011384701870297</v>
      </c>
      <c r="R28">
        <f t="shared" si="3"/>
        <v>3.186257307832526</v>
      </c>
      <c r="S28">
        <f t="shared" si="3"/>
        <v>2.070741655954774</v>
      </c>
      <c r="V28" s="1">
        <v>23</v>
      </c>
      <c r="W28">
        <f t="shared" si="4"/>
        <v>18232</v>
      </c>
      <c r="X28">
        <f t="shared" si="4"/>
        <v>11058</v>
      </c>
      <c r="Y28">
        <f t="shared" si="4"/>
        <v>6707</v>
      </c>
      <c r="Z28">
        <f t="shared" si="4"/>
        <v>4068</v>
      </c>
      <c r="AA28">
        <f t="shared" si="4"/>
        <v>2467</v>
      </c>
      <c r="AB28">
        <f t="shared" si="4"/>
        <v>1497</v>
      </c>
      <c r="AC28">
        <f t="shared" si="4"/>
        <v>908</v>
      </c>
      <c r="AD28">
        <f t="shared" si="4"/>
        <v>551</v>
      </c>
      <c r="AE28">
        <f t="shared" si="4"/>
        <v>334</v>
      </c>
      <c r="AF28">
        <f t="shared" si="4"/>
        <v>203</v>
      </c>
    </row>
    <row r="29" spans="1:32" x14ac:dyDescent="0.25">
      <c r="A29" s="1">
        <v>24</v>
      </c>
      <c r="B29">
        <v>2.8690080029674558E-2</v>
      </c>
      <c r="C29">
        <v>0.1</v>
      </c>
      <c r="D29">
        <v>0.1</v>
      </c>
      <c r="E29">
        <v>0.3</v>
      </c>
      <c r="F29">
        <v>0.3</v>
      </c>
      <c r="G29">
        <v>0.2</v>
      </c>
      <c r="H29">
        <f t="shared" si="2"/>
        <v>59.962267262019829</v>
      </c>
      <c r="J29">
        <f t="shared" si="3"/>
        <v>5.3376829595778101</v>
      </c>
      <c r="K29">
        <f t="shared" si="3"/>
        <v>9.4101467154246983</v>
      </c>
      <c r="L29">
        <f t="shared" si="3"/>
        <v>10.756976558735088</v>
      </c>
      <c r="M29">
        <f t="shared" si="3"/>
        <v>9.9184492961492108</v>
      </c>
      <c r="N29">
        <f t="shared" si="3"/>
        <v>8.0636096858343063</v>
      </c>
      <c r="O29">
        <f t="shared" si="3"/>
        <v>6.0465586447102728</v>
      </c>
      <c r="P29">
        <f t="shared" si="3"/>
        <v>4.2914471937291703</v>
      </c>
      <c r="Q29">
        <f t="shared" si="3"/>
        <v>2.9296168633370776</v>
      </c>
      <c r="R29">
        <f t="shared" si="3"/>
        <v>1.9442291027264493</v>
      </c>
      <c r="S29">
        <f t="shared" si="3"/>
        <v>1.26355024179574</v>
      </c>
      <c r="V29" s="1">
        <v>24</v>
      </c>
      <c r="W29">
        <f t="shared" si="4"/>
        <v>11125</v>
      </c>
      <c r="X29">
        <f t="shared" si="4"/>
        <v>6748</v>
      </c>
      <c r="Y29">
        <f t="shared" si="4"/>
        <v>4093</v>
      </c>
      <c r="Z29">
        <f t="shared" si="4"/>
        <v>2482</v>
      </c>
      <c r="AA29">
        <f t="shared" si="4"/>
        <v>1506</v>
      </c>
      <c r="AB29">
        <f t="shared" si="4"/>
        <v>913</v>
      </c>
      <c r="AC29">
        <f t="shared" si="4"/>
        <v>554</v>
      </c>
      <c r="AD29">
        <f t="shared" si="4"/>
        <v>336</v>
      </c>
      <c r="AE29">
        <f t="shared" si="4"/>
        <v>204</v>
      </c>
      <c r="AF29">
        <f t="shared" si="4"/>
        <v>124</v>
      </c>
    </row>
    <row r="30" spans="1:32" x14ac:dyDescent="0.25">
      <c r="A30" s="1">
        <v>25</v>
      </c>
      <c r="B30">
        <v>1.660134916680411E-2</v>
      </c>
      <c r="C30">
        <v>0.1</v>
      </c>
      <c r="D30">
        <v>0.2</v>
      </c>
      <c r="E30">
        <v>0.2</v>
      </c>
      <c r="F30">
        <v>0.3</v>
      </c>
      <c r="G30">
        <v>0.2</v>
      </c>
      <c r="H30">
        <f t="shared" si="2"/>
        <v>34.696819758620592</v>
      </c>
      <c r="J30">
        <f t="shared" si="3"/>
        <v>3.0886194274117797</v>
      </c>
      <c r="K30">
        <f t="shared" si="3"/>
        <v>5.4451270673361147</v>
      </c>
      <c r="L30">
        <f t="shared" si="3"/>
        <v>6.224462380236651</v>
      </c>
      <c r="M30">
        <f t="shared" si="3"/>
        <v>5.7392534209840367</v>
      </c>
      <c r="N30">
        <f t="shared" si="3"/>
        <v>4.6659611894040927</v>
      </c>
      <c r="O30">
        <f t="shared" si="3"/>
        <v>3.4988062499152166</v>
      </c>
      <c r="P30">
        <f t="shared" si="3"/>
        <v>2.4832211419525883</v>
      </c>
      <c r="Q30">
        <f t="shared" si="3"/>
        <v>1.695205883807636</v>
      </c>
      <c r="R30">
        <f t="shared" si="3"/>
        <v>1.1250169452730583</v>
      </c>
      <c r="S30">
        <f t="shared" si="3"/>
        <v>0.73114605229941509</v>
      </c>
      <c r="V30" s="1">
        <v>25</v>
      </c>
      <c r="W30">
        <f t="shared" si="4"/>
        <v>6438</v>
      </c>
      <c r="X30">
        <f t="shared" si="4"/>
        <v>3905</v>
      </c>
      <c r="Y30">
        <f t="shared" si="4"/>
        <v>2368</v>
      </c>
      <c r="Z30">
        <f t="shared" si="4"/>
        <v>1436</v>
      </c>
      <c r="AA30">
        <f t="shared" si="4"/>
        <v>871</v>
      </c>
      <c r="AB30">
        <f t="shared" si="4"/>
        <v>528</v>
      </c>
      <c r="AC30">
        <f t="shared" si="4"/>
        <v>321</v>
      </c>
      <c r="AD30">
        <f t="shared" si="4"/>
        <v>194</v>
      </c>
      <c r="AE30">
        <f t="shared" si="4"/>
        <v>118</v>
      </c>
      <c r="AF30">
        <f t="shared" si="4"/>
        <v>72</v>
      </c>
    </row>
    <row r="32" spans="1:32" x14ac:dyDescent="0.25">
      <c r="I32" t="s">
        <v>25</v>
      </c>
      <c r="J32">
        <v>1</v>
      </c>
      <c r="K32">
        <v>3</v>
      </c>
      <c r="L32">
        <v>5</v>
      </c>
      <c r="M32">
        <v>7</v>
      </c>
      <c r="N32">
        <v>9</v>
      </c>
      <c r="O32">
        <v>11</v>
      </c>
      <c r="P32">
        <v>13</v>
      </c>
      <c r="Q32">
        <v>15</v>
      </c>
      <c r="R32">
        <v>17</v>
      </c>
      <c r="S32">
        <v>19</v>
      </c>
      <c r="V32" s="1" t="s">
        <v>26</v>
      </c>
      <c r="W32">
        <f>ROUND((274*(J$34*$O$42)),0)</f>
        <v>4259</v>
      </c>
      <c r="X32">
        <f t="shared" ref="X32:AF32" si="5">ROUND((274*(K$34*$O$42)),0)</f>
        <v>12380</v>
      </c>
      <c r="Y32">
        <f t="shared" si="5"/>
        <v>23333</v>
      </c>
      <c r="Z32">
        <f t="shared" si="5"/>
        <v>35471</v>
      </c>
      <c r="AA32">
        <f t="shared" si="5"/>
        <v>47545</v>
      </c>
      <c r="AB32">
        <f t="shared" si="5"/>
        <v>58780</v>
      </c>
      <c r="AC32">
        <f t="shared" si="5"/>
        <v>68782</v>
      </c>
      <c r="AD32">
        <f t="shared" si="5"/>
        <v>77416</v>
      </c>
      <c r="AE32">
        <f t="shared" si="5"/>
        <v>84706</v>
      </c>
      <c r="AF32">
        <f t="shared" si="5"/>
        <v>90762</v>
      </c>
    </row>
    <row r="33" spans="8:41" x14ac:dyDescent="0.25">
      <c r="I33" t="s">
        <v>27</v>
      </c>
      <c r="J33">
        <f>($I$42*(1-(EXP(-$J$42*(J32-$K$42)))))</f>
        <v>48.395593269481019</v>
      </c>
      <c r="K33">
        <f t="shared" ref="K33:S33" si="6">($I$42*(1-(EXP(-$J$42*(K32-$K$42)))))</f>
        <v>69.322100723081491</v>
      </c>
      <c r="L33">
        <f t="shared" si="6"/>
        <v>85.816430213203219</v>
      </c>
      <c r="M33">
        <f t="shared" si="6"/>
        <v>98.817305105104523</v>
      </c>
      <c r="N33">
        <f t="shared" si="6"/>
        <v>109.06462968147454</v>
      </c>
      <c r="O33">
        <f t="shared" si="6"/>
        <v>117.14159848908074</v>
      </c>
      <c r="P33">
        <f t="shared" si="6"/>
        <v>123.50788703911638</v>
      </c>
      <c r="Q33">
        <f t="shared" si="6"/>
        <v>128.52581280653393</v>
      </c>
      <c r="R33">
        <f t="shared" si="6"/>
        <v>132.48095540012122</v>
      </c>
      <c r="S33">
        <f t="shared" si="6"/>
        <v>135.5984094360463</v>
      </c>
      <c r="V33" s="1" t="s">
        <v>28</v>
      </c>
      <c r="W33">
        <f>ROUND((726*(J$34*$O$42)),0)</f>
        <v>11286</v>
      </c>
      <c r="X33">
        <f t="shared" ref="X33:AF33" si="7">ROUND((726*(K$34*$O$42)),0)</f>
        <v>32803</v>
      </c>
      <c r="Y33">
        <f t="shared" si="7"/>
        <v>61824</v>
      </c>
      <c r="Z33">
        <f t="shared" si="7"/>
        <v>93985</v>
      </c>
      <c r="AA33">
        <f t="shared" si="7"/>
        <v>125977</v>
      </c>
      <c r="AB33">
        <f t="shared" si="7"/>
        <v>155746</v>
      </c>
      <c r="AC33">
        <f t="shared" si="7"/>
        <v>182247</v>
      </c>
      <c r="AD33">
        <f t="shared" si="7"/>
        <v>205123</v>
      </c>
      <c r="AE33">
        <f t="shared" si="7"/>
        <v>224439</v>
      </c>
      <c r="AF33">
        <f t="shared" si="7"/>
        <v>240486</v>
      </c>
    </row>
    <row r="34" spans="8:41" x14ac:dyDescent="0.25">
      <c r="I34" t="s">
        <v>29</v>
      </c>
      <c r="J34">
        <f>($L$42*(J33^$M$42))</f>
        <v>479.78184948019089</v>
      </c>
      <c r="K34">
        <f t="shared" ref="K34:S34" si="8">($L$42*(K33^$M$42))</f>
        <v>1394.5518792684204</v>
      </c>
      <c r="L34">
        <f t="shared" si="8"/>
        <v>2628.3048943718704</v>
      </c>
      <c r="M34">
        <f t="shared" si="8"/>
        <v>3995.5497264914793</v>
      </c>
      <c r="N34">
        <f t="shared" si="8"/>
        <v>5355.6168750759289</v>
      </c>
      <c r="O34">
        <f t="shared" si="8"/>
        <v>6621.1818181980716</v>
      </c>
      <c r="P34">
        <f t="shared" si="8"/>
        <v>7747.797446362023</v>
      </c>
      <c r="Q34">
        <f t="shared" si="8"/>
        <v>8720.3226324181633</v>
      </c>
      <c r="R34">
        <f t="shared" si="8"/>
        <v>9541.4945588723094</v>
      </c>
      <c r="S34">
        <f t="shared" si="8"/>
        <v>10223.714740683085</v>
      </c>
      <c r="V34" t="s">
        <v>30</v>
      </c>
    </row>
    <row r="35" spans="8:41" x14ac:dyDescent="0.25">
      <c r="H35">
        <v>100</v>
      </c>
      <c r="I35" t="s">
        <v>31</v>
      </c>
      <c r="J35">
        <f>($H$35*(EXP(-$N$42*J32)))</f>
        <v>77.880078307140494</v>
      </c>
      <c r="K35">
        <f t="shared" ref="K35:S35" si="9">($H$35*(EXP(-$N$42*K32)))</f>
        <v>47.236655274101466</v>
      </c>
      <c r="L35">
        <f t="shared" si="9"/>
        <v>28.650479686019008</v>
      </c>
      <c r="M35">
        <f t="shared" si="9"/>
        <v>17.377394345044515</v>
      </c>
      <c r="N35">
        <f t="shared" si="9"/>
        <v>10.539922456186433</v>
      </c>
      <c r="O35">
        <f t="shared" si="9"/>
        <v>6.392786120670757</v>
      </c>
      <c r="P35">
        <f t="shared" si="9"/>
        <v>3.8774207831722007</v>
      </c>
      <c r="Q35">
        <f t="shared" si="9"/>
        <v>2.3517745856009107</v>
      </c>
      <c r="R35">
        <f t="shared" si="9"/>
        <v>1.4264233908999255</v>
      </c>
      <c r="S35">
        <f t="shared" si="9"/>
        <v>0.8651695203120634</v>
      </c>
      <c r="W35">
        <f>SUM(W32:W33)</f>
        <v>15545</v>
      </c>
      <c r="X35">
        <f t="shared" ref="X35:AF35" si="10">SUM(X32:X33)</f>
        <v>45183</v>
      </c>
      <c r="Y35">
        <f t="shared" si="10"/>
        <v>85157</v>
      </c>
      <c r="Z35">
        <f t="shared" si="10"/>
        <v>129456</v>
      </c>
      <c r="AA35">
        <f t="shared" si="10"/>
        <v>173522</v>
      </c>
      <c r="AB35">
        <f t="shared" si="10"/>
        <v>214526</v>
      </c>
      <c r="AC35">
        <f t="shared" si="10"/>
        <v>251029</v>
      </c>
      <c r="AD35">
        <f t="shared" si="10"/>
        <v>282539</v>
      </c>
      <c r="AE35">
        <f t="shared" si="10"/>
        <v>309145</v>
      </c>
      <c r="AF35">
        <f t="shared" si="10"/>
        <v>331248</v>
      </c>
      <c r="AG35" s="8">
        <f>(X35-W35)/(2*364)</f>
        <v>40.71153846153846</v>
      </c>
      <c r="AH35" s="8">
        <f t="shared" ref="AH35:AO35" si="11">(Y35-X35)/(2*364)</f>
        <v>54.909340659340657</v>
      </c>
      <c r="AI35" s="8">
        <f t="shared" si="11"/>
        <v>60.850274725274723</v>
      </c>
      <c r="AJ35" s="8">
        <f t="shared" si="11"/>
        <v>60.530219780219781</v>
      </c>
      <c r="AK35" s="8">
        <f t="shared" si="11"/>
        <v>56.324175824175825</v>
      </c>
      <c r="AL35" s="8">
        <f t="shared" si="11"/>
        <v>50.141483516483518</v>
      </c>
      <c r="AM35" s="8">
        <f t="shared" si="11"/>
        <v>43.282967032967036</v>
      </c>
      <c r="AN35" s="8">
        <f t="shared" si="11"/>
        <v>36.546703296703299</v>
      </c>
      <c r="AO35" s="8">
        <f t="shared" si="11"/>
        <v>30.361263736263737</v>
      </c>
    </row>
    <row r="36" spans="8:41" x14ac:dyDescent="0.25">
      <c r="I36" t="s">
        <v>32</v>
      </c>
      <c r="J36">
        <f>(J34*J35)</f>
        <v>37365.44800786196</v>
      </c>
      <c r="K36">
        <f t="shared" ref="K36:S36" si="12">(K34*K35)</f>
        <v>65873.966382852741</v>
      </c>
      <c r="L36">
        <f t="shared" si="12"/>
        <v>75302.195984865612</v>
      </c>
      <c r="M36">
        <f t="shared" si="12"/>
        <v>69432.243222477191</v>
      </c>
      <c r="N36">
        <f t="shared" si="12"/>
        <v>56447.786568343792</v>
      </c>
      <c r="O36">
        <f t="shared" si="12"/>
        <v>42327.799229814198</v>
      </c>
      <c r="P36">
        <f t="shared" si="12"/>
        <v>30041.470842332612</v>
      </c>
      <c r="Q36">
        <f t="shared" si="12"/>
        <v>20508.23314516147</v>
      </c>
      <c r="R36">
        <f t="shared" si="12"/>
        <v>13610.21102291983</v>
      </c>
      <c r="S36">
        <f t="shared" si="12"/>
        <v>8845.2463780041562</v>
      </c>
      <c r="T36" t="s">
        <v>33</v>
      </c>
      <c r="U36">
        <f>SUM(J36:S36)</f>
        <v>419754.6007846336</v>
      </c>
      <c r="W36" s="12">
        <f>SUM(W6:W30)*SUM(W32:W33)</f>
        <v>6027915740</v>
      </c>
    </row>
    <row r="37" spans="8:41" x14ac:dyDescent="0.25">
      <c r="I37" t="s">
        <v>34</v>
      </c>
      <c r="J37">
        <f>(J36/$U$36)</f>
        <v>8.9017363807367314E-2</v>
      </c>
      <c r="K37">
        <f t="shared" ref="K37:S37" si="13">(K36/$U$36)</f>
        <v>0.15693447137855471</v>
      </c>
      <c r="L37">
        <f t="shared" si="13"/>
        <v>0.17939576086624345</v>
      </c>
      <c r="M37">
        <f t="shared" si="13"/>
        <v>0.16541151208989671</v>
      </c>
      <c r="N37">
        <f t="shared" si="13"/>
        <v>0.13447806519053701</v>
      </c>
      <c r="O37">
        <f t="shared" si="13"/>
        <v>0.10083939318519015</v>
      </c>
      <c r="P37">
        <f t="shared" si="13"/>
        <v>7.1569128214859515E-2</v>
      </c>
      <c r="Q37">
        <f t="shared" si="13"/>
        <v>4.8857673285357915E-2</v>
      </c>
      <c r="R37">
        <f t="shared" si="13"/>
        <v>3.2424209281991682E-2</v>
      </c>
      <c r="S37">
        <f t="shared" si="13"/>
        <v>2.1072422700001443E-2</v>
      </c>
    </row>
    <row r="39" spans="8:41" x14ac:dyDescent="0.25">
      <c r="V39">
        <v>4259</v>
      </c>
      <c r="W39">
        <v>12380</v>
      </c>
      <c r="X39">
        <v>23333</v>
      </c>
      <c r="Y39">
        <v>35471</v>
      </c>
      <c r="Z39">
        <v>47545</v>
      </c>
      <c r="AA39">
        <v>58780</v>
      </c>
      <c r="AB39">
        <v>68782</v>
      </c>
      <c r="AC39">
        <v>77416</v>
      </c>
      <c r="AD39">
        <v>84706</v>
      </c>
      <c r="AE39">
        <v>90762</v>
      </c>
    </row>
    <row r="40" spans="8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>
        <v>11286</v>
      </c>
      <c r="W40">
        <v>32803</v>
      </c>
      <c r="X40">
        <v>61824</v>
      </c>
      <c r="Y40">
        <v>93985</v>
      </c>
      <c r="Z40">
        <v>125977</v>
      </c>
      <c r="AA40">
        <v>155746</v>
      </c>
      <c r="AB40">
        <v>182247</v>
      </c>
      <c r="AC40">
        <v>205123</v>
      </c>
      <c r="AD40">
        <v>224439</v>
      </c>
      <c r="AE40">
        <v>240486</v>
      </c>
    </row>
    <row r="41" spans="8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V41" t="s">
        <v>162</v>
      </c>
      <c r="W41" t="s">
        <v>163</v>
      </c>
    </row>
    <row r="42" spans="8:41" x14ac:dyDescent="0.25">
      <c r="I42">
        <v>147.19999999999999</v>
      </c>
      <c r="J42">
        <v>0.11899999999999999</v>
      </c>
      <c r="K42">
        <v>-2.35</v>
      </c>
      <c r="L42">
        <v>4.7699999999999999E-3</v>
      </c>
      <c r="M42">
        <v>2.9691999999999998</v>
      </c>
      <c r="N42">
        <v>0.25</v>
      </c>
      <c r="O42">
        <v>3.2399999999999998E-2</v>
      </c>
      <c r="V42">
        <v>25.777141953399678</v>
      </c>
      <c r="W42">
        <v>2.5777141953399676</v>
      </c>
      <c r="X42">
        <v>25.777141953399678</v>
      </c>
      <c r="Y42">
        <v>54.400613691716103</v>
      </c>
      <c r="Z42">
        <v>84.776503758611923</v>
      </c>
      <c r="AA42">
        <v>113.65977275346707</v>
      </c>
      <c r="AB42">
        <v>139.53059172205224</v>
      </c>
      <c r="AC42">
        <v>161.8665868811359</v>
      </c>
      <c r="AD42">
        <v>180.68744713182693</v>
      </c>
      <c r="AE42">
        <v>196.28003977704574</v>
      </c>
      <c r="AF42">
        <v>209.0426072680302</v>
      </c>
      <c r="AG42">
        <v>219.39591652325944</v>
      </c>
    </row>
    <row r="43" spans="8:41" x14ac:dyDescent="0.25">
      <c r="V43">
        <v>54.400613691716103</v>
      </c>
      <c r="W43">
        <v>5.4400613691716107</v>
      </c>
      <c r="X43">
        <v>2.5777141953399676</v>
      </c>
      <c r="Y43">
        <v>5.4400613691716107</v>
      </c>
      <c r="Z43">
        <v>8.4776503758611916</v>
      </c>
      <c r="AA43">
        <v>11.365977275346706</v>
      </c>
      <c r="AB43">
        <v>13.953059172205224</v>
      </c>
      <c r="AC43">
        <v>16.186658688113589</v>
      </c>
      <c r="AD43">
        <v>18.068744713182692</v>
      </c>
      <c r="AE43">
        <v>19.628003977704573</v>
      </c>
      <c r="AF43">
        <v>20.90426072680302</v>
      </c>
      <c r="AG43">
        <v>21.939591652325944</v>
      </c>
    </row>
    <row r="44" spans="8:41" x14ac:dyDescent="0.25">
      <c r="V44">
        <v>84.776503758611923</v>
      </c>
      <c r="W44">
        <v>8.4776503758611916</v>
      </c>
      <c r="X44" t="s">
        <v>164</v>
      </c>
    </row>
    <row r="45" spans="8:41" x14ac:dyDescent="0.25">
      <c r="V45">
        <v>113.65977275346707</v>
      </c>
      <c r="W45">
        <v>11.365977275346706</v>
      </c>
      <c r="X45">
        <f>X43*5</f>
        <v>12.888570976699839</v>
      </c>
      <c r="Y45">
        <f t="shared" ref="Y45:AG45" si="14">Y43*5</f>
        <v>27.200306845858051</v>
      </c>
      <c r="Z45">
        <f t="shared" si="14"/>
        <v>42.388251879305955</v>
      </c>
      <c r="AA45">
        <f t="shared" si="14"/>
        <v>56.829886376733533</v>
      </c>
      <c r="AB45">
        <f t="shared" si="14"/>
        <v>69.765295861026118</v>
      </c>
      <c r="AC45">
        <f t="shared" si="14"/>
        <v>80.933293440567951</v>
      </c>
      <c r="AD45">
        <f t="shared" si="14"/>
        <v>90.343723565913464</v>
      </c>
      <c r="AE45">
        <f t="shared" si="14"/>
        <v>98.140019888522858</v>
      </c>
      <c r="AF45">
        <f t="shared" si="14"/>
        <v>104.5213036340151</v>
      </c>
      <c r="AG45">
        <f t="shared" si="14"/>
        <v>109.69795826162972</v>
      </c>
    </row>
    <row r="46" spans="8:41" x14ac:dyDescent="0.25">
      <c r="V46">
        <v>139.53059172205224</v>
      </c>
      <c r="W46">
        <v>13.953059172205224</v>
      </c>
    </row>
    <row r="47" spans="8:41" x14ac:dyDescent="0.25">
      <c r="V47">
        <v>161.8665868811359</v>
      </c>
      <c r="W47">
        <v>16.186658688113589</v>
      </c>
    </row>
    <row r="48" spans="8:41" x14ac:dyDescent="0.25">
      <c r="V48">
        <v>180.68744713182693</v>
      </c>
      <c r="W48">
        <v>18.068744713182692</v>
      </c>
    </row>
    <row r="49" spans="22:23" x14ac:dyDescent="0.25">
      <c r="V49">
        <v>196.28003977704574</v>
      </c>
      <c r="W49">
        <v>19.628003977704573</v>
      </c>
    </row>
    <row r="50" spans="22:23" x14ac:dyDescent="0.25">
      <c r="V50">
        <v>209.0426072680302</v>
      </c>
      <c r="W50">
        <v>20.90426072680302</v>
      </c>
    </row>
    <row r="51" spans="22:23" x14ac:dyDescent="0.25">
      <c r="V51">
        <v>219.39591652325944</v>
      </c>
      <c r="W51">
        <v>21.939591652325944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50"/>
  <sheetViews>
    <sheetView zoomScale="75" zoomScaleNormal="75" workbookViewId="0">
      <selection activeCell="AG37" sqref="AG37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67</v>
      </c>
      <c r="C1" t="s">
        <v>68</v>
      </c>
    </row>
    <row r="2" spans="1:32" x14ac:dyDescent="0.25">
      <c r="A2" t="s">
        <v>2</v>
      </c>
      <c r="B2">
        <v>11</v>
      </c>
    </row>
    <row r="3" spans="1:32" x14ac:dyDescent="0.25">
      <c r="A3" t="s">
        <v>3</v>
      </c>
      <c r="B3">
        <v>3750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1.9248973397055686E-2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72.183650238958819</v>
      </c>
      <c r="J6">
        <f>($H6*J$37)</f>
        <v>4.2086145699073194</v>
      </c>
      <c r="K6">
        <f t="shared" ref="K6:S21" si="0">($H6*K$37)</f>
        <v>13.133299915337355</v>
      </c>
      <c r="L6">
        <f t="shared" si="0"/>
        <v>15.6424309621519</v>
      </c>
      <c r="M6">
        <f t="shared" si="0"/>
        <v>13.337268119894677</v>
      </c>
      <c r="N6">
        <f t="shared" si="0"/>
        <v>9.7422657843227149</v>
      </c>
      <c r="O6">
        <f t="shared" si="0"/>
        <v>6.565917686996718</v>
      </c>
      <c r="P6">
        <f t="shared" si="0"/>
        <v>4.2329210923174641</v>
      </c>
      <c r="Q6">
        <f t="shared" si="0"/>
        <v>2.6607071891359406</v>
      </c>
      <c r="R6">
        <f t="shared" si="0"/>
        <v>1.6480966010595188</v>
      </c>
      <c r="S6">
        <f t="shared" si="0"/>
        <v>1.0121283178352034</v>
      </c>
      <c r="V6" s="1">
        <v>1</v>
      </c>
      <c r="W6">
        <f>ROUND(((J6/J$34)*1000000),0)</f>
        <v>4097</v>
      </c>
      <c r="X6">
        <f t="shared" ref="X6:AF21" si="1">ROUND(((K6/K$34)*1000000),0)</f>
        <v>2485</v>
      </c>
      <c r="Y6">
        <f t="shared" si="1"/>
        <v>1507</v>
      </c>
      <c r="Z6">
        <f t="shared" si="1"/>
        <v>914</v>
      </c>
      <c r="AA6">
        <f t="shared" si="1"/>
        <v>554</v>
      </c>
      <c r="AB6">
        <f t="shared" si="1"/>
        <v>336</v>
      </c>
      <c r="AC6">
        <f t="shared" si="1"/>
        <v>204</v>
      </c>
      <c r="AD6">
        <f t="shared" si="1"/>
        <v>124</v>
      </c>
      <c r="AE6">
        <f t="shared" si="1"/>
        <v>75</v>
      </c>
      <c r="AF6">
        <f t="shared" si="1"/>
        <v>46</v>
      </c>
    </row>
    <row r="7" spans="1:32" x14ac:dyDescent="0.25">
      <c r="A7" s="1">
        <v>2</v>
      </c>
      <c r="B7">
        <v>4.8122433492639213E-2</v>
      </c>
      <c r="C7">
        <v>0.5</v>
      </c>
      <c r="D7">
        <v>0.5</v>
      </c>
      <c r="E7" s="2">
        <v>0</v>
      </c>
      <c r="F7" s="2">
        <v>0</v>
      </c>
      <c r="G7" s="2">
        <v>0</v>
      </c>
      <c r="H7">
        <f t="shared" ref="H7:H30" si="2">(B7*$B$3)</f>
        <v>180.45912559739705</v>
      </c>
      <c r="J7">
        <f t="shared" ref="J7:S30" si="3">($H7*J$37)</f>
        <v>10.5215364247683</v>
      </c>
      <c r="K7">
        <f t="shared" si="0"/>
        <v>32.833249788343387</v>
      </c>
      <c r="L7">
        <f t="shared" si="0"/>
        <v>39.10607740537975</v>
      </c>
      <c r="M7">
        <f t="shared" si="0"/>
        <v>33.343170299736691</v>
      </c>
      <c r="N7">
        <f t="shared" si="0"/>
        <v>24.355664460806789</v>
      </c>
      <c r="O7">
        <f t="shared" si="0"/>
        <v>16.414794217491796</v>
      </c>
      <c r="P7">
        <f t="shared" si="0"/>
        <v>10.582302730793661</v>
      </c>
      <c r="Q7">
        <f t="shared" si="0"/>
        <v>6.6517679728398518</v>
      </c>
      <c r="R7">
        <f t="shared" si="0"/>
        <v>4.1202415026487964</v>
      </c>
      <c r="S7">
        <f t="shared" si="0"/>
        <v>2.5303207945880088</v>
      </c>
      <c r="V7" s="1">
        <v>2</v>
      </c>
      <c r="W7">
        <f t="shared" ref="W7:AF30" si="4">ROUND(((J7/J$34)*1000000),0)</f>
        <v>10242</v>
      </c>
      <c r="X7">
        <f t="shared" si="1"/>
        <v>6212</v>
      </c>
      <c r="Y7">
        <f t="shared" si="1"/>
        <v>3768</v>
      </c>
      <c r="Z7">
        <f t="shared" si="1"/>
        <v>2285</v>
      </c>
      <c r="AA7">
        <f t="shared" si="1"/>
        <v>1386</v>
      </c>
      <c r="AB7">
        <f t="shared" si="1"/>
        <v>841</v>
      </c>
      <c r="AC7">
        <f t="shared" si="1"/>
        <v>510</v>
      </c>
      <c r="AD7">
        <f t="shared" si="1"/>
        <v>309</v>
      </c>
      <c r="AE7">
        <f t="shared" si="1"/>
        <v>188</v>
      </c>
      <c r="AF7">
        <f t="shared" si="1"/>
        <v>114</v>
      </c>
    </row>
    <row r="8" spans="1:32" x14ac:dyDescent="0.25">
      <c r="A8" s="1">
        <v>3</v>
      </c>
      <c r="B8">
        <v>0.11755796122212388</v>
      </c>
      <c r="C8">
        <v>0.2</v>
      </c>
      <c r="D8">
        <v>0.3</v>
      </c>
      <c r="E8">
        <v>0.5</v>
      </c>
      <c r="F8" s="2">
        <v>0</v>
      </c>
      <c r="G8" s="2">
        <v>0</v>
      </c>
      <c r="H8">
        <f t="shared" si="2"/>
        <v>440.84235458296456</v>
      </c>
      <c r="J8">
        <f t="shared" si="3"/>
        <v>25.702988840106556</v>
      </c>
      <c r="K8">
        <f t="shared" si="0"/>
        <v>80.208119691303096</v>
      </c>
      <c r="L8">
        <f t="shared" si="0"/>
        <v>95.531967058029139</v>
      </c>
      <c r="M8">
        <f t="shared" si="0"/>
        <v>81.453800995302601</v>
      </c>
      <c r="N8">
        <f t="shared" si="0"/>
        <v>59.498284904077835</v>
      </c>
      <c r="O8">
        <f t="shared" si="0"/>
        <v>40.099587698203344</v>
      </c>
      <c r="P8">
        <f t="shared" si="0"/>
        <v>25.851434430424298</v>
      </c>
      <c r="Q8">
        <f t="shared" si="0"/>
        <v>16.249558151070694</v>
      </c>
      <c r="R8">
        <f t="shared" si="0"/>
        <v>10.065309578915233</v>
      </c>
      <c r="S8">
        <f t="shared" si="0"/>
        <v>6.181303235531721</v>
      </c>
      <c r="V8" s="1">
        <v>3</v>
      </c>
      <c r="W8">
        <f t="shared" si="4"/>
        <v>25021</v>
      </c>
      <c r="X8">
        <f t="shared" si="1"/>
        <v>15176</v>
      </c>
      <c r="Y8">
        <f t="shared" si="1"/>
        <v>9205</v>
      </c>
      <c r="Z8">
        <f t="shared" si="1"/>
        <v>5583</v>
      </c>
      <c r="AA8">
        <f t="shared" si="1"/>
        <v>3386</v>
      </c>
      <c r="AB8">
        <f t="shared" si="1"/>
        <v>2054</v>
      </c>
      <c r="AC8">
        <f t="shared" si="1"/>
        <v>1246</v>
      </c>
      <c r="AD8">
        <f t="shared" si="1"/>
        <v>756</v>
      </c>
      <c r="AE8">
        <f t="shared" si="1"/>
        <v>458</v>
      </c>
      <c r="AF8">
        <f t="shared" si="1"/>
        <v>278</v>
      </c>
    </row>
    <row r="9" spans="1:32" x14ac:dyDescent="0.25">
      <c r="A9" s="1">
        <v>4</v>
      </c>
      <c r="B9">
        <v>2.6482320665918966E-2</v>
      </c>
      <c r="C9">
        <v>0.2</v>
      </c>
      <c r="D9">
        <v>0.2</v>
      </c>
      <c r="E9">
        <v>0.3</v>
      </c>
      <c r="F9">
        <v>0.3</v>
      </c>
      <c r="G9" s="2">
        <v>0</v>
      </c>
      <c r="H9">
        <f t="shared" si="2"/>
        <v>99.308702497196123</v>
      </c>
      <c r="J9">
        <f t="shared" si="3"/>
        <v>5.7901207664712242</v>
      </c>
      <c r="K9">
        <f t="shared" si="0"/>
        <v>18.068509555571914</v>
      </c>
      <c r="L9">
        <f t="shared" si="0"/>
        <v>21.520517701872308</v>
      </c>
      <c r="M9">
        <f t="shared" si="0"/>
        <v>18.349124593440116</v>
      </c>
      <c r="N9">
        <f t="shared" si="0"/>
        <v>13.403198248095036</v>
      </c>
      <c r="O9">
        <f t="shared" si="0"/>
        <v>9.0332473356564957</v>
      </c>
      <c r="P9">
        <f t="shared" si="0"/>
        <v>5.8235611535225802</v>
      </c>
      <c r="Q9">
        <f t="shared" si="0"/>
        <v>3.6605433197591553</v>
      </c>
      <c r="R9">
        <f t="shared" si="0"/>
        <v>2.2674156058808457</v>
      </c>
      <c r="S9">
        <f t="shared" si="0"/>
        <v>1.3924642169264394</v>
      </c>
      <c r="V9" s="1">
        <v>4</v>
      </c>
      <c r="W9">
        <f t="shared" si="4"/>
        <v>5637</v>
      </c>
      <c r="X9">
        <f t="shared" si="1"/>
        <v>3419</v>
      </c>
      <c r="Y9">
        <f t="shared" si="1"/>
        <v>2074</v>
      </c>
      <c r="Z9">
        <f t="shared" si="1"/>
        <v>1258</v>
      </c>
      <c r="AA9">
        <f t="shared" si="1"/>
        <v>763</v>
      </c>
      <c r="AB9">
        <f t="shared" si="1"/>
        <v>463</v>
      </c>
      <c r="AC9">
        <f t="shared" si="1"/>
        <v>281</v>
      </c>
      <c r="AD9">
        <f t="shared" si="1"/>
        <v>170</v>
      </c>
      <c r="AE9">
        <f t="shared" si="1"/>
        <v>103</v>
      </c>
      <c r="AF9">
        <f t="shared" si="1"/>
        <v>63</v>
      </c>
    </row>
    <row r="10" spans="1:32" x14ac:dyDescent="0.25">
      <c r="A10" s="1">
        <v>5</v>
      </c>
      <c r="B10">
        <v>2.4847464950472107E-2</v>
      </c>
      <c r="C10">
        <v>0.2</v>
      </c>
      <c r="D10">
        <v>0.2</v>
      </c>
      <c r="E10">
        <v>0.3</v>
      </c>
      <c r="F10">
        <v>0.3</v>
      </c>
      <c r="G10" s="2">
        <v>0</v>
      </c>
      <c r="H10">
        <f t="shared" si="2"/>
        <v>93.177993564270395</v>
      </c>
      <c r="J10">
        <f t="shared" si="3"/>
        <v>5.4326742968959509</v>
      </c>
      <c r="K10">
        <f t="shared" si="0"/>
        <v>16.953070826119919</v>
      </c>
      <c r="L10">
        <f t="shared" si="0"/>
        <v>20.191973205786681</v>
      </c>
      <c r="M10">
        <f t="shared" si="0"/>
        <v>17.21636241623267</v>
      </c>
      <c r="N10">
        <f t="shared" si="0"/>
        <v>12.575767165389159</v>
      </c>
      <c r="O10">
        <f t="shared" si="0"/>
        <v>8.4755901642157507</v>
      </c>
      <c r="P10">
        <f t="shared" si="0"/>
        <v>5.464050279978057</v>
      </c>
      <c r="Q10">
        <f t="shared" si="0"/>
        <v>3.4345638731900827</v>
      </c>
      <c r="R10">
        <f t="shared" si="0"/>
        <v>2.1274393020919469</v>
      </c>
      <c r="S10">
        <f t="shared" si="0"/>
        <v>1.3065020343701688</v>
      </c>
      <c r="V10" s="1">
        <v>5</v>
      </c>
      <c r="W10">
        <f t="shared" si="4"/>
        <v>5289</v>
      </c>
      <c r="X10">
        <f t="shared" si="1"/>
        <v>3208</v>
      </c>
      <c r="Y10">
        <f t="shared" si="1"/>
        <v>1946</v>
      </c>
      <c r="Z10">
        <f t="shared" si="1"/>
        <v>1180</v>
      </c>
      <c r="AA10">
        <f t="shared" si="1"/>
        <v>716</v>
      </c>
      <c r="AB10">
        <f t="shared" si="1"/>
        <v>434</v>
      </c>
      <c r="AC10">
        <f t="shared" si="1"/>
        <v>263</v>
      </c>
      <c r="AD10">
        <f t="shared" si="1"/>
        <v>160</v>
      </c>
      <c r="AE10">
        <f t="shared" si="1"/>
        <v>97</v>
      </c>
      <c r="AF10">
        <f t="shared" si="1"/>
        <v>59</v>
      </c>
    </row>
    <row r="11" spans="1:32" x14ac:dyDescent="0.25">
      <c r="A11" s="1">
        <v>6</v>
      </c>
      <c r="B11">
        <v>6.0729056577526259E-2</v>
      </c>
      <c r="C11">
        <v>0.3</v>
      </c>
      <c r="D11">
        <v>0.3</v>
      </c>
      <c r="E11">
        <v>0.4</v>
      </c>
      <c r="F11" s="2">
        <v>0</v>
      </c>
      <c r="G11" s="2">
        <v>0</v>
      </c>
      <c r="H11">
        <f t="shared" si="2"/>
        <v>227.73396216572348</v>
      </c>
      <c r="J11">
        <f t="shared" si="3"/>
        <v>13.277860956886</v>
      </c>
      <c r="K11">
        <f t="shared" si="0"/>
        <v>41.434568854988363</v>
      </c>
      <c r="L11">
        <f t="shared" si="0"/>
        <v>49.350687712825</v>
      </c>
      <c r="M11">
        <f t="shared" si="0"/>
        <v>42.078073128129127</v>
      </c>
      <c r="N11">
        <f t="shared" si="0"/>
        <v>30.736112404827225</v>
      </c>
      <c r="O11">
        <f t="shared" si="0"/>
        <v>20.71497416885596</v>
      </c>
      <c r="P11">
        <f t="shared" si="0"/>
        <v>13.354546198441499</v>
      </c>
      <c r="Q11">
        <f t="shared" si="0"/>
        <v>8.3943301334700244</v>
      </c>
      <c r="R11">
        <f t="shared" si="0"/>
        <v>5.1996202429310623</v>
      </c>
      <c r="S11">
        <f t="shared" si="0"/>
        <v>3.1931883643692034</v>
      </c>
      <c r="V11" s="1">
        <v>6</v>
      </c>
      <c r="W11">
        <f t="shared" si="4"/>
        <v>12926</v>
      </c>
      <c r="X11">
        <f t="shared" si="1"/>
        <v>7840</v>
      </c>
      <c r="Y11">
        <f t="shared" si="1"/>
        <v>4755</v>
      </c>
      <c r="Z11">
        <f t="shared" si="1"/>
        <v>2884</v>
      </c>
      <c r="AA11">
        <f t="shared" si="1"/>
        <v>1749</v>
      </c>
      <c r="AB11">
        <f t="shared" si="1"/>
        <v>1061</v>
      </c>
      <c r="AC11">
        <f t="shared" si="1"/>
        <v>644</v>
      </c>
      <c r="AD11">
        <f t="shared" si="1"/>
        <v>390</v>
      </c>
      <c r="AE11">
        <f t="shared" si="1"/>
        <v>237</v>
      </c>
      <c r="AF11">
        <f t="shared" si="1"/>
        <v>144</v>
      </c>
    </row>
    <row r="12" spans="1:32" x14ac:dyDescent="0.25">
      <c r="A12" s="1">
        <v>7</v>
      </c>
      <c r="B12">
        <v>2.9243169431228105E-2</v>
      </c>
      <c r="C12">
        <v>0.2</v>
      </c>
      <c r="D12">
        <v>0.2</v>
      </c>
      <c r="E12">
        <v>0.3</v>
      </c>
      <c r="F12">
        <v>0.3</v>
      </c>
      <c r="G12" s="2">
        <v>0</v>
      </c>
      <c r="H12">
        <f t="shared" si="2"/>
        <v>109.6618853671054</v>
      </c>
      <c r="J12">
        <f t="shared" si="3"/>
        <v>6.3937554694402658</v>
      </c>
      <c r="K12">
        <f t="shared" si="0"/>
        <v>19.952197277912472</v>
      </c>
      <c r="L12">
        <f t="shared" si="0"/>
        <v>23.764085985617573</v>
      </c>
      <c r="M12">
        <f t="shared" si="0"/>
        <v>20.262067141692611</v>
      </c>
      <c r="N12">
        <f t="shared" si="0"/>
        <v>14.800515492352591</v>
      </c>
      <c r="O12">
        <f t="shared" si="0"/>
        <v>9.9749861684422019</v>
      </c>
      <c r="P12">
        <f t="shared" si="0"/>
        <v>6.4306821012383297</v>
      </c>
      <c r="Q12">
        <f t="shared" si="0"/>
        <v>4.0421641992964883</v>
      </c>
      <c r="R12">
        <f t="shared" si="0"/>
        <v>2.5037994052808363</v>
      </c>
      <c r="S12">
        <f t="shared" si="0"/>
        <v>1.5376321258320207</v>
      </c>
      <c r="V12" s="1">
        <v>7</v>
      </c>
      <c r="W12">
        <f t="shared" si="4"/>
        <v>6224</v>
      </c>
      <c r="X12">
        <f t="shared" si="1"/>
        <v>3775</v>
      </c>
      <c r="Y12">
        <f t="shared" si="1"/>
        <v>2290</v>
      </c>
      <c r="Z12">
        <f t="shared" si="1"/>
        <v>1389</v>
      </c>
      <c r="AA12">
        <f t="shared" si="1"/>
        <v>842</v>
      </c>
      <c r="AB12">
        <f t="shared" si="1"/>
        <v>511</v>
      </c>
      <c r="AC12">
        <f t="shared" si="1"/>
        <v>310</v>
      </c>
      <c r="AD12">
        <f t="shared" si="1"/>
        <v>188</v>
      </c>
      <c r="AE12">
        <f t="shared" si="1"/>
        <v>114</v>
      </c>
      <c r="AF12">
        <f t="shared" si="1"/>
        <v>69</v>
      </c>
    </row>
    <row r="13" spans="1:32" x14ac:dyDescent="0.25">
      <c r="A13" s="1">
        <v>8</v>
      </c>
      <c r="B13">
        <v>1.9248973397055686E-2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2"/>
        <v>72.183650238958819</v>
      </c>
      <c r="J13">
        <f t="shared" si="3"/>
        <v>4.2086145699073194</v>
      </c>
      <c r="K13">
        <f t="shared" si="0"/>
        <v>13.133299915337355</v>
      </c>
      <c r="L13">
        <f t="shared" si="0"/>
        <v>15.6424309621519</v>
      </c>
      <c r="M13">
        <f t="shared" si="0"/>
        <v>13.337268119894677</v>
      </c>
      <c r="N13">
        <f t="shared" si="0"/>
        <v>9.7422657843227149</v>
      </c>
      <c r="O13">
        <f t="shared" si="0"/>
        <v>6.565917686996718</v>
      </c>
      <c r="P13">
        <f t="shared" si="0"/>
        <v>4.2329210923174641</v>
      </c>
      <c r="Q13">
        <f t="shared" si="0"/>
        <v>2.6607071891359406</v>
      </c>
      <c r="R13">
        <f t="shared" si="0"/>
        <v>1.6480966010595188</v>
      </c>
      <c r="S13">
        <f t="shared" si="0"/>
        <v>1.0121283178352034</v>
      </c>
      <c r="V13" s="1">
        <v>8</v>
      </c>
      <c r="W13">
        <f t="shared" si="4"/>
        <v>4097</v>
      </c>
      <c r="X13">
        <f t="shared" si="1"/>
        <v>2485</v>
      </c>
      <c r="Y13">
        <f t="shared" si="1"/>
        <v>1507</v>
      </c>
      <c r="Z13">
        <f t="shared" si="1"/>
        <v>914</v>
      </c>
      <c r="AA13">
        <f t="shared" si="1"/>
        <v>554</v>
      </c>
      <c r="AB13">
        <f t="shared" si="1"/>
        <v>336</v>
      </c>
      <c r="AC13">
        <f t="shared" si="1"/>
        <v>204</v>
      </c>
      <c r="AD13">
        <f t="shared" si="1"/>
        <v>124</v>
      </c>
      <c r="AE13">
        <f t="shared" si="1"/>
        <v>75</v>
      </c>
      <c r="AF13">
        <f t="shared" si="1"/>
        <v>46</v>
      </c>
    </row>
    <row r="14" spans="1:32" x14ac:dyDescent="0.25">
      <c r="A14" s="1">
        <v>9</v>
      </c>
      <c r="B14">
        <v>1.9248973397055686E-2</v>
      </c>
      <c r="C14">
        <v>0.4</v>
      </c>
      <c r="D14">
        <v>0.6</v>
      </c>
      <c r="E14" s="2">
        <v>0</v>
      </c>
      <c r="F14" s="2">
        <v>0</v>
      </c>
      <c r="G14" s="2">
        <v>0</v>
      </c>
      <c r="H14">
        <f t="shared" si="2"/>
        <v>72.183650238958819</v>
      </c>
      <c r="J14">
        <f t="shared" si="3"/>
        <v>4.2086145699073194</v>
      </c>
      <c r="K14">
        <f t="shared" si="0"/>
        <v>13.133299915337355</v>
      </c>
      <c r="L14">
        <f t="shared" si="0"/>
        <v>15.6424309621519</v>
      </c>
      <c r="M14">
        <f t="shared" si="0"/>
        <v>13.337268119894677</v>
      </c>
      <c r="N14">
        <f t="shared" si="0"/>
        <v>9.7422657843227149</v>
      </c>
      <c r="O14">
        <f t="shared" si="0"/>
        <v>6.565917686996718</v>
      </c>
      <c r="P14">
        <f t="shared" si="0"/>
        <v>4.2329210923174641</v>
      </c>
      <c r="Q14">
        <f t="shared" si="0"/>
        <v>2.6607071891359406</v>
      </c>
      <c r="R14">
        <f t="shared" si="0"/>
        <v>1.6480966010595188</v>
      </c>
      <c r="S14">
        <f t="shared" si="0"/>
        <v>1.0121283178352034</v>
      </c>
      <c r="V14" s="1">
        <v>9</v>
      </c>
      <c r="W14">
        <f t="shared" si="4"/>
        <v>4097</v>
      </c>
      <c r="X14">
        <f t="shared" si="1"/>
        <v>2485</v>
      </c>
      <c r="Y14">
        <f t="shared" si="1"/>
        <v>1507</v>
      </c>
      <c r="Z14">
        <f t="shared" si="1"/>
        <v>914</v>
      </c>
      <c r="AA14">
        <f t="shared" si="1"/>
        <v>554</v>
      </c>
      <c r="AB14">
        <f t="shared" si="1"/>
        <v>336</v>
      </c>
      <c r="AC14">
        <f t="shared" si="1"/>
        <v>204</v>
      </c>
      <c r="AD14">
        <f t="shared" si="1"/>
        <v>124</v>
      </c>
      <c r="AE14">
        <f t="shared" si="1"/>
        <v>75</v>
      </c>
      <c r="AF14">
        <f t="shared" si="1"/>
        <v>46</v>
      </c>
    </row>
    <row r="15" spans="1:32" x14ac:dyDescent="0.25">
      <c r="A15" s="1">
        <v>10</v>
      </c>
      <c r="B15">
        <v>4.4017515107221725E-2</v>
      </c>
      <c r="C15">
        <v>0.2</v>
      </c>
      <c r="D15">
        <v>0.3</v>
      </c>
      <c r="E15">
        <v>0.5</v>
      </c>
      <c r="F15" s="2">
        <v>0</v>
      </c>
      <c r="G15" s="2">
        <v>0</v>
      </c>
      <c r="H15">
        <f t="shared" si="2"/>
        <v>165.06568165208148</v>
      </c>
      <c r="J15">
        <f t="shared" si="3"/>
        <v>9.6240330115321946</v>
      </c>
      <c r="K15">
        <f t="shared" si="0"/>
        <v>30.032522540628637</v>
      </c>
      <c r="L15">
        <f t="shared" si="0"/>
        <v>35.770268210538077</v>
      </c>
      <c r="M15">
        <f t="shared" si="0"/>
        <v>30.49894603970564</v>
      </c>
      <c r="N15">
        <f t="shared" si="0"/>
        <v>22.278088420320024</v>
      </c>
      <c r="O15">
        <f t="shared" si="0"/>
        <v>15.014586753201085</v>
      </c>
      <c r="P15">
        <f t="shared" si="0"/>
        <v>9.679615857189626</v>
      </c>
      <c r="Q15">
        <f t="shared" si="0"/>
        <v>6.0843618242830031</v>
      </c>
      <c r="R15">
        <f t="shared" si="0"/>
        <v>3.7687784973714296</v>
      </c>
      <c r="S15">
        <f t="shared" si="0"/>
        <v>2.3144804973117448</v>
      </c>
      <c r="V15" s="1">
        <v>10</v>
      </c>
      <c r="W15">
        <f t="shared" si="4"/>
        <v>9369</v>
      </c>
      <c r="X15">
        <f t="shared" si="1"/>
        <v>5682</v>
      </c>
      <c r="Y15">
        <f t="shared" si="1"/>
        <v>3447</v>
      </c>
      <c r="Z15">
        <f t="shared" si="1"/>
        <v>2090</v>
      </c>
      <c r="AA15">
        <f t="shared" si="1"/>
        <v>1268</v>
      </c>
      <c r="AB15">
        <f t="shared" si="1"/>
        <v>769</v>
      </c>
      <c r="AC15">
        <f t="shared" si="1"/>
        <v>466</v>
      </c>
      <c r="AD15">
        <f t="shared" si="1"/>
        <v>283</v>
      </c>
      <c r="AE15">
        <f t="shared" si="1"/>
        <v>172</v>
      </c>
      <c r="AF15">
        <f t="shared" si="1"/>
        <v>104</v>
      </c>
    </row>
    <row r="16" spans="1:32" x14ac:dyDescent="0.25">
      <c r="A16" s="1">
        <v>11</v>
      </c>
      <c r="B16">
        <v>2.3160671066580762E-2</v>
      </c>
      <c r="C16">
        <v>0.2</v>
      </c>
      <c r="D16">
        <v>0.3</v>
      </c>
      <c r="E16">
        <v>0.5</v>
      </c>
      <c r="F16" s="2">
        <v>0</v>
      </c>
      <c r="G16" s="2">
        <v>0</v>
      </c>
      <c r="H16">
        <f t="shared" si="2"/>
        <v>86.852516499677861</v>
      </c>
      <c r="J16">
        <f t="shared" si="3"/>
        <v>5.0638720148344296</v>
      </c>
      <c r="K16">
        <f t="shared" si="0"/>
        <v>15.802195425362688</v>
      </c>
      <c r="L16">
        <f t="shared" si="0"/>
        <v>18.821221824303326</v>
      </c>
      <c r="M16">
        <f t="shared" si="0"/>
        <v>16.047613214475319</v>
      </c>
      <c r="N16">
        <f t="shared" si="0"/>
        <v>11.722049203331347</v>
      </c>
      <c r="O16">
        <f t="shared" si="0"/>
        <v>7.900216632957501</v>
      </c>
      <c r="P16">
        <f t="shared" si="0"/>
        <v>5.0931180093454893</v>
      </c>
      <c r="Q16">
        <f t="shared" si="0"/>
        <v>3.2014052251477554</v>
      </c>
      <c r="R16">
        <f t="shared" si="0"/>
        <v>1.9830160536731749</v>
      </c>
      <c r="S16">
        <f t="shared" si="0"/>
        <v>1.2178088962468236</v>
      </c>
      <c r="V16" s="1">
        <v>11</v>
      </c>
      <c r="W16">
        <f t="shared" si="4"/>
        <v>4930</v>
      </c>
      <c r="X16">
        <f t="shared" si="1"/>
        <v>2990</v>
      </c>
      <c r="Y16">
        <f t="shared" si="1"/>
        <v>1813</v>
      </c>
      <c r="Z16">
        <f t="shared" si="1"/>
        <v>1100</v>
      </c>
      <c r="AA16">
        <f t="shared" si="1"/>
        <v>667</v>
      </c>
      <c r="AB16">
        <f t="shared" si="1"/>
        <v>405</v>
      </c>
      <c r="AC16">
        <f t="shared" si="1"/>
        <v>245</v>
      </c>
      <c r="AD16">
        <f t="shared" si="1"/>
        <v>149</v>
      </c>
      <c r="AE16">
        <f t="shared" si="1"/>
        <v>90</v>
      </c>
      <c r="AF16">
        <f t="shared" si="1"/>
        <v>55</v>
      </c>
    </row>
    <row r="17" spans="1:32" x14ac:dyDescent="0.25">
      <c r="A17" s="1">
        <v>12</v>
      </c>
      <c r="B17">
        <v>3.8821433755867933E-2</v>
      </c>
      <c r="C17">
        <v>0.2</v>
      </c>
      <c r="D17">
        <v>0.3</v>
      </c>
      <c r="E17">
        <v>0.5</v>
      </c>
      <c r="F17" s="2">
        <v>0</v>
      </c>
      <c r="G17" s="2">
        <v>0</v>
      </c>
      <c r="H17">
        <f t="shared" si="2"/>
        <v>145.58037658450476</v>
      </c>
      <c r="J17">
        <f t="shared" si="3"/>
        <v>8.4879566488791998</v>
      </c>
      <c r="K17">
        <f t="shared" si="0"/>
        <v>26.487310369352066</v>
      </c>
      <c r="L17">
        <f t="shared" si="0"/>
        <v>31.547739448318008</v>
      </c>
      <c r="M17">
        <f t="shared" si="0"/>
        <v>26.898674548531439</v>
      </c>
      <c r="N17">
        <f t="shared" si="0"/>
        <v>19.648254375788881</v>
      </c>
      <c r="O17">
        <f t="shared" si="0"/>
        <v>13.242178337220512</v>
      </c>
      <c r="P17">
        <f t="shared" si="0"/>
        <v>8.5369781748648546</v>
      </c>
      <c r="Q17">
        <f t="shared" si="0"/>
        <v>5.3661286633915797</v>
      </c>
      <c r="R17">
        <f t="shared" si="0"/>
        <v>3.3238901473618219</v>
      </c>
      <c r="S17">
        <f t="shared" si="0"/>
        <v>2.0412658707963889</v>
      </c>
      <c r="V17" s="1">
        <v>12</v>
      </c>
      <c r="W17">
        <f t="shared" si="4"/>
        <v>8263</v>
      </c>
      <c r="X17">
        <f t="shared" si="1"/>
        <v>5012</v>
      </c>
      <c r="Y17">
        <f t="shared" si="1"/>
        <v>3040</v>
      </c>
      <c r="Z17">
        <f t="shared" si="1"/>
        <v>1844</v>
      </c>
      <c r="AA17">
        <f t="shared" si="1"/>
        <v>1118</v>
      </c>
      <c r="AB17">
        <f t="shared" si="1"/>
        <v>678</v>
      </c>
      <c r="AC17">
        <f t="shared" si="1"/>
        <v>411</v>
      </c>
      <c r="AD17">
        <f t="shared" si="1"/>
        <v>250</v>
      </c>
      <c r="AE17">
        <f t="shared" si="1"/>
        <v>151</v>
      </c>
      <c r="AF17">
        <f t="shared" si="1"/>
        <v>92</v>
      </c>
    </row>
    <row r="18" spans="1:32" x14ac:dyDescent="0.25">
      <c r="A18" s="1">
        <v>13</v>
      </c>
      <c r="B18">
        <v>1.9248973397055686E-2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72.183650238958819</v>
      </c>
      <c r="J18">
        <f t="shared" si="3"/>
        <v>4.2086145699073194</v>
      </c>
      <c r="K18">
        <f t="shared" si="0"/>
        <v>13.133299915337355</v>
      </c>
      <c r="L18">
        <f t="shared" si="0"/>
        <v>15.6424309621519</v>
      </c>
      <c r="M18">
        <f t="shared" si="0"/>
        <v>13.337268119894677</v>
      </c>
      <c r="N18">
        <f t="shared" si="0"/>
        <v>9.7422657843227149</v>
      </c>
      <c r="O18">
        <f t="shared" si="0"/>
        <v>6.565917686996718</v>
      </c>
      <c r="P18">
        <f t="shared" si="0"/>
        <v>4.2329210923174641</v>
      </c>
      <c r="Q18">
        <f t="shared" si="0"/>
        <v>2.6607071891359406</v>
      </c>
      <c r="R18">
        <f t="shared" si="0"/>
        <v>1.6480966010595188</v>
      </c>
      <c r="S18">
        <f t="shared" si="0"/>
        <v>1.0121283178352034</v>
      </c>
      <c r="V18" s="1">
        <v>13</v>
      </c>
      <c r="W18">
        <f t="shared" si="4"/>
        <v>4097</v>
      </c>
      <c r="X18">
        <f t="shared" si="1"/>
        <v>2485</v>
      </c>
      <c r="Y18">
        <f t="shared" si="1"/>
        <v>1507</v>
      </c>
      <c r="Z18">
        <f t="shared" si="1"/>
        <v>914</v>
      </c>
      <c r="AA18">
        <f t="shared" si="1"/>
        <v>554</v>
      </c>
      <c r="AB18">
        <f t="shared" si="1"/>
        <v>336</v>
      </c>
      <c r="AC18">
        <f t="shared" si="1"/>
        <v>204</v>
      </c>
      <c r="AD18">
        <f t="shared" si="1"/>
        <v>124</v>
      </c>
      <c r="AE18">
        <f t="shared" si="1"/>
        <v>75</v>
      </c>
      <c r="AF18">
        <f t="shared" si="1"/>
        <v>46</v>
      </c>
    </row>
    <row r="19" spans="1:32" x14ac:dyDescent="0.25">
      <c r="A19" s="1">
        <v>14</v>
      </c>
      <c r="B19">
        <v>1.298927638044863E-2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2"/>
        <v>48.709786426682363</v>
      </c>
      <c r="J19">
        <f t="shared" si="3"/>
        <v>2.839988226887515</v>
      </c>
      <c r="K19">
        <f t="shared" si="0"/>
        <v>8.8623979507256827</v>
      </c>
      <c r="L19">
        <f t="shared" si="0"/>
        <v>10.555568592585667</v>
      </c>
      <c r="M19">
        <f t="shared" si="0"/>
        <v>9.0000364277067053</v>
      </c>
      <c r="N19">
        <f t="shared" si="0"/>
        <v>6.5741159403187792</v>
      </c>
      <c r="O19">
        <f t="shared" si="0"/>
        <v>4.4307048364834749</v>
      </c>
      <c r="P19">
        <f t="shared" si="0"/>
        <v>2.8563903555060328</v>
      </c>
      <c r="Q19">
        <f t="shared" si="0"/>
        <v>1.7954547670796679</v>
      </c>
      <c r="R19">
        <f t="shared" si="0"/>
        <v>1.1121415054848884</v>
      </c>
      <c r="S19">
        <f t="shared" si="0"/>
        <v>0.68298782390394619</v>
      </c>
      <c r="V19" s="1">
        <v>14</v>
      </c>
      <c r="W19">
        <f t="shared" si="4"/>
        <v>2765</v>
      </c>
      <c r="X19">
        <f t="shared" si="1"/>
        <v>1677</v>
      </c>
      <c r="Y19">
        <f t="shared" si="1"/>
        <v>1017</v>
      </c>
      <c r="Z19">
        <f t="shared" si="1"/>
        <v>617</v>
      </c>
      <c r="AA19">
        <f t="shared" si="1"/>
        <v>374</v>
      </c>
      <c r="AB19">
        <f t="shared" si="1"/>
        <v>227</v>
      </c>
      <c r="AC19">
        <f t="shared" si="1"/>
        <v>138</v>
      </c>
      <c r="AD19">
        <f t="shared" si="1"/>
        <v>83</v>
      </c>
      <c r="AE19">
        <f t="shared" si="1"/>
        <v>51</v>
      </c>
      <c r="AF19">
        <f t="shared" si="1"/>
        <v>31</v>
      </c>
    </row>
    <row r="20" spans="1:32" x14ac:dyDescent="0.25">
      <c r="A20" s="1">
        <v>15</v>
      </c>
      <c r="B20">
        <v>2.8873460095583527E-2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108.27547535843823</v>
      </c>
      <c r="J20">
        <f t="shared" si="3"/>
        <v>6.3129218548609796</v>
      </c>
      <c r="K20">
        <f t="shared" si="0"/>
        <v>19.69994987300603</v>
      </c>
      <c r="L20">
        <f t="shared" si="0"/>
        <v>23.463646443227852</v>
      </c>
      <c r="M20">
        <f t="shared" si="0"/>
        <v>20.005902179842018</v>
      </c>
      <c r="N20">
        <f t="shared" si="0"/>
        <v>14.613398676484074</v>
      </c>
      <c r="O20">
        <f t="shared" si="0"/>
        <v>9.8488765304950778</v>
      </c>
      <c r="P20">
        <f t="shared" si="0"/>
        <v>6.3493816384761965</v>
      </c>
      <c r="Q20">
        <f t="shared" si="0"/>
        <v>3.9910607837039107</v>
      </c>
      <c r="R20">
        <f t="shared" si="0"/>
        <v>2.472144901589278</v>
      </c>
      <c r="S20">
        <f t="shared" si="0"/>
        <v>1.5181924767528052</v>
      </c>
      <c r="V20" s="1">
        <v>15</v>
      </c>
      <c r="W20">
        <f t="shared" si="4"/>
        <v>6145</v>
      </c>
      <c r="X20">
        <f t="shared" si="1"/>
        <v>3727</v>
      </c>
      <c r="Y20">
        <f t="shared" si="1"/>
        <v>2261</v>
      </c>
      <c r="Z20">
        <f t="shared" si="1"/>
        <v>1371</v>
      </c>
      <c r="AA20">
        <f t="shared" si="1"/>
        <v>832</v>
      </c>
      <c r="AB20">
        <f t="shared" si="1"/>
        <v>504</v>
      </c>
      <c r="AC20">
        <f t="shared" si="1"/>
        <v>306</v>
      </c>
      <c r="AD20">
        <f t="shared" si="1"/>
        <v>186</v>
      </c>
      <c r="AE20">
        <f t="shared" si="1"/>
        <v>113</v>
      </c>
      <c r="AF20">
        <f t="shared" si="1"/>
        <v>68</v>
      </c>
    </row>
    <row r="21" spans="1:32" x14ac:dyDescent="0.25">
      <c r="A21" s="1">
        <v>16</v>
      </c>
      <c r="B21">
        <v>6.7371406889694896E-2</v>
      </c>
      <c r="C21">
        <v>0.4</v>
      </c>
      <c r="D21">
        <v>0.6</v>
      </c>
      <c r="E21" s="2">
        <v>0</v>
      </c>
      <c r="F21" s="2">
        <v>0</v>
      </c>
      <c r="G21" s="2">
        <v>0</v>
      </c>
      <c r="H21">
        <f t="shared" si="2"/>
        <v>252.64277583635587</v>
      </c>
      <c r="J21">
        <f t="shared" si="3"/>
        <v>14.730150994675618</v>
      </c>
      <c r="K21">
        <f t="shared" si="0"/>
        <v>45.966549703680741</v>
      </c>
      <c r="L21">
        <f t="shared" si="0"/>
        <v>54.748508367531649</v>
      </c>
      <c r="M21">
        <f t="shared" si="0"/>
        <v>46.680438419631372</v>
      </c>
      <c r="N21">
        <f t="shared" si="0"/>
        <v>34.097930245129504</v>
      </c>
      <c r="O21">
        <f t="shared" si="0"/>
        <v>22.980711904488512</v>
      </c>
      <c r="P21">
        <f t="shared" si="0"/>
        <v>14.815223823111126</v>
      </c>
      <c r="Q21">
        <f t="shared" si="0"/>
        <v>9.3124751619757919</v>
      </c>
      <c r="R21">
        <f t="shared" si="0"/>
        <v>5.7683381037083157</v>
      </c>
      <c r="S21">
        <f t="shared" si="0"/>
        <v>3.542449112423212</v>
      </c>
      <c r="V21" s="1">
        <v>16</v>
      </c>
      <c r="W21">
        <f t="shared" si="4"/>
        <v>14339</v>
      </c>
      <c r="X21">
        <f t="shared" si="1"/>
        <v>8697</v>
      </c>
      <c r="Y21">
        <f t="shared" si="1"/>
        <v>5275</v>
      </c>
      <c r="Z21">
        <f t="shared" si="1"/>
        <v>3200</v>
      </c>
      <c r="AA21">
        <f t="shared" si="1"/>
        <v>1941</v>
      </c>
      <c r="AB21">
        <f t="shared" si="1"/>
        <v>1177</v>
      </c>
      <c r="AC21">
        <f t="shared" si="1"/>
        <v>714</v>
      </c>
      <c r="AD21">
        <f t="shared" si="1"/>
        <v>433</v>
      </c>
      <c r="AE21">
        <f t="shared" si="1"/>
        <v>263</v>
      </c>
      <c r="AF21">
        <f t="shared" si="1"/>
        <v>159</v>
      </c>
    </row>
    <row r="22" spans="1:32" x14ac:dyDescent="0.25">
      <c r="A22" s="1">
        <v>17</v>
      </c>
      <c r="B22">
        <v>9.6650022163686997E-2</v>
      </c>
      <c r="C22">
        <v>0.4</v>
      </c>
      <c r="D22">
        <v>0.6</v>
      </c>
      <c r="E22" s="2">
        <v>0</v>
      </c>
      <c r="F22" s="2">
        <v>0</v>
      </c>
      <c r="G22" s="2">
        <v>0</v>
      </c>
      <c r="H22">
        <f t="shared" si="2"/>
        <v>362.43758311382624</v>
      </c>
      <c r="J22">
        <f t="shared" si="3"/>
        <v>21.131656378213744</v>
      </c>
      <c r="K22">
        <f t="shared" si="3"/>
        <v>65.942931174389827</v>
      </c>
      <c r="L22">
        <f t="shared" si="3"/>
        <v>78.541398961940246</v>
      </c>
      <c r="M22">
        <f t="shared" si="3"/>
        <v>66.967065349470985</v>
      </c>
      <c r="N22">
        <f t="shared" si="3"/>
        <v>48.916385542064553</v>
      </c>
      <c r="O22">
        <f t="shared" si="3"/>
        <v>32.967788820896018</v>
      </c>
      <c r="P22">
        <f t="shared" si="3"/>
        <v>21.253700597466601</v>
      </c>
      <c r="Q22">
        <f t="shared" si="3"/>
        <v>13.35953889574208</v>
      </c>
      <c r="R22">
        <f t="shared" si="3"/>
        <v>8.2751723811236815</v>
      </c>
      <c r="S22">
        <f t="shared" si="3"/>
        <v>5.0819450125184602</v>
      </c>
      <c r="V22" s="1">
        <v>17</v>
      </c>
      <c r="W22">
        <f t="shared" si="4"/>
        <v>20571</v>
      </c>
      <c r="X22">
        <f t="shared" si="4"/>
        <v>12477</v>
      </c>
      <c r="Y22">
        <f t="shared" si="4"/>
        <v>7568</v>
      </c>
      <c r="Z22">
        <f t="shared" si="4"/>
        <v>4590</v>
      </c>
      <c r="AA22">
        <f t="shared" si="4"/>
        <v>2784</v>
      </c>
      <c r="AB22">
        <f t="shared" si="4"/>
        <v>1689</v>
      </c>
      <c r="AC22">
        <f t="shared" si="4"/>
        <v>1024</v>
      </c>
      <c r="AD22">
        <f t="shared" si="4"/>
        <v>621</v>
      </c>
      <c r="AE22">
        <f t="shared" si="4"/>
        <v>377</v>
      </c>
      <c r="AF22">
        <f t="shared" si="4"/>
        <v>229</v>
      </c>
    </row>
    <row r="23" spans="1:32" x14ac:dyDescent="0.25">
      <c r="A23" s="1">
        <v>18</v>
      </c>
      <c r="B23">
        <v>1.9248973397055686E-2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72.183650238958819</v>
      </c>
      <c r="J23">
        <f t="shared" si="3"/>
        <v>4.2086145699073194</v>
      </c>
      <c r="K23">
        <f t="shared" si="3"/>
        <v>13.133299915337355</v>
      </c>
      <c r="L23">
        <f t="shared" si="3"/>
        <v>15.6424309621519</v>
      </c>
      <c r="M23">
        <f t="shared" si="3"/>
        <v>13.337268119894677</v>
      </c>
      <c r="N23">
        <f t="shared" si="3"/>
        <v>9.7422657843227149</v>
      </c>
      <c r="O23">
        <f t="shared" si="3"/>
        <v>6.565917686996718</v>
      </c>
      <c r="P23">
        <f t="shared" si="3"/>
        <v>4.2329210923174641</v>
      </c>
      <c r="Q23">
        <f t="shared" si="3"/>
        <v>2.6607071891359406</v>
      </c>
      <c r="R23">
        <f t="shared" si="3"/>
        <v>1.6480966010595188</v>
      </c>
      <c r="S23">
        <f t="shared" si="3"/>
        <v>1.0121283178352034</v>
      </c>
      <c r="V23" s="1">
        <v>18</v>
      </c>
      <c r="W23">
        <f t="shared" si="4"/>
        <v>4097</v>
      </c>
      <c r="X23">
        <f t="shared" si="4"/>
        <v>2485</v>
      </c>
      <c r="Y23">
        <f t="shared" si="4"/>
        <v>1507</v>
      </c>
      <c r="Z23">
        <f t="shared" si="4"/>
        <v>914</v>
      </c>
      <c r="AA23">
        <f t="shared" si="4"/>
        <v>554</v>
      </c>
      <c r="AB23">
        <f t="shared" si="4"/>
        <v>336</v>
      </c>
      <c r="AC23">
        <f t="shared" si="4"/>
        <v>204</v>
      </c>
      <c r="AD23">
        <f t="shared" si="4"/>
        <v>124</v>
      </c>
      <c r="AE23">
        <f t="shared" si="4"/>
        <v>75</v>
      </c>
      <c r="AF23">
        <f t="shared" si="4"/>
        <v>46</v>
      </c>
    </row>
    <row r="24" spans="1:32" x14ac:dyDescent="0.25">
      <c r="A24" s="1">
        <v>19</v>
      </c>
      <c r="B24">
        <v>1.9248973397055686E-2</v>
      </c>
      <c r="C24">
        <v>0.5</v>
      </c>
      <c r="D24">
        <v>0.5</v>
      </c>
      <c r="E24" s="2">
        <v>0</v>
      </c>
      <c r="F24" s="2">
        <v>0</v>
      </c>
      <c r="G24" s="2">
        <v>0</v>
      </c>
      <c r="H24">
        <f t="shared" si="2"/>
        <v>72.183650238958819</v>
      </c>
      <c r="J24">
        <f t="shared" si="3"/>
        <v>4.2086145699073194</v>
      </c>
      <c r="K24">
        <f t="shared" si="3"/>
        <v>13.133299915337355</v>
      </c>
      <c r="L24">
        <f t="shared" si="3"/>
        <v>15.6424309621519</v>
      </c>
      <c r="M24">
        <f t="shared" si="3"/>
        <v>13.337268119894677</v>
      </c>
      <c r="N24">
        <f t="shared" si="3"/>
        <v>9.7422657843227149</v>
      </c>
      <c r="O24">
        <f t="shared" si="3"/>
        <v>6.565917686996718</v>
      </c>
      <c r="P24">
        <f t="shared" si="3"/>
        <v>4.2329210923174641</v>
      </c>
      <c r="Q24">
        <f t="shared" si="3"/>
        <v>2.6607071891359406</v>
      </c>
      <c r="R24">
        <f t="shared" si="3"/>
        <v>1.6480966010595188</v>
      </c>
      <c r="S24">
        <f t="shared" si="3"/>
        <v>1.0121283178352034</v>
      </c>
      <c r="V24" s="1">
        <v>19</v>
      </c>
      <c r="W24">
        <f t="shared" si="4"/>
        <v>4097</v>
      </c>
      <c r="X24">
        <f t="shared" si="4"/>
        <v>2485</v>
      </c>
      <c r="Y24">
        <f t="shared" si="4"/>
        <v>1507</v>
      </c>
      <c r="Z24">
        <f t="shared" si="4"/>
        <v>914</v>
      </c>
      <c r="AA24">
        <f t="shared" si="4"/>
        <v>554</v>
      </c>
      <c r="AB24">
        <f t="shared" si="4"/>
        <v>336</v>
      </c>
      <c r="AC24">
        <f t="shared" si="4"/>
        <v>204</v>
      </c>
      <c r="AD24">
        <f t="shared" si="4"/>
        <v>124</v>
      </c>
      <c r="AE24">
        <f t="shared" si="4"/>
        <v>75</v>
      </c>
      <c r="AF24">
        <f t="shared" si="4"/>
        <v>46</v>
      </c>
    </row>
    <row r="25" spans="1:32" x14ac:dyDescent="0.25">
      <c r="A25" s="1">
        <v>20</v>
      </c>
      <c r="B25">
        <v>5.6952885245135218E-3</v>
      </c>
      <c r="C25">
        <v>0.1</v>
      </c>
      <c r="D25">
        <v>0.1</v>
      </c>
      <c r="E25">
        <v>0.4</v>
      </c>
      <c r="F25">
        <v>0.4</v>
      </c>
      <c r="G25" s="2">
        <v>0</v>
      </c>
      <c r="H25">
        <f t="shared" si="2"/>
        <v>21.357331966925706</v>
      </c>
      <c r="J25">
        <f t="shared" si="3"/>
        <v>1.2452235124268964</v>
      </c>
      <c r="K25">
        <f t="shared" si="3"/>
        <v>3.8858141031176396</v>
      </c>
      <c r="L25">
        <f t="shared" si="3"/>
        <v>4.6282030587597784</v>
      </c>
      <c r="M25">
        <f t="shared" si="3"/>
        <v>3.9461631799654797</v>
      </c>
      <c r="N25">
        <f t="shared" si="3"/>
        <v>2.8824921402146493</v>
      </c>
      <c r="O25">
        <f t="shared" si="3"/>
        <v>1.942690391030031</v>
      </c>
      <c r="P25">
        <f t="shared" si="3"/>
        <v>1.2524152028769699</v>
      </c>
      <c r="Q25">
        <f t="shared" si="3"/>
        <v>0.78723653510240821</v>
      </c>
      <c r="R25">
        <f t="shared" si="3"/>
        <v>0.48763045517740461</v>
      </c>
      <c r="S25">
        <f t="shared" si="3"/>
        <v>0.29946338825444702</v>
      </c>
      <c r="V25" s="1">
        <v>20</v>
      </c>
      <c r="W25">
        <f t="shared" si="4"/>
        <v>1212</v>
      </c>
      <c r="X25">
        <f t="shared" si="4"/>
        <v>735</v>
      </c>
      <c r="Y25">
        <f t="shared" si="4"/>
        <v>446</v>
      </c>
      <c r="Z25">
        <f t="shared" si="4"/>
        <v>270</v>
      </c>
      <c r="AA25">
        <f t="shared" si="4"/>
        <v>164</v>
      </c>
      <c r="AB25">
        <f t="shared" si="4"/>
        <v>100</v>
      </c>
      <c r="AC25">
        <f t="shared" si="4"/>
        <v>60</v>
      </c>
      <c r="AD25">
        <f t="shared" si="4"/>
        <v>37</v>
      </c>
      <c r="AE25">
        <f t="shared" si="4"/>
        <v>22</v>
      </c>
      <c r="AF25">
        <f t="shared" si="4"/>
        <v>13</v>
      </c>
    </row>
    <row r="26" spans="1:32" x14ac:dyDescent="0.25">
      <c r="A26" s="1">
        <v>21</v>
      </c>
      <c r="B26">
        <v>3.959812448350794E-2</v>
      </c>
      <c r="C26">
        <v>0.2</v>
      </c>
      <c r="D26">
        <v>0.2</v>
      </c>
      <c r="E26">
        <v>0.3</v>
      </c>
      <c r="F26">
        <v>0.3</v>
      </c>
      <c r="G26" s="2">
        <v>0</v>
      </c>
      <c r="H26">
        <f t="shared" si="2"/>
        <v>148.49296681315477</v>
      </c>
      <c r="J26">
        <f t="shared" si="3"/>
        <v>8.6577730772793569</v>
      </c>
      <c r="K26">
        <f t="shared" si="3"/>
        <v>27.017235371436488</v>
      </c>
      <c r="L26">
        <f t="shared" si="3"/>
        <v>32.17890719090061</v>
      </c>
      <c r="M26">
        <f t="shared" si="3"/>
        <v>27.436829610990785</v>
      </c>
      <c r="N26">
        <f t="shared" si="3"/>
        <v>20.041352092992089</v>
      </c>
      <c r="O26">
        <f t="shared" si="3"/>
        <v>13.507111291344593</v>
      </c>
      <c r="P26">
        <f t="shared" si="3"/>
        <v>8.7077753646899314</v>
      </c>
      <c r="Q26">
        <f t="shared" si="3"/>
        <v>5.4734874591122429</v>
      </c>
      <c r="R26">
        <f t="shared" si="3"/>
        <v>3.3903903872392238</v>
      </c>
      <c r="S26">
        <f t="shared" si="3"/>
        <v>2.0821049671694309</v>
      </c>
      <c r="V26" s="1">
        <v>21</v>
      </c>
      <c r="W26">
        <f t="shared" si="4"/>
        <v>8428</v>
      </c>
      <c r="X26">
        <f t="shared" si="4"/>
        <v>5112</v>
      </c>
      <c r="Y26">
        <f t="shared" si="4"/>
        <v>3101</v>
      </c>
      <c r="Z26">
        <f t="shared" si="4"/>
        <v>1881</v>
      </c>
      <c r="AA26">
        <f t="shared" si="4"/>
        <v>1141</v>
      </c>
      <c r="AB26">
        <f t="shared" si="4"/>
        <v>692</v>
      </c>
      <c r="AC26">
        <f t="shared" si="4"/>
        <v>420</v>
      </c>
      <c r="AD26">
        <f t="shared" si="4"/>
        <v>255</v>
      </c>
      <c r="AE26">
        <f t="shared" si="4"/>
        <v>154</v>
      </c>
      <c r="AF26">
        <f t="shared" si="4"/>
        <v>94</v>
      </c>
    </row>
    <row r="27" spans="1:32" x14ac:dyDescent="0.25">
      <c r="A27" s="1">
        <v>22</v>
      </c>
      <c r="B27">
        <v>3.4419191327131483E-2</v>
      </c>
      <c r="C27">
        <v>0.2</v>
      </c>
      <c r="D27">
        <v>0.3</v>
      </c>
      <c r="E27">
        <v>0.4</v>
      </c>
      <c r="F27">
        <v>0.1</v>
      </c>
      <c r="G27" s="2">
        <v>0</v>
      </c>
      <c r="H27">
        <f t="shared" si="2"/>
        <v>129.07196747674305</v>
      </c>
      <c r="J27">
        <f t="shared" si="3"/>
        <v>7.5254460129260963</v>
      </c>
      <c r="K27">
        <f t="shared" si="3"/>
        <v>23.483723168932197</v>
      </c>
      <c r="L27">
        <f t="shared" si="3"/>
        <v>27.97031368904614</v>
      </c>
      <c r="M27">
        <f t="shared" si="3"/>
        <v>23.848439796281468</v>
      </c>
      <c r="N27">
        <f t="shared" si="3"/>
        <v>17.420197070959677</v>
      </c>
      <c r="O27">
        <f t="shared" si="3"/>
        <v>11.740552207397435</v>
      </c>
      <c r="P27">
        <f t="shared" si="3"/>
        <v>7.5689086344423142</v>
      </c>
      <c r="Q27">
        <f t="shared" si="3"/>
        <v>4.7576246233657375</v>
      </c>
      <c r="R27">
        <f t="shared" si="3"/>
        <v>2.9469702652370784</v>
      </c>
      <c r="S27">
        <f t="shared" si="3"/>
        <v>1.8097920081548977</v>
      </c>
      <c r="V27" s="1">
        <v>22</v>
      </c>
      <c r="W27">
        <f t="shared" si="4"/>
        <v>7326</v>
      </c>
      <c r="X27">
        <f t="shared" si="4"/>
        <v>4443</v>
      </c>
      <c r="Y27">
        <f t="shared" si="4"/>
        <v>2695</v>
      </c>
      <c r="Z27">
        <f t="shared" si="4"/>
        <v>1635</v>
      </c>
      <c r="AA27">
        <f t="shared" si="4"/>
        <v>991</v>
      </c>
      <c r="AB27">
        <f t="shared" si="4"/>
        <v>601</v>
      </c>
      <c r="AC27">
        <f t="shared" si="4"/>
        <v>365</v>
      </c>
      <c r="AD27">
        <f t="shared" si="4"/>
        <v>221</v>
      </c>
      <c r="AE27">
        <f t="shared" si="4"/>
        <v>134</v>
      </c>
      <c r="AF27">
        <f t="shared" si="4"/>
        <v>81</v>
      </c>
    </row>
    <row r="28" spans="1:32" x14ac:dyDescent="0.25">
      <c r="A28" s="1">
        <v>23</v>
      </c>
      <c r="B28">
        <v>9.9072684523808352E-2</v>
      </c>
      <c r="C28">
        <v>0.2</v>
      </c>
      <c r="D28">
        <v>0.3</v>
      </c>
      <c r="E28">
        <v>0.3</v>
      </c>
      <c r="F28">
        <v>0.2</v>
      </c>
      <c r="G28" s="2">
        <v>0</v>
      </c>
      <c r="H28">
        <f t="shared" si="2"/>
        <v>371.52256696428134</v>
      </c>
      <c r="J28">
        <f t="shared" si="3"/>
        <v>21.66134967127697</v>
      </c>
      <c r="K28">
        <f t="shared" si="3"/>
        <v>67.595879137523269</v>
      </c>
      <c r="L28">
        <f t="shared" si="3"/>
        <v>80.510144407793433</v>
      </c>
      <c r="M28">
        <f t="shared" si="3"/>
        <v>68.645684608504183</v>
      </c>
      <c r="N28">
        <f t="shared" si="3"/>
        <v>50.142540315678978</v>
      </c>
      <c r="O28">
        <f t="shared" si="3"/>
        <v>33.794170639386927</v>
      </c>
      <c r="P28">
        <f t="shared" si="3"/>
        <v>21.786453092479654</v>
      </c>
      <c r="Q28">
        <f t="shared" si="3"/>
        <v>13.694413645966938</v>
      </c>
      <c r="R28">
        <f t="shared" si="3"/>
        <v>8.4826006693170442</v>
      </c>
      <c r="S28">
        <f t="shared" si="3"/>
        <v>5.2093307763539149</v>
      </c>
      <c r="V28" s="1">
        <v>23</v>
      </c>
      <c r="W28">
        <f t="shared" si="4"/>
        <v>21087</v>
      </c>
      <c r="X28">
        <f t="shared" si="4"/>
        <v>12790</v>
      </c>
      <c r="Y28">
        <f t="shared" si="4"/>
        <v>7757</v>
      </c>
      <c r="Z28">
        <f t="shared" si="4"/>
        <v>4705</v>
      </c>
      <c r="AA28">
        <f t="shared" si="4"/>
        <v>2854</v>
      </c>
      <c r="AB28">
        <f t="shared" si="4"/>
        <v>1731</v>
      </c>
      <c r="AC28">
        <f t="shared" si="4"/>
        <v>1050</v>
      </c>
      <c r="AD28">
        <f t="shared" si="4"/>
        <v>637</v>
      </c>
      <c r="AE28">
        <f t="shared" si="4"/>
        <v>386</v>
      </c>
      <c r="AF28">
        <f t="shared" si="4"/>
        <v>234</v>
      </c>
    </row>
    <row r="29" spans="1:32" x14ac:dyDescent="0.25">
      <c r="A29" s="1">
        <v>24</v>
      </c>
      <c r="B29">
        <v>5.1330965562148105E-2</v>
      </c>
      <c r="C29">
        <v>0.1</v>
      </c>
      <c r="D29">
        <v>0.2</v>
      </c>
      <c r="E29">
        <v>0.3</v>
      </c>
      <c r="F29">
        <v>0.2</v>
      </c>
      <c r="G29">
        <v>0.2</v>
      </c>
      <c r="H29">
        <f t="shared" si="2"/>
        <v>192.49112085805538</v>
      </c>
      <c r="J29">
        <f t="shared" si="3"/>
        <v>11.223053047873794</v>
      </c>
      <c r="K29">
        <f t="shared" si="3"/>
        <v>35.022385441847057</v>
      </c>
      <c r="L29">
        <f t="shared" si="3"/>
        <v>41.713449775421061</v>
      </c>
      <c r="M29">
        <f t="shared" si="3"/>
        <v>35.566304572906098</v>
      </c>
      <c r="N29">
        <f t="shared" si="3"/>
        <v>25.979562606120858</v>
      </c>
      <c r="O29">
        <f t="shared" si="3"/>
        <v>17.509239985062287</v>
      </c>
      <c r="P29">
        <f t="shared" si="3"/>
        <v>11.287870907976481</v>
      </c>
      <c r="Q29">
        <f t="shared" si="3"/>
        <v>7.0952702920451616</v>
      </c>
      <c r="R29">
        <f t="shared" si="3"/>
        <v>4.3949559348977871</v>
      </c>
      <c r="S29">
        <f t="shared" si="3"/>
        <v>2.6990282939047807</v>
      </c>
      <c r="V29" s="1">
        <v>24</v>
      </c>
      <c r="W29">
        <f t="shared" si="4"/>
        <v>10925</v>
      </c>
      <c r="X29">
        <f t="shared" si="4"/>
        <v>6627</v>
      </c>
      <c r="Y29">
        <f t="shared" si="4"/>
        <v>4019</v>
      </c>
      <c r="Z29">
        <f t="shared" si="4"/>
        <v>2438</v>
      </c>
      <c r="AA29">
        <f t="shared" si="4"/>
        <v>1479</v>
      </c>
      <c r="AB29">
        <f t="shared" si="4"/>
        <v>897</v>
      </c>
      <c r="AC29">
        <f t="shared" si="4"/>
        <v>544</v>
      </c>
      <c r="AD29">
        <f t="shared" si="4"/>
        <v>330</v>
      </c>
      <c r="AE29">
        <f t="shared" si="4"/>
        <v>200</v>
      </c>
      <c r="AF29">
        <f t="shared" si="4"/>
        <v>121</v>
      </c>
    </row>
    <row r="30" spans="1:32" x14ac:dyDescent="0.25">
      <c r="A30" s="1">
        <v>25</v>
      </c>
      <c r="B30">
        <v>3.552371339756337E-2</v>
      </c>
      <c r="C30">
        <v>0.2</v>
      </c>
      <c r="D30">
        <v>0.2</v>
      </c>
      <c r="E30">
        <v>0.2</v>
      </c>
      <c r="F30">
        <v>0.2</v>
      </c>
      <c r="G30">
        <v>0.2</v>
      </c>
      <c r="H30">
        <f t="shared" si="2"/>
        <v>133.21392524086264</v>
      </c>
      <c r="J30">
        <f t="shared" si="3"/>
        <v>7.7669398101545184</v>
      </c>
      <c r="K30">
        <f t="shared" si="3"/>
        <v>24.237322818891201</v>
      </c>
      <c r="L30">
        <f t="shared" si="3"/>
        <v>28.867889361084146</v>
      </c>
      <c r="M30">
        <f t="shared" si="3"/>
        <v>24.613743311114348</v>
      </c>
      <c r="N30">
        <f t="shared" si="3"/>
        <v>17.97921636787677</v>
      </c>
      <c r="O30">
        <f t="shared" si="3"/>
        <v>12.117310014077987</v>
      </c>
      <c r="P30">
        <f t="shared" si="3"/>
        <v>7.8117971601013725</v>
      </c>
      <c r="Q30">
        <f t="shared" si="3"/>
        <v>4.9102982103013897</v>
      </c>
      <c r="R30">
        <f t="shared" si="3"/>
        <v>3.041539416148392</v>
      </c>
      <c r="S30">
        <f t="shared" si="3"/>
        <v>1.8678687711125046</v>
      </c>
      <c r="V30" s="1">
        <v>25</v>
      </c>
      <c r="W30">
        <f t="shared" si="4"/>
        <v>7561</v>
      </c>
      <c r="X30">
        <f t="shared" si="4"/>
        <v>4586</v>
      </c>
      <c r="Y30">
        <f t="shared" si="4"/>
        <v>2782</v>
      </c>
      <c r="Z30">
        <f t="shared" si="4"/>
        <v>1687</v>
      </c>
      <c r="AA30">
        <f t="shared" si="4"/>
        <v>1023</v>
      </c>
      <c r="AB30">
        <f t="shared" si="4"/>
        <v>621</v>
      </c>
      <c r="AC30">
        <f t="shared" si="4"/>
        <v>376</v>
      </c>
      <c r="AD30">
        <f t="shared" si="4"/>
        <v>228</v>
      </c>
      <c r="AE30">
        <f t="shared" si="4"/>
        <v>138</v>
      </c>
      <c r="AF30">
        <f t="shared" si="4"/>
        <v>84</v>
      </c>
    </row>
    <row r="32" spans="1:32" x14ac:dyDescent="0.25">
      <c r="I32" t="s">
        <v>25</v>
      </c>
      <c r="J32">
        <v>2</v>
      </c>
      <c r="K32">
        <v>7</v>
      </c>
      <c r="L32">
        <v>12</v>
      </c>
      <c r="M32">
        <v>17</v>
      </c>
      <c r="N32">
        <v>22</v>
      </c>
      <c r="O32">
        <v>27</v>
      </c>
      <c r="P32">
        <v>32</v>
      </c>
      <c r="Q32">
        <v>37</v>
      </c>
      <c r="R32">
        <v>42</v>
      </c>
      <c r="S32">
        <v>47</v>
      </c>
      <c r="V32" s="1" t="s">
        <v>26</v>
      </c>
      <c r="W32">
        <f>ROUND((274*(J$34*$O$42)),0)</f>
        <v>9120</v>
      </c>
      <c r="X32">
        <f t="shared" ref="X32:AF32" si="5">ROUND((274*(K$34*$O$42)),0)</f>
        <v>46920</v>
      </c>
      <c r="Y32">
        <f t="shared" si="5"/>
        <v>92136</v>
      </c>
      <c r="Z32">
        <f t="shared" si="5"/>
        <v>129521</v>
      </c>
      <c r="AA32">
        <f t="shared" si="5"/>
        <v>155985</v>
      </c>
      <c r="AB32">
        <f t="shared" si="5"/>
        <v>173326</v>
      </c>
      <c r="AC32">
        <f t="shared" si="5"/>
        <v>184228</v>
      </c>
      <c r="AD32">
        <f t="shared" si="5"/>
        <v>190924</v>
      </c>
      <c r="AE32">
        <f t="shared" si="5"/>
        <v>194981</v>
      </c>
      <c r="AF32">
        <f t="shared" si="5"/>
        <v>197421</v>
      </c>
    </row>
    <row r="33" spans="8:41" x14ac:dyDescent="0.25">
      <c r="I33" t="s">
        <v>27</v>
      </c>
      <c r="J33">
        <f>($I$42*(1-(EXP(-$J$42*(J32-$K$42)))))</f>
        <v>60.553813123826544</v>
      </c>
      <c r="K33">
        <f t="shared" ref="K33:S33" si="6">($I$42*(1-(EXP(-$J$42*(K32-$K$42)))))</f>
        <v>103.22897930660389</v>
      </c>
      <c r="L33">
        <f t="shared" si="6"/>
        <v>128.60024249030778</v>
      </c>
      <c r="M33">
        <f t="shared" si="6"/>
        <v>143.68397978097943</v>
      </c>
      <c r="N33">
        <f t="shared" si="6"/>
        <v>152.65157154046801</v>
      </c>
      <c r="O33">
        <f t="shared" si="6"/>
        <v>157.98298910729213</v>
      </c>
      <c r="P33">
        <f t="shared" si="6"/>
        <v>161.15262640057836</v>
      </c>
      <c r="Q33">
        <f t="shared" si="6"/>
        <v>163.03704090104964</v>
      </c>
      <c r="R33">
        <f t="shared" si="6"/>
        <v>164.15736404247281</v>
      </c>
      <c r="S33">
        <f t="shared" si="6"/>
        <v>164.82341917041538</v>
      </c>
      <c r="V33" s="1" t="s">
        <v>28</v>
      </c>
      <c r="W33">
        <f>ROUND((726*(J$34*$O$42)),0)</f>
        <v>24163</v>
      </c>
      <c r="X33">
        <f t="shared" ref="X33:AF33" si="7">ROUND((726*(K$34*$O$42)),0)</f>
        <v>124320</v>
      </c>
      <c r="Y33">
        <f t="shared" si="7"/>
        <v>244128</v>
      </c>
      <c r="Z33">
        <f t="shared" si="7"/>
        <v>343184</v>
      </c>
      <c r="AA33">
        <f t="shared" si="7"/>
        <v>413302</v>
      </c>
      <c r="AB33">
        <f t="shared" si="7"/>
        <v>459251</v>
      </c>
      <c r="AC33">
        <f t="shared" si="7"/>
        <v>488138</v>
      </c>
      <c r="AD33">
        <f t="shared" si="7"/>
        <v>505879</v>
      </c>
      <c r="AE33">
        <f t="shared" si="7"/>
        <v>516630</v>
      </c>
      <c r="AF33">
        <f t="shared" si="7"/>
        <v>523094</v>
      </c>
    </row>
    <row r="34" spans="8:41" x14ac:dyDescent="0.25">
      <c r="I34" t="s">
        <v>29</v>
      </c>
      <c r="J34">
        <f>($L$42*(J33^$M$42))</f>
        <v>1027.2501311883466</v>
      </c>
      <c r="K34">
        <f t="shared" ref="K34:S34" si="8">($L$42*(K33^$M$42))</f>
        <v>5285.1601777198002</v>
      </c>
      <c r="L34">
        <f t="shared" si="8"/>
        <v>10378.528442453911</v>
      </c>
      <c r="M34">
        <f t="shared" si="8"/>
        <v>14589.67628218272</v>
      </c>
      <c r="N34">
        <f t="shared" si="8"/>
        <v>17570.57558269742</v>
      </c>
      <c r="O34">
        <f t="shared" si="8"/>
        <v>19523.99508902225</v>
      </c>
      <c r="P34">
        <f t="shared" si="8"/>
        <v>20752.03395962893</v>
      </c>
      <c r="Q34">
        <f t="shared" si="8"/>
        <v>21506.256477880615</v>
      </c>
      <c r="R34">
        <f t="shared" si="8"/>
        <v>21963.302461604992</v>
      </c>
      <c r="S34">
        <f t="shared" si="8"/>
        <v>22238.105976832387</v>
      </c>
      <c r="V34" t="s">
        <v>30</v>
      </c>
    </row>
    <row r="35" spans="8:41" x14ac:dyDescent="0.25">
      <c r="H35">
        <v>100</v>
      </c>
      <c r="I35" t="s">
        <v>31</v>
      </c>
      <c r="J35">
        <f>($H$35*(EXP(-$N$42*J32)))</f>
        <v>81.873075307798189</v>
      </c>
      <c r="K35">
        <f t="shared" ref="K35:S35" si="9">($H$35*(EXP(-$N$42*K32)))</f>
        <v>49.658530379140949</v>
      </c>
      <c r="L35">
        <f t="shared" si="9"/>
        <v>30.119421191220201</v>
      </c>
      <c r="M35">
        <f t="shared" si="9"/>
        <v>18.268352405273461</v>
      </c>
      <c r="N35">
        <f t="shared" si="9"/>
        <v>11.080315836233387</v>
      </c>
      <c r="O35">
        <f t="shared" si="9"/>
        <v>6.7205512739749755</v>
      </c>
      <c r="P35">
        <f t="shared" si="9"/>
        <v>4.0762203978366207</v>
      </c>
      <c r="Q35">
        <f t="shared" si="9"/>
        <v>2.4723526470339388</v>
      </c>
      <c r="R35">
        <f t="shared" si="9"/>
        <v>1.4995576820477703</v>
      </c>
      <c r="S35">
        <f t="shared" si="9"/>
        <v>0.90952771016958156</v>
      </c>
      <c r="W35">
        <f>SUM(W32:W33)</f>
        <v>33283</v>
      </c>
      <c r="X35">
        <f t="shared" ref="X35:AF35" si="10">SUM(X32:X33)</f>
        <v>171240</v>
      </c>
      <c r="Y35">
        <f t="shared" si="10"/>
        <v>336264</v>
      </c>
      <c r="Z35">
        <f t="shared" si="10"/>
        <v>472705</v>
      </c>
      <c r="AA35">
        <f t="shared" si="10"/>
        <v>569287</v>
      </c>
      <c r="AB35">
        <f t="shared" si="10"/>
        <v>632577</v>
      </c>
      <c r="AC35">
        <f t="shared" si="10"/>
        <v>672366</v>
      </c>
      <c r="AD35">
        <f t="shared" si="10"/>
        <v>696803</v>
      </c>
      <c r="AE35">
        <f t="shared" si="10"/>
        <v>711611</v>
      </c>
      <c r="AF35">
        <f t="shared" si="10"/>
        <v>720515</v>
      </c>
      <c r="AG35" s="8">
        <f>(X35-W35)/(5*364)</f>
        <v>75.800549450549454</v>
      </c>
      <c r="AH35" s="8">
        <f t="shared" ref="AH35:AO35" si="11">(Y35-X35)/(5*364)</f>
        <v>90.672527472527477</v>
      </c>
      <c r="AI35" s="8">
        <f t="shared" si="11"/>
        <v>74.96758241758242</v>
      </c>
      <c r="AJ35" s="8">
        <f t="shared" si="11"/>
        <v>53.067032967032965</v>
      </c>
      <c r="AK35" s="8">
        <f t="shared" si="11"/>
        <v>34.774725274725277</v>
      </c>
      <c r="AL35" s="8">
        <f t="shared" si="11"/>
        <v>21.862087912087912</v>
      </c>
      <c r="AM35" s="8">
        <f t="shared" si="11"/>
        <v>13.426923076923076</v>
      </c>
      <c r="AN35" s="8">
        <f t="shared" si="11"/>
        <v>8.1362637362637358</v>
      </c>
      <c r="AO35" s="8">
        <f t="shared" si="11"/>
        <v>4.8923076923076927</v>
      </c>
    </row>
    <row r="36" spans="8:41" x14ac:dyDescent="0.25">
      <c r="I36" t="s">
        <v>32</v>
      </c>
      <c r="J36">
        <f>(J34*J35)</f>
        <v>84104.127350729075</v>
      </c>
      <c r="K36">
        <f t="shared" ref="K36:S36" si="12">(K34*K35)</f>
        <v>262453.28724392469</v>
      </c>
      <c r="L36">
        <f t="shared" si="12"/>
        <v>312595.2695033279</v>
      </c>
      <c r="M36">
        <f t="shared" si="12"/>
        <v>266529.34780177387</v>
      </c>
      <c r="N36">
        <f t="shared" si="12"/>
        <v>194687.5268806979</v>
      </c>
      <c r="O36">
        <f t="shared" si="12"/>
        <v>131212.01006860964</v>
      </c>
      <c r="P36">
        <f t="shared" si="12"/>
        <v>84589.864122837709</v>
      </c>
      <c r="Q36">
        <f t="shared" si="12"/>
        <v>53171.050130878932</v>
      </c>
      <c r="R36">
        <f t="shared" si="12"/>
        <v>32935.23892943847</v>
      </c>
      <c r="S36">
        <f t="shared" si="12"/>
        <v>20226.173607616845</v>
      </c>
      <c r="T36" t="s">
        <v>33</v>
      </c>
      <c r="U36">
        <f>SUM(J36:S36)</f>
        <v>1442503.8956398352</v>
      </c>
      <c r="W36" s="12">
        <f>SUM(W6:W30)*SUM(W32:W33)</f>
        <v>7084020286</v>
      </c>
      <c r="X36" s="12">
        <f t="shared" ref="X36:AF36" si="13">SUM(X6:X30)*SUM(X32:X33)</f>
        <v>22106227800</v>
      </c>
      <c r="Y36" s="12">
        <f t="shared" si="13"/>
        <v>26329807464</v>
      </c>
      <c r="Z36" s="12">
        <f t="shared" si="13"/>
        <v>22449233155</v>
      </c>
      <c r="AA36" s="12">
        <f t="shared" si="13"/>
        <v>16396604174</v>
      </c>
      <c r="AB36" s="12">
        <f t="shared" si="13"/>
        <v>11051752767</v>
      </c>
      <c r="AC36" s="12">
        <f t="shared" si="13"/>
        <v>7125062502</v>
      </c>
      <c r="AD36" s="12">
        <f t="shared" si="13"/>
        <v>4480443290</v>
      </c>
      <c r="AE36" s="12">
        <f t="shared" si="13"/>
        <v>2773859678</v>
      </c>
      <c r="AF36" s="12">
        <f t="shared" si="13"/>
        <v>1706179520</v>
      </c>
      <c r="AG36" s="13">
        <f>SUM(W36:AF36)</f>
        <v>121503190636</v>
      </c>
    </row>
    <row r="37" spans="8:41" x14ac:dyDescent="0.25">
      <c r="I37" t="s">
        <v>34</v>
      </c>
      <c r="J37">
        <f>(J36/$U$36)</f>
        <v>5.8304263582888947E-2</v>
      </c>
      <c r="K37">
        <f t="shared" ref="K37:S37" si="14">(K36/$U$36)</f>
        <v>0.18194286201737517</v>
      </c>
      <c r="L37">
        <f t="shared" si="14"/>
        <v>0.21670324111303252</v>
      </c>
      <c r="M37">
        <f t="shared" si="14"/>
        <v>0.18476854628080741</v>
      </c>
      <c r="N37">
        <f t="shared" si="14"/>
        <v>0.13496499210100404</v>
      </c>
      <c r="O37">
        <f t="shared" si="14"/>
        <v>9.0961286458369955E-2</v>
      </c>
      <c r="P37">
        <f t="shared" si="14"/>
        <v>5.8640995271154635E-2</v>
      </c>
      <c r="Q37">
        <f t="shared" si="14"/>
        <v>3.6860247165775899E-2</v>
      </c>
      <c r="R37">
        <f t="shared" si="14"/>
        <v>2.283199305664943E-2</v>
      </c>
      <c r="S37">
        <f t="shared" si="14"/>
        <v>1.4021572952941905E-2</v>
      </c>
    </row>
    <row r="38" spans="8:41" x14ac:dyDescent="0.25">
      <c r="V38">
        <v>9120</v>
      </c>
      <c r="W38">
        <v>46920</v>
      </c>
      <c r="X38">
        <v>92136</v>
      </c>
      <c r="Y38">
        <v>129521</v>
      </c>
      <c r="Z38">
        <v>155985</v>
      </c>
      <c r="AA38">
        <v>173326</v>
      </c>
      <c r="AB38">
        <v>184228</v>
      </c>
      <c r="AC38">
        <v>190924</v>
      </c>
      <c r="AD38">
        <v>194981</v>
      </c>
      <c r="AE38">
        <v>197421</v>
      </c>
    </row>
    <row r="39" spans="8:41" x14ac:dyDescent="0.25">
      <c r="V39">
        <v>24163</v>
      </c>
      <c r="W39">
        <v>124320</v>
      </c>
      <c r="X39">
        <v>244128</v>
      </c>
      <c r="Y39">
        <v>343184</v>
      </c>
      <c r="Z39">
        <v>413302</v>
      </c>
      <c r="AA39">
        <v>459251</v>
      </c>
      <c r="AB39">
        <v>488138</v>
      </c>
      <c r="AC39">
        <v>505879</v>
      </c>
      <c r="AD39">
        <v>516630</v>
      </c>
      <c r="AE39">
        <v>523094</v>
      </c>
    </row>
    <row r="40" spans="8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 t="s">
        <v>162</v>
      </c>
      <c r="W40" t="s">
        <v>163</v>
      </c>
    </row>
    <row r="41" spans="8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V41">
        <v>43.921481448822703</v>
      </c>
      <c r="W41">
        <v>4.3921481448822703</v>
      </c>
      <c r="X41">
        <v>43.921481448822703</v>
      </c>
      <c r="Y41">
        <v>138.24355969894165</v>
      </c>
      <c r="Z41">
        <v>221.7162461862041</v>
      </c>
      <c r="AA41">
        <v>281.40667319332744</v>
      </c>
      <c r="AB41">
        <v>320.51852929820052</v>
      </c>
      <c r="AC41">
        <v>345.0647789897165</v>
      </c>
      <c r="AD41">
        <v>360.11836985157549</v>
      </c>
      <c r="AE41">
        <v>369.23109052838083</v>
      </c>
      <c r="AF41">
        <v>374.70640061419192</v>
      </c>
      <c r="AG41">
        <v>377.98222164811335</v>
      </c>
    </row>
    <row r="42" spans="8:41" x14ac:dyDescent="0.25">
      <c r="I42">
        <v>165.8</v>
      </c>
      <c r="J42">
        <v>0.104</v>
      </c>
      <c r="K42">
        <v>-2.37</v>
      </c>
      <c r="L42">
        <v>3.46E-3</v>
      </c>
      <c r="M42">
        <v>3.0708000000000002</v>
      </c>
      <c r="N42">
        <v>0.1</v>
      </c>
      <c r="O42">
        <v>3.2399999999999998E-2</v>
      </c>
      <c r="V42">
        <v>138.24355969894165</v>
      </c>
      <c r="W42">
        <v>13.824355969894166</v>
      </c>
      <c r="X42">
        <v>4.3921481448822703</v>
      </c>
      <c r="Y42">
        <v>13.824355969894166</v>
      </c>
      <c r="Z42">
        <v>22.17162461862041</v>
      </c>
      <c r="AA42">
        <v>28.140667319332742</v>
      </c>
      <c r="AB42">
        <v>32.051852929820051</v>
      </c>
      <c r="AC42">
        <v>34.506477898971653</v>
      </c>
      <c r="AD42">
        <v>36.011836985157551</v>
      </c>
      <c r="AE42">
        <v>36.923109052838086</v>
      </c>
      <c r="AF42">
        <v>37.470640061419189</v>
      </c>
      <c r="AG42">
        <v>37.798222164811335</v>
      </c>
    </row>
    <row r="43" spans="8:41" x14ac:dyDescent="0.25">
      <c r="V43">
        <v>221.7162461862041</v>
      </c>
      <c r="W43">
        <v>22.17162461862041</v>
      </c>
      <c r="X43" t="s">
        <v>164</v>
      </c>
    </row>
    <row r="44" spans="8:41" x14ac:dyDescent="0.25">
      <c r="V44">
        <v>281.40667319332744</v>
      </c>
      <c r="W44">
        <v>28.140667319332742</v>
      </c>
      <c r="X44">
        <f>X42*5</f>
        <v>21.960740724411352</v>
      </c>
      <c r="Y44">
        <f t="shared" ref="Y44:AG44" si="15">Y42*5</f>
        <v>69.121779849470826</v>
      </c>
      <c r="Z44">
        <f t="shared" si="15"/>
        <v>110.85812309310205</v>
      </c>
      <c r="AA44">
        <f t="shared" si="15"/>
        <v>140.70333659666372</v>
      </c>
      <c r="AB44">
        <f t="shared" si="15"/>
        <v>160.25926464910026</v>
      </c>
      <c r="AC44">
        <f t="shared" si="15"/>
        <v>172.53238949485825</v>
      </c>
      <c r="AD44">
        <f t="shared" si="15"/>
        <v>180.05918492578775</v>
      </c>
      <c r="AE44">
        <f t="shared" si="15"/>
        <v>184.61554526419042</v>
      </c>
      <c r="AF44">
        <f t="shared" si="15"/>
        <v>187.35320030709596</v>
      </c>
      <c r="AG44">
        <f t="shared" si="15"/>
        <v>188.99111082405668</v>
      </c>
    </row>
    <row r="45" spans="8:41" x14ac:dyDescent="0.25">
      <c r="V45">
        <v>320.51852929820052</v>
      </c>
      <c r="W45">
        <v>32.051852929820051</v>
      </c>
    </row>
    <row r="46" spans="8:41" x14ac:dyDescent="0.25">
      <c r="V46">
        <v>345.0647789897165</v>
      </c>
      <c r="W46">
        <v>34.506477898971653</v>
      </c>
    </row>
    <row r="47" spans="8:41" x14ac:dyDescent="0.25">
      <c r="V47">
        <v>360.11836985157549</v>
      </c>
      <c r="W47">
        <v>36.011836985157551</v>
      </c>
    </row>
    <row r="48" spans="8:41" x14ac:dyDescent="0.25">
      <c r="V48">
        <v>369.23109052838083</v>
      </c>
      <c r="W48">
        <v>36.923109052838086</v>
      </c>
    </row>
    <row r="49" spans="22:23" x14ac:dyDescent="0.25">
      <c r="V49">
        <v>374.70640061419192</v>
      </c>
      <c r="W49">
        <v>37.470640061419189</v>
      </c>
    </row>
    <row r="50" spans="22:23" x14ac:dyDescent="0.25">
      <c r="V50">
        <v>377.98222164811335</v>
      </c>
      <c r="W50">
        <v>37.798222164811335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72"/>
  <sheetViews>
    <sheetView zoomScale="75" zoomScaleNormal="75" workbookViewId="0">
      <selection activeCell="X42" sqref="X42:AG4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69</v>
      </c>
      <c r="C1" t="s">
        <v>70</v>
      </c>
    </row>
    <row r="2" spans="1:32" x14ac:dyDescent="0.25">
      <c r="A2" t="s">
        <v>2</v>
      </c>
      <c r="B2">
        <v>14</v>
      </c>
    </row>
    <row r="3" spans="1:32" x14ac:dyDescent="0.25">
      <c r="A3" t="s">
        <v>3</v>
      </c>
      <c r="B3">
        <v>500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3.9682298776398769E-2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19.841149388199383</v>
      </c>
      <c r="J6">
        <f>($H6*J$37)</f>
        <v>1.007591608947072</v>
      </c>
      <c r="K6">
        <f t="shared" ref="K6:S21" si="0">($H6*K$37)</f>
        <v>2.4213101306715381</v>
      </c>
      <c r="L6">
        <f t="shared" si="0"/>
        <v>3.2456943892303824</v>
      </c>
      <c r="M6">
        <f t="shared" si="0"/>
        <v>3.3284908695603459</v>
      </c>
      <c r="N6">
        <f t="shared" si="0"/>
        <v>2.9353367793595915</v>
      </c>
      <c r="O6">
        <f t="shared" si="0"/>
        <v>2.3548023136839511</v>
      </c>
      <c r="P6">
        <f t="shared" si="0"/>
        <v>1.7730033019013278</v>
      </c>
      <c r="Q6">
        <f t="shared" si="0"/>
        <v>1.2770320078584314</v>
      </c>
      <c r="R6">
        <f t="shared" si="0"/>
        <v>0.89086661560621427</v>
      </c>
      <c r="S6">
        <f t="shared" si="0"/>
        <v>0.60702137138052836</v>
      </c>
      <c r="V6" s="1">
        <v>1</v>
      </c>
      <c r="W6">
        <f>ROUND(((J6/J$34)*1000000),0)</f>
        <v>242</v>
      </c>
      <c r="X6">
        <f t="shared" ref="X6:AF21" si="1">ROUND(((K6/K$34)*1000000),0)</f>
        <v>152</v>
      </c>
      <c r="Y6">
        <f t="shared" si="1"/>
        <v>96</v>
      </c>
      <c r="Z6">
        <f t="shared" si="1"/>
        <v>61</v>
      </c>
      <c r="AA6">
        <f t="shared" si="1"/>
        <v>38</v>
      </c>
      <c r="AB6">
        <f t="shared" si="1"/>
        <v>24</v>
      </c>
      <c r="AC6">
        <f t="shared" si="1"/>
        <v>15</v>
      </c>
      <c r="AD6">
        <f t="shared" si="1"/>
        <v>10</v>
      </c>
      <c r="AE6">
        <f t="shared" si="1"/>
        <v>6</v>
      </c>
      <c r="AF6">
        <f t="shared" si="1"/>
        <v>4</v>
      </c>
    </row>
    <row r="7" spans="1:32" x14ac:dyDescent="0.25">
      <c r="A7" s="1">
        <v>2</v>
      </c>
      <c r="B7">
        <v>0.15373605817346542</v>
      </c>
      <c r="C7">
        <v>0.2</v>
      </c>
      <c r="D7">
        <v>0.8</v>
      </c>
      <c r="E7" s="2">
        <v>0</v>
      </c>
      <c r="F7" s="2">
        <v>0</v>
      </c>
      <c r="G7" s="2">
        <v>0</v>
      </c>
      <c r="H7">
        <f t="shared" ref="H7:H30" si="2">(B7*$B$3)</f>
        <v>76.868029086732705</v>
      </c>
      <c r="J7">
        <f t="shared" ref="J7:S30" si="3">($H7*J$37)</f>
        <v>3.903583385655875</v>
      </c>
      <c r="K7">
        <f t="shared" si="0"/>
        <v>9.3805723605486726</v>
      </c>
      <c r="L7">
        <f t="shared" si="0"/>
        <v>12.574378925164064</v>
      </c>
      <c r="M7">
        <f t="shared" si="0"/>
        <v>12.895146746309949</v>
      </c>
      <c r="N7">
        <f t="shared" si="0"/>
        <v>11.372000105465967</v>
      </c>
      <c r="O7">
        <f t="shared" si="0"/>
        <v>9.1229096258616647</v>
      </c>
      <c r="P7">
        <f t="shared" si="0"/>
        <v>6.8689200769024952</v>
      </c>
      <c r="Q7">
        <f t="shared" si="0"/>
        <v>4.9474418847495514</v>
      </c>
      <c r="R7">
        <f t="shared" si="0"/>
        <v>3.4513706631101675</v>
      </c>
      <c r="S7">
        <f t="shared" si="0"/>
        <v>2.3517053129642984</v>
      </c>
      <c r="V7" s="1">
        <v>2</v>
      </c>
      <c r="W7">
        <f t="shared" ref="W7:AF30" si="4">ROUND(((J7/J$34)*1000000),0)</f>
        <v>936</v>
      </c>
      <c r="X7">
        <f t="shared" si="1"/>
        <v>591</v>
      </c>
      <c r="Y7">
        <f t="shared" si="1"/>
        <v>373</v>
      </c>
      <c r="Z7">
        <f t="shared" si="1"/>
        <v>235</v>
      </c>
      <c r="AA7">
        <f t="shared" si="1"/>
        <v>149</v>
      </c>
      <c r="AB7">
        <f t="shared" si="1"/>
        <v>94</v>
      </c>
      <c r="AC7">
        <f t="shared" si="1"/>
        <v>59</v>
      </c>
      <c r="AD7">
        <f t="shared" si="1"/>
        <v>37</v>
      </c>
      <c r="AE7">
        <f t="shared" si="1"/>
        <v>24</v>
      </c>
      <c r="AF7">
        <f t="shared" si="1"/>
        <v>15</v>
      </c>
    </row>
    <row r="8" spans="1:32" x14ac:dyDescent="0.25">
      <c r="A8" s="1">
        <v>3</v>
      </c>
      <c r="B8">
        <v>4.4371584435272893E-2</v>
      </c>
      <c r="C8">
        <v>0.1</v>
      </c>
      <c r="D8">
        <v>0.2</v>
      </c>
      <c r="E8">
        <v>0.7</v>
      </c>
      <c r="F8" s="2">
        <v>0</v>
      </c>
      <c r="G8" s="2">
        <v>0</v>
      </c>
      <c r="H8">
        <f t="shared" si="2"/>
        <v>22.185792217636447</v>
      </c>
      <c r="J8">
        <f t="shared" si="3"/>
        <v>1.1266594308104456</v>
      </c>
      <c r="K8">
        <f t="shared" si="0"/>
        <v>2.7074380824674571</v>
      </c>
      <c r="L8">
        <f t="shared" si="0"/>
        <v>3.6292404191181071</v>
      </c>
      <c r="M8">
        <f t="shared" si="0"/>
        <v>3.7218210188108194</v>
      </c>
      <c r="N8">
        <f t="shared" si="0"/>
        <v>3.2822076282732962</v>
      </c>
      <c r="O8">
        <f t="shared" si="0"/>
        <v>2.6330709891269488</v>
      </c>
      <c r="P8">
        <f t="shared" si="0"/>
        <v>1.982520371554743</v>
      </c>
      <c r="Q8">
        <f t="shared" si="0"/>
        <v>1.4279397945800862</v>
      </c>
      <c r="R8">
        <f t="shared" si="0"/>
        <v>0.99614096143157638</v>
      </c>
      <c r="S8">
        <f t="shared" si="0"/>
        <v>0.67875352146296719</v>
      </c>
      <c r="V8" s="1">
        <v>3</v>
      </c>
      <c r="W8">
        <f t="shared" si="4"/>
        <v>270</v>
      </c>
      <c r="X8">
        <f t="shared" si="1"/>
        <v>171</v>
      </c>
      <c r="Y8">
        <f t="shared" si="1"/>
        <v>108</v>
      </c>
      <c r="Z8">
        <f t="shared" si="1"/>
        <v>68</v>
      </c>
      <c r="AA8">
        <f t="shared" si="1"/>
        <v>43</v>
      </c>
      <c r="AB8">
        <f t="shared" si="1"/>
        <v>27</v>
      </c>
      <c r="AC8">
        <f t="shared" si="1"/>
        <v>17</v>
      </c>
      <c r="AD8">
        <f t="shared" si="1"/>
        <v>11</v>
      </c>
      <c r="AE8">
        <f t="shared" si="1"/>
        <v>7</v>
      </c>
      <c r="AF8">
        <f t="shared" si="1"/>
        <v>4</v>
      </c>
    </row>
    <row r="9" spans="1:32" x14ac:dyDescent="0.25">
      <c r="A9" s="1">
        <v>4</v>
      </c>
      <c r="B9">
        <v>3.0877511314392727E-2</v>
      </c>
      <c r="C9">
        <v>0.1</v>
      </c>
      <c r="D9">
        <v>0.1</v>
      </c>
      <c r="E9">
        <v>0.2</v>
      </c>
      <c r="F9">
        <v>0.6</v>
      </c>
      <c r="G9" s="2">
        <v>0</v>
      </c>
      <c r="H9">
        <f t="shared" si="2"/>
        <v>15.438755657196364</v>
      </c>
      <c r="J9">
        <f t="shared" si="3"/>
        <v>0.78402517658715754</v>
      </c>
      <c r="K9">
        <f t="shared" si="0"/>
        <v>1.8840650179250806</v>
      </c>
      <c r="L9">
        <f t="shared" si="0"/>
        <v>2.525533255803412</v>
      </c>
      <c r="M9">
        <f t="shared" si="0"/>
        <v>2.5899586882257104</v>
      </c>
      <c r="N9">
        <f t="shared" si="0"/>
        <v>2.2840384103487223</v>
      </c>
      <c r="O9">
        <f t="shared" si="0"/>
        <v>1.8323140877911854</v>
      </c>
      <c r="P9">
        <f t="shared" si="0"/>
        <v>1.3796057991346589</v>
      </c>
      <c r="Q9">
        <f t="shared" si="0"/>
        <v>0.99368160331836641</v>
      </c>
      <c r="R9">
        <f t="shared" si="0"/>
        <v>0.69319935717423697</v>
      </c>
      <c r="S9">
        <f t="shared" si="0"/>
        <v>0.47233426088783254</v>
      </c>
      <c r="V9" s="1">
        <v>4</v>
      </c>
      <c r="W9">
        <f t="shared" si="4"/>
        <v>188</v>
      </c>
      <c r="X9">
        <f t="shared" si="1"/>
        <v>119</v>
      </c>
      <c r="Y9">
        <f t="shared" si="1"/>
        <v>75</v>
      </c>
      <c r="Z9">
        <f t="shared" si="1"/>
        <v>47</v>
      </c>
      <c r="AA9">
        <f t="shared" si="1"/>
        <v>30</v>
      </c>
      <c r="AB9">
        <f t="shared" si="1"/>
        <v>19</v>
      </c>
      <c r="AC9">
        <f t="shared" si="1"/>
        <v>12</v>
      </c>
      <c r="AD9">
        <f t="shared" si="1"/>
        <v>8</v>
      </c>
      <c r="AE9">
        <f t="shared" si="1"/>
        <v>5</v>
      </c>
      <c r="AF9">
        <f t="shared" si="1"/>
        <v>3</v>
      </c>
    </row>
    <row r="10" spans="1:32" x14ac:dyDescent="0.25">
      <c r="A10" s="1">
        <v>5</v>
      </c>
      <c r="B10">
        <v>2.9981303072708118E-2</v>
      </c>
      <c r="C10">
        <v>0.1</v>
      </c>
      <c r="D10">
        <v>0.1</v>
      </c>
      <c r="E10">
        <v>0.2</v>
      </c>
      <c r="F10">
        <v>0.6</v>
      </c>
      <c r="G10" s="2">
        <v>0</v>
      </c>
      <c r="H10">
        <f t="shared" si="2"/>
        <v>14.99065153635406</v>
      </c>
      <c r="J10">
        <f t="shared" si="3"/>
        <v>0.76126913845340682</v>
      </c>
      <c r="K10">
        <f t="shared" si="0"/>
        <v>1.829380733957316</v>
      </c>
      <c r="L10">
        <f t="shared" si="0"/>
        <v>2.4522305956423076</v>
      </c>
      <c r="M10">
        <f t="shared" si="0"/>
        <v>2.5147861039336403</v>
      </c>
      <c r="N10">
        <f t="shared" si="0"/>
        <v>2.2177450479453671</v>
      </c>
      <c r="O10">
        <f t="shared" si="0"/>
        <v>1.779131855255889</v>
      </c>
      <c r="P10">
        <f t="shared" si="0"/>
        <v>1.3395632557162054</v>
      </c>
      <c r="Q10">
        <f t="shared" si="0"/>
        <v>0.96484036564746667</v>
      </c>
      <c r="R10">
        <f t="shared" si="0"/>
        <v>0.67307950455060783</v>
      </c>
      <c r="S10">
        <f t="shared" si="0"/>
        <v>0.458624935251852</v>
      </c>
      <c r="V10" s="1">
        <v>5</v>
      </c>
      <c r="W10">
        <f t="shared" si="4"/>
        <v>183</v>
      </c>
      <c r="X10">
        <f t="shared" si="1"/>
        <v>115</v>
      </c>
      <c r="Y10">
        <f t="shared" si="1"/>
        <v>73</v>
      </c>
      <c r="Z10">
        <f t="shared" si="1"/>
        <v>46</v>
      </c>
      <c r="AA10">
        <f t="shared" si="1"/>
        <v>29</v>
      </c>
      <c r="AB10">
        <f t="shared" si="1"/>
        <v>18</v>
      </c>
      <c r="AC10">
        <f t="shared" si="1"/>
        <v>12</v>
      </c>
      <c r="AD10">
        <f t="shared" si="1"/>
        <v>7</v>
      </c>
      <c r="AE10">
        <f t="shared" si="1"/>
        <v>5</v>
      </c>
      <c r="AF10">
        <f t="shared" si="1"/>
        <v>3</v>
      </c>
    </row>
    <row r="11" spans="1:32" x14ac:dyDescent="0.25">
      <c r="A11" s="1">
        <v>6</v>
      </c>
      <c r="B11">
        <v>8.354584790341496E-2</v>
      </c>
      <c r="C11">
        <v>0.1</v>
      </c>
      <c r="D11">
        <v>0.2</v>
      </c>
      <c r="E11">
        <v>0.7</v>
      </c>
      <c r="F11" s="2">
        <v>0</v>
      </c>
      <c r="G11" s="2">
        <v>0</v>
      </c>
      <c r="H11">
        <f t="shared" si="2"/>
        <v>41.772923951707483</v>
      </c>
      <c r="J11">
        <f t="shared" si="3"/>
        <v>2.1213512801812722</v>
      </c>
      <c r="K11">
        <f t="shared" si="0"/>
        <v>5.0977492267760276</v>
      </c>
      <c r="L11">
        <f t="shared" si="0"/>
        <v>6.8333815868773486</v>
      </c>
      <c r="M11">
        <f t="shared" si="0"/>
        <v>7.0076986593726378</v>
      </c>
      <c r="N11">
        <f t="shared" si="0"/>
        <v>6.1799645604082576</v>
      </c>
      <c r="O11">
        <f t="shared" si="0"/>
        <v>4.9577257872635521</v>
      </c>
      <c r="P11">
        <f t="shared" si="0"/>
        <v>3.7328246790228827</v>
      </c>
      <c r="Q11">
        <f t="shared" si="0"/>
        <v>2.6886225139705853</v>
      </c>
      <c r="R11">
        <f t="shared" si="0"/>
        <v>1.875602197066601</v>
      </c>
      <c r="S11">
        <f t="shared" si="0"/>
        <v>1.2780034607683175</v>
      </c>
      <c r="V11" s="1">
        <v>6</v>
      </c>
      <c r="W11">
        <f t="shared" si="4"/>
        <v>509</v>
      </c>
      <c r="X11">
        <f t="shared" si="1"/>
        <v>321</v>
      </c>
      <c r="Y11">
        <f t="shared" si="1"/>
        <v>203</v>
      </c>
      <c r="Z11">
        <f t="shared" si="1"/>
        <v>128</v>
      </c>
      <c r="AA11">
        <f t="shared" si="1"/>
        <v>81</v>
      </c>
      <c r="AB11">
        <f t="shared" si="1"/>
        <v>51</v>
      </c>
      <c r="AC11">
        <f t="shared" si="1"/>
        <v>32</v>
      </c>
      <c r="AD11">
        <f t="shared" si="1"/>
        <v>20</v>
      </c>
      <c r="AE11">
        <f t="shared" si="1"/>
        <v>13</v>
      </c>
      <c r="AF11">
        <f t="shared" si="1"/>
        <v>8</v>
      </c>
    </row>
    <row r="12" spans="1:32" x14ac:dyDescent="0.25">
      <c r="A12" s="1">
        <v>7</v>
      </c>
      <c r="B12">
        <v>5.9523448164598147E-3</v>
      </c>
      <c r="C12">
        <v>0.1</v>
      </c>
      <c r="D12">
        <v>0.1</v>
      </c>
      <c r="E12">
        <v>0.2</v>
      </c>
      <c r="F12">
        <v>0.6</v>
      </c>
      <c r="G12" s="2">
        <v>0</v>
      </c>
      <c r="H12">
        <f t="shared" si="2"/>
        <v>2.9761724082299073</v>
      </c>
      <c r="J12">
        <f t="shared" si="3"/>
        <v>0.15113874134206079</v>
      </c>
      <c r="K12">
        <f t="shared" si="0"/>
        <v>0.36319651960073068</v>
      </c>
      <c r="L12">
        <f t="shared" si="0"/>
        <v>0.48685415838455731</v>
      </c>
      <c r="M12">
        <f t="shared" si="0"/>
        <v>0.49927363043405187</v>
      </c>
      <c r="N12">
        <f t="shared" si="0"/>
        <v>0.44030051690393868</v>
      </c>
      <c r="O12">
        <f t="shared" si="0"/>
        <v>0.35322034705259264</v>
      </c>
      <c r="P12">
        <f t="shared" si="0"/>
        <v>0.26595049528519915</v>
      </c>
      <c r="Q12">
        <f t="shared" si="0"/>
        <v>0.19155480117876469</v>
      </c>
      <c r="R12">
        <f t="shared" si="0"/>
        <v>0.13362999234093212</v>
      </c>
      <c r="S12">
        <f t="shared" si="0"/>
        <v>9.1053205707079241E-2</v>
      </c>
      <c r="V12" s="1">
        <v>7</v>
      </c>
      <c r="W12">
        <f t="shared" si="4"/>
        <v>36</v>
      </c>
      <c r="X12">
        <f t="shared" si="1"/>
        <v>23</v>
      </c>
      <c r="Y12">
        <f t="shared" si="1"/>
        <v>14</v>
      </c>
      <c r="Z12">
        <f t="shared" si="1"/>
        <v>9</v>
      </c>
      <c r="AA12">
        <f t="shared" si="1"/>
        <v>6</v>
      </c>
      <c r="AB12">
        <f t="shared" si="1"/>
        <v>4</v>
      </c>
      <c r="AC12">
        <f t="shared" si="1"/>
        <v>2</v>
      </c>
      <c r="AD12">
        <f t="shared" si="1"/>
        <v>1</v>
      </c>
      <c r="AE12">
        <f t="shared" si="1"/>
        <v>1</v>
      </c>
      <c r="AF12">
        <f t="shared" si="1"/>
        <v>1</v>
      </c>
    </row>
    <row r="13" spans="1:32" x14ac:dyDescent="0.25">
      <c r="A13" s="1">
        <v>8</v>
      </c>
      <c r="B13">
        <v>1.9841149388199385E-2</v>
      </c>
      <c r="C13">
        <v>0.2</v>
      </c>
      <c r="D13">
        <v>0.8</v>
      </c>
      <c r="E13" s="2">
        <v>0</v>
      </c>
      <c r="F13" s="2">
        <v>0</v>
      </c>
      <c r="G13" s="2">
        <v>0</v>
      </c>
      <c r="H13">
        <f t="shared" si="2"/>
        <v>9.9205746940996917</v>
      </c>
      <c r="J13">
        <f t="shared" si="3"/>
        <v>0.503795804473536</v>
      </c>
      <c r="K13">
        <f t="shared" si="0"/>
        <v>1.2106550653357691</v>
      </c>
      <c r="L13">
        <f t="shared" si="0"/>
        <v>1.6228471946151912</v>
      </c>
      <c r="M13">
        <f t="shared" si="0"/>
        <v>1.6642454347801729</v>
      </c>
      <c r="N13">
        <f t="shared" si="0"/>
        <v>1.4676683896797957</v>
      </c>
      <c r="O13">
        <f t="shared" si="0"/>
        <v>1.1774011568419755</v>
      </c>
      <c r="P13">
        <f t="shared" si="0"/>
        <v>0.88650165095066391</v>
      </c>
      <c r="Q13">
        <f t="shared" si="0"/>
        <v>0.6385160039292157</v>
      </c>
      <c r="R13">
        <f t="shared" si="0"/>
        <v>0.44543330780310714</v>
      </c>
      <c r="S13">
        <f t="shared" si="0"/>
        <v>0.30351068569026418</v>
      </c>
      <c r="V13" s="1">
        <v>8</v>
      </c>
      <c r="W13">
        <f t="shared" si="4"/>
        <v>121</v>
      </c>
      <c r="X13">
        <f t="shared" si="1"/>
        <v>76</v>
      </c>
      <c r="Y13">
        <f t="shared" si="1"/>
        <v>48</v>
      </c>
      <c r="Z13">
        <f t="shared" si="1"/>
        <v>30</v>
      </c>
      <c r="AA13">
        <f t="shared" si="1"/>
        <v>19</v>
      </c>
      <c r="AB13">
        <f t="shared" si="1"/>
        <v>12</v>
      </c>
      <c r="AC13">
        <f t="shared" si="1"/>
        <v>8</v>
      </c>
      <c r="AD13">
        <f t="shared" si="1"/>
        <v>5</v>
      </c>
      <c r="AE13">
        <f t="shared" si="1"/>
        <v>3</v>
      </c>
      <c r="AF13">
        <f t="shared" si="1"/>
        <v>2</v>
      </c>
    </row>
    <row r="14" spans="1:32" x14ac:dyDescent="0.25">
      <c r="A14" s="1">
        <v>9</v>
      </c>
      <c r="B14">
        <v>5.9523448164598147E-3</v>
      </c>
      <c r="C14">
        <v>0.2</v>
      </c>
      <c r="D14">
        <v>0.8</v>
      </c>
      <c r="E14" s="2">
        <v>0</v>
      </c>
      <c r="F14" s="2">
        <v>0</v>
      </c>
      <c r="G14" s="2">
        <v>0</v>
      </c>
      <c r="H14">
        <f t="shared" si="2"/>
        <v>2.9761724082299073</v>
      </c>
      <c r="J14">
        <f t="shared" si="3"/>
        <v>0.15113874134206079</v>
      </c>
      <c r="K14">
        <f t="shared" si="0"/>
        <v>0.36319651960073068</v>
      </c>
      <c r="L14">
        <f t="shared" si="0"/>
        <v>0.48685415838455731</v>
      </c>
      <c r="M14">
        <f t="shared" si="0"/>
        <v>0.49927363043405187</v>
      </c>
      <c r="N14">
        <f t="shared" si="0"/>
        <v>0.44030051690393868</v>
      </c>
      <c r="O14">
        <f t="shared" si="0"/>
        <v>0.35322034705259264</v>
      </c>
      <c r="P14">
        <f t="shared" si="0"/>
        <v>0.26595049528519915</v>
      </c>
      <c r="Q14">
        <f t="shared" si="0"/>
        <v>0.19155480117876469</v>
      </c>
      <c r="R14">
        <f t="shared" si="0"/>
        <v>0.13362999234093212</v>
      </c>
      <c r="S14">
        <f t="shared" si="0"/>
        <v>9.1053205707079241E-2</v>
      </c>
      <c r="V14" s="1">
        <v>9</v>
      </c>
      <c r="W14">
        <f t="shared" si="4"/>
        <v>36</v>
      </c>
      <c r="X14">
        <f t="shared" si="1"/>
        <v>23</v>
      </c>
      <c r="Y14">
        <f t="shared" si="1"/>
        <v>14</v>
      </c>
      <c r="Z14">
        <f t="shared" si="1"/>
        <v>9</v>
      </c>
      <c r="AA14">
        <f t="shared" si="1"/>
        <v>6</v>
      </c>
      <c r="AB14">
        <f t="shared" si="1"/>
        <v>4</v>
      </c>
      <c r="AC14">
        <f t="shared" si="1"/>
        <v>2</v>
      </c>
      <c r="AD14">
        <f t="shared" si="1"/>
        <v>1</v>
      </c>
      <c r="AE14">
        <f t="shared" si="1"/>
        <v>1</v>
      </c>
      <c r="AF14">
        <f t="shared" si="1"/>
        <v>1</v>
      </c>
    </row>
    <row r="15" spans="1:32" x14ac:dyDescent="0.25">
      <c r="A15" s="1">
        <v>10</v>
      </c>
      <c r="B15">
        <v>2.3362445525354224E-2</v>
      </c>
      <c r="C15">
        <v>0.1</v>
      </c>
      <c r="D15">
        <v>0.2</v>
      </c>
      <c r="E15">
        <v>0.7</v>
      </c>
      <c r="F15" s="2">
        <v>0</v>
      </c>
      <c r="G15" s="2">
        <v>0</v>
      </c>
      <c r="H15">
        <f t="shared" si="2"/>
        <v>11.681222762677113</v>
      </c>
      <c r="J15">
        <f t="shared" si="3"/>
        <v>0.59320666397054589</v>
      </c>
      <c r="K15">
        <f t="shared" si="0"/>
        <v>1.4255153499687383</v>
      </c>
      <c r="L15">
        <f t="shared" si="0"/>
        <v>1.9108610312021879</v>
      </c>
      <c r="M15">
        <f t="shared" si="0"/>
        <v>1.9596063993145383</v>
      </c>
      <c r="N15">
        <f t="shared" si="0"/>
        <v>1.7281419605444694</v>
      </c>
      <c r="O15">
        <f t="shared" si="0"/>
        <v>1.3863597239265586</v>
      </c>
      <c r="P15">
        <f t="shared" si="0"/>
        <v>1.043833001972625</v>
      </c>
      <c r="Q15">
        <f t="shared" si="0"/>
        <v>0.75183625036033941</v>
      </c>
      <c r="R15">
        <f t="shared" si="0"/>
        <v>0.52448631806167911</v>
      </c>
      <c r="S15">
        <f t="shared" si="0"/>
        <v>0.35737606335543054</v>
      </c>
      <c r="V15" s="1">
        <v>10</v>
      </c>
      <c r="W15">
        <f t="shared" si="4"/>
        <v>142</v>
      </c>
      <c r="X15">
        <f t="shared" si="1"/>
        <v>90</v>
      </c>
      <c r="Y15">
        <f t="shared" si="1"/>
        <v>57</v>
      </c>
      <c r="Z15">
        <f t="shared" si="1"/>
        <v>36</v>
      </c>
      <c r="AA15">
        <f t="shared" si="1"/>
        <v>23</v>
      </c>
      <c r="AB15">
        <f t="shared" si="1"/>
        <v>14</v>
      </c>
      <c r="AC15">
        <f t="shared" si="1"/>
        <v>9</v>
      </c>
      <c r="AD15">
        <f t="shared" si="1"/>
        <v>6</v>
      </c>
      <c r="AE15">
        <f t="shared" si="1"/>
        <v>4</v>
      </c>
      <c r="AF15">
        <f t="shared" si="1"/>
        <v>2</v>
      </c>
    </row>
    <row r="16" spans="1:32" x14ac:dyDescent="0.25">
      <c r="A16" s="1">
        <v>11</v>
      </c>
      <c r="B16">
        <v>2.4837045399347672E-2</v>
      </c>
      <c r="C16">
        <v>0.1</v>
      </c>
      <c r="D16">
        <v>0.2</v>
      </c>
      <c r="E16">
        <v>0.7</v>
      </c>
      <c r="F16" s="2">
        <v>0</v>
      </c>
      <c r="G16" s="2">
        <v>0</v>
      </c>
      <c r="H16">
        <f t="shared" si="2"/>
        <v>12.418522699673836</v>
      </c>
      <c r="J16">
        <f t="shared" si="3"/>
        <v>0.63064891165791759</v>
      </c>
      <c r="K16">
        <f t="shared" si="0"/>
        <v>1.5154915792619581</v>
      </c>
      <c r="L16">
        <f t="shared" si="0"/>
        <v>2.0314714969503798</v>
      </c>
      <c r="M16">
        <f t="shared" si="0"/>
        <v>2.0832935940634778</v>
      </c>
      <c r="N16">
        <f t="shared" si="0"/>
        <v>1.8372194933094401</v>
      </c>
      <c r="O16">
        <f t="shared" si="0"/>
        <v>1.4738645132686279</v>
      </c>
      <c r="P16">
        <f t="shared" si="0"/>
        <v>1.109718057178364</v>
      </c>
      <c r="Q16">
        <f t="shared" si="0"/>
        <v>0.79929094164434411</v>
      </c>
      <c r="R16">
        <f t="shared" si="0"/>
        <v>0.55759104837279716</v>
      </c>
      <c r="S16">
        <f t="shared" si="0"/>
        <v>0.37993306396652998</v>
      </c>
      <c r="V16" s="1">
        <v>11</v>
      </c>
      <c r="W16">
        <f t="shared" si="4"/>
        <v>151</v>
      </c>
      <c r="X16">
        <f t="shared" si="1"/>
        <v>95</v>
      </c>
      <c r="Y16">
        <f t="shared" si="1"/>
        <v>60</v>
      </c>
      <c r="Z16">
        <f t="shared" si="1"/>
        <v>38</v>
      </c>
      <c r="AA16">
        <f t="shared" si="1"/>
        <v>24</v>
      </c>
      <c r="AB16">
        <f t="shared" si="1"/>
        <v>15</v>
      </c>
      <c r="AC16">
        <f t="shared" si="1"/>
        <v>10</v>
      </c>
      <c r="AD16">
        <f t="shared" si="1"/>
        <v>6</v>
      </c>
      <c r="AE16">
        <f t="shared" si="1"/>
        <v>4</v>
      </c>
      <c r="AF16">
        <f t="shared" si="1"/>
        <v>2</v>
      </c>
    </row>
    <row r="17" spans="1:32" x14ac:dyDescent="0.25">
      <c r="A17" s="1">
        <v>12</v>
      </c>
      <c r="B17">
        <v>9.1105208636707569E-2</v>
      </c>
      <c r="C17">
        <v>0.1</v>
      </c>
      <c r="D17">
        <v>0.2</v>
      </c>
      <c r="E17">
        <v>0.7</v>
      </c>
      <c r="F17" s="2">
        <v>0</v>
      </c>
      <c r="G17" s="2">
        <v>0</v>
      </c>
      <c r="H17">
        <f t="shared" si="2"/>
        <v>45.552604318353787</v>
      </c>
      <c r="J17">
        <f t="shared" si="3"/>
        <v>2.3132945062223933</v>
      </c>
      <c r="K17">
        <f t="shared" si="0"/>
        <v>5.5590016564313416</v>
      </c>
      <c r="L17">
        <f t="shared" si="0"/>
        <v>7.4516767833443645</v>
      </c>
      <c r="M17">
        <f t="shared" si="0"/>
        <v>7.6417663408407845</v>
      </c>
      <c r="N17">
        <f t="shared" si="0"/>
        <v>6.7391375486948553</v>
      </c>
      <c r="O17">
        <f t="shared" si="0"/>
        <v>5.4063086741833022</v>
      </c>
      <c r="P17">
        <f t="shared" si="0"/>
        <v>4.0705765722766678</v>
      </c>
      <c r="Q17">
        <f t="shared" si="0"/>
        <v>2.9318933403347156</v>
      </c>
      <c r="R17">
        <f t="shared" si="0"/>
        <v>2.0453096565704389</v>
      </c>
      <c r="S17">
        <f t="shared" si="0"/>
        <v>1.3936392394549226</v>
      </c>
      <c r="V17" s="1">
        <v>12</v>
      </c>
      <c r="W17">
        <f t="shared" si="4"/>
        <v>555</v>
      </c>
      <c r="X17">
        <f t="shared" si="1"/>
        <v>350</v>
      </c>
      <c r="Y17">
        <f t="shared" si="1"/>
        <v>221</v>
      </c>
      <c r="Z17">
        <f t="shared" si="1"/>
        <v>140</v>
      </c>
      <c r="AA17">
        <f t="shared" si="1"/>
        <v>88</v>
      </c>
      <c r="AB17">
        <f t="shared" si="1"/>
        <v>56</v>
      </c>
      <c r="AC17">
        <f t="shared" si="1"/>
        <v>35</v>
      </c>
      <c r="AD17">
        <f t="shared" si="1"/>
        <v>22</v>
      </c>
      <c r="AE17">
        <f t="shared" si="1"/>
        <v>14</v>
      </c>
      <c r="AF17">
        <f t="shared" si="1"/>
        <v>9</v>
      </c>
    </row>
    <row r="18" spans="1:32" x14ac:dyDescent="0.25">
      <c r="A18" s="1">
        <v>13</v>
      </c>
      <c r="B18">
        <v>3.9682298776398769E-2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19.841149388199383</v>
      </c>
      <c r="J18">
        <f t="shared" si="3"/>
        <v>1.007591608947072</v>
      </c>
      <c r="K18">
        <f t="shared" si="0"/>
        <v>2.4213101306715381</v>
      </c>
      <c r="L18">
        <f t="shared" si="0"/>
        <v>3.2456943892303824</v>
      </c>
      <c r="M18">
        <f t="shared" si="0"/>
        <v>3.3284908695603459</v>
      </c>
      <c r="N18">
        <f t="shared" si="0"/>
        <v>2.9353367793595915</v>
      </c>
      <c r="O18">
        <f t="shared" si="0"/>
        <v>2.3548023136839511</v>
      </c>
      <c r="P18">
        <f t="shared" si="0"/>
        <v>1.7730033019013278</v>
      </c>
      <c r="Q18">
        <f t="shared" si="0"/>
        <v>1.2770320078584314</v>
      </c>
      <c r="R18">
        <f t="shared" si="0"/>
        <v>0.89086661560621427</v>
      </c>
      <c r="S18">
        <f t="shared" si="0"/>
        <v>0.60702137138052836</v>
      </c>
      <c r="V18" s="1">
        <v>13</v>
      </c>
      <c r="W18">
        <f t="shared" si="4"/>
        <v>242</v>
      </c>
      <c r="X18">
        <f t="shared" si="1"/>
        <v>152</v>
      </c>
      <c r="Y18">
        <f t="shared" si="1"/>
        <v>96</v>
      </c>
      <c r="Z18">
        <f t="shared" si="1"/>
        <v>61</v>
      </c>
      <c r="AA18">
        <f t="shared" si="1"/>
        <v>38</v>
      </c>
      <c r="AB18">
        <f t="shared" si="1"/>
        <v>24</v>
      </c>
      <c r="AC18">
        <f t="shared" si="1"/>
        <v>15</v>
      </c>
      <c r="AD18">
        <f t="shared" si="1"/>
        <v>10</v>
      </c>
      <c r="AE18">
        <f t="shared" si="1"/>
        <v>6</v>
      </c>
      <c r="AF18">
        <f t="shared" si="1"/>
        <v>4</v>
      </c>
    </row>
    <row r="19" spans="1:32" x14ac:dyDescent="0.25">
      <c r="A19" s="1">
        <v>14</v>
      </c>
      <c r="B19">
        <v>1.6067343726735489E-2</v>
      </c>
      <c r="C19">
        <v>0.2</v>
      </c>
      <c r="D19">
        <v>0.8</v>
      </c>
      <c r="E19" s="2">
        <v>0</v>
      </c>
      <c r="F19" s="2">
        <v>0</v>
      </c>
      <c r="G19" s="2">
        <v>0</v>
      </c>
      <c r="H19">
        <f t="shared" si="2"/>
        <v>8.0336718633677453</v>
      </c>
      <c r="J19">
        <f t="shared" si="3"/>
        <v>0.40797335881044605</v>
      </c>
      <c r="K19">
        <f t="shared" si="0"/>
        <v>0.98038730966021492</v>
      </c>
      <c r="L19">
        <f t="shared" si="0"/>
        <v>1.3141801002394962</v>
      </c>
      <c r="M19">
        <f t="shared" si="0"/>
        <v>1.3477043553821098</v>
      </c>
      <c r="N19">
        <f t="shared" si="0"/>
        <v>1.1885164529770071</v>
      </c>
      <c r="O19">
        <f t="shared" si="0"/>
        <v>0.95345832648623785</v>
      </c>
      <c r="P19">
        <f t="shared" si="0"/>
        <v>0.7178881858837437</v>
      </c>
      <c r="Q19">
        <f t="shared" si="0"/>
        <v>0.51706964699605751</v>
      </c>
      <c r="R19">
        <f t="shared" si="0"/>
        <v>0.36071146503568535</v>
      </c>
      <c r="S19">
        <f t="shared" si="0"/>
        <v>0.24578266189674677</v>
      </c>
      <c r="V19" s="1">
        <v>14</v>
      </c>
      <c r="W19">
        <f t="shared" si="4"/>
        <v>98</v>
      </c>
      <c r="X19">
        <f t="shared" si="1"/>
        <v>62</v>
      </c>
      <c r="Y19">
        <f t="shared" si="1"/>
        <v>39</v>
      </c>
      <c r="Z19">
        <f t="shared" si="1"/>
        <v>25</v>
      </c>
      <c r="AA19">
        <f t="shared" si="1"/>
        <v>16</v>
      </c>
      <c r="AB19">
        <f t="shared" si="1"/>
        <v>10</v>
      </c>
      <c r="AC19">
        <f t="shared" si="1"/>
        <v>6</v>
      </c>
      <c r="AD19">
        <f t="shared" si="1"/>
        <v>4</v>
      </c>
      <c r="AE19">
        <f t="shared" si="1"/>
        <v>2</v>
      </c>
      <c r="AF19">
        <f t="shared" si="1"/>
        <v>2</v>
      </c>
    </row>
    <row r="20" spans="1:32" x14ac:dyDescent="0.25">
      <c r="A20" s="1">
        <v>15</v>
      </c>
      <c r="B20">
        <v>1.9841149388199385E-2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9.9205746940996917</v>
      </c>
      <c r="J20">
        <f t="shared" si="3"/>
        <v>0.503795804473536</v>
      </c>
      <c r="K20">
        <f t="shared" si="0"/>
        <v>1.2106550653357691</v>
      </c>
      <c r="L20">
        <f t="shared" si="0"/>
        <v>1.6228471946151912</v>
      </c>
      <c r="M20">
        <f t="shared" si="0"/>
        <v>1.6642454347801729</v>
      </c>
      <c r="N20">
        <f t="shared" si="0"/>
        <v>1.4676683896797957</v>
      </c>
      <c r="O20">
        <f t="shared" si="0"/>
        <v>1.1774011568419755</v>
      </c>
      <c r="P20">
        <f t="shared" si="0"/>
        <v>0.88650165095066391</v>
      </c>
      <c r="Q20">
        <f t="shared" si="0"/>
        <v>0.6385160039292157</v>
      </c>
      <c r="R20">
        <f t="shared" si="0"/>
        <v>0.44543330780310714</v>
      </c>
      <c r="S20">
        <f t="shared" si="0"/>
        <v>0.30351068569026418</v>
      </c>
      <c r="V20" s="1">
        <v>15</v>
      </c>
      <c r="W20">
        <f t="shared" si="4"/>
        <v>121</v>
      </c>
      <c r="X20">
        <f t="shared" si="1"/>
        <v>76</v>
      </c>
      <c r="Y20">
        <f t="shared" si="1"/>
        <v>48</v>
      </c>
      <c r="Z20">
        <f t="shared" si="1"/>
        <v>30</v>
      </c>
      <c r="AA20">
        <f t="shared" si="1"/>
        <v>19</v>
      </c>
      <c r="AB20">
        <f t="shared" si="1"/>
        <v>12</v>
      </c>
      <c r="AC20">
        <f t="shared" si="1"/>
        <v>8</v>
      </c>
      <c r="AD20">
        <f t="shared" si="1"/>
        <v>5</v>
      </c>
      <c r="AE20">
        <f t="shared" si="1"/>
        <v>3</v>
      </c>
      <c r="AF20">
        <f t="shared" si="1"/>
        <v>2</v>
      </c>
    </row>
    <row r="21" spans="1:32" x14ac:dyDescent="0.25">
      <c r="A21" s="1">
        <v>16</v>
      </c>
      <c r="B21">
        <v>5.9523448164598154E-2</v>
      </c>
      <c r="C21">
        <v>0.2</v>
      </c>
      <c r="D21">
        <v>0.8</v>
      </c>
      <c r="E21" s="2">
        <v>0</v>
      </c>
      <c r="F21" s="2">
        <v>0</v>
      </c>
      <c r="G21" s="2">
        <v>0</v>
      </c>
      <c r="H21">
        <f t="shared" si="2"/>
        <v>29.761724082299079</v>
      </c>
      <c r="J21">
        <f t="shared" si="3"/>
        <v>1.5113874134206082</v>
      </c>
      <c r="K21">
        <f t="shared" si="0"/>
        <v>3.6319651960073074</v>
      </c>
      <c r="L21">
        <f t="shared" si="0"/>
        <v>4.8685415838455741</v>
      </c>
      <c r="M21">
        <f t="shared" si="0"/>
        <v>4.9927363043405197</v>
      </c>
      <c r="N21">
        <f t="shared" si="0"/>
        <v>4.4030051690393872</v>
      </c>
      <c r="O21">
        <f t="shared" si="0"/>
        <v>3.5322034705259275</v>
      </c>
      <c r="P21">
        <f t="shared" si="0"/>
        <v>2.6595049528519921</v>
      </c>
      <c r="Q21">
        <f t="shared" si="0"/>
        <v>1.9155480117876473</v>
      </c>
      <c r="R21">
        <f t="shared" si="0"/>
        <v>1.3362999234093216</v>
      </c>
      <c r="S21">
        <f t="shared" si="0"/>
        <v>0.91053205707079266</v>
      </c>
      <c r="V21" s="1">
        <v>16</v>
      </c>
      <c r="W21">
        <f t="shared" si="4"/>
        <v>362</v>
      </c>
      <c r="X21">
        <f t="shared" si="1"/>
        <v>229</v>
      </c>
      <c r="Y21">
        <f t="shared" si="1"/>
        <v>144</v>
      </c>
      <c r="Z21">
        <f t="shared" si="1"/>
        <v>91</v>
      </c>
      <c r="AA21">
        <f t="shared" si="1"/>
        <v>58</v>
      </c>
      <c r="AB21">
        <f t="shared" si="1"/>
        <v>36</v>
      </c>
      <c r="AC21">
        <f t="shared" si="1"/>
        <v>23</v>
      </c>
      <c r="AD21">
        <f t="shared" si="1"/>
        <v>14</v>
      </c>
      <c r="AE21">
        <f t="shared" si="1"/>
        <v>9</v>
      </c>
      <c r="AF21">
        <f t="shared" si="1"/>
        <v>6</v>
      </c>
    </row>
    <row r="22" spans="1:32" x14ac:dyDescent="0.25">
      <c r="A22" s="1">
        <v>17</v>
      </c>
      <c r="B22">
        <v>5.1365234386744403E-2</v>
      </c>
      <c r="C22">
        <v>0.2</v>
      </c>
      <c r="D22">
        <v>0.8</v>
      </c>
      <c r="E22" s="2">
        <v>0</v>
      </c>
      <c r="F22" s="2">
        <v>0</v>
      </c>
      <c r="G22" s="2">
        <v>0</v>
      </c>
      <c r="H22">
        <f t="shared" si="2"/>
        <v>25.682617193372202</v>
      </c>
      <c r="J22">
        <f t="shared" si="3"/>
        <v>1.3042384326400189</v>
      </c>
      <c r="K22">
        <f t="shared" si="3"/>
        <v>3.1341723191427762</v>
      </c>
      <c r="L22">
        <f t="shared" si="3"/>
        <v>4.2012650020596807</v>
      </c>
      <c r="M22">
        <f t="shared" si="3"/>
        <v>4.308437740275024</v>
      </c>
      <c r="N22">
        <f t="shared" si="3"/>
        <v>3.7995344605769299</v>
      </c>
      <c r="O22">
        <f t="shared" si="3"/>
        <v>3.0480838183891383</v>
      </c>
      <c r="P22">
        <f t="shared" si="3"/>
        <v>2.2949963328434539</v>
      </c>
      <c r="Q22">
        <f t="shared" si="3"/>
        <v>1.6530052548779284</v>
      </c>
      <c r="R22">
        <f t="shared" si="3"/>
        <v>1.1531482280243968</v>
      </c>
      <c r="S22">
        <f t="shared" si="3"/>
        <v>0.78573560454285452</v>
      </c>
      <c r="V22" s="1">
        <v>17</v>
      </c>
      <c r="W22">
        <f t="shared" si="4"/>
        <v>313</v>
      </c>
      <c r="X22">
        <f t="shared" si="4"/>
        <v>197</v>
      </c>
      <c r="Y22">
        <f t="shared" si="4"/>
        <v>125</v>
      </c>
      <c r="Z22">
        <f t="shared" si="4"/>
        <v>79</v>
      </c>
      <c r="AA22">
        <f t="shared" si="4"/>
        <v>50</v>
      </c>
      <c r="AB22">
        <f t="shared" si="4"/>
        <v>31</v>
      </c>
      <c r="AC22">
        <f t="shared" si="4"/>
        <v>20</v>
      </c>
      <c r="AD22">
        <f t="shared" si="4"/>
        <v>12</v>
      </c>
      <c r="AE22">
        <f t="shared" si="4"/>
        <v>8</v>
      </c>
      <c r="AF22">
        <f t="shared" si="4"/>
        <v>5</v>
      </c>
    </row>
    <row r="23" spans="1:32" x14ac:dyDescent="0.25">
      <c r="A23" s="1">
        <v>18</v>
      </c>
      <c r="B23">
        <v>1.9841149388199385E-2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9.9205746940996917</v>
      </c>
      <c r="J23">
        <f t="shared" si="3"/>
        <v>0.503795804473536</v>
      </c>
      <c r="K23">
        <f t="shared" si="3"/>
        <v>1.2106550653357691</v>
      </c>
      <c r="L23">
        <f t="shared" si="3"/>
        <v>1.6228471946151912</v>
      </c>
      <c r="M23">
        <f t="shared" si="3"/>
        <v>1.6642454347801729</v>
      </c>
      <c r="N23">
        <f t="shared" si="3"/>
        <v>1.4676683896797957</v>
      </c>
      <c r="O23">
        <f t="shared" si="3"/>
        <v>1.1774011568419755</v>
      </c>
      <c r="P23">
        <f t="shared" si="3"/>
        <v>0.88650165095066391</v>
      </c>
      <c r="Q23">
        <f t="shared" si="3"/>
        <v>0.6385160039292157</v>
      </c>
      <c r="R23">
        <f t="shared" si="3"/>
        <v>0.44543330780310714</v>
      </c>
      <c r="S23">
        <f t="shared" si="3"/>
        <v>0.30351068569026418</v>
      </c>
      <c r="V23" s="1">
        <v>18</v>
      </c>
      <c r="W23">
        <f t="shared" si="4"/>
        <v>121</v>
      </c>
      <c r="X23">
        <f t="shared" si="4"/>
        <v>76</v>
      </c>
      <c r="Y23">
        <f t="shared" si="4"/>
        <v>48</v>
      </c>
      <c r="Z23">
        <f t="shared" si="4"/>
        <v>30</v>
      </c>
      <c r="AA23">
        <f t="shared" si="4"/>
        <v>19</v>
      </c>
      <c r="AB23">
        <f t="shared" si="4"/>
        <v>12</v>
      </c>
      <c r="AC23">
        <f t="shared" si="4"/>
        <v>8</v>
      </c>
      <c r="AD23">
        <f t="shared" si="4"/>
        <v>5</v>
      </c>
      <c r="AE23">
        <f t="shared" si="4"/>
        <v>3</v>
      </c>
      <c r="AF23">
        <f t="shared" si="4"/>
        <v>2</v>
      </c>
    </row>
    <row r="24" spans="1:32" x14ac:dyDescent="0.25">
      <c r="A24" s="1">
        <v>19</v>
      </c>
      <c r="B24">
        <v>1.9841149388199385E-2</v>
      </c>
      <c r="C24">
        <v>0.2</v>
      </c>
      <c r="D24">
        <v>0.8</v>
      </c>
      <c r="E24" s="2">
        <v>0</v>
      </c>
      <c r="F24" s="2">
        <v>0</v>
      </c>
      <c r="G24" s="2">
        <v>0</v>
      </c>
      <c r="H24">
        <f t="shared" si="2"/>
        <v>9.9205746940996917</v>
      </c>
      <c r="J24">
        <f t="shared" si="3"/>
        <v>0.503795804473536</v>
      </c>
      <c r="K24">
        <f t="shared" si="3"/>
        <v>1.2106550653357691</v>
      </c>
      <c r="L24">
        <f t="shared" si="3"/>
        <v>1.6228471946151912</v>
      </c>
      <c r="M24">
        <f t="shared" si="3"/>
        <v>1.6642454347801729</v>
      </c>
      <c r="N24">
        <f t="shared" si="3"/>
        <v>1.4676683896797957</v>
      </c>
      <c r="O24">
        <f t="shared" si="3"/>
        <v>1.1774011568419755</v>
      </c>
      <c r="P24">
        <f t="shared" si="3"/>
        <v>0.88650165095066391</v>
      </c>
      <c r="Q24">
        <f t="shared" si="3"/>
        <v>0.6385160039292157</v>
      </c>
      <c r="R24">
        <f t="shared" si="3"/>
        <v>0.44543330780310714</v>
      </c>
      <c r="S24">
        <f t="shared" si="3"/>
        <v>0.30351068569026418</v>
      </c>
      <c r="V24" s="1">
        <v>19</v>
      </c>
      <c r="W24">
        <f t="shared" si="4"/>
        <v>121</v>
      </c>
      <c r="X24">
        <f t="shared" si="4"/>
        <v>76</v>
      </c>
      <c r="Y24">
        <f t="shared" si="4"/>
        <v>48</v>
      </c>
      <c r="Z24">
        <f t="shared" si="4"/>
        <v>30</v>
      </c>
      <c r="AA24">
        <f t="shared" si="4"/>
        <v>19</v>
      </c>
      <c r="AB24">
        <f t="shared" si="4"/>
        <v>12</v>
      </c>
      <c r="AC24">
        <f t="shared" si="4"/>
        <v>8</v>
      </c>
      <c r="AD24">
        <f t="shared" si="4"/>
        <v>5</v>
      </c>
      <c r="AE24">
        <f t="shared" si="4"/>
        <v>3</v>
      </c>
      <c r="AF24">
        <f t="shared" si="4"/>
        <v>2</v>
      </c>
    </row>
    <row r="25" spans="1:32" x14ac:dyDescent="0.25">
      <c r="A25" s="1">
        <v>20</v>
      </c>
      <c r="B25">
        <v>9.9205746940996924E-3</v>
      </c>
      <c r="C25">
        <v>0.1</v>
      </c>
      <c r="D25">
        <v>0.1</v>
      </c>
      <c r="E25">
        <v>0.2</v>
      </c>
      <c r="F25">
        <v>0.6</v>
      </c>
      <c r="G25" s="2">
        <v>0</v>
      </c>
      <c r="H25">
        <f t="shared" si="2"/>
        <v>4.9602873470498459</v>
      </c>
      <c r="J25">
        <f t="shared" si="3"/>
        <v>0.251897902236768</v>
      </c>
      <c r="K25">
        <f t="shared" si="3"/>
        <v>0.60532753266788453</v>
      </c>
      <c r="L25">
        <f t="shared" si="3"/>
        <v>0.81142359730759561</v>
      </c>
      <c r="M25">
        <f t="shared" si="3"/>
        <v>0.83212271739008647</v>
      </c>
      <c r="N25">
        <f t="shared" si="3"/>
        <v>0.73383419483989787</v>
      </c>
      <c r="O25">
        <f t="shared" si="3"/>
        <v>0.58870057842098777</v>
      </c>
      <c r="P25">
        <f t="shared" si="3"/>
        <v>0.44325082547533196</v>
      </c>
      <c r="Q25">
        <f t="shared" si="3"/>
        <v>0.31925800196460785</v>
      </c>
      <c r="R25">
        <f t="shared" si="3"/>
        <v>0.22271665390155357</v>
      </c>
      <c r="S25">
        <f t="shared" si="3"/>
        <v>0.15175534284513209</v>
      </c>
      <c r="V25" s="1">
        <v>20</v>
      </c>
      <c r="W25">
        <f t="shared" si="4"/>
        <v>60</v>
      </c>
      <c r="X25">
        <f t="shared" si="4"/>
        <v>38</v>
      </c>
      <c r="Y25">
        <f t="shared" si="4"/>
        <v>24</v>
      </c>
      <c r="Z25">
        <f t="shared" si="4"/>
        <v>15</v>
      </c>
      <c r="AA25">
        <f t="shared" si="4"/>
        <v>10</v>
      </c>
      <c r="AB25">
        <f t="shared" si="4"/>
        <v>6</v>
      </c>
      <c r="AC25">
        <f t="shared" si="4"/>
        <v>4</v>
      </c>
      <c r="AD25">
        <f t="shared" si="4"/>
        <v>2</v>
      </c>
      <c r="AE25">
        <f t="shared" si="4"/>
        <v>2</v>
      </c>
      <c r="AF25">
        <f t="shared" si="4"/>
        <v>1</v>
      </c>
    </row>
    <row r="26" spans="1:32" x14ac:dyDescent="0.25">
      <c r="A26" s="1">
        <v>21</v>
      </c>
      <c r="B26">
        <v>6.1534856671510853E-2</v>
      </c>
      <c r="C26">
        <v>0.1</v>
      </c>
      <c r="D26">
        <v>0.1</v>
      </c>
      <c r="E26">
        <v>0.2</v>
      </c>
      <c r="F26">
        <v>0.6</v>
      </c>
      <c r="G26" s="2">
        <v>0</v>
      </c>
      <c r="H26">
        <f t="shared" si="2"/>
        <v>30.767428335755426</v>
      </c>
      <c r="J26">
        <f t="shared" si="3"/>
        <v>1.5624600174839436</v>
      </c>
      <c r="K26">
        <f t="shared" si="3"/>
        <v>3.7546960847128585</v>
      </c>
      <c r="L26">
        <f t="shared" si="3"/>
        <v>5.03305869869628</v>
      </c>
      <c r="M26">
        <f t="shared" si="3"/>
        <v>5.1614501908000605</v>
      </c>
      <c r="N26">
        <f t="shared" si="3"/>
        <v>4.5517909387833804</v>
      </c>
      <c r="O26">
        <f t="shared" si="3"/>
        <v>3.6515632241664759</v>
      </c>
      <c r="P26">
        <f t="shared" si="3"/>
        <v>2.7493745933262899</v>
      </c>
      <c r="Q26">
        <f t="shared" si="3"/>
        <v>1.9802779574664484</v>
      </c>
      <c r="R26">
        <f t="shared" si="3"/>
        <v>1.3814559941110673</v>
      </c>
      <c r="S26">
        <f t="shared" si="3"/>
        <v>0.9413006362086217</v>
      </c>
      <c r="V26" s="1">
        <v>21</v>
      </c>
      <c r="W26">
        <f t="shared" si="4"/>
        <v>375</v>
      </c>
      <c r="X26">
        <f t="shared" si="4"/>
        <v>236</v>
      </c>
      <c r="Y26">
        <f t="shared" si="4"/>
        <v>149</v>
      </c>
      <c r="Z26">
        <f t="shared" si="4"/>
        <v>94</v>
      </c>
      <c r="AA26">
        <f t="shared" si="4"/>
        <v>59</v>
      </c>
      <c r="AB26">
        <f t="shared" si="4"/>
        <v>38</v>
      </c>
      <c r="AC26">
        <f t="shared" si="4"/>
        <v>24</v>
      </c>
      <c r="AD26">
        <f t="shared" si="4"/>
        <v>15</v>
      </c>
      <c r="AE26">
        <f t="shared" si="4"/>
        <v>9</v>
      </c>
      <c r="AF26">
        <f t="shared" si="4"/>
        <v>6</v>
      </c>
    </row>
    <row r="27" spans="1:32" x14ac:dyDescent="0.25">
      <c r="A27" s="1">
        <v>22</v>
      </c>
      <c r="B27">
        <v>7.3625760584409145E-2</v>
      </c>
      <c r="C27">
        <v>0.1</v>
      </c>
      <c r="D27">
        <v>0.1</v>
      </c>
      <c r="E27">
        <v>0.2</v>
      </c>
      <c r="F27">
        <v>0.6</v>
      </c>
      <c r="G27" s="2">
        <v>0</v>
      </c>
      <c r="H27">
        <f t="shared" si="2"/>
        <v>36.812880292204575</v>
      </c>
      <c r="J27">
        <f t="shared" si="3"/>
        <v>1.8694657531110177</v>
      </c>
      <c r="K27">
        <f t="shared" si="3"/>
        <v>4.4924514324622367</v>
      </c>
      <c r="L27">
        <f t="shared" si="3"/>
        <v>6.0219978529510696</v>
      </c>
      <c r="M27">
        <f t="shared" si="3"/>
        <v>6.175616822264189</v>
      </c>
      <c r="N27">
        <f t="shared" si="3"/>
        <v>5.4461664171601907</v>
      </c>
      <c r="O27">
        <f t="shared" si="3"/>
        <v>4.3690541303525086</v>
      </c>
      <c r="P27">
        <f t="shared" si="3"/>
        <v>3.2895956294445465</v>
      </c>
      <c r="Q27">
        <f t="shared" si="3"/>
        <v>2.3693801964197818</v>
      </c>
      <c r="R27">
        <f t="shared" si="3"/>
        <v>1.6528964847237222</v>
      </c>
      <c r="S27">
        <f t="shared" si="3"/>
        <v>1.1262555733153119</v>
      </c>
      <c r="V27" s="1">
        <v>22</v>
      </c>
      <c r="W27">
        <f t="shared" si="4"/>
        <v>448</v>
      </c>
      <c r="X27">
        <f t="shared" si="4"/>
        <v>283</v>
      </c>
      <c r="Y27">
        <f t="shared" si="4"/>
        <v>179</v>
      </c>
      <c r="Z27">
        <f t="shared" si="4"/>
        <v>113</v>
      </c>
      <c r="AA27">
        <f t="shared" si="4"/>
        <v>71</v>
      </c>
      <c r="AB27">
        <f t="shared" si="4"/>
        <v>45</v>
      </c>
      <c r="AC27">
        <f t="shared" si="4"/>
        <v>28</v>
      </c>
      <c r="AD27">
        <f t="shared" si="4"/>
        <v>18</v>
      </c>
      <c r="AE27">
        <f t="shared" si="4"/>
        <v>11</v>
      </c>
      <c r="AF27">
        <f t="shared" si="4"/>
        <v>7</v>
      </c>
    </row>
    <row r="28" spans="1:32" x14ac:dyDescent="0.25">
      <c r="A28" s="1">
        <v>23</v>
      </c>
      <c r="B28">
        <v>4.911159657799781E-2</v>
      </c>
      <c r="C28">
        <v>0.1</v>
      </c>
      <c r="D28">
        <v>0.1</v>
      </c>
      <c r="E28">
        <v>0.2</v>
      </c>
      <c r="F28">
        <v>0.6</v>
      </c>
      <c r="G28" s="2">
        <v>0</v>
      </c>
      <c r="H28">
        <f t="shared" si="2"/>
        <v>24.555798288998904</v>
      </c>
      <c r="J28">
        <f t="shared" si="3"/>
        <v>1.2470152722960552</v>
      </c>
      <c r="K28">
        <f t="shared" si="3"/>
        <v>2.9966612316946879</v>
      </c>
      <c r="L28">
        <f t="shared" si="3"/>
        <v>4.0169354693271488</v>
      </c>
      <c r="M28">
        <f t="shared" si="3"/>
        <v>4.1194060283780711</v>
      </c>
      <c r="N28">
        <f t="shared" si="3"/>
        <v>3.6328307626726226</v>
      </c>
      <c r="O28">
        <f t="shared" si="3"/>
        <v>2.9143498440509781</v>
      </c>
      <c r="P28">
        <f t="shared" si="3"/>
        <v>2.1943038981961487</v>
      </c>
      <c r="Q28">
        <f t="shared" si="3"/>
        <v>1.5804800306688656</v>
      </c>
      <c r="R28">
        <f t="shared" si="3"/>
        <v>1.1025541155513974</v>
      </c>
      <c r="S28">
        <f t="shared" si="3"/>
        <v>0.75126163616292796</v>
      </c>
      <c r="V28" s="1">
        <v>23</v>
      </c>
      <c r="W28">
        <f t="shared" si="4"/>
        <v>299</v>
      </c>
      <c r="X28">
        <f t="shared" si="4"/>
        <v>189</v>
      </c>
      <c r="Y28">
        <f t="shared" si="4"/>
        <v>119</v>
      </c>
      <c r="Z28">
        <f t="shared" si="4"/>
        <v>75</v>
      </c>
      <c r="AA28">
        <f t="shared" si="4"/>
        <v>47</v>
      </c>
      <c r="AB28">
        <f t="shared" si="4"/>
        <v>30</v>
      </c>
      <c r="AC28">
        <f t="shared" si="4"/>
        <v>19</v>
      </c>
      <c r="AD28">
        <f t="shared" si="4"/>
        <v>12</v>
      </c>
      <c r="AE28">
        <f t="shared" si="4"/>
        <v>8</v>
      </c>
      <c r="AF28">
        <f t="shared" si="4"/>
        <v>5</v>
      </c>
    </row>
    <row r="29" spans="1:32" x14ac:dyDescent="0.25">
      <c r="A29" s="1">
        <v>24</v>
      </c>
      <c r="B29">
        <v>2.1625599734689645E-2</v>
      </c>
      <c r="C29">
        <v>0.1</v>
      </c>
      <c r="D29">
        <v>0.1</v>
      </c>
      <c r="E29">
        <v>0.1</v>
      </c>
      <c r="F29">
        <v>0.2</v>
      </c>
      <c r="G29">
        <v>0.5</v>
      </c>
      <c r="H29">
        <f t="shared" si="2"/>
        <v>10.812799867344822</v>
      </c>
      <c r="J29">
        <f t="shared" si="3"/>
        <v>0.54910560887366944</v>
      </c>
      <c r="K29">
        <f t="shared" si="3"/>
        <v>1.3195375604246615</v>
      </c>
      <c r="L29">
        <f t="shared" si="3"/>
        <v>1.7688009487083975</v>
      </c>
      <c r="M29">
        <f t="shared" si="3"/>
        <v>1.8139224159184024</v>
      </c>
      <c r="N29">
        <f t="shared" si="3"/>
        <v>1.5996658518860207</v>
      </c>
      <c r="O29">
        <f t="shared" si="3"/>
        <v>1.2832929003684008</v>
      </c>
      <c r="P29">
        <f t="shared" si="3"/>
        <v>0.96623081115465659</v>
      </c>
      <c r="Q29">
        <f t="shared" si="3"/>
        <v>0.6959421178179972</v>
      </c>
      <c r="R29">
        <f t="shared" si="3"/>
        <v>0.48549417347655949</v>
      </c>
      <c r="S29">
        <f t="shared" si="3"/>
        <v>0.33080747871605565</v>
      </c>
      <c r="V29" s="1">
        <v>24</v>
      </c>
      <c r="W29">
        <f t="shared" si="4"/>
        <v>132</v>
      </c>
      <c r="X29">
        <f t="shared" si="4"/>
        <v>83</v>
      </c>
      <c r="Y29">
        <f t="shared" si="4"/>
        <v>52</v>
      </c>
      <c r="Z29">
        <f t="shared" si="4"/>
        <v>33</v>
      </c>
      <c r="AA29">
        <f t="shared" si="4"/>
        <v>21</v>
      </c>
      <c r="AB29">
        <f t="shared" si="4"/>
        <v>13</v>
      </c>
      <c r="AC29">
        <f t="shared" si="4"/>
        <v>8</v>
      </c>
      <c r="AD29">
        <f t="shared" si="4"/>
        <v>5</v>
      </c>
      <c r="AE29">
        <f t="shared" si="4"/>
        <v>3</v>
      </c>
      <c r="AF29">
        <f t="shared" si="4"/>
        <v>2</v>
      </c>
    </row>
    <row r="30" spans="1:32" x14ac:dyDescent="0.25">
      <c r="A30" s="1">
        <v>25</v>
      </c>
      <c r="B30">
        <v>4.7746962600364699E-3</v>
      </c>
      <c r="C30">
        <v>0.1</v>
      </c>
      <c r="D30">
        <v>0.1</v>
      </c>
      <c r="E30">
        <v>0.1</v>
      </c>
      <c r="F30">
        <v>0.2</v>
      </c>
      <c r="G30">
        <v>0.5</v>
      </c>
      <c r="H30">
        <f t="shared" si="2"/>
        <v>2.3873481300182351</v>
      </c>
      <c r="J30">
        <f t="shared" si="3"/>
        <v>0.1212365219563602</v>
      </c>
      <c r="K30">
        <f t="shared" si="3"/>
        <v>0.29133948339156651</v>
      </c>
      <c r="L30">
        <f t="shared" si="3"/>
        <v>0.39053193336411995</v>
      </c>
      <c r="M30">
        <f t="shared" si="3"/>
        <v>0.40049426057714882</v>
      </c>
      <c r="N30">
        <f t="shared" si="3"/>
        <v>0.35318875101790798</v>
      </c>
      <c r="O30">
        <f t="shared" si="3"/>
        <v>0.28333705825931366</v>
      </c>
      <c r="P30">
        <f t="shared" si="3"/>
        <v>0.21333321142311215</v>
      </c>
      <c r="Q30">
        <f t="shared" si="3"/>
        <v>0.15365641960981852</v>
      </c>
      <c r="R30">
        <f t="shared" si="3"/>
        <v>0.10719181168647915</v>
      </c>
      <c r="S30">
        <f t="shared" si="3"/>
        <v>7.3038678732408033E-2</v>
      </c>
      <c r="V30" s="1">
        <v>25</v>
      </c>
      <c r="W30">
        <f t="shared" si="4"/>
        <v>29</v>
      </c>
      <c r="X30">
        <f t="shared" si="4"/>
        <v>18</v>
      </c>
      <c r="Y30">
        <f t="shared" si="4"/>
        <v>12</v>
      </c>
      <c r="Z30">
        <f t="shared" si="4"/>
        <v>7</v>
      </c>
      <c r="AA30">
        <f t="shared" si="4"/>
        <v>5</v>
      </c>
      <c r="AB30">
        <f t="shared" si="4"/>
        <v>3</v>
      </c>
      <c r="AC30">
        <f t="shared" si="4"/>
        <v>2</v>
      </c>
      <c r="AD30">
        <f t="shared" si="4"/>
        <v>1</v>
      </c>
      <c r="AE30">
        <f t="shared" si="4"/>
        <v>1</v>
      </c>
      <c r="AF30">
        <f t="shared" si="4"/>
        <v>0</v>
      </c>
    </row>
    <row r="32" spans="1:32" x14ac:dyDescent="0.25">
      <c r="I32" t="s">
        <v>25</v>
      </c>
      <c r="J32">
        <v>1</v>
      </c>
      <c r="K32">
        <v>3</v>
      </c>
      <c r="L32">
        <v>5</v>
      </c>
      <c r="M32">
        <v>7</v>
      </c>
      <c r="N32">
        <v>9</v>
      </c>
      <c r="O32">
        <v>11</v>
      </c>
      <c r="P32">
        <v>13</v>
      </c>
      <c r="Q32">
        <v>15</v>
      </c>
      <c r="R32">
        <v>17</v>
      </c>
      <c r="S32">
        <v>19</v>
      </c>
      <c r="V32" s="1" t="s">
        <v>26</v>
      </c>
      <c r="W32">
        <f>ROUND((274*(J$34*$O$42)),0)</f>
        <v>37029</v>
      </c>
      <c r="X32">
        <f t="shared" ref="X32:AF32" si="5">ROUND((274*(K$34*$O$42)),0)</f>
        <v>140957</v>
      </c>
      <c r="Y32">
        <f t="shared" si="5"/>
        <v>299309</v>
      </c>
      <c r="Z32">
        <f t="shared" si="5"/>
        <v>486223</v>
      </c>
      <c r="AA32">
        <f t="shared" si="5"/>
        <v>679237</v>
      </c>
      <c r="AB32">
        <f t="shared" si="5"/>
        <v>863164</v>
      </c>
      <c r="AC32">
        <f t="shared" si="5"/>
        <v>1029494</v>
      </c>
      <c r="AD32">
        <f t="shared" si="5"/>
        <v>1174604</v>
      </c>
      <c r="AE32">
        <f t="shared" si="5"/>
        <v>1298009</v>
      </c>
      <c r="AF32">
        <f t="shared" si="5"/>
        <v>1401020</v>
      </c>
    </row>
    <row r="33" spans="1:41" x14ac:dyDescent="0.25">
      <c r="I33" t="s">
        <v>27</v>
      </c>
      <c r="J33">
        <f>($I$42*(1-(EXP(-$J$42*(J32-$K$42)))))</f>
        <v>68.849371353268452</v>
      </c>
      <c r="K33">
        <f t="shared" ref="K33:S33" si="6">($I$42*(1-(EXP(-$J$42*(K32-$K$42)))))</f>
        <v>106.26431005094607</v>
      </c>
      <c r="L33">
        <f t="shared" si="6"/>
        <v>135.69594325063642</v>
      </c>
      <c r="M33">
        <f t="shared" si="6"/>
        <v>158.84768592220419</v>
      </c>
      <c r="N33">
        <f t="shared" si="6"/>
        <v>177.0594917399028</v>
      </c>
      <c r="O33">
        <f t="shared" si="6"/>
        <v>191.38540559643849</v>
      </c>
      <c r="P33">
        <f t="shared" si="6"/>
        <v>202.65456857122882</v>
      </c>
      <c r="Q33">
        <f t="shared" si="6"/>
        <v>211.51920613809855</v>
      </c>
      <c r="R33">
        <f t="shared" si="6"/>
        <v>218.49237702645553</v>
      </c>
      <c r="S33">
        <f t="shared" si="6"/>
        <v>223.97766752721532</v>
      </c>
      <c r="V33" s="1" t="s">
        <v>28</v>
      </c>
      <c r="W33">
        <f>ROUND((726*(J$34*$O$42)),0)</f>
        <v>98114</v>
      </c>
      <c r="X33">
        <f t="shared" ref="X33:AF33" si="7">ROUND((726*(K$34*$O$42)),0)</f>
        <v>373485</v>
      </c>
      <c r="Y33">
        <f t="shared" si="7"/>
        <v>793060</v>
      </c>
      <c r="Z33">
        <f t="shared" si="7"/>
        <v>1288312</v>
      </c>
      <c r="AA33">
        <f t="shared" si="7"/>
        <v>1799729</v>
      </c>
      <c r="AB33">
        <f t="shared" si="7"/>
        <v>2287068</v>
      </c>
      <c r="AC33">
        <f t="shared" si="7"/>
        <v>2727782</v>
      </c>
      <c r="AD33">
        <f t="shared" si="7"/>
        <v>3112271</v>
      </c>
      <c r="AE33">
        <f t="shared" si="7"/>
        <v>3439250</v>
      </c>
      <c r="AF33">
        <f t="shared" si="7"/>
        <v>3712193</v>
      </c>
    </row>
    <row r="34" spans="1:41" x14ac:dyDescent="0.25">
      <c r="I34" t="s">
        <v>29</v>
      </c>
      <c r="J34">
        <f>($L$42*(J33^$M$42))</f>
        <v>4171.0972231147152</v>
      </c>
      <c r="K34">
        <f t="shared" ref="K34:S34" si="8">($L$42*(K33^$M$42))</f>
        <v>15877.848417176821</v>
      </c>
      <c r="L34">
        <f t="shared" si="8"/>
        <v>33715.089650426045</v>
      </c>
      <c r="M34">
        <f t="shared" si="8"/>
        <v>54769.594522711923</v>
      </c>
      <c r="N34">
        <f t="shared" si="8"/>
        <v>76511.295168534518</v>
      </c>
      <c r="O34">
        <f t="shared" si="8"/>
        <v>97229.383703637359</v>
      </c>
      <c r="P34">
        <f t="shared" si="8"/>
        <v>115965.30783223581</v>
      </c>
      <c r="Q34">
        <f t="shared" si="8"/>
        <v>132310.94921075727</v>
      </c>
      <c r="R34">
        <f t="shared" si="8"/>
        <v>146211.70737741687</v>
      </c>
      <c r="S34">
        <f t="shared" si="8"/>
        <v>157815.22808760547</v>
      </c>
      <c r="V34" t="s">
        <v>30</v>
      </c>
    </row>
    <row r="35" spans="1:41" x14ac:dyDescent="0.25">
      <c r="H35">
        <v>100</v>
      </c>
      <c r="I35" t="s">
        <v>31</v>
      </c>
      <c r="J35">
        <f>($H$35*(EXP(-$N$42*J32)))</f>
        <v>79.453360250333404</v>
      </c>
      <c r="K35">
        <f t="shared" ref="K35:S35" si="9">($H$35*(EXP(-$N$42*K32)))</f>
        <v>50.157606906605544</v>
      </c>
      <c r="L35">
        <f t="shared" si="9"/>
        <v>31.663676937905315</v>
      </c>
      <c r="M35">
        <f t="shared" si="9"/>
        <v>19.988761407514449</v>
      </c>
      <c r="N35">
        <f t="shared" si="9"/>
        <v>12.618578170503872</v>
      </c>
      <c r="O35">
        <f t="shared" si="9"/>
        <v>7.9659020285898015</v>
      </c>
      <c r="P35">
        <f t="shared" si="9"/>
        <v>5.0287436723591865</v>
      </c>
      <c r="Q35">
        <f t="shared" si="9"/>
        <v>3.1745636378067941</v>
      </c>
      <c r="R35">
        <f t="shared" si="9"/>
        <v>2.0040501061684015</v>
      </c>
      <c r="S35">
        <f t="shared" si="9"/>
        <v>1.2651240568005306</v>
      </c>
      <c r="W35">
        <f>SUM(W32:W33)</f>
        <v>135143</v>
      </c>
      <c r="X35">
        <f t="shared" ref="X35:AF35" si="10">SUM(X32:X33)</f>
        <v>514442</v>
      </c>
      <c r="Y35">
        <f t="shared" si="10"/>
        <v>1092369</v>
      </c>
      <c r="Z35">
        <f t="shared" si="10"/>
        <v>1774535</v>
      </c>
      <c r="AA35">
        <f t="shared" si="10"/>
        <v>2478966</v>
      </c>
      <c r="AB35">
        <f t="shared" si="10"/>
        <v>3150232</v>
      </c>
      <c r="AC35">
        <f t="shared" si="10"/>
        <v>3757276</v>
      </c>
      <c r="AD35">
        <f t="shared" si="10"/>
        <v>4286875</v>
      </c>
      <c r="AE35">
        <f t="shared" si="10"/>
        <v>4737259</v>
      </c>
      <c r="AF35">
        <f t="shared" si="10"/>
        <v>5113213</v>
      </c>
      <c r="AG35" s="8">
        <f>(X35-W35)/(3*364)</f>
        <v>347.3434065934066</v>
      </c>
      <c r="AH35" s="8">
        <f t="shared" ref="AH35:AO35" si="11">(Y35-X35)/(3*364)</f>
        <v>529.23717948717945</v>
      </c>
      <c r="AI35" s="8">
        <f t="shared" si="11"/>
        <v>624.69413919413921</v>
      </c>
      <c r="AJ35" s="8">
        <f t="shared" si="11"/>
        <v>645.08333333333337</v>
      </c>
      <c r="AK35" s="8">
        <f t="shared" si="11"/>
        <v>614.71245421245419</v>
      </c>
      <c r="AL35" s="8">
        <f t="shared" si="11"/>
        <v>555.90109890109886</v>
      </c>
      <c r="AM35" s="8">
        <f t="shared" si="11"/>
        <v>484.98076923076923</v>
      </c>
      <c r="AN35" s="8">
        <f t="shared" si="11"/>
        <v>412.43956043956047</v>
      </c>
      <c r="AO35" s="8">
        <f t="shared" si="11"/>
        <v>344.2802197802198</v>
      </c>
    </row>
    <row r="36" spans="1:41" x14ac:dyDescent="0.25">
      <c r="I36" t="s">
        <v>32</v>
      </c>
      <c r="J36">
        <f>(J34*J35)</f>
        <v>331407.69030729873</v>
      </c>
      <c r="K36">
        <f t="shared" ref="K36:S36" si="12">(K34*K35)</f>
        <v>796394.87943142408</v>
      </c>
      <c r="L36">
        <f t="shared" si="12"/>
        <v>1067543.7066236055</v>
      </c>
      <c r="M36">
        <f t="shared" si="12"/>
        <v>1094776.3573007989</v>
      </c>
      <c r="N36">
        <f t="shared" si="12"/>
        <v>965463.75901064801</v>
      </c>
      <c r="O36">
        <f t="shared" si="12"/>
        <v>774519.74488334102</v>
      </c>
      <c r="P36">
        <f t="shared" si="12"/>
        <v>583159.80797454098</v>
      </c>
      <c r="Q36">
        <f t="shared" si="12"/>
        <v>420029.52824817155</v>
      </c>
      <c r="R36">
        <f t="shared" si="12"/>
        <v>293015.58769277553</v>
      </c>
      <c r="S36">
        <f t="shared" si="12"/>
        <v>199655.84158309249</v>
      </c>
      <c r="T36" t="s">
        <v>33</v>
      </c>
      <c r="U36">
        <f>SUM(J36:S36)</f>
        <v>6525966.9030556967</v>
      </c>
    </row>
    <row r="37" spans="1:41" x14ac:dyDescent="0.25">
      <c r="I37" t="s">
        <v>34</v>
      </c>
      <c r="J37">
        <f>(J36/$U$36)</f>
        <v>5.0782925385680626E-2</v>
      </c>
      <c r="K37">
        <f t="shared" ref="K37:S37" si="13">(K36/$U$36)</f>
        <v>0.12203477143877681</v>
      </c>
      <c r="L37">
        <f t="shared" si="13"/>
        <v>0.16358399030858436</v>
      </c>
      <c r="M37">
        <f t="shared" si="13"/>
        <v>0.16775695825061332</v>
      </c>
      <c r="N37">
        <f t="shared" si="13"/>
        <v>0.14794187181037993</v>
      </c>
      <c r="O37">
        <f t="shared" si="13"/>
        <v>0.11868275711307738</v>
      </c>
      <c r="P37">
        <f t="shared" si="13"/>
        <v>8.9359908905067259E-2</v>
      </c>
      <c r="Q37">
        <f t="shared" si="13"/>
        <v>6.4362803932011728E-2</v>
      </c>
      <c r="R37">
        <f t="shared" si="13"/>
        <v>4.489995000673002E-2</v>
      </c>
      <c r="S37">
        <f t="shared" si="13"/>
        <v>3.0594062849078549E-2</v>
      </c>
      <c r="W37">
        <v>37029</v>
      </c>
      <c r="X37">
        <v>140957</v>
      </c>
      <c r="Y37">
        <v>299309</v>
      </c>
      <c r="Z37">
        <v>486223</v>
      </c>
      <c r="AA37">
        <v>679237</v>
      </c>
      <c r="AB37">
        <v>863164</v>
      </c>
      <c r="AC37">
        <v>1029494</v>
      </c>
      <c r="AD37">
        <v>1174604</v>
      </c>
      <c r="AE37">
        <v>1298009</v>
      </c>
      <c r="AF37">
        <v>1401020</v>
      </c>
    </row>
    <row r="38" spans="1:41" x14ac:dyDescent="0.25">
      <c r="W38">
        <v>98114</v>
      </c>
      <c r="X38">
        <v>373485</v>
      </c>
      <c r="Y38">
        <v>793060</v>
      </c>
      <c r="Z38">
        <v>1288312</v>
      </c>
      <c r="AA38">
        <v>1799729</v>
      </c>
      <c r="AB38">
        <v>2287068</v>
      </c>
      <c r="AC38">
        <v>2727782</v>
      </c>
      <c r="AD38">
        <v>3112271</v>
      </c>
      <c r="AE38">
        <v>3439250</v>
      </c>
      <c r="AF38">
        <v>3712193</v>
      </c>
    </row>
    <row r="39" spans="1:41" x14ac:dyDescent="0.25">
      <c r="V39" t="s">
        <v>162</v>
      </c>
      <c r="W39" t="s">
        <v>163</v>
      </c>
    </row>
    <row r="40" spans="1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>
        <v>117.13231952969198</v>
      </c>
      <c r="W40">
        <v>11.713231952969199</v>
      </c>
      <c r="X40">
        <v>117.13231952969198</v>
      </c>
      <c r="Y40">
        <v>298.57727308761281</v>
      </c>
      <c r="Z40">
        <v>505.8011490023714</v>
      </c>
      <c r="AA40">
        <v>710.36319748791175</v>
      </c>
      <c r="AB40">
        <v>897.65747957775079</v>
      </c>
      <c r="AC40">
        <v>1061.60029818266</v>
      </c>
      <c r="AD40">
        <v>1200.9707318773917</v>
      </c>
      <c r="AE40">
        <v>1317.1032726551493</v>
      </c>
      <c r="AF40">
        <v>1412.5058182632538</v>
      </c>
      <c r="AG40">
        <v>1490.0710388423367</v>
      </c>
    </row>
    <row r="41" spans="1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V41">
        <v>298.57727308761281</v>
      </c>
      <c r="W41">
        <v>29.85772730876128</v>
      </c>
      <c r="X41">
        <v>11.713231952969199</v>
      </c>
      <c r="Y41">
        <v>29.85772730876128</v>
      </c>
      <c r="Z41">
        <v>50.580114900237142</v>
      </c>
      <c r="AA41">
        <v>71.036319748791172</v>
      </c>
      <c r="AB41">
        <v>89.765747957775076</v>
      </c>
      <c r="AC41">
        <v>106.160029818266</v>
      </c>
      <c r="AD41">
        <v>120.09707318773917</v>
      </c>
      <c r="AE41">
        <v>131.71032726551493</v>
      </c>
      <c r="AF41">
        <v>141.25058182632537</v>
      </c>
      <c r="AG41">
        <v>149.00710388423369</v>
      </c>
    </row>
    <row r="42" spans="1:41" x14ac:dyDescent="0.25">
      <c r="I42">
        <v>244.2</v>
      </c>
      <c r="J42">
        <v>0.12</v>
      </c>
      <c r="K42">
        <v>-1.76</v>
      </c>
      <c r="L42">
        <v>9.11E-3</v>
      </c>
      <c r="M42">
        <v>3.08</v>
      </c>
      <c r="N42">
        <v>0.23</v>
      </c>
      <c r="O42">
        <v>3.2399999999999998E-2</v>
      </c>
      <c r="V42">
        <v>505.8011490023714</v>
      </c>
      <c r="W42">
        <v>50.580114900237142</v>
      </c>
      <c r="X42" t="s">
        <v>164</v>
      </c>
    </row>
    <row r="43" spans="1:41" x14ac:dyDescent="0.25">
      <c r="V43">
        <v>710.36319748791175</v>
      </c>
      <c r="W43">
        <v>71.036319748791172</v>
      </c>
      <c r="X43">
        <f>X41*5</f>
        <v>58.566159764845992</v>
      </c>
      <c r="Y43">
        <f t="shared" ref="Y43:AG43" si="14">Y41*5</f>
        <v>149.2886365438064</v>
      </c>
      <c r="Z43">
        <f t="shared" si="14"/>
        <v>252.9005745011857</v>
      </c>
      <c r="AA43">
        <f t="shared" si="14"/>
        <v>355.18159874395587</v>
      </c>
      <c r="AB43">
        <f t="shared" si="14"/>
        <v>448.8287397888754</v>
      </c>
      <c r="AC43">
        <f t="shared" si="14"/>
        <v>530.80014909133001</v>
      </c>
      <c r="AD43">
        <f t="shared" si="14"/>
        <v>600.48536593869585</v>
      </c>
      <c r="AE43">
        <f t="shared" si="14"/>
        <v>658.55163632757467</v>
      </c>
      <c r="AF43">
        <f t="shared" si="14"/>
        <v>706.25290913162689</v>
      </c>
      <c r="AG43">
        <f t="shared" si="14"/>
        <v>745.03551942116837</v>
      </c>
    </row>
    <row r="44" spans="1:41" x14ac:dyDescent="0.25">
      <c r="V44">
        <v>897.65747957775079</v>
      </c>
      <c r="W44">
        <v>89.765747957775076</v>
      </c>
    </row>
    <row r="45" spans="1:41" x14ac:dyDescent="0.25">
      <c r="A45" s="1" t="s">
        <v>161</v>
      </c>
      <c r="V45">
        <v>1061.60029818266</v>
      </c>
      <c r="W45">
        <v>106.160029818266</v>
      </c>
    </row>
    <row r="46" spans="1:41" x14ac:dyDescent="0.25">
      <c r="C46" t="s">
        <v>4</v>
      </c>
      <c r="V46">
        <v>1200.9707318773917</v>
      </c>
      <c r="W46">
        <v>120.09707318773917</v>
      </c>
    </row>
    <row r="47" spans="1:41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V47">
        <v>1317.1032726551493</v>
      </c>
      <c r="W47">
        <v>131.71032726551493</v>
      </c>
    </row>
    <row r="48" spans="1:41" x14ac:dyDescent="0.25">
      <c r="A48" s="1">
        <v>1</v>
      </c>
      <c r="B48">
        <v>3.9682298776398769E-2</v>
      </c>
      <c r="C48">
        <v>1</v>
      </c>
      <c r="D48" s="2">
        <v>0</v>
      </c>
      <c r="E48" s="2">
        <v>0</v>
      </c>
      <c r="F48" s="2">
        <v>0</v>
      </c>
      <c r="G48" s="2">
        <v>0</v>
      </c>
      <c r="V48">
        <v>1412.5058182632538</v>
      </c>
      <c r="W48">
        <v>141.25058182632537</v>
      </c>
    </row>
    <row r="49" spans="1:23" x14ac:dyDescent="0.25">
      <c r="A49" s="1">
        <v>2</v>
      </c>
      <c r="B49">
        <v>0.15373605817346542</v>
      </c>
      <c r="C49">
        <v>0.5</v>
      </c>
      <c r="D49">
        <v>0.5</v>
      </c>
      <c r="E49" s="2">
        <v>0</v>
      </c>
      <c r="F49" s="2">
        <v>0</v>
      </c>
      <c r="G49" s="2">
        <v>0</v>
      </c>
      <c r="V49">
        <v>1490.0710388423367</v>
      </c>
      <c r="W49">
        <v>149.00710388423369</v>
      </c>
    </row>
    <row r="50" spans="1:23" x14ac:dyDescent="0.25">
      <c r="A50" s="1">
        <v>3</v>
      </c>
      <c r="B50">
        <v>4.4371584435272893E-2</v>
      </c>
      <c r="C50">
        <v>0.2</v>
      </c>
      <c r="D50">
        <v>0.3</v>
      </c>
      <c r="E50">
        <v>0.5</v>
      </c>
      <c r="F50" s="2">
        <v>0</v>
      </c>
      <c r="G50" s="2">
        <v>0</v>
      </c>
    </row>
    <row r="51" spans="1:23" x14ac:dyDescent="0.25">
      <c r="A51" s="1">
        <v>4</v>
      </c>
      <c r="B51">
        <v>3.0877511314392727E-2</v>
      </c>
      <c r="C51">
        <v>0.2</v>
      </c>
      <c r="D51">
        <v>0.2</v>
      </c>
      <c r="E51">
        <v>0.3</v>
      </c>
      <c r="F51">
        <v>0.3</v>
      </c>
      <c r="G51" s="2">
        <v>0</v>
      </c>
    </row>
    <row r="52" spans="1:23" x14ac:dyDescent="0.25">
      <c r="A52" s="1">
        <v>5</v>
      </c>
      <c r="B52">
        <v>2.9981303072708118E-2</v>
      </c>
      <c r="C52">
        <v>0.2</v>
      </c>
      <c r="D52">
        <v>0.2</v>
      </c>
      <c r="E52">
        <v>0.3</v>
      </c>
      <c r="F52">
        <v>0.3</v>
      </c>
      <c r="G52" s="2">
        <v>0</v>
      </c>
    </row>
    <row r="53" spans="1:23" x14ac:dyDescent="0.25">
      <c r="A53" s="1">
        <v>6</v>
      </c>
      <c r="B53">
        <v>8.354584790341496E-2</v>
      </c>
      <c r="C53">
        <v>0.3</v>
      </c>
      <c r="D53">
        <v>0.3</v>
      </c>
      <c r="E53">
        <v>0.4</v>
      </c>
      <c r="F53" s="2">
        <v>0</v>
      </c>
      <c r="G53" s="2">
        <v>0</v>
      </c>
    </row>
    <row r="54" spans="1:23" x14ac:dyDescent="0.25">
      <c r="A54" s="1">
        <v>7</v>
      </c>
      <c r="B54">
        <v>5.9523448164598147E-3</v>
      </c>
      <c r="C54">
        <v>0.2</v>
      </c>
      <c r="D54">
        <v>0.2</v>
      </c>
      <c r="E54">
        <v>0.3</v>
      </c>
      <c r="F54">
        <v>0.3</v>
      </c>
      <c r="G54" s="2">
        <v>0</v>
      </c>
    </row>
    <row r="55" spans="1:23" x14ac:dyDescent="0.25">
      <c r="A55" s="1">
        <v>8</v>
      </c>
      <c r="B55">
        <v>1.9841149388199385E-2</v>
      </c>
      <c r="C55">
        <v>0.5</v>
      </c>
      <c r="D55">
        <v>0.5</v>
      </c>
      <c r="E55" s="2">
        <v>0</v>
      </c>
      <c r="F55" s="2">
        <v>0</v>
      </c>
      <c r="G55" s="2">
        <v>0</v>
      </c>
    </row>
    <row r="56" spans="1:23" x14ac:dyDescent="0.25">
      <c r="A56" s="1">
        <v>9</v>
      </c>
      <c r="B56">
        <v>5.9523448164598147E-3</v>
      </c>
      <c r="C56">
        <v>0.4</v>
      </c>
      <c r="D56">
        <v>0.6</v>
      </c>
      <c r="E56" s="2">
        <v>0</v>
      </c>
      <c r="F56" s="2">
        <v>0</v>
      </c>
      <c r="G56" s="2">
        <v>0</v>
      </c>
    </row>
    <row r="57" spans="1:23" x14ac:dyDescent="0.25">
      <c r="A57" s="1">
        <v>10</v>
      </c>
      <c r="B57">
        <v>2.3362445525354224E-2</v>
      </c>
      <c r="C57">
        <v>0.2</v>
      </c>
      <c r="D57">
        <v>0.3</v>
      </c>
      <c r="E57">
        <v>0.5</v>
      </c>
      <c r="F57" s="2">
        <v>0</v>
      </c>
      <c r="G57" s="2">
        <v>0</v>
      </c>
    </row>
    <row r="58" spans="1:23" x14ac:dyDescent="0.25">
      <c r="A58" s="1">
        <v>11</v>
      </c>
      <c r="B58">
        <v>2.4837045399347672E-2</v>
      </c>
      <c r="C58">
        <v>0.2</v>
      </c>
      <c r="D58">
        <v>0.3</v>
      </c>
      <c r="E58">
        <v>0.5</v>
      </c>
      <c r="F58" s="2">
        <v>0</v>
      </c>
      <c r="G58" s="2">
        <v>0</v>
      </c>
    </row>
    <row r="59" spans="1:23" x14ac:dyDescent="0.25">
      <c r="A59" s="1">
        <v>12</v>
      </c>
      <c r="B59">
        <v>9.1105208636707569E-2</v>
      </c>
      <c r="C59">
        <v>0.2</v>
      </c>
      <c r="D59">
        <v>0.3</v>
      </c>
      <c r="E59">
        <v>0.5</v>
      </c>
      <c r="F59" s="2">
        <v>0</v>
      </c>
      <c r="G59" s="2">
        <v>0</v>
      </c>
    </row>
    <row r="60" spans="1:23" x14ac:dyDescent="0.25">
      <c r="A60" s="1">
        <v>13</v>
      </c>
      <c r="B60">
        <v>3.9682298776398769E-2</v>
      </c>
      <c r="C60">
        <v>1</v>
      </c>
      <c r="D60" s="2">
        <v>0</v>
      </c>
      <c r="E60" s="2">
        <v>0</v>
      </c>
      <c r="F60" s="2">
        <v>0</v>
      </c>
      <c r="G60" s="2">
        <v>0</v>
      </c>
    </row>
    <row r="61" spans="1:23" x14ac:dyDescent="0.25">
      <c r="A61" s="1">
        <v>14</v>
      </c>
      <c r="B61">
        <v>1.6067343726735489E-2</v>
      </c>
      <c r="C61">
        <v>0.5</v>
      </c>
      <c r="D61">
        <v>0.5</v>
      </c>
      <c r="E61" s="2">
        <v>0</v>
      </c>
      <c r="F61" s="2">
        <v>0</v>
      </c>
      <c r="G61" s="2">
        <v>0</v>
      </c>
    </row>
    <row r="62" spans="1:23" x14ac:dyDescent="0.25">
      <c r="A62" s="1">
        <v>15</v>
      </c>
      <c r="B62">
        <v>1.9841149388199385E-2</v>
      </c>
      <c r="C62">
        <v>1</v>
      </c>
      <c r="D62" s="2">
        <v>0</v>
      </c>
      <c r="E62" s="2">
        <v>0</v>
      </c>
      <c r="F62" s="2">
        <v>0</v>
      </c>
      <c r="G62" s="2">
        <v>0</v>
      </c>
    </row>
    <row r="63" spans="1:23" x14ac:dyDescent="0.25">
      <c r="A63" s="1">
        <v>16</v>
      </c>
      <c r="B63">
        <v>5.9523448164598154E-2</v>
      </c>
      <c r="C63">
        <v>0.4</v>
      </c>
      <c r="D63">
        <v>0.6</v>
      </c>
      <c r="E63" s="2">
        <v>0</v>
      </c>
      <c r="F63" s="2">
        <v>0</v>
      </c>
      <c r="G63" s="2">
        <v>0</v>
      </c>
    </row>
    <row r="64" spans="1:23" x14ac:dyDescent="0.25">
      <c r="A64" s="1">
        <v>17</v>
      </c>
      <c r="B64">
        <v>5.1365234386744403E-2</v>
      </c>
      <c r="C64">
        <v>0.4</v>
      </c>
      <c r="D64">
        <v>0.6</v>
      </c>
      <c r="E64" s="2">
        <v>0</v>
      </c>
      <c r="F64" s="2">
        <v>0</v>
      </c>
      <c r="G64" s="2">
        <v>0</v>
      </c>
    </row>
    <row r="65" spans="1:7" x14ac:dyDescent="0.25">
      <c r="A65" s="1">
        <v>18</v>
      </c>
      <c r="B65">
        <v>1.9841149388199385E-2</v>
      </c>
      <c r="C65">
        <v>1</v>
      </c>
      <c r="D65" s="2">
        <v>0</v>
      </c>
      <c r="E65" s="2">
        <v>0</v>
      </c>
      <c r="F65" s="2">
        <v>0</v>
      </c>
      <c r="G65" s="2">
        <v>0</v>
      </c>
    </row>
    <row r="66" spans="1:7" x14ac:dyDescent="0.25">
      <c r="A66" s="1">
        <v>19</v>
      </c>
      <c r="B66">
        <v>1.9841149388199385E-2</v>
      </c>
      <c r="C66">
        <v>0.5</v>
      </c>
      <c r="D66">
        <v>0.5</v>
      </c>
      <c r="E66" s="2">
        <v>0</v>
      </c>
      <c r="F66" s="2">
        <v>0</v>
      </c>
      <c r="G66" s="2">
        <v>0</v>
      </c>
    </row>
    <row r="67" spans="1:7" x14ac:dyDescent="0.25">
      <c r="A67" s="1">
        <v>20</v>
      </c>
      <c r="B67">
        <v>9.9205746940996924E-3</v>
      </c>
      <c r="C67">
        <v>0.1</v>
      </c>
      <c r="D67">
        <v>0.1</v>
      </c>
      <c r="E67">
        <v>0.4</v>
      </c>
      <c r="F67">
        <v>0.4</v>
      </c>
      <c r="G67" s="2">
        <v>0</v>
      </c>
    </row>
    <row r="68" spans="1:7" x14ac:dyDescent="0.25">
      <c r="A68" s="1">
        <v>21</v>
      </c>
      <c r="B68">
        <v>6.1534856671510853E-2</v>
      </c>
      <c r="C68">
        <v>0.2</v>
      </c>
      <c r="D68">
        <v>0.2</v>
      </c>
      <c r="E68">
        <v>0.3</v>
      </c>
      <c r="F68">
        <v>0.3</v>
      </c>
      <c r="G68" s="2">
        <v>0</v>
      </c>
    </row>
    <row r="69" spans="1:7" x14ac:dyDescent="0.25">
      <c r="A69" s="1">
        <v>22</v>
      </c>
      <c r="B69">
        <v>7.3625760584409145E-2</v>
      </c>
      <c r="C69">
        <v>0.2</v>
      </c>
      <c r="D69">
        <v>0.3</v>
      </c>
      <c r="E69">
        <v>0.4</v>
      </c>
      <c r="F69">
        <v>0.1</v>
      </c>
      <c r="G69" s="2">
        <v>0</v>
      </c>
    </row>
    <row r="70" spans="1:7" x14ac:dyDescent="0.25">
      <c r="A70" s="1">
        <v>23</v>
      </c>
      <c r="B70">
        <v>4.911159657799781E-2</v>
      </c>
      <c r="C70">
        <v>0.2</v>
      </c>
      <c r="D70">
        <v>0.3</v>
      </c>
      <c r="E70">
        <v>0.3</v>
      </c>
      <c r="F70">
        <v>0.2</v>
      </c>
      <c r="G70" s="2">
        <v>0</v>
      </c>
    </row>
    <row r="71" spans="1:7" x14ac:dyDescent="0.25">
      <c r="A71" s="1">
        <v>24</v>
      </c>
      <c r="B71">
        <v>2.1625599734689645E-2</v>
      </c>
      <c r="C71">
        <v>0.1</v>
      </c>
      <c r="D71">
        <v>0.2</v>
      </c>
      <c r="E71">
        <v>0.3</v>
      </c>
      <c r="F71">
        <v>0.2</v>
      </c>
      <c r="G71">
        <v>0.2</v>
      </c>
    </row>
    <row r="72" spans="1:7" x14ac:dyDescent="0.25">
      <c r="A72" s="1">
        <v>25</v>
      </c>
      <c r="B72">
        <v>4.7746962600364699E-3</v>
      </c>
      <c r="C72">
        <v>0.2</v>
      </c>
      <c r="D72">
        <v>0.2</v>
      </c>
      <c r="E72">
        <v>0.2</v>
      </c>
      <c r="F72">
        <v>0.2</v>
      </c>
      <c r="G72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72"/>
  <sheetViews>
    <sheetView zoomScale="75" zoomScaleNormal="75" workbookViewId="0">
      <selection activeCell="X43" sqref="X43:AG44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71</v>
      </c>
      <c r="C1" t="s">
        <v>72</v>
      </c>
    </row>
    <row r="2" spans="1:32" x14ac:dyDescent="0.25">
      <c r="A2" t="s">
        <v>2</v>
      </c>
      <c r="B2">
        <v>13</v>
      </c>
    </row>
    <row r="3" spans="1:32" x14ac:dyDescent="0.25">
      <c r="A3" t="s">
        <v>3</v>
      </c>
      <c r="B3">
        <v>550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9.0032407617684253E-3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4.951782418972634</v>
      </c>
      <c r="J6">
        <f>($H6*J$37)</f>
        <v>0.1199316918285535</v>
      </c>
      <c r="K6">
        <f t="shared" ref="K6:S21" si="0">($H6*K$37)</f>
        <v>0.28058990084059038</v>
      </c>
      <c r="L6">
        <f t="shared" si="0"/>
        <v>0.44155098541826898</v>
      </c>
      <c r="M6">
        <f t="shared" si="0"/>
        <v>0.56514250502342478</v>
      </c>
      <c r="N6">
        <f t="shared" si="0"/>
        <v>0.63730829759019847</v>
      </c>
      <c r="O6">
        <f t="shared" si="0"/>
        <v>0.65993874011226994</v>
      </c>
      <c r="P6">
        <f t="shared" si="0"/>
        <v>0.64284746740158483</v>
      </c>
      <c r="Q6">
        <f t="shared" si="0"/>
        <v>0.59816958090478933</v>
      </c>
      <c r="R6">
        <f t="shared" si="0"/>
        <v>0.53721485838453875</v>
      </c>
      <c r="S6">
        <f t="shared" si="0"/>
        <v>0.4690883914684153</v>
      </c>
      <c r="V6" s="1">
        <v>1</v>
      </c>
      <c r="W6">
        <f>ROUND(((J6/J$34)*1000000),0)</f>
        <v>392</v>
      </c>
      <c r="X6">
        <f t="shared" ref="X6:AF21" si="1">ROUND(((K6/K$34)*1000000),0)</f>
        <v>290</v>
      </c>
      <c r="Y6">
        <f t="shared" si="1"/>
        <v>215</v>
      </c>
      <c r="Z6">
        <f t="shared" si="1"/>
        <v>159</v>
      </c>
      <c r="AA6">
        <f t="shared" si="1"/>
        <v>118</v>
      </c>
      <c r="AB6">
        <f t="shared" si="1"/>
        <v>87</v>
      </c>
      <c r="AC6">
        <f t="shared" si="1"/>
        <v>65</v>
      </c>
      <c r="AD6">
        <f t="shared" si="1"/>
        <v>48</v>
      </c>
      <c r="AE6">
        <f t="shared" si="1"/>
        <v>36</v>
      </c>
      <c r="AF6">
        <f t="shared" si="1"/>
        <v>26</v>
      </c>
    </row>
    <row r="7" spans="1:32" x14ac:dyDescent="0.25">
      <c r="A7" s="1">
        <v>2</v>
      </c>
      <c r="B7">
        <v>1.8006481523536851E-2</v>
      </c>
      <c r="C7">
        <v>0.1</v>
      </c>
      <c r="D7">
        <v>0.9</v>
      </c>
      <c r="E7" s="2">
        <v>0</v>
      </c>
      <c r="F7" s="2">
        <v>0</v>
      </c>
      <c r="G7" s="2">
        <v>0</v>
      </c>
      <c r="H7">
        <f t="shared" ref="H7:H30" si="2">(B7*$B$3)</f>
        <v>9.9035648379452681</v>
      </c>
      <c r="J7">
        <f t="shared" ref="J7:S30" si="3">($H7*J$37)</f>
        <v>0.23986338365710699</v>
      </c>
      <c r="K7">
        <f t="shared" si="0"/>
        <v>0.56117980168118076</v>
      </c>
      <c r="L7">
        <f t="shared" si="0"/>
        <v>0.88310197083653796</v>
      </c>
      <c r="M7">
        <f t="shared" si="0"/>
        <v>1.1302850100468496</v>
      </c>
      <c r="N7">
        <f t="shared" si="0"/>
        <v>1.2746165951803969</v>
      </c>
      <c r="O7">
        <f t="shared" si="0"/>
        <v>1.3198774802245399</v>
      </c>
      <c r="P7">
        <f t="shared" si="0"/>
        <v>1.2856949348031697</v>
      </c>
      <c r="Q7">
        <f t="shared" si="0"/>
        <v>1.1963391618095787</v>
      </c>
      <c r="R7">
        <f t="shared" si="0"/>
        <v>1.0744297167690775</v>
      </c>
      <c r="S7">
        <f t="shared" si="0"/>
        <v>0.9381767829368306</v>
      </c>
      <c r="V7" s="1">
        <v>2</v>
      </c>
      <c r="W7">
        <f t="shared" ref="W7:AF30" si="4">ROUND(((J7/J$34)*1000000),0)</f>
        <v>784</v>
      </c>
      <c r="X7">
        <f t="shared" si="1"/>
        <v>581</v>
      </c>
      <c r="Y7">
        <f t="shared" si="1"/>
        <v>430</v>
      </c>
      <c r="Z7">
        <f t="shared" si="1"/>
        <v>319</v>
      </c>
      <c r="AA7">
        <f t="shared" si="1"/>
        <v>236</v>
      </c>
      <c r="AB7">
        <f t="shared" si="1"/>
        <v>175</v>
      </c>
      <c r="AC7">
        <f t="shared" si="1"/>
        <v>130</v>
      </c>
      <c r="AD7">
        <f t="shared" si="1"/>
        <v>96</v>
      </c>
      <c r="AE7">
        <f t="shared" si="1"/>
        <v>71</v>
      </c>
      <c r="AF7">
        <f t="shared" si="1"/>
        <v>53</v>
      </c>
    </row>
    <row r="8" spans="1:32" x14ac:dyDescent="0.25">
      <c r="A8" s="1">
        <v>3</v>
      </c>
      <c r="B8">
        <v>3.4581331272135855E-2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19.019732199674721</v>
      </c>
      <c r="J8">
        <f t="shared" si="3"/>
        <v>0.4606560765055317</v>
      </c>
      <c r="K8">
        <f t="shared" si="0"/>
        <v>1.0777421785484163</v>
      </c>
      <c r="L8">
        <f t="shared" si="0"/>
        <v>1.6959916217199942</v>
      </c>
      <c r="M8">
        <f t="shared" si="0"/>
        <v>2.1707050493605839</v>
      </c>
      <c r="N8">
        <f t="shared" si="0"/>
        <v>2.4478929248492829</v>
      </c>
      <c r="O8">
        <f t="shared" si="0"/>
        <v>2.5348161617590401</v>
      </c>
      <c r="P8">
        <f t="shared" si="0"/>
        <v>2.4691688044229552</v>
      </c>
      <c r="Q8">
        <f t="shared" si="0"/>
        <v>2.2975616204803262</v>
      </c>
      <c r="R8">
        <f t="shared" si="0"/>
        <v>2.0634353199791864</v>
      </c>
      <c r="S8">
        <f t="shared" si="0"/>
        <v>1.8017624420494043</v>
      </c>
      <c r="V8" s="1">
        <v>3</v>
      </c>
      <c r="W8">
        <f t="shared" si="4"/>
        <v>1506</v>
      </c>
      <c r="X8">
        <f t="shared" si="1"/>
        <v>1115</v>
      </c>
      <c r="Y8">
        <f t="shared" si="1"/>
        <v>826</v>
      </c>
      <c r="Z8">
        <f t="shared" si="1"/>
        <v>612</v>
      </c>
      <c r="AA8">
        <f t="shared" si="1"/>
        <v>454</v>
      </c>
      <c r="AB8">
        <f t="shared" si="1"/>
        <v>336</v>
      </c>
      <c r="AC8">
        <f t="shared" si="1"/>
        <v>249</v>
      </c>
      <c r="AD8">
        <f t="shared" si="1"/>
        <v>184</v>
      </c>
      <c r="AE8">
        <f t="shared" si="1"/>
        <v>137</v>
      </c>
      <c r="AF8">
        <f t="shared" si="1"/>
        <v>101</v>
      </c>
    </row>
    <row r="9" spans="1:32" x14ac:dyDescent="0.25">
      <c r="A9" s="1">
        <v>4</v>
      </c>
      <c r="B9">
        <v>6.1884471416911044E-2</v>
      </c>
      <c r="C9">
        <v>0</v>
      </c>
      <c r="D9">
        <v>0</v>
      </c>
      <c r="E9">
        <v>0.1</v>
      </c>
      <c r="F9">
        <v>0.9</v>
      </c>
      <c r="G9" s="2">
        <v>0</v>
      </c>
      <c r="H9">
        <f t="shared" si="2"/>
        <v>34.036459279301077</v>
      </c>
      <c r="J9">
        <f t="shared" si="3"/>
        <v>0.82435975570735309</v>
      </c>
      <c r="K9">
        <f t="shared" si="0"/>
        <v>1.9286563758440172</v>
      </c>
      <c r="L9">
        <f t="shared" si="0"/>
        <v>3.0350348345964417</v>
      </c>
      <c r="M9">
        <f t="shared" si="0"/>
        <v>3.8845506994676988</v>
      </c>
      <c r="N9">
        <f t="shared" si="0"/>
        <v>4.3805878538156673</v>
      </c>
      <c r="O9">
        <f t="shared" si="0"/>
        <v>4.5361399500515232</v>
      </c>
      <c r="P9">
        <f t="shared" si="0"/>
        <v>4.4186617657476663</v>
      </c>
      <c r="Q9">
        <f t="shared" si="0"/>
        <v>4.1115648588627876</v>
      </c>
      <c r="R9">
        <f t="shared" si="0"/>
        <v>3.6925878612078611</v>
      </c>
      <c r="S9">
        <f t="shared" si="0"/>
        <v>3.2243153240000622</v>
      </c>
      <c r="V9" s="1">
        <v>4</v>
      </c>
      <c r="W9">
        <f t="shared" si="4"/>
        <v>2695</v>
      </c>
      <c r="X9">
        <f t="shared" si="1"/>
        <v>1996</v>
      </c>
      <c r="Y9">
        <f t="shared" si="1"/>
        <v>1479</v>
      </c>
      <c r="Z9">
        <f t="shared" si="1"/>
        <v>1096</v>
      </c>
      <c r="AA9">
        <f t="shared" si="1"/>
        <v>812</v>
      </c>
      <c r="AB9">
        <f t="shared" si="1"/>
        <v>601</v>
      </c>
      <c r="AC9">
        <f t="shared" si="1"/>
        <v>445</v>
      </c>
      <c r="AD9">
        <f t="shared" si="1"/>
        <v>330</v>
      </c>
      <c r="AE9">
        <f t="shared" si="1"/>
        <v>244</v>
      </c>
      <c r="AF9">
        <f t="shared" si="1"/>
        <v>181</v>
      </c>
    </row>
    <row r="10" spans="1:32" x14ac:dyDescent="0.25">
      <c r="A10" s="1">
        <v>5</v>
      </c>
      <c r="B10">
        <v>1.3668379651913516E-2</v>
      </c>
      <c r="C10">
        <v>0</v>
      </c>
      <c r="D10">
        <v>0</v>
      </c>
      <c r="E10">
        <v>0.1</v>
      </c>
      <c r="F10">
        <v>0.9</v>
      </c>
      <c r="G10" s="2">
        <v>0</v>
      </c>
      <c r="H10">
        <f t="shared" si="2"/>
        <v>7.517608808552434</v>
      </c>
      <c r="J10">
        <f t="shared" si="3"/>
        <v>0.18207575911665119</v>
      </c>
      <c r="K10">
        <f t="shared" si="0"/>
        <v>0.42598097647992261</v>
      </c>
      <c r="L10">
        <f t="shared" si="0"/>
        <v>0.67034600807320543</v>
      </c>
      <c r="M10">
        <f t="shared" si="0"/>
        <v>0.85797797931778741</v>
      </c>
      <c r="N10">
        <f t="shared" si="0"/>
        <v>0.96753735652255235</v>
      </c>
      <c r="O10">
        <f t="shared" si="0"/>
        <v>1.001894038551538</v>
      </c>
      <c r="P10">
        <f t="shared" si="0"/>
        <v>0.97594671465723082</v>
      </c>
      <c r="Q10">
        <f t="shared" si="0"/>
        <v>0.90811843694677763</v>
      </c>
      <c r="R10">
        <f t="shared" si="0"/>
        <v>0.81557928232128485</v>
      </c>
      <c r="S10">
        <f t="shared" si="0"/>
        <v>0.71215225656548387</v>
      </c>
      <c r="V10" s="1">
        <v>5</v>
      </c>
      <c r="W10">
        <f t="shared" si="4"/>
        <v>595</v>
      </c>
      <c r="X10">
        <f t="shared" si="1"/>
        <v>441</v>
      </c>
      <c r="Y10">
        <f t="shared" si="1"/>
        <v>327</v>
      </c>
      <c r="Z10">
        <f t="shared" si="1"/>
        <v>242</v>
      </c>
      <c r="AA10">
        <f t="shared" si="1"/>
        <v>179</v>
      </c>
      <c r="AB10">
        <f t="shared" si="1"/>
        <v>133</v>
      </c>
      <c r="AC10">
        <f t="shared" si="1"/>
        <v>98</v>
      </c>
      <c r="AD10">
        <f t="shared" si="1"/>
        <v>73</v>
      </c>
      <c r="AE10">
        <f t="shared" si="1"/>
        <v>54</v>
      </c>
      <c r="AF10">
        <f t="shared" si="1"/>
        <v>40</v>
      </c>
    </row>
    <row r="11" spans="1:32" x14ac:dyDescent="0.25">
      <c r="A11" s="1">
        <v>6</v>
      </c>
      <c r="B11">
        <v>1.5599143345401956E-2</v>
      </c>
      <c r="C11">
        <v>0</v>
      </c>
      <c r="D11">
        <v>0.1</v>
      </c>
      <c r="E11">
        <v>0.9</v>
      </c>
      <c r="F11" s="2">
        <v>0</v>
      </c>
      <c r="G11" s="2">
        <v>0</v>
      </c>
      <c r="H11">
        <f t="shared" si="2"/>
        <v>8.5795288399710756</v>
      </c>
      <c r="J11">
        <f t="shared" si="3"/>
        <v>0.20779535969253674</v>
      </c>
      <c r="K11">
        <f t="shared" si="0"/>
        <v>0.48615406388674232</v>
      </c>
      <c r="L11">
        <f t="shared" si="0"/>
        <v>0.76503753460550072</v>
      </c>
      <c r="M11">
        <f t="shared" si="0"/>
        <v>0.97917396409916191</v>
      </c>
      <c r="N11">
        <f t="shared" si="0"/>
        <v>1.1042094455075844</v>
      </c>
      <c r="O11">
        <f t="shared" si="0"/>
        <v>1.1434192729700161</v>
      </c>
      <c r="P11">
        <f t="shared" si="0"/>
        <v>1.1138066901207968</v>
      </c>
      <c r="Q11">
        <f t="shared" si="0"/>
        <v>1.0363971467936208</v>
      </c>
      <c r="R11">
        <f t="shared" si="0"/>
        <v>0.93078612523677595</v>
      </c>
      <c r="S11">
        <f t="shared" si="0"/>
        <v>0.81274923705834023</v>
      </c>
      <c r="V11" s="1">
        <v>6</v>
      </c>
      <c r="W11">
        <f t="shared" si="4"/>
        <v>679</v>
      </c>
      <c r="X11">
        <f t="shared" si="1"/>
        <v>503</v>
      </c>
      <c r="Y11">
        <f t="shared" si="1"/>
        <v>373</v>
      </c>
      <c r="Z11">
        <f t="shared" si="1"/>
        <v>276</v>
      </c>
      <c r="AA11">
        <f t="shared" si="1"/>
        <v>205</v>
      </c>
      <c r="AB11">
        <f t="shared" si="1"/>
        <v>152</v>
      </c>
      <c r="AC11">
        <f t="shared" si="1"/>
        <v>112</v>
      </c>
      <c r="AD11">
        <f t="shared" si="1"/>
        <v>83</v>
      </c>
      <c r="AE11">
        <f t="shared" si="1"/>
        <v>62</v>
      </c>
      <c r="AF11">
        <f t="shared" si="1"/>
        <v>46</v>
      </c>
    </row>
    <row r="12" spans="1:32" x14ac:dyDescent="0.25">
      <c r="A12" s="1">
        <v>7</v>
      </c>
      <c r="B12">
        <v>9.0032407617684253E-3</v>
      </c>
      <c r="C12">
        <v>0</v>
      </c>
      <c r="D12">
        <v>0</v>
      </c>
      <c r="E12">
        <v>0.1</v>
      </c>
      <c r="F12">
        <v>0.9</v>
      </c>
      <c r="G12" s="2">
        <v>0</v>
      </c>
      <c r="H12">
        <f t="shared" si="2"/>
        <v>4.951782418972634</v>
      </c>
      <c r="J12">
        <f t="shared" si="3"/>
        <v>0.1199316918285535</v>
      </c>
      <c r="K12">
        <f t="shared" si="0"/>
        <v>0.28058990084059038</v>
      </c>
      <c r="L12">
        <f t="shared" si="0"/>
        <v>0.44155098541826898</v>
      </c>
      <c r="M12">
        <f t="shared" si="0"/>
        <v>0.56514250502342478</v>
      </c>
      <c r="N12">
        <f t="shared" si="0"/>
        <v>0.63730829759019847</v>
      </c>
      <c r="O12">
        <f t="shared" si="0"/>
        <v>0.65993874011226994</v>
      </c>
      <c r="P12">
        <f t="shared" si="0"/>
        <v>0.64284746740158483</v>
      </c>
      <c r="Q12">
        <f t="shared" si="0"/>
        <v>0.59816958090478933</v>
      </c>
      <c r="R12">
        <f t="shared" si="0"/>
        <v>0.53721485838453875</v>
      </c>
      <c r="S12">
        <f t="shared" si="0"/>
        <v>0.4690883914684153</v>
      </c>
      <c r="V12" s="1">
        <v>7</v>
      </c>
      <c r="W12">
        <f t="shared" si="4"/>
        <v>392</v>
      </c>
      <c r="X12">
        <f t="shared" si="1"/>
        <v>290</v>
      </c>
      <c r="Y12">
        <f t="shared" si="1"/>
        <v>215</v>
      </c>
      <c r="Z12">
        <f t="shared" si="1"/>
        <v>159</v>
      </c>
      <c r="AA12">
        <f t="shared" si="1"/>
        <v>118</v>
      </c>
      <c r="AB12">
        <f t="shared" si="1"/>
        <v>87</v>
      </c>
      <c r="AC12">
        <f t="shared" si="1"/>
        <v>65</v>
      </c>
      <c r="AD12">
        <f t="shared" si="1"/>
        <v>48</v>
      </c>
      <c r="AE12">
        <f t="shared" si="1"/>
        <v>36</v>
      </c>
      <c r="AF12">
        <f t="shared" si="1"/>
        <v>26</v>
      </c>
    </row>
    <row r="13" spans="1:32" x14ac:dyDescent="0.25">
      <c r="A13" s="1">
        <v>8</v>
      </c>
      <c r="B13">
        <v>2.7009722285305272E-2</v>
      </c>
      <c r="C13">
        <v>0.1</v>
      </c>
      <c r="D13">
        <v>0.9</v>
      </c>
      <c r="E13" s="2">
        <v>0</v>
      </c>
      <c r="F13" s="2">
        <v>0</v>
      </c>
      <c r="G13" s="2">
        <v>0</v>
      </c>
      <c r="H13">
        <f t="shared" si="2"/>
        <v>14.8553472569179</v>
      </c>
      <c r="J13">
        <f t="shared" si="3"/>
        <v>0.35979507548566042</v>
      </c>
      <c r="K13">
        <f t="shared" si="0"/>
        <v>0.84176970252177097</v>
      </c>
      <c r="L13">
        <f t="shared" si="0"/>
        <v>1.3246529562548068</v>
      </c>
      <c r="M13">
        <f t="shared" si="0"/>
        <v>1.695427515070274</v>
      </c>
      <c r="N13">
        <f t="shared" si="0"/>
        <v>1.9119248927705954</v>
      </c>
      <c r="O13">
        <f t="shared" si="0"/>
        <v>1.9798162203368097</v>
      </c>
      <c r="P13">
        <f t="shared" si="0"/>
        <v>1.9285424022047541</v>
      </c>
      <c r="Q13">
        <f t="shared" si="0"/>
        <v>1.7945087427143676</v>
      </c>
      <c r="R13">
        <f t="shared" si="0"/>
        <v>1.6116445751536161</v>
      </c>
      <c r="S13">
        <f t="shared" si="0"/>
        <v>1.4072651744052458</v>
      </c>
      <c r="V13" s="1">
        <v>8</v>
      </c>
      <c r="W13">
        <f t="shared" si="4"/>
        <v>1176</v>
      </c>
      <c r="X13">
        <f t="shared" si="1"/>
        <v>871</v>
      </c>
      <c r="Y13">
        <f t="shared" si="1"/>
        <v>645</v>
      </c>
      <c r="Z13">
        <f t="shared" si="1"/>
        <v>478</v>
      </c>
      <c r="AA13">
        <f t="shared" si="1"/>
        <v>354</v>
      </c>
      <c r="AB13">
        <f t="shared" si="1"/>
        <v>262</v>
      </c>
      <c r="AC13">
        <f t="shared" si="1"/>
        <v>194</v>
      </c>
      <c r="AD13">
        <f t="shared" si="1"/>
        <v>144</v>
      </c>
      <c r="AE13">
        <f t="shared" si="1"/>
        <v>107</v>
      </c>
      <c r="AF13">
        <f t="shared" si="1"/>
        <v>79</v>
      </c>
    </row>
    <row r="14" spans="1:32" x14ac:dyDescent="0.25">
      <c r="A14" s="1">
        <v>9</v>
      </c>
      <c r="B14">
        <v>2.6830849952290008E-2</v>
      </c>
      <c r="C14">
        <v>0.1</v>
      </c>
      <c r="D14">
        <v>0.9</v>
      </c>
      <c r="E14" s="2">
        <v>0</v>
      </c>
      <c r="F14" s="2">
        <v>0</v>
      </c>
      <c r="G14" s="2">
        <v>0</v>
      </c>
      <c r="H14">
        <f t="shared" si="2"/>
        <v>14.756967473759504</v>
      </c>
      <c r="J14">
        <f t="shared" si="3"/>
        <v>0.35741232664138456</v>
      </c>
      <c r="K14">
        <f t="shared" si="0"/>
        <v>0.83619506873023608</v>
      </c>
      <c r="L14">
        <f t="shared" si="0"/>
        <v>1.3158804201206691</v>
      </c>
      <c r="M14">
        <f t="shared" si="0"/>
        <v>1.6841995182817291</v>
      </c>
      <c r="N14">
        <f t="shared" si="0"/>
        <v>1.8992631385138365</v>
      </c>
      <c r="O14">
        <f t="shared" si="0"/>
        <v>1.966704854639215</v>
      </c>
      <c r="P14">
        <f t="shared" si="0"/>
        <v>1.9157705982166433</v>
      </c>
      <c r="Q14">
        <f t="shared" si="0"/>
        <v>1.7826245788553321</v>
      </c>
      <c r="R14">
        <f t="shared" si="0"/>
        <v>1.6009714322718041</v>
      </c>
      <c r="S14">
        <f t="shared" si="0"/>
        <v>1.3979455374886547</v>
      </c>
      <c r="V14" s="1">
        <v>9</v>
      </c>
      <c r="W14">
        <f t="shared" si="4"/>
        <v>1168</v>
      </c>
      <c r="X14">
        <f t="shared" si="1"/>
        <v>865</v>
      </c>
      <c r="Y14">
        <f t="shared" si="1"/>
        <v>641</v>
      </c>
      <c r="Z14">
        <f t="shared" si="1"/>
        <v>475</v>
      </c>
      <c r="AA14">
        <f t="shared" si="1"/>
        <v>352</v>
      </c>
      <c r="AB14">
        <f t="shared" si="1"/>
        <v>261</v>
      </c>
      <c r="AC14">
        <f t="shared" si="1"/>
        <v>193</v>
      </c>
      <c r="AD14">
        <f t="shared" si="1"/>
        <v>143</v>
      </c>
      <c r="AE14">
        <f t="shared" si="1"/>
        <v>106</v>
      </c>
      <c r="AF14">
        <f t="shared" si="1"/>
        <v>79</v>
      </c>
    </row>
    <row r="15" spans="1:32" x14ac:dyDescent="0.25">
      <c r="A15" s="1">
        <v>10</v>
      </c>
      <c r="B15">
        <v>8.015868241865208E-2</v>
      </c>
      <c r="C15">
        <v>0</v>
      </c>
      <c r="D15">
        <v>0.1</v>
      </c>
      <c r="E15">
        <v>0.9</v>
      </c>
      <c r="F15" s="2">
        <v>0</v>
      </c>
      <c r="G15" s="2">
        <v>0</v>
      </c>
      <c r="H15">
        <f t="shared" si="2"/>
        <v>44.087275330258642</v>
      </c>
      <c r="J15">
        <f t="shared" si="3"/>
        <v>1.0677895495186518</v>
      </c>
      <c r="K15">
        <f t="shared" si="0"/>
        <v>2.4981800827621226</v>
      </c>
      <c r="L15">
        <f t="shared" si="0"/>
        <v>3.9312672123669548</v>
      </c>
      <c r="M15">
        <f t="shared" si="0"/>
        <v>5.0316413589450768</v>
      </c>
      <c r="N15">
        <f t="shared" si="0"/>
        <v>5.6741560934631954</v>
      </c>
      <c r="O15">
        <f t="shared" si="0"/>
        <v>5.8756420364831143</v>
      </c>
      <c r="P15">
        <f t="shared" si="0"/>
        <v>5.7234730633768915</v>
      </c>
      <c r="Q15">
        <f t="shared" si="0"/>
        <v>5.3256917966533557</v>
      </c>
      <c r="R15">
        <f t="shared" si="0"/>
        <v>4.7829927426453747</v>
      </c>
      <c r="S15">
        <f t="shared" si="0"/>
        <v>4.1764413940439065</v>
      </c>
      <c r="V15" s="1">
        <v>10</v>
      </c>
      <c r="W15">
        <f t="shared" si="4"/>
        <v>3490</v>
      </c>
      <c r="X15">
        <f t="shared" si="1"/>
        <v>2586</v>
      </c>
      <c r="Y15">
        <f t="shared" si="1"/>
        <v>1915</v>
      </c>
      <c r="Z15">
        <f t="shared" si="1"/>
        <v>1419</v>
      </c>
      <c r="AA15">
        <f t="shared" si="1"/>
        <v>1051</v>
      </c>
      <c r="AB15">
        <f t="shared" si="1"/>
        <v>779</v>
      </c>
      <c r="AC15">
        <f t="shared" si="1"/>
        <v>577</v>
      </c>
      <c r="AD15">
        <f t="shared" si="1"/>
        <v>427</v>
      </c>
      <c r="AE15">
        <f t="shared" si="1"/>
        <v>317</v>
      </c>
      <c r="AF15">
        <f t="shared" si="1"/>
        <v>235</v>
      </c>
    </row>
    <row r="16" spans="1:32" x14ac:dyDescent="0.25">
      <c r="A16" s="1">
        <v>11</v>
      </c>
      <c r="B16">
        <v>4.000884067486477E-3</v>
      </c>
      <c r="C16">
        <v>0</v>
      </c>
      <c r="D16">
        <v>0.1</v>
      </c>
      <c r="E16">
        <v>0.9</v>
      </c>
      <c r="F16" s="2">
        <v>0</v>
      </c>
      <c r="G16" s="2">
        <v>0</v>
      </c>
      <c r="H16">
        <f t="shared" si="2"/>
        <v>2.2004862371175622</v>
      </c>
      <c r="J16">
        <f t="shared" si="3"/>
        <v>5.3295564088559205E-2</v>
      </c>
      <c r="K16">
        <f t="shared" si="0"/>
        <v>0.12468928616657637</v>
      </c>
      <c r="L16">
        <f t="shared" si="0"/>
        <v>0.19621760089373749</v>
      </c>
      <c r="M16">
        <f t="shared" si="0"/>
        <v>0.2511395289803951</v>
      </c>
      <c r="N16">
        <f t="shared" si="0"/>
        <v>0.28320875575526894</v>
      </c>
      <c r="O16">
        <f t="shared" si="0"/>
        <v>0.29326533197293519</v>
      </c>
      <c r="P16">
        <f t="shared" si="0"/>
        <v>0.28567026676356994</v>
      </c>
      <c r="Q16">
        <f t="shared" si="0"/>
        <v>0.26581618877278124</v>
      </c>
      <c r="R16">
        <f t="shared" si="0"/>
        <v>0.23872896711311878</v>
      </c>
      <c r="S16">
        <f t="shared" si="0"/>
        <v>0.20845474661061997</v>
      </c>
      <c r="V16" s="1">
        <v>11</v>
      </c>
      <c r="W16">
        <f t="shared" si="4"/>
        <v>174</v>
      </c>
      <c r="X16">
        <f t="shared" si="1"/>
        <v>129</v>
      </c>
      <c r="Y16">
        <f t="shared" si="1"/>
        <v>96</v>
      </c>
      <c r="Z16">
        <f t="shared" si="1"/>
        <v>71</v>
      </c>
      <c r="AA16">
        <f t="shared" si="1"/>
        <v>52</v>
      </c>
      <c r="AB16">
        <f t="shared" si="1"/>
        <v>39</v>
      </c>
      <c r="AC16">
        <f t="shared" si="1"/>
        <v>29</v>
      </c>
      <c r="AD16">
        <f t="shared" si="1"/>
        <v>21</v>
      </c>
      <c r="AE16">
        <f t="shared" si="1"/>
        <v>16</v>
      </c>
      <c r="AF16">
        <f t="shared" si="1"/>
        <v>12</v>
      </c>
    </row>
    <row r="17" spans="1:32" x14ac:dyDescent="0.25">
      <c r="A17" s="1">
        <v>12</v>
      </c>
      <c r="B17">
        <v>7.9300018175622086E-2</v>
      </c>
      <c r="C17">
        <v>0</v>
      </c>
      <c r="D17">
        <v>0.1</v>
      </c>
      <c r="E17">
        <v>0.9</v>
      </c>
      <c r="F17" s="2">
        <v>0</v>
      </c>
      <c r="G17" s="2">
        <v>0</v>
      </c>
      <c r="H17">
        <f t="shared" si="2"/>
        <v>43.61500999659215</v>
      </c>
      <c r="J17">
        <f t="shared" si="3"/>
        <v>1.0563513287596811</v>
      </c>
      <c r="K17">
        <f t="shared" si="0"/>
        <v>2.4714194394357496</v>
      </c>
      <c r="L17">
        <f t="shared" si="0"/>
        <v>3.8891552603836947</v>
      </c>
      <c r="M17">
        <f t="shared" si="0"/>
        <v>4.9777421381955147</v>
      </c>
      <c r="N17">
        <f t="shared" si="0"/>
        <v>5.6133742193128553</v>
      </c>
      <c r="O17">
        <f t="shared" si="0"/>
        <v>5.8127018337584495</v>
      </c>
      <c r="P17">
        <f t="shared" si="0"/>
        <v>5.662162903115032</v>
      </c>
      <c r="Q17">
        <f t="shared" si="0"/>
        <v>5.2686426913387168</v>
      </c>
      <c r="R17">
        <f t="shared" si="0"/>
        <v>4.7317570596368688</v>
      </c>
      <c r="S17">
        <f t="shared" si="0"/>
        <v>4.131703122655586</v>
      </c>
      <c r="V17" s="1">
        <v>12</v>
      </c>
      <c r="W17">
        <f t="shared" si="4"/>
        <v>3453</v>
      </c>
      <c r="X17">
        <f t="shared" si="1"/>
        <v>2558</v>
      </c>
      <c r="Y17">
        <f t="shared" si="1"/>
        <v>1895</v>
      </c>
      <c r="Z17">
        <f t="shared" si="1"/>
        <v>1404</v>
      </c>
      <c r="AA17">
        <f t="shared" si="1"/>
        <v>1040</v>
      </c>
      <c r="AB17">
        <f t="shared" si="1"/>
        <v>770</v>
      </c>
      <c r="AC17">
        <f t="shared" si="1"/>
        <v>571</v>
      </c>
      <c r="AD17">
        <f t="shared" si="1"/>
        <v>423</v>
      </c>
      <c r="AE17">
        <f t="shared" si="1"/>
        <v>313</v>
      </c>
      <c r="AF17">
        <f t="shared" si="1"/>
        <v>232</v>
      </c>
    </row>
    <row r="18" spans="1:32" x14ac:dyDescent="0.25">
      <c r="A18" s="1">
        <v>13</v>
      </c>
      <c r="B18">
        <v>7.9228518703562137E-2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43.575685286959178</v>
      </c>
      <c r="J18">
        <f t="shared" si="3"/>
        <v>1.0553988880912708</v>
      </c>
      <c r="K18">
        <f t="shared" si="0"/>
        <v>2.4691911273971949</v>
      </c>
      <c r="L18">
        <f t="shared" si="0"/>
        <v>3.8856486716807668</v>
      </c>
      <c r="M18">
        <f t="shared" si="0"/>
        <v>4.9732540442061373</v>
      </c>
      <c r="N18">
        <f t="shared" si="0"/>
        <v>5.6083130187937469</v>
      </c>
      <c r="O18">
        <f t="shared" si="0"/>
        <v>5.8074609129879757</v>
      </c>
      <c r="P18">
        <f t="shared" si="0"/>
        <v>5.6570577131339457</v>
      </c>
      <c r="Q18">
        <f t="shared" si="0"/>
        <v>5.2638923119621452</v>
      </c>
      <c r="R18">
        <f t="shared" si="0"/>
        <v>4.7274907537839406</v>
      </c>
      <c r="S18">
        <f t="shared" si="0"/>
        <v>4.1279778449220546</v>
      </c>
      <c r="V18" s="1">
        <v>13</v>
      </c>
      <c r="W18">
        <f t="shared" si="4"/>
        <v>3450</v>
      </c>
      <c r="X18">
        <f t="shared" si="1"/>
        <v>2556</v>
      </c>
      <c r="Y18">
        <f t="shared" si="1"/>
        <v>1893</v>
      </c>
      <c r="Z18">
        <f t="shared" si="1"/>
        <v>1403</v>
      </c>
      <c r="AA18">
        <f t="shared" si="1"/>
        <v>1039</v>
      </c>
      <c r="AB18">
        <f t="shared" si="1"/>
        <v>770</v>
      </c>
      <c r="AC18">
        <f t="shared" si="1"/>
        <v>570</v>
      </c>
      <c r="AD18">
        <f t="shared" si="1"/>
        <v>422</v>
      </c>
      <c r="AE18">
        <f t="shared" si="1"/>
        <v>313</v>
      </c>
      <c r="AF18">
        <f t="shared" si="1"/>
        <v>232</v>
      </c>
    </row>
    <row r="19" spans="1:32" x14ac:dyDescent="0.25">
      <c r="A19" s="1">
        <v>14</v>
      </c>
      <c r="B19">
        <v>8.0104591626171909E-2</v>
      </c>
      <c r="C19">
        <v>0.1</v>
      </c>
      <c r="D19">
        <v>0.9</v>
      </c>
      <c r="E19" s="2">
        <v>0</v>
      </c>
      <c r="F19" s="2">
        <v>0</v>
      </c>
      <c r="G19" s="2">
        <v>0</v>
      </c>
      <c r="H19">
        <f t="shared" si="2"/>
        <v>44.057525394394553</v>
      </c>
      <c r="J19">
        <f t="shared" si="3"/>
        <v>1.0670690089459682</v>
      </c>
      <c r="K19">
        <f t="shared" si="0"/>
        <v>2.4964943197685514</v>
      </c>
      <c r="L19">
        <f t="shared" si="0"/>
        <v>3.9286144072989071</v>
      </c>
      <c r="M19">
        <f t="shared" si="0"/>
        <v>5.0282460253346786</v>
      </c>
      <c r="N19">
        <f t="shared" si="0"/>
        <v>5.6703271932057211</v>
      </c>
      <c r="O19">
        <f t="shared" si="0"/>
        <v>5.8716771742312215</v>
      </c>
      <c r="P19">
        <f t="shared" si="0"/>
        <v>5.7196108842043349</v>
      </c>
      <c r="Q19">
        <f t="shared" si="0"/>
        <v>5.3220980388582673</v>
      </c>
      <c r="R19">
        <f t="shared" si="0"/>
        <v>4.7797651962328054</v>
      </c>
      <c r="S19">
        <f t="shared" si="0"/>
        <v>4.1736231463140978</v>
      </c>
      <c r="V19" s="1">
        <v>14</v>
      </c>
      <c r="W19">
        <f t="shared" si="4"/>
        <v>3488</v>
      </c>
      <c r="X19">
        <f t="shared" si="1"/>
        <v>2584</v>
      </c>
      <c r="Y19">
        <f t="shared" si="1"/>
        <v>1914</v>
      </c>
      <c r="Z19">
        <f t="shared" si="1"/>
        <v>1418</v>
      </c>
      <c r="AA19">
        <f t="shared" si="1"/>
        <v>1051</v>
      </c>
      <c r="AB19">
        <f t="shared" si="1"/>
        <v>778</v>
      </c>
      <c r="AC19">
        <f t="shared" si="1"/>
        <v>577</v>
      </c>
      <c r="AD19">
        <f t="shared" si="1"/>
        <v>427</v>
      </c>
      <c r="AE19">
        <f t="shared" si="1"/>
        <v>316</v>
      </c>
      <c r="AF19">
        <f t="shared" si="1"/>
        <v>234</v>
      </c>
    </row>
    <row r="20" spans="1:32" x14ac:dyDescent="0.25">
      <c r="A20" s="1">
        <v>15</v>
      </c>
      <c r="B20">
        <v>3.6012963047073701E-2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19.807129675890536</v>
      </c>
      <c r="J20">
        <f t="shared" si="3"/>
        <v>0.47972676731421399</v>
      </c>
      <c r="K20">
        <f t="shared" si="0"/>
        <v>1.1223596033623615</v>
      </c>
      <c r="L20">
        <f t="shared" si="0"/>
        <v>1.7662039416730759</v>
      </c>
      <c r="M20">
        <f t="shared" si="0"/>
        <v>2.2605700200936991</v>
      </c>
      <c r="N20">
        <f t="shared" si="0"/>
        <v>2.5492331903607939</v>
      </c>
      <c r="O20">
        <f t="shared" si="0"/>
        <v>2.6397549604490798</v>
      </c>
      <c r="P20">
        <f t="shared" si="0"/>
        <v>2.5713898696063393</v>
      </c>
      <c r="Q20">
        <f t="shared" si="0"/>
        <v>2.3926783236191573</v>
      </c>
      <c r="R20">
        <f t="shared" si="0"/>
        <v>2.148859433538155</v>
      </c>
      <c r="S20">
        <f t="shared" si="0"/>
        <v>1.8763535658736612</v>
      </c>
      <c r="V20" s="1">
        <v>15</v>
      </c>
      <c r="W20">
        <f t="shared" si="4"/>
        <v>1568</v>
      </c>
      <c r="X20">
        <f t="shared" si="1"/>
        <v>1162</v>
      </c>
      <c r="Y20">
        <f t="shared" si="1"/>
        <v>861</v>
      </c>
      <c r="Z20">
        <f t="shared" si="1"/>
        <v>638</v>
      </c>
      <c r="AA20">
        <f t="shared" si="1"/>
        <v>472</v>
      </c>
      <c r="AB20">
        <f t="shared" si="1"/>
        <v>350</v>
      </c>
      <c r="AC20">
        <f t="shared" si="1"/>
        <v>259</v>
      </c>
      <c r="AD20">
        <f t="shared" si="1"/>
        <v>192</v>
      </c>
      <c r="AE20">
        <f t="shared" si="1"/>
        <v>142</v>
      </c>
      <c r="AF20">
        <f t="shared" si="1"/>
        <v>105</v>
      </c>
    </row>
    <row r="21" spans="1:32" x14ac:dyDescent="0.25">
      <c r="A21" s="1">
        <v>16</v>
      </c>
      <c r="B21">
        <v>3.6012963047073701E-2</v>
      </c>
      <c r="C21">
        <v>0.1</v>
      </c>
      <c r="D21">
        <v>0.9</v>
      </c>
      <c r="E21" s="2">
        <v>0</v>
      </c>
      <c r="F21" s="2">
        <v>0</v>
      </c>
      <c r="G21" s="2">
        <v>0</v>
      </c>
      <c r="H21">
        <f t="shared" si="2"/>
        <v>19.807129675890536</v>
      </c>
      <c r="J21">
        <f t="shared" si="3"/>
        <v>0.47972676731421399</v>
      </c>
      <c r="K21">
        <f t="shared" si="0"/>
        <v>1.1223596033623615</v>
      </c>
      <c r="L21">
        <f t="shared" si="0"/>
        <v>1.7662039416730759</v>
      </c>
      <c r="M21">
        <f t="shared" si="0"/>
        <v>2.2605700200936991</v>
      </c>
      <c r="N21">
        <f t="shared" si="0"/>
        <v>2.5492331903607939</v>
      </c>
      <c r="O21">
        <f t="shared" si="0"/>
        <v>2.6397549604490798</v>
      </c>
      <c r="P21">
        <f t="shared" si="0"/>
        <v>2.5713898696063393</v>
      </c>
      <c r="Q21">
        <f t="shared" si="0"/>
        <v>2.3926783236191573</v>
      </c>
      <c r="R21">
        <f t="shared" si="0"/>
        <v>2.148859433538155</v>
      </c>
      <c r="S21">
        <f t="shared" si="0"/>
        <v>1.8763535658736612</v>
      </c>
      <c r="V21" s="1">
        <v>16</v>
      </c>
      <c r="W21">
        <f t="shared" si="4"/>
        <v>1568</v>
      </c>
      <c r="X21">
        <f t="shared" si="1"/>
        <v>1162</v>
      </c>
      <c r="Y21">
        <f t="shared" si="1"/>
        <v>861</v>
      </c>
      <c r="Z21">
        <f t="shared" si="1"/>
        <v>638</v>
      </c>
      <c r="AA21">
        <f t="shared" si="1"/>
        <v>472</v>
      </c>
      <c r="AB21">
        <f t="shared" si="1"/>
        <v>350</v>
      </c>
      <c r="AC21">
        <f t="shared" si="1"/>
        <v>259</v>
      </c>
      <c r="AD21">
        <f t="shared" si="1"/>
        <v>192</v>
      </c>
      <c r="AE21">
        <f t="shared" si="1"/>
        <v>142</v>
      </c>
      <c r="AF21">
        <f t="shared" si="1"/>
        <v>105</v>
      </c>
    </row>
    <row r="22" spans="1:32" x14ac:dyDescent="0.25">
      <c r="A22" s="1">
        <v>17</v>
      </c>
      <c r="B22">
        <v>2.4894543321523362E-2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13.69199882683785</v>
      </c>
      <c r="J22">
        <f t="shared" si="3"/>
        <v>0.33161888889252267</v>
      </c>
      <c r="K22">
        <f t="shared" si="3"/>
        <v>0.77584923328052702</v>
      </c>
      <c r="L22">
        <f t="shared" si="3"/>
        <v>1.220917048207131</v>
      </c>
      <c r="M22">
        <f t="shared" si="3"/>
        <v>1.5626555977357248</v>
      </c>
      <c r="N22">
        <f t="shared" si="3"/>
        <v>1.7621986841557242</v>
      </c>
      <c r="O22">
        <f t="shared" si="3"/>
        <v>1.8247733221842084</v>
      </c>
      <c r="P22">
        <f t="shared" si="3"/>
        <v>1.777514847133437</v>
      </c>
      <c r="Q22">
        <f t="shared" si="3"/>
        <v>1.6539775997867256</v>
      </c>
      <c r="R22">
        <f t="shared" si="3"/>
        <v>1.4854338475330364</v>
      </c>
      <c r="S22">
        <f t="shared" si="3"/>
        <v>1.297059757928813</v>
      </c>
      <c r="V22" s="1">
        <v>17</v>
      </c>
      <c r="W22">
        <f t="shared" si="4"/>
        <v>1084</v>
      </c>
      <c r="X22">
        <f t="shared" si="4"/>
        <v>803</v>
      </c>
      <c r="Y22">
        <f t="shared" si="4"/>
        <v>595</v>
      </c>
      <c r="Z22">
        <f t="shared" si="4"/>
        <v>441</v>
      </c>
      <c r="AA22">
        <f t="shared" si="4"/>
        <v>326</v>
      </c>
      <c r="AB22">
        <f t="shared" si="4"/>
        <v>242</v>
      </c>
      <c r="AC22">
        <f t="shared" si="4"/>
        <v>179</v>
      </c>
      <c r="AD22">
        <f t="shared" si="4"/>
        <v>133</v>
      </c>
      <c r="AE22">
        <f t="shared" si="4"/>
        <v>98</v>
      </c>
      <c r="AF22">
        <f t="shared" si="4"/>
        <v>73</v>
      </c>
    </row>
    <row r="23" spans="1:32" x14ac:dyDescent="0.25">
      <c r="A23" s="1">
        <v>18</v>
      </c>
      <c r="B23">
        <v>2.4894543321523362E-2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13.69199882683785</v>
      </c>
      <c r="J23">
        <f t="shared" si="3"/>
        <v>0.33161888889252267</v>
      </c>
      <c r="K23">
        <f t="shared" si="3"/>
        <v>0.77584923328052702</v>
      </c>
      <c r="L23">
        <f t="shared" si="3"/>
        <v>1.220917048207131</v>
      </c>
      <c r="M23">
        <f t="shared" si="3"/>
        <v>1.5626555977357248</v>
      </c>
      <c r="N23">
        <f t="shared" si="3"/>
        <v>1.7621986841557242</v>
      </c>
      <c r="O23">
        <f t="shared" si="3"/>
        <v>1.8247733221842084</v>
      </c>
      <c r="P23">
        <f t="shared" si="3"/>
        <v>1.777514847133437</v>
      </c>
      <c r="Q23">
        <f t="shared" si="3"/>
        <v>1.6539775997867256</v>
      </c>
      <c r="R23">
        <f t="shared" si="3"/>
        <v>1.4854338475330364</v>
      </c>
      <c r="S23">
        <f t="shared" si="3"/>
        <v>1.297059757928813</v>
      </c>
      <c r="V23" s="1">
        <v>18</v>
      </c>
      <c r="W23">
        <f t="shared" si="4"/>
        <v>1084</v>
      </c>
      <c r="X23">
        <f t="shared" si="4"/>
        <v>803</v>
      </c>
      <c r="Y23">
        <f t="shared" si="4"/>
        <v>595</v>
      </c>
      <c r="Z23">
        <f t="shared" si="4"/>
        <v>441</v>
      </c>
      <c r="AA23">
        <f t="shared" si="4"/>
        <v>326</v>
      </c>
      <c r="AB23">
        <f t="shared" si="4"/>
        <v>242</v>
      </c>
      <c r="AC23">
        <f t="shared" si="4"/>
        <v>179</v>
      </c>
      <c r="AD23">
        <f t="shared" si="4"/>
        <v>133</v>
      </c>
      <c r="AE23">
        <f t="shared" si="4"/>
        <v>98</v>
      </c>
      <c r="AF23">
        <f t="shared" si="4"/>
        <v>73</v>
      </c>
    </row>
    <row r="24" spans="1:32" x14ac:dyDescent="0.25">
      <c r="A24" s="1">
        <v>19</v>
      </c>
      <c r="B24">
        <v>2.4894543321523362E-2</v>
      </c>
      <c r="C24">
        <v>0.1</v>
      </c>
      <c r="D24">
        <v>0.9</v>
      </c>
      <c r="E24" s="2">
        <v>0</v>
      </c>
      <c r="F24" s="2">
        <v>0</v>
      </c>
      <c r="G24" s="2">
        <v>0</v>
      </c>
      <c r="H24">
        <f t="shared" si="2"/>
        <v>13.69199882683785</v>
      </c>
      <c r="J24">
        <f t="shared" si="3"/>
        <v>0.33161888889252267</v>
      </c>
      <c r="K24">
        <f t="shared" si="3"/>
        <v>0.77584923328052702</v>
      </c>
      <c r="L24">
        <f t="shared" si="3"/>
        <v>1.220917048207131</v>
      </c>
      <c r="M24">
        <f t="shared" si="3"/>
        <v>1.5626555977357248</v>
      </c>
      <c r="N24">
        <f t="shared" si="3"/>
        <v>1.7621986841557242</v>
      </c>
      <c r="O24">
        <f t="shared" si="3"/>
        <v>1.8247733221842084</v>
      </c>
      <c r="P24">
        <f t="shared" si="3"/>
        <v>1.777514847133437</v>
      </c>
      <c r="Q24">
        <f t="shared" si="3"/>
        <v>1.6539775997867256</v>
      </c>
      <c r="R24">
        <f t="shared" si="3"/>
        <v>1.4854338475330364</v>
      </c>
      <c r="S24">
        <f t="shared" si="3"/>
        <v>1.297059757928813</v>
      </c>
      <c r="V24" s="1">
        <v>19</v>
      </c>
      <c r="W24">
        <f t="shared" si="4"/>
        <v>1084</v>
      </c>
      <c r="X24">
        <f t="shared" si="4"/>
        <v>803</v>
      </c>
      <c r="Y24">
        <f t="shared" si="4"/>
        <v>595</v>
      </c>
      <c r="Z24">
        <f t="shared" si="4"/>
        <v>441</v>
      </c>
      <c r="AA24">
        <f t="shared" si="4"/>
        <v>326</v>
      </c>
      <c r="AB24">
        <f t="shared" si="4"/>
        <v>242</v>
      </c>
      <c r="AC24">
        <f t="shared" si="4"/>
        <v>179</v>
      </c>
      <c r="AD24">
        <f t="shared" si="4"/>
        <v>133</v>
      </c>
      <c r="AE24">
        <f t="shared" si="4"/>
        <v>98</v>
      </c>
      <c r="AF24">
        <f t="shared" si="4"/>
        <v>73</v>
      </c>
    </row>
    <row r="25" spans="1:32" x14ac:dyDescent="0.25">
      <c r="A25" s="1">
        <v>20</v>
      </c>
      <c r="B25">
        <v>2.4596459784798401E-2</v>
      </c>
      <c r="C25">
        <v>0</v>
      </c>
      <c r="D25">
        <v>0</v>
      </c>
      <c r="E25">
        <v>0.1</v>
      </c>
      <c r="F25">
        <v>0.9</v>
      </c>
      <c r="G25" s="2">
        <v>0</v>
      </c>
      <c r="H25">
        <f t="shared" si="2"/>
        <v>13.52805288163912</v>
      </c>
      <c r="J25">
        <f t="shared" si="3"/>
        <v>0.32764813393754333</v>
      </c>
      <c r="K25">
        <f t="shared" si="3"/>
        <v>0.76655933065268245</v>
      </c>
      <c r="L25">
        <f t="shared" si="3"/>
        <v>1.2062979701595038</v>
      </c>
      <c r="M25">
        <f t="shared" si="3"/>
        <v>1.5439445934308818</v>
      </c>
      <c r="N25">
        <f t="shared" si="3"/>
        <v>1.7410983807920122</v>
      </c>
      <c r="O25">
        <f t="shared" si="3"/>
        <v>1.8029237594678778</v>
      </c>
      <c r="P25">
        <f t="shared" si="3"/>
        <v>1.7562311503260095</v>
      </c>
      <c r="Q25">
        <f t="shared" si="3"/>
        <v>1.6341731194939686</v>
      </c>
      <c r="R25">
        <f t="shared" si="3"/>
        <v>1.4676474849103167</v>
      </c>
      <c r="S25">
        <f t="shared" si="3"/>
        <v>1.2815289584683236</v>
      </c>
      <c r="V25" s="1">
        <v>20</v>
      </c>
      <c r="W25">
        <f t="shared" si="4"/>
        <v>1071</v>
      </c>
      <c r="X25">
        <f t="shared" si="4"/>
        <v>793</v>
      </c>
      <c r="Y25">
        <f t="shared" si="4"/>
        <v>588</v>
      </c>
      <c r="Z25">
        <f t="shared" si="4"/>
        <v>435</v>
      </c>
      <c r="AA25">
        <f t="shared" si="4"/>
        <v>323</v>
      </c>
      <c r="AB25">
        <f t="shared" si="4"/>
        <v>239</v>
      </c>
      <c r="AC25">
        <f t="shared" si="4"/>
        <v>177</v>
      </c>
      <c r="AD25">
        <f t="shared" si="4"/>
        <v>131</v>
      </c>
      <c r="AE25">
        <f t="shared" si="4"/>
        <v>97</v>
      </c>
      <c r="AF25">
        <f t="shared" si="4"/>
        <v>72</v>
      </c>
    </row>
    <row r="26" spans="1:32" x14ac:dyDescent="0.25">
      <c r="A26" s="1">
        <v>21</v>
      </c>
      <c r="B26">
        <v>9.2030354317234983E-2</v>
      </c>
      <c r="C26">
        <v>0</v>
      </c>
      <c r="D26">
        <v>0</v>
      </c>
      <c r="E26">
        <v>0.1</v>
      </c>
      <c r="F26">
        <v>0.9</v>
      </c>
      <c r="G26" s="2">
        <v>0</v>
      </c>
      <c r="H26">
        <f t="shared" si="2"/>
        <v>50.616694874479244</v>
      </c>
      <c r="J26">
        <f t="shared" si="3"/>
        <v>1.2259314601156179</v>
      </c>
      <c r="K26">
        <f t="shared" si="3"/>
        <v>2.868165883317467</v>
      </c>
      <c r="L26">
        <f t="shared" si="3"/>
        <v>4.5134962745554494</v>
      </c>
      <c r="M26">
        <f t="shared" si="3"/>
        <v>5.7768381800799053</v>
      </c>
      <c r="N26">
        <f t="shared" si="3"/>
        <v>6.5145107176962114</v>
      </c>
      <c r="O26">
        <f t="shared" si="3"/>
        <v>6.7458371587824058</v>
      </c>
      <c r="P26">
        <f t="shared" si="3"/>
        <v>6.5711316360803904</v>
      </c>
      <c r="Q26">
        <f t="shared" si="3"/>
        <v>6.1144381150201284</v>
      </c>
      <c r="R26">
        <f t="shared" si="3"/>
        <v>5.4913641731714895</v>
      </c>
      <c r="S26">
        <f t="shared" si="3"/>
        <v>4.79498127566018</v>
      </c>
      <c r="V26" s="1">
        <v>21</v>
      </c>
      <c r="W26">
        <f t="shared" si="4"/>
        <v>4007</v>
      </c>
      <c r="X26">
        <f t="shared" si="4"/>
        <v>2969</v>
      </c>
      <c r="Y26">
        <f t="shared" si="4"/>
        <v>2199</v>
      </c>
      <c r="Z26">
        <f t="shared" si="4"/>
        <v>1629</v>
      </c>
      <c r="AA26">
        <f t="shared" si="4"/>
        <v>1207</v>
      </c>
      <c r="AB26">
        <f t="shared" si="4"/>
        <v>894</v>
      </c>
      <c r="AC26">
        <f t="shared" si="4"/>
        <v>662</v>
      </c>
      <c r="AD26">
        <f t="shared" si="4"/>
        <v>491</v>
      </c>
      <c r="AE26">
        <f t="shared" si="4"/>
        <v>364</v>
      </c>
      <c r="AF26">
        <f t="shared" si="4"/>
        <v>269</v>
      </c>
    </row>
    <row r="27" spans="1:32" x14ac:dyDescent="0.25">
      <c r="A27" s="1">
        <v>22</v>
      </c>
      <c r="B27">
        <v>6.9834550360289904E-2</v>
      </c>
      <c r="C27">
        <v>0</v>
      </c>
      <c r="D27">
        <v>0</v>
      </c>
      <c r="E27">
        <v>0.1</v>
      </c>
      <c r="F27">
        <v>0.9</v>
      </c>
      <c r="G27" s="2">
        <v>0</v>
      </c>
      <c r="H27">
        <f t="shared" si="2"/>
        <v>38.409002698159448</v>
      </c>
      <c r="J27">
        <f t="shared" si="3"/>
        <v>0.93026233490958965</v>
      </c>
      <c r="K27">
        <f t="shared" si="3"/>
        <v>2.1764240321161994</v>
      </c>
      <c r="L27">
        <f t="shared" si="3"/>
        <v>3.424935014374868</v>
      </c>
      <c r="M27">
        <f t="shared" si="3"/>
        <v>4.3835851747284273</v>
      </c>
      <c r="N27">
        <f t="shared" si="3"/>
        <v>4.9433464660953268</v>
      </c>
      <c r="O27">
        <f t="shared" si="3"/>
        <v>5.118881789408487</v>
      </c>
      <c r="P27">
        <f t="shared" si="3"/>
        <v>4.9863115986940327</v>
      </c>
      <c r="Q27">
        <f t="shared" si="3"/>
        <v>4.6397630394462466</v>
      </c>
      <c r="R27">
        <f t="shared" si="3"/>
        <v>4.166961550274273</v>
      </c>
      <c r="S27">
        <f t="shared" si="3"/>
        <v>3.6385316981119988</v>
      </c>
      <c r="V27" s="1">
        <v>22</v>
      </c>
      <c r="W27">
        <f t="shared" si="4"/>
        <v>3041</v>
      </c>
      <c r="X27">
        <f t="shared" si="4"/>
        <v>2253</v>
      </c>
      <c r="Y27">
        <f t="shared" si="4"/>
        <v>1669</v>
      </c>
      <c r="Z27">
        <f t="shared" si="4"/>
        <v>1236</v>
      </c>
      <c r="AA27">
        <f t="shared" si="4"/>
        <v>916</v>
      </c>
      <c r="AB27">
        <f t="shared" si="4"/>
        <v>678</v>
      </c>
      <c r="AC27">
        <f t="shared" si="4"/>
        <v>503</v>
      </c>
      <c r="AD27">
        <f t="shared" si="4"/>
        <v>372</v>
      </c>
      <c r="AE27">
        <f t="shared" si="4"/>
        <v>276</v>
      </c>
      <c r="AF27">
        <f t="shared" si="4"/>
        <v>204</v>
      </c>
    </row>
    <row r="28" spans="1:32" x14ac:dyDescent="0.25">
      <c r="A28" s="1">
        <v>23</v>
      </c>
      <c r="B28">
        <v>4.6677309276440142E-2</v>
      </c>
      <c r="C28">
        <v>0</v>
      </c>
      <c r="D28">
        <v>0</v>
      </c>
      <c r="E28">
        <v>0.1</v>
      </c>
      <c r="F28">
        <v>0.9</v>
      </c>
      <c r="G28" s="2">
        <v>0</v>
      </c>
      <c r="H28">
        <f t="shared" si="2"/>
        <v>25.672520102042078</v>
      </c>
      <c r="J28">
        <f t="shared" si="3"/>
        <v>0.62178595681901083</v>
      </c>
      <c r="K28">
        <f t="shared" si="3"/>
        <v>1.4547185761151795</v>
      </c>
      <c r="L28">
        <f t="shared" si="3"/>
        <v>2.2892214540353062</v>
      </c>
      <c r="M28">
        <f t="shared" si="3"/>
        <v>2.9299817910299968</v>
      </c>
      <c r="N28">
        <f t="shared" si="3"/>
        <v>3.3041254030860938</v>
      </c>
      <c r="O28">
        <f t="shared" si="3"/>
        <v>3.4214529513119554</v>
      </c>
      <c r="P28">
        <f t="shared" si="3"/>
        <v>3.3328432336164875</v>
      </c>
      <c r="Q28">
        <f t="shared" si="3"/>
        <v>3.1012106936221899</v>
      </c>
      <c r="R28">
        <f t="shared" si="3"/>
        <v>2.7851908836200785</v>
      </c>
      <c r="S28">
        <f t="shared" si="3"/>
        <v>2.4319891587857811</v>
      </c>
      <c r="V28" s="1">
        <v>23</v>
      </c>
      <c r="W28">
        <f t="shared" si="4"/>
        <v>2032</v>
      </c>
      <c r="X28">
        <f t="shared" si="4"/>
        <v>1506</v>
      </c>
      <c r="Y28">
        <f t="shared" si="4"/>
        <v>1115</v>
      </c>
      <c r="Z28">
        <f t="shared" si="4"/>
        <v>826</v>
      </c>
      <c r="AA28">
        <f t="shared" si="4"/>
        <v>612</v>
      </c>
      <c r="AB28">
        <f t="shared" si="4"/>
        <v>453</v>
      </c>
      <c r="AC28">
        <f t="shared" si="4"/>
        <v>336</v>
      </c>
      <c r="AD28">
        <f t="shared" si="4"/>
        <v>249</v>
      </c>
      <c r="AE28">
        <f t="shared" si="4"/>
        <v>184</v>
      </c>
      <c r="AF28">
        <f t="shared" si="4"/>
        <v>137</v>
      </c>
    </row>
    <row r="29" spans="1:32" x14ac:dyDescent="0.25">
      <c r="A29" s="1">
        <v>24</v>
      </c>
      <c r="B29">
        <v>4.0187851213628403E-2</v>
      </c>
      <c r="C29">
        <v>0</v>
      </c>
      <c r="D29">
        <v>0</v>
      </c>
      <c r="E29">
        <v>0</v>
      </c>
      <c r="F29">
        <v>0.1</v>
      </c>
      <c r="G29">
        <v>0.9</v>
      </c>
      <c r="H29">
        <f t="shared" si="2"/>
        <v>22.103318167495623</v>
      </c>
      <c r="J29">
        <f t="shared" si="3"/>
        <v>0.53534023076129889</v>
      </c>
      <c r="K29">
        <f t="shared" si="3"/>
        <v>1.2524718026993527</v>
      </c>
      <c r="L29">
        <f t="shared" si="3"/>
        <v>1.9709553231735315</v>
      </c>
      <c r="M29">
        <f t="shared" si="3"/>
        <v>2.5226319619067423</v>
      </c>
      <c r="N29">
        <f t="shared" si="3"/>
        <v>2.844759094916725</v>
      </c>
      <c r="O29">
        <f t="shared" si="3"/>
        <v>2.9457748159266046</v>
      </c>
      <c r="P29">
        <f t="shared" si="3"/>
        <v>2.869484339761037</v>
      </c>
      <c r="Q29">
        <f t="shared" si="3"/>
        <v>2.6700552338887289</v>
      </c>
      <c r="R29">
        <f t="shared" si="3"/>
        <v>2.3979710606192501</v>
      </c>
      <c r="S29">
        <f t="shared" si="3"/>
        <v>2.0938743038423522</v>
      </c>
      <c r="V29" s="1">
        <v>24</v>
      </c>
      <c r="W29">
        <f t="shared" si="4"/>
        <v>1750</v>
      </c>
      <c r="X29">
        <f t="shared" si="4"/>
        <v>1296</v>
      </c>
      <c r="Y29">
        <f t="shared" si="4"/>
        <v>960</v>
      </c>
      <c r="Z29">
        <f t="shared" si="4"/>
        <v>711</v>
      </c>
      <c r="AA29">
        <f t="shared" si="4"/>
        <v>527</v>
      </c>
      <c r="AB29">
        <f t="shared" si="4"/>
        <v>390</v>
      </c>
      <c r="AC29">
        <f t="shared" si="4"/>
        <v>289</v>
      </c>
      <c r="AD29">
        <f t="shared" si="4"/>
        <v>214</v>
      </c>
      <c r="AE29">
        <f t="shared" si="4"/>
        <v>159</v>
      </c>
      <c r="AF29">
        <f t="shared" si="4"/>
        <v>118</v>
      </c>
    </row>
    <row r="30" spans="1:32" x14ac:dyDescent="0.25">
      <c r="A30" s="1">
        <v>25</v>
      </c>
      <c r="B30">
        <v>4.1584363026364674E-2</v>
      </c>
      <c r="C30">
        <v>0</v>
      </c>
      <c r="D30">
        <v>0</v>
      </c>
      <c r="E30">
        <v>0</v>
      </c>
      <c r="F30">
        <v>0.1</v>
      </c>
      <c r="G30">
        <v>0.9</v>
      </c>
      <c r="H30">
        <f t="shared" si="2"/>
        <v>22.871399664500572</v>
      </c>
      <c r="J30">
        <f t="shared" si="3"/>
        <v>0.55394309041948309</v>
      </c>
      <c r="K30">
        <f t="shared" si="3"/>
        <v>1.295994698668361</v>
      </c>
      <c r="L30">
        <f t="shared" si="3"/>
        <v>2.0394452351261734</v>
      </c>
      <c r="M30">
        <f t="shared" si="3"/>
        <v>2.6102924171836883</v>
      </c>
      <c r="N30">
        <f t="shared" si="3"/>
        <v>2.9436133396814443</v>
      </c>
      <c r="O30">
        <f t="shared" si="3"/>
        <v>3.0481393167364281</v>
      </c>
      <c r="P30">
        <f t="shared" si="3"/>
        <v>2.9691977769298075</v>
      </c>
      <c r="Q30">
        <f t="shared" si="3"/>
        <v>2.7628385891112504</v>
      </c>
      <c r="R30">
        <f t="shared" si="3"/>
        <v>2.4812995992602729</v>
      </c>
      <c r="S30">
        <f t="shared" si="3"/>
        <v>2.1666356013836641</v>
      </c>
      <c r="V30" s="1">
        <v>25</v>
      </c>
      <c r="W30">
        <f t="shared" si="4"/>
        <v>1811</v>
      </c>
      <c r="X30">
        <f t="shared" si="4"/>
        <v>1341</v>
      </c>
      <c r="Y30">
        <f t="shared" si="4"/>
        <v>994</v>
      </c>
      <c r="Z30">
        <f t="shared" si="4"/>
        <v>736</v>
      </c>
      <c r="AA30">
        <f t="shared" si="4"/>
        <v>545</v>
      </c>
      <c r="AB30">
        <f t="shared" si="4"/>
        <v>404</v>
      </c>
      <c r="AC30">
        <f t="shared" si="4"/>
        <v>299</v>
      </c>
      <c r="AD30">
        <f t="shared" si="4"/>
        <v>222</v>
      </c>
      <c r="AE30">
        <f t="shared" si="4"/>
        <v>164</v>
      </c>
      <c r="AF30">
        <f t="shared" si="4"/>
        <v>122</v>
      </c>
    </row>
    <row r="32" spans="1:32" x14ac:dyDescent="0.25">
      <c r="I32" t="s">
        <v>25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V32" s="1" t="s">
        <v>26</v>
      </c>
      <c r="W32">
        <f>ROUND((274*(J$34*$O$42)),0)</f>
        <v>2716</v>
      </c>
      <c r="X32">
        <f t="shared" ref="X32:AF32" si="5">ROUND((274*(K$34*$O$42)),0)</f>
        <v>8577</v>
      </c>
      <c r="Y32">
        <f t="shared" si="5"/>
        <v>18220</v>
      </c>
      <c r="Z32">
        <f t="shared" si="5"/>
        <v>31479</v>
      </c>
      <c r="AA32">
        <f t="shared" si="5"/>
        <v>47918</v>
      </c>
      <c r="AB32">
        <f t="shared" si="5"/>
        <v>66980</v>
      </c>
      <c r="AC32">
        <f t="shared" si="5"/>
        <v>88072</v>
      </c>
      <c r="AD32">
        <f t="shared" si="5"/>
        <v>110622</v>
      </c>
      <c r="AE32">
        <f t="shared" si="5"/>
        <v>134108</v>
      </c>
      <c r="AF32">
        <f t="shared" si="5"/>
        <v>158070</v>
      </c>
    </row>
    <row r="33" spans="1:41" x14ac:dyDescent="0.25">
      <c r="I33" t="s">
        <v>27</v>
      </c>
      <c r="J33">
        <f>($I$42*(1-(EXP(-$J$42*(J32-$K$42)))))</f>
        <v>23.844331388018627</v>
      </c>
      <c r="K33">
        <f t="shared" ref="K33:S33" si="6">($I$42*(1-(EXP(-$J$42*(K32-$K$42)))))</f>
        <v>35.556879414002921</v>
      </c>
      <c r="L33">
        <f t="shared" si="6"/>
        <v>46.197307832086196</v>
      </c>
      <c r="M33">
        <f t="shared" si="6"/>
        <v>55.863754165469729</v>
      </c>
      <c r="N33">
        <f t="shared" si="6"/>
        <v>64.645372822607953</v>
      </c>
      <c r="O33">
        <f t="shared" si="6"/>
        <v>72.623157375455605</v>
      </c>
      <c r="P33">
        <f t="shared" si="6"/>
        <v>79.870687569666487</v>
      </c>
      <c r="Q33">
        <f t="shared" si="6"/>
        <v>86.454807956478518</v>
      </c>
      <c r="R33">
        <f t="shared" si="6"/>
        <v>92.436244405361606</v>
      </c>
      <c r="S33">
        <f t="shared" si="6"/>
        <v>97.870164183573692</v>
      </c>
      <c r="V33" s="1" t="s">
        <v>28</v>
      </c>
      <c r="W33">
        <f>ROUND((726*(J$34*$O$42)),0)</f>
        <v>7196</v>
      </c>
      <c r="X33">
        <f t="shared" ref="X33:AF33" si="7">ROUND((726*(K$34*$O$42)),0)</f>
        <v>22727</v>
      </c>
      <c r="Y33">
        <f t="shared" si="7"/>
        <v>48277</v>
      </c>
      <c r="Z33">
        <f t="shared" si="7"/>
        <v>83408</v>
      </c>
      <c r="AA33">
        <f t="shared" si="7"/>
        <v>126966</v>
      </c>
      <c r="AB33">
        <f t="shared" si="7"/>
        <v>177472</v>
      </c>
      <c r="AC33">
        <f t="shared" si="7"/>
        <v>233358</v>
      </c>
      <c r="AD33">
        <f t="shared" si="7"/>
        <v>293108</v>
      </c>
      <c r="AE33">
        <f t="shared" si="7"/>
        <v>355337</v>
      </c>
      <c r="AF33">
        <f t="shared" si="7"/>
        <v>418828</v>
      </c>
    </row>
    <row r="34" spans="1:41" x14ac:dyDescent="0.25">
      <c r="I34" t="s">
        <v>29</v>
      </c>
      <c r="J34">
        <f>($L$42*(J33^$M$42))</f>
        <v>305.94103773921762</v>
      </c>
      <c r="K34">
        <f t="shared" ref="K34:S34" si="8">($L$42*(K33^$M$42))</f>
        <v>966.19359789578084</v>
      </c>
      <c r="L34">
        <f t="shared" si="8"/>
        <v>2052.3967713401694</v>
      </c>
      <c r="M34">
        <f t="shared" si="8"/>
        <v>3545.9024306877432</v>
      </c>
      <c r="N34">
        <f t="shared" si="8"/>
        <v>5397.6749362075425</v>
      </c>
      <c r="O34">
        <f t="shared" si="8"/>
        <v>7544.8241417835943</v>
      </c>
      <c r="P34">
        <f t="shared" si="8"/>
        <v>9920.6877369352242</v>
      </c>
      <c r="Q34">
        <f t="shared" si="8"/>
        <v>12460.816802585516</v>
      </c>
      <c r="R34">
        <f t="shared" si="8"/>
        <v>15106.315396203156</v>
      </c>
      <c r="S34">
        <f t="shared" si="8"/>
        <v>17805.47492338944</v>
      </c>
      <c r="V34" t="s">
        <v>30</v>
      </c>
    </row>
    <row r="35" spans="1:41" x14ac:dyDescent="0.25">
      <c r="H35">
        <v>100</v>
      </c>
      <c r="I35" t="s">
        <v>31</v>
      </c>
      <c r="J35">
        <f>($H$35*(EXP(-$N$42*J32)))</f>
        <v>74.081822068171789</v>
      </c>
      <c r="K35">
        <f t="shared" ref="K35:S35" si="9">($H$35*(EXP(-$N$42*K32)))</f>
        <v>54.881163609402641</v>
      </c>
      <c r="L35">
        <f t="shared" si="9"/>
        <v>40.656965974059915</v>
      </c>
      <c r="M35">
        <f t="shared" si="9"/>
        <v>30.119421191220212</v>
      </c>
      <c r="N35">
        <f t="shared" si="9"/>
        <v>22.313016014842983</v>
      </c>
      <c r="O35">
        <f t="shared" si="9"/>
        <v>16.529888822158657</v>
      </c>
      <c r="P35">
        <f t="shared" si="9"/>
        <v>12.245642825298191</v>
      </c>
      <c r="Q35">
        <f t="shared" si="9"/>
        <v>9.071795328941251</v>
      </c>
      <c r="R35">
        <f t="shared" si="9"/>
        <v>6.7205512739749782</v>
      </c>
      <c r="S35">
        <f t="shared" si="9"/>
        <v>4.9787068367863947</v>
      </c>
      <c r="W35">
        <f>SUM(W32:W33)</f>
        <v>9912</v>
      </c>
      <c r="X35">
        <f t="shared" ref="X35:AF35" si="10">SUM(X32:X33)</f>
        <v>31304</v>
      </c>
      <c r="Y35">
        <f t="shared" si="10"/>
        <v>66497</v>
      </c>
      <c r="Z35">
        <f t="shared" si="10"/>
        <v>114887</v>
      </c>
      <c r="AA35">
        <f t="shared" si="10"/>
        <v>174884</v>
      </c>
      <c r="AB35">
        <f t="shared" si="10"/>
        <v>244452</v>
      </c>
      <c r="AC35">
        <f t="shared" si="10"/>
        <v>321430</v>
      </c>
      <c r="AD35">
        <f t="shared" si="10"/>
        <v>403730</v>
      </c>
      <c r="AE35">
        <f t="shared" si="10"/>
        <v>489445</v>
      </c>
      <c r="AF35">
        <f t="shared" si="10"/>
        <v>576898</v>
      </c>
      <c r="AG35" s="8">
        <f>(X35-W35)/364</f>
        <v>58.769230769230766</v>
      </c>
      <c r="AH35" s="8">
        <f t="shared" ref="AH35:AN35" si="11">(Y35-X35)/364</f>
        <v>96.684065934065927</v>
      </c>
      <c r="AI35" s="8">
        <f t="shared" si="11"/>
        <v>132.93956043956044</v>
      </c>
      <c r="AJ35" s="8">
        <f t="shared" si="11"/>
        <v>164.82692307692307</v>
      </c>
      <c r="AK35" s="8">
        <f t="shared" si="11"/>
        <v>191.12087912087912</v>
      </c>
      <c r="AL35" s="8">
        <f t="shared" si="11"/>
        <v>211.47802197802199</v>
      </c>
      <c r="AM35" s="8">
        <f t="shared" si="11"/>
        <v>226.09890109890111</v>
      </c>
      <c r="AN35" s="8">
        <f t="shared" si="11"/>
        <v>235.48076923076923</v>
      </c>
      <c r="AO35" s="8">
        <f>(AF35-AE35)/364</f>
        <v>240.25549450549451</v>
      </c>
    </row>
    <row r="36" spans="1:41" x14ac:dyDescent="0.25">
      <c r="I36" t="s">
        <v>32</v>
      </c>
      <c r="J36">
        <f>(J34*J35)</f>
        <v>22664.669521148549</v>
      </c>
      <c r="K36">
        <f t="shared" ref="K36:S36" si="12">(K34*K35)</f>
        <v>53025.828924475732</v>
      </c>
      <c r="L36">
        <f t="shared" si="12"/>
        <v>83444.225697647693</v>
      </c>
      <c r="M36">
        <f t="shared" si="12"/>
        <v>106800.52881285567</v>
      </c>
      <c r="N36">
        <f t="shared" si="12"/>
        <v>120438.40729451548</v>
      </c>
      <c r="O36">
        <f t="shared" si="12"/>
        <v>124715.10424642143</v>
      </c>
      <c r="P36">
        <f t="shared" si="12"/>
        <v>121485.19860782457</v>
      </c>
      <c r="Q36">
        <f t="shared" si="12"/>
        <v>113041.97966448794</v>
      </c>
      <c r="R36">
        <f t="shared" si="12"/>
        <v>101522.76718102094</v>
      </c>
      <c r="S36">
        <f t="shared" si="12"/>
        <v>88648.23973330771</v>
      </c>
      <c r="T36" t="s">
        <v>33</v>
      </c>
      <c r="U36">
        <f>SUM(J36:S36)</f>
        <v>935786.94968370569</v>
      </c>
    </row>
    <row r="37" spans="1:41" x14ac:dyDescent="0.25">
      <c r="I37" t="s">
        <v>34</v>
      </c>
      <c r="J37">
        <f>(J36/$U$36)</f>
        <v>2.4219903396610912E-2</v>
      </c>
      <c r="K37">
        <f t="shared" ref="K37:S37" si="13">(K36/$U$36)</f>
        <v>5.6664424463707647E-2</v>
      </c>
      <c r="L37">
        <f t="shared" si="13"/>
        <v>8.9170110489200233E-2</v>
      </c>
      <c r="M37">
        <f t="shared" si="13"/>
        <v>0.11412910689655809</v>
      </c>
      <c r="N37">
        <f t="shared" si="13"/>
        <v>0.12870280712423213</v>
      </c>
      <c r="O37">
        <f t="shared" si="13"/>
        <v>0.13327296804959174</v>
      </c>
      <c r="P37">
        <f t="shared" si="13"/>
        <v>0.12982142853016529</v>
      </c>
      <c r="Q37">
        <f t="shared" si="13"/>
        <v>0.12079884176916116</v>
      </c>
      <c r="R37">
        <f t="shared" si="13"/>
        <v>0.10848918892845798</v>
      </c>
      <c r="S37">
        <f t="shared" si="13"/>
        <v>9.4731220352314863E-2</v>
      </c>
    </row>
    <row r="38" spans="1:41" x14ac:dyDescent="0.25">
      <c r="V38">
        <v>2716</v>
      </c>
      <c r="W38">
        <v>8577</v>
      </c>
      <c r="X38">
        <v>18220</v>
      </c>
      <c r="Y38">
        <v>31479</v>
      </c>
      <c r="Z38">
        <v>47918</v>
      </c>
      <c r="AA38">
        <v>66980</v>
      </c>
      <c r="AB38">
        <v>88072</v>
      </c>
      <c r="AC38">
        <v>110622</v>
      </c>
      <c r="AD38">
        <v>134108</v>
      </c>
      <c r="AE38">
        <v>158070</v>
      </c>
    </row>
    <row r="39" spans="1:41" x14ac:dyDescent="0.25">
      <c r="V39">
        <v>7196</v>
      </c>
      <c r="W39">
        <v>22727</v>
      </c>
      <c r="X39">
        <v>48277</v>
      </c>
      <c r="Y39">
        <v>83408</v>
      </c>
      <c r="Z39">
        <v>126966</v>
      </c>
      <c r="AA39">
        <v>177472</v>
      </c>
      <c r="AB39">
        <v>233358</v>
      </c>
      <c r="AC39">
        <v>293108</v>
      </c>
      <c r="AD39">
        <v>355337</v>
      </c>
      <c r="AE39">
        <v>418828</v>
      </c>
    </row>
    <row r="40" spans="1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 t="s">
        <v>162</v>
      </c>
      <c r="W40" t="s">
        <v>163</v>
      </c>
    </row>
    <row r="41" spans="1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V41">
        <v>18.811964914025502</v>
      </c>
      <c r="W41">
        <v>1.8811964914025503</v>
      </c>
      <c r="X41">
        <v>18.811964914025502</v>
      </c>
      <c r="Y41">
        <v>42.076648418295072</v>
      </c>
      <c r="Z41">
        <v>71.298877336922956</v>
      </c>
      <c r="AA41">
        <v>104.54683194323644</v>
      </c>
      <c r="AB41">
        <v>140.29632962529681</v>
      </c>
      <c r="AC41">
        <v>177.36044554587997</v>
      </c>
      <c r="AD41">
        <v>214.82347650358761</v>
      </c>
      <c r="AE41">
        <v>251.99096516827717</v>
      </c>
      <c r="AF41">
        <v>288.34603382525563</v>
      </c>
      <c r="AG41">
        <v>323.51213669979251</v>
      </c>
    </row>
    <row r="42" spans="1:41" x14ac:dyDescent="0.25">
      <c r="I42">
        <v>151.80000000000001</v>
      </c>
      <c r="J42">
        <v>9.6000000000000002E-2</v>
      </c>
      <c r="K42">
        <v>-0.78</v>
      </c>
      <c r="L42">
        <v>3.3239999999999999E-2</v>
      </c>
      <c r="M42">
        <v>2.8778999999999999</v>
      </c>
      <c r="N42">
        <v>0.3</v>
      </c>
      <c r="O42">
        <v>3.2399999999999998E-2</v>
      </c>
      <c r="V42">
        <v>42.076648418295072</v>
      </c>
      <c r="W42">
        <v>4.2076648418295068</v>
      </c>
      <c r="X42">
        <v>1.8811964914025503</v>
      </c>
      <c r="Y42">
        <v>4.2076648418295068</v>
      </c>
      <c r="Z42">
        <v>7.1298877336922954</v>
      </c>
      <c r="AA42">
        <v>10.454683194323644</v>
      </c>
      <c r="AB42">
        <v>14.02963296252968</v>
      </c>
      <c r="AC42">
        <v>17.736044554587998</v>
      </c>
      <c r="AD42">
        <v>21.482347650358761</v>
      </c>
      <c r="AE42">
        <v>25.199096516827716</v>
      </c>
      <c r="AF42">
        <v>28.834603382525565</v>
      </c>
      <c r="AG42">
        <v>32.351213669979252</v>
      </c>
    </row>
    <row r="43" spans="1:41" x14ac:dyDescent="0.25">
      <c r="V43">
        <v>71.298877336922956</v>
      </c>
      <c r="W43">
        <v>7.1298877336922954</v>
      </c>
      <c r="X43" t="s">
        <v>164</v>
      </c>
    </row>
    <row r="44" spans="1:41" x14ac:dyDescent="0.25">
      <c r="V44">
        <v>104.54683194323644</v>
      </c>
      <c r="W44">
        <v>10.454683194323644</v>
      </c>
      <c r="X44">
        <f>X42*5</f>
        <v>9.405982457012751</v>
      </c>
      <c r="Y44">
        <f t="shared" ref="Y44:AG44" si="14">Y42*5</f>
        <v>21.038324209147532</v>
      </c>
      <c r="Z44">
        <f t="shared" si="14"/>
        <v>35.649438668461478</v>
      </c>
      <c r="AA44">
        <f t="shared" si="14"/>
        <v>52.273415971618221</v>
      </c>
      <c r="AB44">
        <f t="shared" si="14"/>
        <v>70.148164812648403</v>
      </c>
      <c r="AC44">
        <f t="shared" si="14"/>
        <v>88.680222772939999</v>
      </c>
      <c r="AD44">
        <f t="shared" si="14"/>
        <v>107.41173825179381</v>
      </c>
      <c r="AE44">
        <f t="shared" si="14"/>
        <v>125.99548258413859</v>
      </c>
      <c r="AF44">
        <f t="shared" si="14"/>
        <v>144.17301691262782</v>
      </c>
      <c r="AG44">
        <f t="shared" si="14"/>
        <v>161.75606834989625</v>
      </c>
    </row>
    <row r="45" spans="1:41" x14ac:dyDescent="0.25">
      <c r="A45" s="1" t="s">
        <v>161</v>
      </c>
      <c r="V45">
        <v>140.29632962529681</v>
      </c>
      <c r="W45">
        <v>14.02963296252968</v>
      </c>
    </row>
    <row r="46" spans="1:41" x14ac:dyDescent="0.25">
      <c r="C46" t="s">
        <v>4</v>
      </c>
      <c r="V46">
        <v>177.36044554587997</v>
      </c>
      <c r="W46">
        <v>17.736044554587998</v>
      </c>
    </row>
    <row r="47" spans="1:41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V47">
        <v>214.82347650358761</v>
      </c>
      <c r="W47">
        <v>21.482347650358761</v>
      </c>
    </row>
    <row r="48" spans="1:41" x14ac:dyDescent="0.25">
      <c r="A48" s="1">
        <v>1</v>
      </c>
      <c r="B48">
        <v>9.0032407617684253E-3</v>
      </c>
      <c r="C48">
        <v>1</v>
      </c>
      <c r="D48" s="2">
        <v>0</v>
      </c>
      <c r="E48" s="2">
        <v>0</v>
      </c>
      <c r="F48" s="2">
        <v>0</v>
      </c>
      <c r="G48" s="2">
        <v>0</v>
      </c>
      <c r="V48">
        <v>251.99096516827717</v>
      </c>
      <c r="W48">
        <v>25.199096516827716</v>
      </c>
    </row>
    <row r="49" spans="1:23" x14ac:dyDescent="0.25">
      <c r="A49" s="1">
        <v>2</v>
      </c>
      <c r="B49">
        <v>1.8006481523536851E-2</v>
      </c>
      <c r="C49">
        <v>0.1</v>
      </c>
      <c r="D49">
        <v>0.9</v>
      </c>
      <c r="E49" s="2">
        <v>0</v>
      </c>
      <c r="F49" s="2">
        <v>0</v>
      </c>
      <c r="G49" s="2">
        <v>0</v>
      </c>
      <c r="V49">
        <v>288.34603382525563</v>
      </c>
      <c r="W49">
        <v>28.834603382525565</v>
      </c>
    </row>
    <row r="50" spans="1:23" x14ac:dyDescent="0.25">
      <c r="A50" s="1">
        <v>3</v>
      </c>
      <c r="B50">
        <v>3.4581331272135855E-2</v>
      </c>
      <c r="C50">
        <v>0</v>
      </c>
      <c r="D50">
        <v>0</v>
      </c>
      <c r="E50">
        <v>1</v>
      </c>
      <c r="F50" s="2">
        <v>0</v>
      </c>
      <c r="G50" s="2">
        <v>0</v>
      </c>
      <c r="V50">
        <v>323.51213669979251</v>
      </c>
      <c r="W50">
        <v>32.351213669979252</v>
      </c>
    </row>
    <row r="51" spans="1:23" x14ac:dyDescent="0.25">
      <c r="A51" s="1">
        <v>4</v>
      </c>
      <c r="B51">
        <v>6.1884471416911044E-2</v>
      </c>
      <c r="C51">
        <v>0</v>
      </c>
      <c r="D51">
        <v>0</v>
      </c>
      <c r="E51">
        <v>0.5</v>
      </c>
      <c r="F51">
        <v>0.5</v>
      </c>
      <c r="G51" s="2">
        <v>0</v>
      </c>
    </row>
    <row r="52" spans="1:23" x14ac:dyDescent="0.25">
      <c r="A52" s="1">
        <v>5</v>
      </c>
      <c r="B52">
        <v>1.3668379651913516E-2</v>
      </c>
      <c r="C52">
        <v>0</v>
      </c>
      <c r="D52">
        <v>0</v>
      </c>
      <c r="E52">
        <v>0.5</v>
      </c>
      <c r="F52">
        <v>0.5</v>
      </c>
      <c r="G52" s="2">
        <v>0</v>
      </c>
    </row>
    <row r="53" spans="1:23" x14ac:dyDescent="0.25">
      <c r="A53" s="1">
        <v>6</v>
      </c>
      <c r="B53">
        <v>1.5599143345401956E-2</v>
      </c>
      <c r="C53">
        <v>0.2</v>
      </c>
      <c r="D53">
        <v>0.4</v>
      </c>
      <c r="E53">
        <v>0.4</v>
      </c>
      <c r="F53" s="2">
        <v>0</v>
      </c>
      <c r="G53" s="2">
        <v>0</v>
      </c>
    </row>
    <row r="54" spans="1:23" x14ac:dyDescent="0.25">
      <c r="A54" s="1">
        <v>7</v>
      </c>
      <c r="B54">
        <v>9.0032407617684253E-3</v>
      </c>
      <c r="C54">
        <v>0.1</v>
      </c>
      <c r="D54">
        <v>0.1</v>
      </c>
      <c r="E54">
        <v>0.4</v>
      </c>
      <c r="F54">
        <v>0.4</v>
      </c>
      <c r="G54" s="2">
        <v>0</v>
      </c>
    </row>
    <row r="55" spans="1:23" x14ac:dyDescent="0.25">
      <c r="A55" s="1">
        <v>8</v>
      </c>
      <c r="B55">
        <v>2.7009722285305272E-2</v>
      </c>
      <c r="C55">
        <v>0.5</v>
      </c>
      <c r="D55">
        <v>0.5</v>
      </c>
      <c r="E55" s="2">
        <v>0</v>
      </c>
      <c r="F55" s="2">
        <v>0</v>
      </c>
      <c r="G55" s="2">
        <v>0</v>
      </c>
    </row>
    <row r="56" spans="1:23" x14ac:dyDescent="0.25">
      <c r="A56" s="1">
        <v>9</v>
      </c>
      <c r="B56">
        <v>2.6830849952290008E-2</v>
      </c>
      <c r="C56">
        <v>0.4</v>
      </c>
      <c r="D56">
        <v>0.6</v>
      </c>
      <c r="E56" s="2">
        <v>0</v>
      </c>
      <c r="F56" s="2">
        <v>0</v>
      </c>
      <c r="G56" s="2">
        <v>0</v>
      </c>
    </row>
    <row r="57" spans="1:23" x14ac:dyDescent="0.25">
      <c r="A57" s="1">
        <v>10</v>
      </c>
      <c r="B57">
        <v>8.015868241865208E-2</v>
      </c>
      <c r="C57">
        <v>0.1</v>
      </c>
      <c r="D57">
        <v>0.3</v>
      </c>
      <c r="E57">
        <v>0.6</v>
      </c>
      <c r="F57" s="2">
        <v>0</v>
      </c>
      <c r="G57" s="2">
        <v>0</v>
      </c>
    </row>
    <row r="58" spans="1:23" x14ac:dyDescent="0.25">
      <c r="A58" s="1">
        <v>11</v>
      </c>
      <c r="B58">
        <v>4.000884067486477E-3</v>
      </c>
      <c r="C58">
        <v>0.1</v>
      </c>
      <c r="D58">
        <v>0.3</v>
      </c>
      <c r="E58">
        <v>0.6</v>
      </c>
      <c r="F58" s="2">
        <v>0</v>
      </c>
      <c r="G58" s="2">
        <v>0</v>
      </c>
    </row>
    <row r="59" spans="1:23" x14ac:dyDescent="0.25">
      <c r="A59" s="1">
        <v>12</v>
      </c>
      <c r="B59">
        <v>7.9300018175622086E-2</v>
      </c>
      <c r="C59">
        <v>0</v>
      </c>
      <c r="D59">
        <v>0.4</v>
      </c>
      <c r="E59">
        <v>0.6</v>
      </c>
      <c r="F59" s="2">
        <v>0</v>
      </c>
      <c r="G59" s="2">
        <v>0</v>
      </c>
    </row>
    <row r="60" spans="1:23" x14ac:dyDescent="0.25">
      <c r="A60" s="1">
        <v>13</v>
      </c>
      <c r="B60">
        <v>7.9228518703562137E-2</v>
      </c>
      <c r="C60">
        <v>1</v>
      </c>
      <c r="D60" s="2">
        <v>0</v>
      </c>
      <c r="E60" s="2">
        <v>0</v>
      </c>
      <c r="F60" s="2">
        <v>0</v>
      </c>
      <c r="G60" s="2">
        <v>0</v>
      </c>
    </row>
    <row r="61" spans="1:23" x14ac:dyDescent="0.25">
      <c r="A61" s="1">
        <v>14</v>
      </c>
      <c r="B61">
        <v>8.0104591626171909E-2</v>
      </c>
      <c r="C61">
        <v>0.5</v>
      </c>
      <c r="D61">
        <v>0.5</v>
      </c>
      <c r="E61" s="2">
        <v>0</v>
      </c>
      <c r="F61" s="2">
        <v>0</v>
      </c>
      <c r="G61" s="2">
        <v>0</v>
      </c>
    </row>
    <row r="62" spans="1:23" x14ac:dyDescent="0.25">
      <c r="A62" s="1">
        <v>15</v>
      </c>
      <c r="B62">
        <v>3.6012963047073701E-2</v>
      </c>
      <c r="C62">
        <v>1</v>
      </c>
      <c r="D62" s="2">
        <v>0</v>
      </c>
      <c r="E62" s="2">
        <v>0</v>
      </c>
      <c r="F62" s="2">
        <v>0</v>
      </c>
      <c r="G62" s="2">
        <v>0</v>
      </c>
    </row>
    <row r="63" spans="1:23" x14ac:dyDescent="0.25">
      <c r="A63" s="1">
        <v>16</v>
      </c>
      <c r="B63">
        <v>3.6012963047073701E-2</v>
      </c>
      <c r="C63">
        <v>0.2</v>
      </c>
      <c r="D63">
        <v>0.8</v>
      </c>
      <c r="E63" s="2">
        <v>0</v>
      </c>
      <c r="F63" s="2">
        <v>0</v>
      </c>
      <c r="G63" s="2">
        <v>0</v>
      </c>
    </row>
    <row r="64" spans="1:23" x14ac:dyDescent="0.25">
      <c r="A64" s="1">
        <v>17</v>
      </c>
      <c r="B64">
        <v>2.4894543321523362E-2</v>
      </c>
      <c r="C64">
        <v>0</v>
      </c>
      <c r="D64">
        <v>1</v>
      </c>
      <c r="E64" s="2">
        <v>0</v>
      </c>
      <c r="F64" s="2">
        <v>0</v>
      </c>
      <c r="G64" s="2">
        <v>0</v>
      </c>
    </row>
    <row r="65" spans="1:7" x14ac:dyDescent="0.25">
      <c r="A65" s="1">
        <v>18</v>
      </c>
      <c r="B65">
        <v>2.4894543321523362E-2</v>
      </c>
      <c r="C65">
        <v>1</v>
      </c>
      <c r="D65" s="2">
        <v>0</v>
      </c>
      <c r="E65" s="2">
        <v>0</v>
      </c>
      <c r="F65" s="2">
        <v>0</v>
      </c>
      <c r="G65" s="2">
        <v>0</v>
      </c>
    </row>
    <row r="66" spans="1:7" x14ac:dyDescent="0.25">
      <c r="A66" s="1">
        <v>19</v>
      </c>
      <c r="B66">
        <v>2.4894543321523362E-2</v>
      </c>
      <c r="C66">
        <v>0.5</v>
      </c>
      <c r="D66">
        <v>0.5</v>
      </c>
      <c r="E66" s="2">
        <v>0</v>
      </c>
      <c r="F66" s="2">
        <v>0</v>
      </c>
      <c r="G66" s="2">
        <v>0</v>
      </c>
    </row>
    <row r="67" spans="1:7" x14ac:dyDescent="0.25">
      <c r="A67" s="1">
        <v>20</v>
      </c>
      <c r="B67">
        <v>2.4596459784798401E-2</v>
      </c>
      <c r="C67">
        <v>0</v>
      </c>
      <c r="D67">
        <v>0.1</v>
      </c>
      <c r="E67">
        <v>0.2</v>
      </c>
      <c r="F67">
        <v>0.7</v>
      </c>
      <c r="G67" s="2">
        <v>0</v>
      </c>
    </row>
    <row r="68" spans="1:7" x14ac:dyDescent="0.25">
      <c r="A68" s="1">
        <v>21</v>
      </c>
      <c r="B68">
        <v>9.2030354317234983E-2</v>
      </c>
      <c r="C68">
        <v>0</v>
      </c>
      <c r="D68">
        <v>0</v>
      </c>
      <c r="E68">
        <v>0</v>
      </c>
      <c r="F68">
        <v>1</v>
      </c>
      <c r="G68" s="2">
        <v>0</v>
      </c>
    </row>
    <row r="69" spans="1:7" x14ac:dyDescent="0.25">
      <c r="A69" s="1">
        <v>22</v>
      </c>
      <c r="B69">
        <v>6.9834550360289904E-2</v>
      </c>
      <c r="C69">
        <v>0</v>
      </c>
      <c r="D69">
        <v>0</v>
      </c>
      <c r="E69">
        <v>0.5</v>
      </c>
      <c r="F69">
        <v>0.5</v>
      </c>
      <c r="G69" s="2">
        <v>0</v>
      </c>
    </row>
    <row r="70" spans="1:7" x14ac:dyDescent="0.25">
      <c r="A70" s="1">
        <v>23</v>
      </c>
      <c r="B70">
        <v>4.6677309276440142E-2</v>
      </c>
      <c r="C70">
        <v>0</v>
      </c>
      <c r="D70">
        <v>0</v>
      </c>
      <c r="E70">
        <v>0.5</v>
      </c>
      <c r="F70">
        <v>0.5</v>
      </c>
      <c r="G70" s="2">
        <v>0</v>
      </c>
    </row>
    <row r="71" spans="1:7" x14ac:dyDescent="0.25">
      <c r="A71" s="1">
        <v>24</v>
      </c>
      <c r="B71">
        <v>4.0187851213628403E-2</v>
      </c>
      <c r="C71">
        <v>0</v>
      </c>
      <c r="D71">
        <v>0</v>
      </c>
      <c r="E71">
        <v>0.1</v>
      </c>
      <c r="F71">
        <v>0.7</v>
      </c>
      <c r="G71">
        <v>0.2</v>
      </c>
    </row>
    <row r="72" spans="1:7" x14ac:dyDescent="0.25">
      <c r="A72" s="1">
        <v>25</v>
      </c>
      <c r="B72">
        <v>4.1584363026364674E-2</v>
      </c>
      <c r="C72">
        <v>0</v>
      </c>
      <c r="D72">
        <v>0</v>
      </c>
      <c r="E72">
        <v>0.1</v>
      </c>
      <c r="F72">
        <v>0.4</v>
      </c>
      <c r="G72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45"/>
  <sheetViews>
    <sheetView zoomScale="75" zoomScaleNormal="75" workbookViewId="0">
      <selection activeCell="W40" sqref="W40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27" x14ac:dyDescent="0.25">
      <c r="A1" t="s">
        <v>0</v>
      </c>
      <c r="B1" t="s">
        <v>77</v>
      </c>
      <c r="C1" t="s">
        <v>1</v>
      </c>
    </row>
    <row r="2" spans="1:27" x14ac:dyDescent="0.25">
      <c r="A2" t="s">
        <v>2</v>
      </c>
      <c r="B2">
        <v>14</v>
      </c>
    </row>
    <row r="3" spans="1:27" x14ac:dyDescent="0.25">
      <c r="A3" t="s">
        <v>3</v>
      </c>
      <c r="B3">
        <v>2140</v>
      </c>
    </row>
    <row r="4" spans="1:27" x14ac:dyDescent="0.25">
      <c r="C4" t="s">
        <v>4</v>
      </c>
      <c r="J4" t="s">
        <v>5</v>
      </c>
      <c r="W4" t="s">
        <v>6</v>
      </c>
    </row>
    <row r="5" spans="1:27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</row>
    <row r="6" spans="1:27" x14ac:dyDescent="0.25">
      <c r="A6" s="1">
        <v>1</v>
      </c>
      <c r="B6">
        <v>1.4189911743163044E-2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30.366411130368917</v>
      </c>
      <c r="J6">
        <f>($H6*J$37)</f>
        <v>10.322914369772787</v>
      </c>
      <c r="K6">
        <f t="shared" ref="K6:N21" si="0">($H6*K$37)</f>
        <v>10.660648390771618</v>
      </c>
      <c r="L6">
        <f t="shared" si="0"/>
        <v>5.8677946267429295</v>
      </c>
      <c r="M6">
        <f t="shared" si="0"/>
        <v>2.5378192399017032</v>
      </c>
      <c r="N6">
        <f t="shared" si="0"/>
        <v>0.97723450317987715</v>
      </c>
      <c r="V6" s="1">
        <v>1</v>
      </c>
      <c r="W6">
        <f>ROUND(((J6/J$34)*1000000),0)</f>
        <v>82941</v>
      </c>
      <c r="X6">
        <f t="shared" ref="X6:AA21" si="1">ROUND(((K6/K$34)*1000000),0)</f>
        <v>27609</v>
      </c>
      <c r="Y6">
        <f t="shared" si="1"/>
        <v>9190</v>
      </c>
      <c r="Z6">
        <f t="shared" si="1"/>
        <v>3059</v>
      </c>
      <c r="AA6">
        <f t="shared" si="1"/>
        <v>1018</v>
      </c>
    </row>
    <row r="7" spans="1:27" x14ac:dyDescent="0.25">
      <c r="A7" s="1">
        <v>2</v>
      </c>
      <c r="B7">
        <v>1.8919882324217391E-2</v>
      </c>
      <c r="C7">
        <v>0.1</v>
      </c>
      <c r="D7">
        <v>0.9</v>
      </c>
      <c r="E7" s="2">
        <v>0</v>
      </c>
      <c r="F7" s="2">
        <v>0</v>
      </c>
      <c r="G7" s="2">
        <v>0</v>
      </c>
      <c r="H7">
        <f t="shared" ref="H7:H30" si="2">(B7*$B$3)</f>
        <v>40.488548173825215</v>
      </c>
      <c r="J7">
        <f t="shared" ref="J7:N30" si="3">($H7*J$37)</f>
        <v>13.763885826363714</v>
      </c>
      <c r="K7">
        <f t="shared" si="0"/>
        <v>14.214197854362155</v>
      </c>
      <c r="L7">
        <f t="shared" si="0"/>
        <v>7.8237261689905715</v>
      </c>
      <c r="M7">
        <f t="shared" si="0"/>
        <v>3.3837589865356037</v>
      </c>
      <c r="N7">
        <f t="shared" si="0"/>
        <v>1.3029793375731693</v>
      </c>
      <c r="V7" s="1">
        <v>2</v>
      </c>
      <c r="W7">
        <f t="shared" ref="W7:AA30" si="4">ROUND(((J7/J$34)*1000000),0)</f>
        <v>110588</v>
      </c>
      <c r="X7">
        <f t="shared" si="1"/>
        <v>36811</v>
      </c>
      <c r="Y7">
        <f t="shared" si="1"/>
        <v>12253</v>
      </c>
      <c r="Z7">
        <f t="shared" si="1"/>
        <v>4079</v>
      </c>
      <c r="AA7">
        <f t="shared" si="1"/>
        <v>1358</v>
      </c>
    </row>
    <row r="8" spans="1:27" x14ac:dyDescent="0.25">
      <c r="A8" s="1">
        <v>3</v>
      </c>
      <c r="B8">
        <v>7.7248800665969175E-2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165.31243342517402</v>
      </c>
      <c r="J8">
        <f t="shared" si="3"/>
        <v>56.197160974356599</v>
      </c>
      <c r="K8">
        <f t="shared" si="0"/>
        <v>58.035759306641886</v>
      </c>
      <c r="L8">
        <f t="shared" si="0"/>
        <v>31.943827817569623</v>
      </c>
      <c r="M8">
        <f t="shared" si="0"/>
        <v>13.815694990765911</v>
      </c>
      <c r="N8">
        <f t="shared" si="0"/>
        <v>5.3199903358399867</v>
      </c>
      <c r="V8" s="1">
        <v>3</v>
      </c>
      <c r="W8">
        <f t="shared" si="4"/>
        <v>451523</v>
      </c>
      <c r="X8">
        <f t="shared" si="1"/>
        <v>150299</v>
      </c>
      <c r="Y8">
        <f t="shared" si="1"/>
        <v>50030</v>
      </c>
      <c r="Z8">
        <f t="shared" si="1"/>
        <v>16654</v>
      </c>
      <c r="AA8">
        <f t="shared" si="1"/>
        <v>5544</v>
      </c>
    </row>
    <row r="9" spans="1:27" x14ac:dyDescent="0.25">
      <c r="A9" s="1">
        <v>4</v>
      </c>
      <c r="B9">
        <v>2.8868768970529285E-2</v>
      </c>
      <c r="C9">
        <v>0</v>
      </c>
      <c r="D9">
        <v>0</v>
      </c>
      <c r="E9">
        <v>0.5</v>
      </c>
      <c r="F9">
        <v>0.5</v>
      </c>
      <c r="G9" s="2">
        <v>0</v>
      </c>
      <c r="H9">
        <f t="shared" si="2"/>
        <v>61.779165596932671</v>
      </c>
      <c r="J9">
        <f t="shared" si="3"/>
        <v>21.001528088228877</v>
      </c>
      <c r="K9">
        <f t="shared" si="0"/>
        <v>21.688633519339177</v>
      </c>
      <c r="L9">
        <f t="shared" si="0"/>
        <v>11.937777381002585</v>
      </c>
      <c r="M9">
        <f t="shared" si="0"/>
        <v>5.1630847782394618</v>
      </c>
      <c r="N9">
        <f t="shared" si="0"/>
        <v>1.988141830122564</v>
      </c>
      <c r="V9" s="1">
        <v>4</v>
      </c>
      <c r="W9">
        <f t="shared" si="4"/>
        <v>168739</v>
      </c>
      <c r="X9">
        <f t="shared" si="1"/>
        <v>56168</v>
      </c>
      <c r="Y9">
        <f t="shared" si="1"/>
        <v>18697</v>
      </c>
      <c r="Z9">
        <f t="shared" si="1"/>
        <v>6224</v>
      </c>
      <c r="AA9">
        <f t="shared" si="1"/>
        <v>2072</v>
      </c>
    </row>
    <row r="10" spans="1:27" x14ac:dyDescent="0.25">
      <c r="A10" s="1">
        <v>5</v>
      </c>
      <c r="B10">
        <v>3.8795768088935589E-2</v>
      </c>
      <c r="C10">
        <v>0</v>
      </c>
      <c r="D10">
        <v>0</v>
      </c>
      <c r="E10">
        <v>0.5</v>
      </c>
      <c r="F10">
        <v>0.5</v>
      </c>
      <c r="G10" s="2">
        <v>0</v>
      </c>
      <c r="H10">
        <f t="shared" si="2"/>
        <v>83.022943710322167</v>
      </c>
      <c r="J10">
        <f t="shared" si="3"/>
        <v>28.223247553643652</v>
      </c>
      <c r="K10">
        <f t="shared" si="0"/>
        <v>29.146625442919635</v>
      </c>
      <c r="L10">
        <f t="shared" si="0"/>
        <v>16.042777689741786</v>
      </c>
      <c r="M10">
        <f t="shared" si="0"/>
        <v>6.9384960572643068</v>
      </c>
      <c r="N10">
        <f t="shared" si="0"/>
        <v>2.6717969667527819</v>
      </c>
      <c r="V10" s="1">
        <v>5</v>
      </c>
      <c r="W10">
        <f t="shared" si="4"/>
        <v>226763</v>
      </c>
      <c r="X10">
        <f t="shared" si="1"/>
        <v>75483</v>
      </c>
      <c r="Y10">
        <f t="shared" si="1"/>
        <v>25126</v>
      </c>
      <c r="Z10">
        <f t="shared" si="1"/>
        <v>8364</v>
      </c>
      <c r="AA10">
        <f t="shared" si="1"/>
        <v>2784</v>
      </c>
    </row>
    <row r="11" spans="1:27" x14ac:dyDescent="0.25">
      <c r="A11" s="1">
        <v>6</v>
      </c>
      <c r="B11">
        <v>8.2517442227390547E-2</v>
      </c>
      <c r="C11">
        <v>0.2</v>
      </c>
      <c r="D11">
        <v>0.4</v>
      </c>
      <c r="E11">
        <v>0.4</v>
      </c>
      <c r="F11" s="2">
        <v>0</v>
      </c>
      <c r="G11" s="2">
        <v>0</v>
      </c>
      <c r="H11">
        <f t="shared" si="2"/>
        <v>176.58732636661577</v>
      </c>
      <c r="J11">
        <f t="shared" si="3"/>
        <v>60.030006214552252</v>
      </c>
      <c r="K11">
        <f t="shared" si="0"/>
        <v>61.99400345924429</v>
      </c>
      <c r="L11">
        <f t="shared" si="0"/>
        <v>34.122509912561398</v>
      </c>
      <c r="M11">
        <f t="shared" si="0"/>
        <v>14.757974277961848</v>
      </c>
      <c r="N11">
        <f t="shared" si="0"/>
        <v>5.6828325022959696</v>
      </c>
      <c r="V11" s="1">
        <v>6</v>
      </c>
      <c r="W11">
        <f t="shared" si="4"/>
        <v>482319</v>
      </c>
      <c r="X11">
        <f t="shared" si="1"/>
        <v>160550</v>
      </c>
      <c r="Y11">
        <f t="shared" si="1"/>
        <v>53442</v>
      </c>
      <c r="Z11">
        <f t="shared" si="1"/>
        <v>17789</v>
      </c>
      <c r="AA11">
        <f t="shared" si="1"/>
        <v>5922</v>
      </c>
    </row>
    <row r="12" spans="1:27" x14ac:dyDescent="0.25">
      <c r="A12" s="1">
        <v>7</v>
      </c>
      <c r="B12">
        <v>4.0294752458433579E-2</v>
      </c>
      <c r="C12">
        <v>0.1</v>
      </c>
      <c r="D12">
        <v>0.1</v>
      </c>
      <c r="E12">
        <v>0.4</v>
      </c>
      <c r="F12">
        <v>0.4</v>
      </c>
      <c r="G12" s="2">
        <v>0</v>
      </c>
      <c r="H12">
        <f t="shared" si="2"/>
        <v>86.230770261047866</v>
      </c>
      <c r="J12">
        <f t="shared" si="3"/>
        <v>29.313732650946051</v>
      </c>
      <c r="K12">
        <f t="shared" si="0"/>
        <v>30.272787859974841</v>
      </c>
      <c r="L12">
        <f t="shared" si="0"/>
        <v>16.66263583883492</v>
      </c>
      <c r="M12">
        <f t="shared" si="0"/>
        <v>7.2065845022158292</v>
      </c>
      <c r="N12">
        <f t="shared" si="0"/>
        <v>2.7750294090762209</v>
      </c>
      <c r="V12" s="1">
        <v>7</v>
      </c>
      <c r="W12">
        <f t="shared" si="4"/>
        <v>235525</v>
      </c>
      <c r="X12">
        <f t="shared" si="1"/>
        <v>78399</v>
      </c>
      <c r="Y12">
        <f t="shared" si="1"/>
        <v>26097</v>
      </c>
      <c r="Z12">
        <f t="shared" si="1"/>
        <v>8687</v>
      </c>
      <c r="AA12">
        <f t="shared" si="1"/>
        <v>2892</v>
      </c>
    </row>
    <row r="13" spans="1:27" x14ac:dyDescent="0.25">
      <c r="A13" s="1">
        <v>8</v>
      </c>
      <c r="B13">
        <v>4.7299705810543484E-2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2"/>
        <v>101.22137043456306</v>
      </c>
      <c r="J13">
        <f t="shared" si="3"/>
        <v>34.40971456590929</v>
      </c>
      <c r="K13">
        <f t="shared" si="0"/>
        <v>35.535494635905394</v>
      </c>
      <c r="L13">
        <f t="shared" si="0"/>
        <v>19.559315422476434</v>
      </c>
      <c r="M13">
        <f t="shared" si="0"/>
        <v>8.459397466339011</v>
      </c>
      <c r="N13">
        <f t="shared" si="0"/>
        <v>3.2574483439329236</v>
      </c>
      <c r="V13" s="1">
        <v>8</v>
      </c>
      <c r="W13">
        <f t="shared" si="4"/>
        <v>276469</v>
      </c>
      <c r="X13">
        <f t="shared" si="1"/>
        <v>92029</v>
      </c>
      <c r="Y13">
        <f t="shared" si="1"/>
        <v>30634</v>
      </c>
      <c r="Z13">
        <f t="shared" si="1"/>
        <v>10197</v>
      </c>
      <c r="AA13">
        <f t="shared" si="1"/>
        <v>3394</v>
      </c>
    </row>
    <row r="14" spans="1:27" x14ac:dyDescent="0.25">
      <c r="A14" s="1">
        <v>9</v>
      </c>
      <c r="B14">
        <v>8.5139470458978267E-2</v>
      </c>
      <c r="C14">
        <v>0.4</v>
      </c>
      <c r="D14">
        <v>0.6</v>
      </c>
      <c r="E14" s="2">
        <v>0</v>
      </c>
      <c r="F14" s="2">
        <v>0</v>
      </c>
      <c r="G14" s="2">
        <v>0</v>
      </c>
      <c r="H14">
        <f t="shared" si="2"/>
        <v>182.1984667822135</v>
      </c>
      <c r="J14">
        <f t="shared" si="3"/>
        <v>61.937486218636721</v>
      </c>
      <c r="K14">
        <f t="shared" si="0"/>
        <v>63.963890344629711</v>
      </c>
      <c r="L14">
        <f t="shared" si="0"/>
        <v>35.206767760457581</v>
      </c>
      <c r="M14">
        <f t="shared" si="0"/>
        <v>15.22691543941022</v>
      </c>
      <c r="N14">
        <f t="shared" si="0"/>
        <v>5.8634070190792631</v>
      </c>
      <c r="V14" s="1">
        <v>9</v>
      </c>
      <c r="W14">
        <f t="shared" si="4"/>
        <v>497645</v>
      </c>
      <c r="X14">
        <f t="shared" si="1"/>
        <v>165652</v>
      </c>
      <c r="Y14">
        <f t="shared" si="1"/>
        <v>55141</v>
      </c>
      <c r="Z14">
        <f t="shared" si="1"/>
        <v>18355</v>
      </c>
      <c r="AA14">
        <f t="shared" si="1"/>
        <v>6110</v>
      </c>
    </row>
    <row r="15" spans="1:27" x14ac:dyDescent="0.25">
      <c r="A15" s="1">
        <v>10</v>
      </c>
      <c r="B15">
        <v>4.0352211235352931E-2</v>
      </c>
      <c r="C15">
        <v>0.1</v>
      </c>
      <c r="D15">
        <v>0.3</v>
      </c>
      <c r="E15">
        <v>0.6</v>
      </c>
      <c r="F15" s="2">
        <v>0</v>
      </c>
      <c r="G15" s="2">
        <v>0</v>
      </c>
      <c r="H15">
        <f t="shared" si="2"/>
        <v>86.35373204365527</v>
      </c>
      <c r="J15">
        <f t="shared" si="3"/>
        <v>29.355532913320204</v>
      </c>
      <c r="K15">
        <f t="shared" si="0"/>
        <v>30.315955698421483</v>
      </c>
      <c r="L15">
        <f t="shared" si="0"/>
        <v>16.686396120686496</v>
      </c>
      <c r="M15">
        <f t="shared" si="0"/>
        <v>7.2168608162765837</v>
      </c>
      <c r="N15">
        <f t="shared" si="0"/>
        <v>2.7789864949504977</v>
      </c>
      <c r="V15" s="1">
        <v>10</v>
      </c>
      <c r="W15">
        <f t="shared" si="4"/>
        <v>235861</v>
      </c>
      <c r="X15">
        <f t="shared" si="1"/>
        <v>78511</v>
      </c>
      <c r="Y15">
        <f t="shared" si="1"/>
        <v>26134</v>
      </c>
      <c r="Z15">
        <f t="shared" si="1"/>
        <v>8699</v>
      </c>
      <c r="AA15">
        <f t="shared" si="1"/>
        <v>2896</v>
      </c>
    </row>
    <row r="16" spans="1:27" x14ac:dyDescent="0.25">
      <c r="A16" s="1">
        <v>11</v>
      </c>
      <c r="B16">
        <v>3.1342329117809618E-2</v>
      </c>
      <c r="C16">
        <v>0.1</v>
      </c>
      <c r="D16">
        <v>0.3</v>
      </c>
      <c r="E16">
        <v>0.6</v>
      </c>
      <c r="F16" s="2">
        <v>0</v>
      </c>
      <c r="G16" s="2">
        <v>0</v>
      </c>
      <c r="H16">
        <f t="shared" si="2"/>
        <v>67.072584312112582</v>
      </c>
      <c r="J16">
        <f t="shared" si="3"/>
        <v>22.801000139290814</v>
      </c>
      <c r="K16">
        <f t="shared" si="0"/>
        <v>23.546978763543134</v>
      </c>
      <c r="L16">
        <f t="shared" si="0"/>
        <v>12.960640891632259</v>
      </c>
      <c r="M16">
        <f t="shared" si="0"/>
        <v>5.6054729090780278</v>
      </c>
      <c r="N16">
        <f t="shared" si="0"/>
        <v>2.158491608568347</v>
      </c>
      <c r="V16" s="1">
        <v>11</v>
      </c>
      <c r="W16">
        <f t="shared" si="4"/>
        <v>183198</v>
      </c>
      <c r="X16">
        <f t="shared" si="1"/>
        <v>60981</v>
      </c>
      <c r="Y16">
        <f t="shared" si="1"/>
        <v>20299</v>
      </c>
      <c r="Z16">
        <f t="shared" si="1"/>
        <v>6757</v>
      </c>
      <c r="AA16">
        <f t="shared" si="1"/>
        <v>2249</v>
      </c>
    </row>
    <row r="17" spans="1:27" x14ac:dyDescent="0.25">
      <c r="A17" s="1">
        <v>12</v>
      </c>
      <c r="B17">
        <v>6.5006931275149102E-2</v>
      </c>
      <c r="C17">
        <v>0</v>
      </c>
      <c r="D17">
        <v>0.4</v>
      </c>
      <c r="E17">
        <v>0.6</v>
      </c>
      <c r="F17" s="2">
        <v>0</v>
      </c>
      <c r="G17" s="2">
        <v>0</v>
      </c>
      <c r="H17">
        <f t="shared" si="2"/>
        <v>139.11483292881908</v>
      </c>
      <c r="J17">
        <f t="shared" si="3"/>
        <v>47.291413586021626</v>
      </c>
      <c r="K17">
        <f t="shared" si="0"/>
        <v>48.838643243945974</v>
      </c>
      <c r="L17">
        <f t="shared" si="0"/>
        <v>26.881585237565343</v>
      </c>
      <c r="M17">
        <f t="shared" si="0"/>
        <v>11.626276745275</v>
      </c>
      <c r="N17">
        <f t="shared" si="0"/>
        <v>4.4769141160111312</v>
      </c>
      <c r="V17" s="1">
        <v>12</v>
      </c>
      <c r="W17">
        <f t="shared" si="4"/>
        <v>379969</v>
      </c>
      <c r="X17">
        <f t="shared" si="1"/>
        <v>126481</v>
      </c>
      <c r="Y17">
        <f t="shared" si="1"/>
        <v>42102</v>
      </c>
      <c r="Z17">
        <f t="shared" si="1"/>
        <v>14014</v>
      </c>
      <c r="AA17">
        <f t="shared" si="1"/>
        <v>4665</v>
      </c>
    </row>
    <row r="18" spans="1:27" x14ac:dyDescent="0.25">
      <c r="A18" s="1">
        <v>13</v>
      </c>
      <c r="B18">
        <v>4.7299705810543484E-2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101.22137043456306</v>
      </c>
      <c r="J18">
        <f t="shared" si="3"/>
        <v>34.40971456590929</v>
      </c>
      <c r="K18">
        <f t="shared" si="0"/>
        <v>35.535494635905394</v>
      </c>
      <c r="L18">
        <f t="shared" si="0"/>
        <v>19.559315422476434</v>
      </c>
      <c r="M18">
        <f t="shared" si="0"/>
        <v>8.459397466339011</v>
      </c>
      <c r="N18">
        <f t="shared" si="0"/>
        <v>3.2574483439329236</v>
      </c>
      <c r="V18" s="1">
        <v>13</v>
      </c>
      <c r="W18">
        <f t="shared" si="4"/>
        <v>276469</v>
      </c>
      <c r="X18">
        <f t="shared" si="1"/>
        <v>92029</v>
      </c>
      <c r="Y18">
        <f t="shared" si="1"/>
        <v>30634</v>
      </c>
      <c r="Z18">
        <f t="shared" si="1"/>
        <v>10197</v>
      </c>
      <c r="AA18">
        <f t="shared" si="1"/>
        <v>3394</v>
      </c>
    </row>
    <row r="19" spans="1:27" x14ac:dyDescent="0.25">
      <c r="A19" s="1">
        <v>14</v>
      </c>
      <c r="B19">
        <v>2.8053080334185944E-2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2"/>
        <v>60.03359191515792</v>
      </c>
      <c r="J19">
        <f t="shared" si="3"/>
        <v>20.408128770616766</v>
      </c>
      <c r="K19">
        <f t="shared" si="0"/>
        <v>21.075820000425356</v>
      </c>
      <c r="L19">
        <f t="shared" si="0"/>
        <v>11.600474832257921</v>
      </c>
      <c r="M19">
        <f t="shared" si="0"/>
        <v>5.0172015372053016</v>
      </c>
      <c r="N19">
        <f t="shared" si="0"/>
        <v>1.9319667746525733</v>
      </c>
      <c r="V19" s="1">
        <v>14</v>
      </c>
      <c r="W19">
        <f t="shared" si="4"/>
        <v>163972</v>
      </c>
      <c r="X19">
        <f t="shared" si="1"/>
        <v>54581</v>
      </c>
      <c r="Y19">
        <f t="shared" si="1"/>
        <v>18169</v>
      </c>
      <c r="Z19">
        <f t="shared" si="1"/>
        <v>6048</v>
      </c>
      <c r="AA19">
        <f t="shared" si="1"/>
        <v>2013</v>
      </c>
    </row>
    <row r="20" spans="1:27" x14ac:dyDescent="0.25">
      <c r="A20" s="1">
        <v>15</v>
      </c>
      <c r="B20">
        <v>2.8379823486326089E-2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60.732822260737834</v>
      </c>
      <c r="J20">
        <f t="shared" si="3"/>
        <v>20.645828739545575</v>
      </c>
      <c r="K20">
        <f t="shared" si="0"/>
        <v>21.321296781543236</v>
      </c>
      <c r="L20">
        <f t="shared" si="0"/>
        <v>11.735589253485859</v>
      </c>
      <c r="M20">
        <f t="shared" si="0"/>
        <v>5.0756384798034064</v>
      </c>
      <c r="N20">
        <f t="shared" si="0"/>
        <v>1.9544690063597543</v>
      </c>
      <c r="V20" s="1">
        <v>15</v>
      </c>
      <c r="W20">
        <f t="shared" si="4"/>
        <v>165882</v>
      </c>
      <c r="X20">
        <f t="shared" si="1"/>
        <v>55217</v>
      </c>
      <c r="Y20">
        <f t="shared" si="1"/>
        <v>18380</v>
      </c>
      <c r="Z20">
        <f t="shared" si="1"/>
        <v>6118</v>
      </c>
      <c r="AA20">
        <f t="shared" si="1"/>
        <v>2037</v>
      </c>
    </row>
    <row r="21" spans="1:27" x14ac:dyDescent="0.25">
      <c r="A21" s="1">
        <v>16</v>
      </c>
      <c r="B21">
        <v>4.7299705810543484E-2</v>
      </c>
      <c r="C21">
        <v>0.2</v>
      </c>
      <c r="D21">
        <v>0.8</v>
      </c>
      <c r="E21" s="2">
        <v>0</v>
      </c>
      <c r="F21" s="2">
        <v>0</v>
      </c>
      <c r="G21" s="2">
        <v>0</v>
      </c>
      <c r="H21">
        <f t="shared" si="2"/>
        <v>101.22137043456306</v>
      </c>
      <c r="J21">
        <f t="shared" si="3"/>
        <v>34.40971456590929</v>
      </c>
      <c r="K21">
        <f t="shared" si="0"/>
        <v>35.535494635905394</v>
      </c>
      <c r="L21">
        <f t="shared" si="0"/>
        <v>19.559315422476434</v>
      </c>
      <c r="M21">
        <f t="shared" si="0"/>
        <v>8.459397466339011</v>
      </c>
      <c r="N21">
        <f t="shared" si="0"/>
        <v>3.2574483439329236</v>
      </c>
      <c r="V21" s="1">
        <v>16</v>
      </c>
      <c r="W21">
        <f t="shared" si="4"/>
        <v>276469</v>
      </c>
      <c r="X21">
        <f t="shared" si="1"/>
        <v>92029</v>
      </c>
      <c r="Y21">
        <f t="shared" si="1"/>
        <v>30634</v>
      </c>
      <c r="Z21">
        <f t="shared" si="1"/>
        <v>10197</v>
      </c>
      <c r="AA21">
        <f t="shared" si="1"/>
        <v>3394</v>
      </c>
    </row>
    <row r="22" spans="1:27" x14ac:dyDescent="0.25">
      <c r="A22" s="1">
        <v>17</v>
      </c>
      <c r="B22">
        <v>4.0132442364881921E-2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85.883426660847306</v>
      </c>
      <c r="J22">
        <f t="shared" si="3"/>
        <v>29.195654876579983</v>
      </c>
      <c r="K22">
        <f t="shared" si="3"/>
        <v>30.150846943854539</v>
      </c>
      <c r="L22">
        <f t="shared" si="3"/>
        <v>16.595517571149607</v>
      </c>
      <c r="M22">
        <f t="shared" si="3"/>
        <v>7.1775558735885845</v>
      </c>
      <c r="N22">
        <f t="shared" si="3"/>
        <v>2.7638513956745898</v>
      </c>
      <c r="V22" s="1">
        <v>17</v>
      </c>
      <c r="W22">
        <f t="shared" si="4"/>
        <v>234576</v>
      </c>
      <c r="X22">
        <f t="shared" si="4"/>
        <v>78084</v>
      </c>
      <c r="Y22">
        <f t="shared" si="4"/>
        <v>25992</v>
      </c>
      <c r="Z22">
        <f t="shared" si="4"/>
        <v>8652</v>
      </c>
      <c r="AA22">
        <f t="shared" si="4"/>
        <v>2880</v>
      </c>
    </row>
    <row r="23" spans="1:27" x14ac:dyDescent="0.25">
      <c r="A23" s="1">
        <v>18</v>
      </c>
      <c r="B23">
        <v>2.8379823486326089E-2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60.732822260737834</v>
      </c>
      <c r="J23">
        <f t="shared" si="3"/>
        <v>20.645828739545575</v>
      </c>
      <c r="K23">
        <f t="shared" si="3"/>
        <v>21.321296781543236</v>
      </c>
      <c r="L23">
        <f t="shared" si="3"/>
        <v>11.735589253485859</v>
      </c>
      <c r="M23">
        <f t="shared" si="3"/>
        <v>5.0756384798034064</v>
      </c>
      <c r="N23">
        <f t="shared" si="3"/>
        <v>1.9544690063597543</v>
      </c>
      <c r="V23" s="1">
        <v>18</v>
      </c>
      <c r="W23">
        <f t="shared" si="4"/>
        <v>165882</v>
      </c>
      <c r="X23">
        <f t="shared" si="4"/>
        <v>55217</v>
      </c>
      <c r="Y23">
        <f t="shared" si="4"/>
        <v>18380</v>
      </c>
      <c r="Z23">
        <f t="shared" si="4"/>
        <v>6118</v>
      </c>
      <c r="AA23">
        <f t="shared" si="4"/>
        <v>2037</v>
      </c>
    </row>
    <row r="24" spans="1:27" x14ac:dyDescent="0.25">
      <c r="A24" s="1">
        <v>19</v>
      </c>
      <c r="B24">
        <v>2.8379823486326089E-2</v>
      </c>
      <c r="C24">
        <v>0.5</v>
      </c>
      <c r="D24">
        <v>0.5</v>
      </c>
      <c r="E24" s="2">
        <v>0</v>
      </c>
      <c r="F24" s="2">
        <v>0</v>
      </c>
      <c r="G24" s="2">
        <v>0</v>
      </c>
      <c r="H24">
        <f t="shared" si="2"/>
        <v>60.732822260737834</v>
      </c>
      <c r="J24">
        <f t="shared" si="3"/>
        <v>20.645828739545575</v>
      </c>
      <c r="K24">
        <f t="shared" si="3"/>
        <v>21.321296781543236</v>
      </c>
      <c r="L24">
        <f t="shared" si="3"/>
        <v>11.735589253485859</v>
      </c>
      <c r="M24">
        <f t="shared" si="3"/>
        <v>5.0756384798034064</v>
      </c>
      <c r="N24">
        <f t="shared" si="3"/>
        <v>1.9544690063597543</v>
      </c>
      <c r="V24" s="1">
        <v>19</v>
      </c>
      <c r="W24">
        <f t="shared" si="4"/>
        <v>165882</v>
      </c>
      <c r="X24">
        <f t="shared" si="4"/>
        <v>55217</v>
      </c>
      <c r="Y24">
        <f t="shared" si="4"/>
        <v>18380</v>
      </c>
      <c r="Z24">
        <f t="shared" si="4"/>
        <v>6118</v>
      </c>
      <c r="AA24">
        <f t="shared" si="4"/>
        <v>2037</v>
      </c>
    </row>
    <row r="25" spans="1:27" x14ac:dyDescent="0.25">
      <c r="A25" s="1">
        <v>20</v>
      </c>
      <c r="B25">
        <v>1.8568863316310916E-2</v>
      </c>
      <c r="C25">
        <v>0</v>
      </c>
      <c r="D25">
        <v>0.1</v>
      </c>
      <c r="E25">
        <v>0.2</v>
      </c>
      <c r="F25">
        <v>0.7</v>
      </c>
      <c r="G25" s="2">
        <v>0</v>
      </c>
      <c r="H25">
        <f t="shared" si="2"/>
        <v>39.737367496905364</v>
      </c>
      <c r="J25">
        <f t="shared" si="3"/>
        <v>13.50852559394176</v>
      </c>
      <c r="K25">
        <f t="shared" si="3"/>
        <v>13.95048302022505</v>
      </c>
      <c r="L25">
        <f t="shared" si="3"/>
        <v>7.6785732261281439</v>
      </c>
      <c r="M25">
        <f t="shared" si="3"/>
        <v>3.320980386642939</v>
      </c>
      <c r="N25">
        <f t="shared" si="3"/>
        <v>1.2788052699674668</v>
      </c>
      <c r="V25" s="1">
        <v>20</v>
      </c>
      <c r="W25">
        <f t="shared" si="4"/>
        <v>108536</v>
      </c>
      <c r="X25">
        <f t="shared" si="4"/>
        <v>36128</v>
      </c>
      <c r="Y25">
        <f t="shared" si="4"/>
        <v>12026</v>
      </c>
      <c r="Z25">
        <f t="shared" si="4"/>
        <v>4003</v>
      </c>
      <c r="AA25">
        <f t="shared" si="4"/>
        <v>1333</v>
      </c>
    </row>
    <row r="26" spans="1:27" x14ac:dyDescent="0.25">
      <c r="A26" s="1">
        <v>21</v>
      </c>
      <c r="B26">
        <v>2.468826960256779E-2</v>
      </c>
      <c r="C26">
        <v>0</v>
      </c>
      <c r="D26">
        <v>0</v>
      </c>
      <c r="E26">
        <v>0</v>
      </c>
      <c r="F26">
        <v>1</v>
      </c>
      <c r="G26" s="2">
        <v>0</v>
      </c>
      <c r="H26">
        <f t="shared" si="2"/>
        <v>52.832896949495073</v>
      </c>
      <c r="J26">
        <f t="shared" si="3"/>
        <v>17.960287396992825</v>
      </c>
      <c r="K26">
        <f t="shared" si="3"/>
        <v>18.5478927827977</v>
      </c>
      <c r="L26">
        <f t="shared" si="3"/>
        <v>10.209062490281308</v>
      </c>
      <c r="M26">
        <f t="shared" si="3"/>
        <v>4.4154161584172584</v>
      </c>
      <c r="N26">
        <f t="shared" si="3"/>
        <v>1.700238121005978</v>
      </c>
      <c r="V26" s="1">
        <v>21</v>
      </c>
      <c r="W26">
        <f t="shared" si="4"/>
        <v>144304</v>
      </c>
      <c r="X26">
        <f t="shared" si="4"/>
        <v>48035</v>
      </c>
      <c r="Y26">
        <f t="shared" si="4"/>
        <v>15989</v>
      </c>
      <c r="Z26">
        <f t="shared" si="4"/>
        <v>5322</v>
      </c>
      <c r="AA26">
        <f t="shared" si="4"/>
        <v>1772</v>
      </c>
    </row>
    <row r="27" spans="1:27" x14ac:dyDescent="0.25">
      <c r="A27" s="1">
        <v>22</v>
      </c>
      <c r="B27">
        <v>8.2892140600904829E-2</v>
      </c>
      <c r="C27">
        <v>0</v>
      </c>
      <c r="D27">
        <v>0</v>
      </c>
      <c r="E27">
        <v>0.5</v>
      </c>
      <c r="F27">
        <v>0.5</v>
      </c>
      <c r="G27" s="2">
        <v>0</v>
      </c>
      <c r="H27">
        <f t="shared" si="2"/>
        <v>177.38918088593633</v>
      </c>
      <c r="J27">
        <f t="shared" si="3"/>
        <v>60.302592774235734</v>
      </c>
      <c r="K27">
        <f t="shared" si="3"/>
        <v>62.27550821310961</v>
      </c>
      <c r="L27">
        <f t="shared" si="3"/>
        <v>34.277454717191048</v>
      </c>
      <c r="M27">
        <f t="shared" si="3"/>
        <v>14.824987854837868</v>
      </c>
      <c r="N27">
        <f t="shared" si="3"/>
        <v>5.7086373265620516</v>
      </c>
      <c r="V27" s="1">
        <v>22</v>
      </c>
      <c r="W27">
        <f t="shared" si="4"/>
        <v>484509</v>
      </c>
      <c r="X27">
        <f t="shared" si="4"/>
        <v>161279</v>
      </c>
      <c r="Y27">
        <f t="shared" si="4"/>
        <v>53685</v>
      </c>
      <c r="Z27">
        <f t="shared" si="4"/>
        <v>17870</v>
      </c>
      <c r="AA27">
        <f t="shared" si="4"/>
        <v>5948</v>
      </c>
    </row>
    <row r="28" spans="1:27" x14ac:dyDescent="0.25">
      <c r="A28" s="1">
        <v>23</v>
      </c>
      <c r="B28">
        <v>3.9012196592176474E-2</v>
      </c>
      <c r="C28">
        <v>0</v>
      </c>
      <c r="D28">
        <v>0</v>
      </c>
      <c r="E28">
        <v>0.5</v>
      </c>
      <c r="F28">
        <v>0.5</v>
      </c>
      <c r="G28" s="2">
        <v>0</v>
      </c>
      <c r="H28">
        <f t="shared" si="2"/>
        <v>83.486100707257648</v>
      </c>
      <c r="J28">
        <f t="shared" si="3"/>
        <v>28.380695531233094</v>
      </c>
      <c r="K28">
        <f t="shared" si="3"/>
        <v>29.309224634271452</v>
      </c>
      <c r="L28">
        <f t="shared" si="3"/>
        <v>16.132274934782984</v>
      </c>
      <c r="M28">
        <f t="shared" si="3"/>
        <v>6.977203586213701</v>
      </c>
      <c r="N28">
        <f t="shared" si="3"/>
        <v>2.6867020207564103</v>
      </c>
      <c r="V28" s="1">
        <v>23</v>
      </c>
      <c r="W28">
        <f t="shared" si="4"/>
        <v>228028</v>
      </c>
      <c r="X28">
        <f t="shared" si="4"/>
        <v>75904</v>
      </c>
      <c r="Y28">
        <f t="shared" si="4"/>
        <v>25266</v>
      </c>
      <c r="Z28">
        <f t="shared" si="4"/>
        <v>8410</v>
      </c>
      <c r="AA28">
        <f t="shared" si="4"/>
        <v>2800</v>
      </c>
    </row>
    <row r="29" spans="1:27" x14ac:dyDescent="0.25">
      <c r="A29" s="1">
        <v>24</v>
      </c>
      <c r="B29">
        <v>1.2317400980054977E-2</v>
      </c>
      <c r="C29">
        <v>0</v>
      </c>
      <c r="D29">
        <v>0</v>
      </c>
      <c r="E29">
        <v>0.1</v>
      </c>
      <c r="F29">
        <v>0.7</v>
      </c>
      <c r="G29">
        <v>0.2</v>
      </c>
      <c r="H29">
        <f t="shared" si="2"/>
        <v>26.35923809731765</v>
      </c>
      <c r="J29">
        <f t="shared" si="3"/>
        <v>8.9606953078144969</v>
      </c>
      <c r="K29">
        <f t="shared" si="3"/>
        <v>9.2538617091667312</v>
      </c>
      <c r="L29">
        <f t="shared" si="3"/>
        <v>5.0934763086901196</v>
      </c>
      <c r="M29">
        <f t="shared" si="3"/>
        <v>2.2029268228415111</v>
      </c>
      <c r="N29">
        <f t="shared" si="3"/>
        <v>0.84827794880479046</v>
      </c>
      <c r="V29" s="1">
        <v>24</v>
      </c>
      <c r="W29">
        <f t="shared" si="4"/>
        <v>71996</v>
      </c>
      <c r="X29">
        <f t="shared" si="4"/>
        <v>23965</v>
      </c>
      <c r="Y29">
        <f t="shared" si="4"/>
        <v>7977</v>
      </c>
      <c r="Z29">
        <f t="shared" si="4"/>
        <v>2655</v>
      </c>
      <c r="AA29">
        <f t="shared" si="4"/>
        <v>884</v>
      </c>
    </row>
    <row r="30" spans="1:27" x14ac:dyDescent="0.25">
      <c r="A30" s="1">
        <v>25</v>
      </c>
      <c r="B30">
        <v>4.6207497523800076E-3</v>
      </c>
      <c r="C30">
        <v>0</v>
      </c>
      <c r="D30">
        <v>0</v>
      </c>
      <c r="E30">
        <v>0.1</v>
      </c>
      <c r="F30">
        <v>0.4</v>
      </c>
      <c r="G30">
        <v>0.5</v>
      </c>
      <c r="H30">
        <f t="shared" si="2"/>
        <v>9.8884044700932172</v>
      </c>
      <c r="J30">
        <f t="shared" si="3"/>
        <v>3.3615152004698099</v>
      </c>
      <c r="K30">
        <f t="shared" si="3"/>
        <v>3.4714936430526238</v>
      </c>
      <c r="L30">
        <f t="shared" si="3"/>
        <v>1.9107666812376729</v>
      </c>
      <c r="M30">
        <f t="shared" si="3"/>
        <v>0.82640595914989501</v>
      </c>
      <c r="N30">
        <f t="shared" si="3"/>
        <v>0.31822298618321526</v>
      </c>
      <c r="V30" s="1">
        <v>25</v>
      </c>
      <c r="W30">
        <f t="shared" si="4"/>
        <v>27009</v>
      </c>
      <c r="X30">
        <f t="shared" si="4"/>
        <v>8990</v>
      </c>
      <c r="Y30">
        <f t="shared" si="4"/>
        <v>2993</v>
      </c>
      <c r="Z30">
        <f t="shared" si="4"/>
        <v>996</v>
      </c>
      <c r="AA30">
        <f t="shared" si="4"/>
        <v>332</v>
      </c>
    </row>
    <row r="32" spans="1:27" x14ac:dyDescent="0.25">
      <c r="I32" t="s">
        <v>25</v>
      </c>
      <c r="J32">
        <v>1</v>
      </c>
      <c r="K32">
        <v>2</v>
      </c>
      <c r="L32">
        <v>3</v>
      </c>
      <c r="M32">
        <v>4</v>
      </c>
      <c r="N32">
        <v>5</v>
      </c>
      <c r="V32" s="1" t="s">
        <v>26</v>
      </c>
      <c r="W32">
        <f>ROUND((274*(J$34*$O$42)),0)</f>
        <v>924</v>
      </c>
      <c r="X32">
        <f t="shared" ref="X32:AA32" si="5">ROUND((274*(K$34*$O$42)),0)</f>
        <v>2867</v>
      </c>
      <c r="Y32">
        <f t="shared" si="5"/>
        <v>4741</v>
      </c>
      <c r="Z32">
        <f t="shared" si="5"/>
        <v>6160</v>
      </c>
      <c r="AA32">
        <f t="shared" si="5"/>
        <v>7126</v>
      </c>
    </row>
    <row r="33" spans="8:28" x14ac:dyDescent="0.25">
      <c r="I33" t="s">
        <v>27</v>
      </c>
      <c r="J33">
        <f>($I$42*(1-(EXP(-$J$42*(J32-$K$42)))))</f>
        <v>20.909922567666605</v>
      </c>
      <c r="K33">
        <f t="shared" ref="K33:N33" si="6">($I$42*(1-(EXP(-$J$42*(K32-$K$42)))))</f>
        <v>32.012181367033278</v>
      </c>
      <c r="L33">
        <f t="shared" si="6"/>
        <v>38.679038690882528</v>
      </c>
      <c r="M33">
        <f t="shared" si="6"/>
        <v>42.682457038426179</v>
      </c>
      <c r="N33">
        <f t="shared" si="6"/>
        <v>45.08649205626206</v>
      </c>
      <c r="V33" s="1" t="s">
        <v>28</v>
      </c>
      <c r="W33">
        <f>ROUND((726*(J$34*$O$42)),0)</f>
        <v>2449</v>
      </c>
      <c r="X33">
        <f t="shared" ref="X33:AA33" si="7">ROUND((726*(K$34*$O$42)),0)</f>
        <v>7597</v>
      </c>
      <c r="Y33">
        <f t="shared" si="7"/>
        <v>12562</v>
      </c>
      <c r="Z33">
        <f t="shared" si="7"/>
        <v>16322</v>
      </c>
      <c r="AA33">
        <f t="shared" si="7"/>
        <v>18881</v>
      </c>
    </row>
    <row r="34" spans="8:28" x14ac:dyDescent="0.25">
      <c r="I34" t="s">
        <v>29</v>
      </c>
      <c r="J34">
        <f>($L$42*(J33^$M$42))</f>
        <v>124.4612519946598</v>
      </c>
      <c r="K34">
        <f t="shared" ref="K34:N34" si="8">($L$42*(K33^$M$42))</f>
        <v>386.13519709589525</v>
      </c>
      <c r="L34">
        <f t="shared" si="8"/>
        <v>638.4907440463594</v>
      </c>
      <c r="M34">
        <f t="shared" si="8"/>
        <v>829.59154352730286</v>
      </c>
      <c r="N34">
        <f t="shared" si="8"/>
        <v>959.67979901532146</v>
      </c>
      <c r="V34" t="s">
        <v>30</v>
      </c>
    </row>
    <row r="35" spans="8:28" x14ac:dyDescent="0.25">
      <c r="H35">
        <v>100</v>
      </c>
      <c r="I35" t="s">
        <v>31</v>
      </c>
      <c r="J35">
        <f>($H$35*(EXP(-$N$42*J32)))</f>
        <v>33.287108369807953</v>
      </c>
      <c r="K35">
        <f t="shared" ref="K35:N35" si="9">($H$35*(EXP(-$N$42*K32)))</f>
        <v>11.080315836233387</v>
      </c>
      <c r="L35">
        <f t="shared" si="9"/>
        <v>3.6883167401239993</v>
      </c>
      <c r="M35">
        <f t="shared" si="9"/>
        <v>1.2277339903068436</v>
      </c>
      <c r="N35">
        <f t="shared" si="9"/>
        <v>0.40867714384640663</v>
      </c>
    </row>
    <row r="36" spans="8:28" x14ac:dyDescent="0.25">
      <c r="I36" t="s">
        <v>32</v>
      </c>
      <c r="J36">
        <f>(J34*J35)</f>
        <v>4142.9551829882175</v>
      </c>
      <c r="K36">
        <f t="shared" ref="K36:N36" si="10">(K34*K35)</f>
        <v>4278.4999393087483</v>
      </c>
      <c r="L36">
        <f t="shared" si="10"/>
        <v>2354.9560996804153</v>
      </c>
      <c r="M36">
        <f t="shared" si="10"/>
        <v>1018.5177360595891</v>
      </c>
      <c r="N36">
        <f t="shared" si="10"/>
        <v>392.19919926867516</v>
      </c>
      <c r="T36" t="s">
        <v>33</v>
      </c>
      <c r="U36">
        <f>SUM(J36:S36)</f>
        <v>12187.128157305646</v>
      </c>
      <c r="W36" s="12">
        <f>SUM(W6:W30)*SUM(W32:W33)</f>
        <v>19715367142</v>
      </c>
    </row>
    <row r="37" spans="8:28" x14ac:dyDescent="0.25">
      <c r="I37" t="s">
        <v>34</v>
      </c>
      <c r="J37">
        <f>(J36/$U$36)</f>
        <v>0.33994515602961789</v>
      </c>
      <c r="K37">
        <f t="shared" ref="K37:N37" si="11">(K36/$U$36)</f>
        <v>0.35106711639394522</v>
      </c>
      <c r="L37">
        <f t="shared" si="11"/>
        <v>0.19323306272681828</v>
      </c>
      <c r="M37">
        <f t="shared" si="11"/>
        <v>8.3573235869275134E-2</v>
      </c>
      <c r="N37">
        <f t="shared" si="11"/>
        <v>3.2181428980343416E-2</v>
      </c>
    </row>
    <row r="38" spans="8:28" x14ac:dyDescent="0.25">
      <c r="V38">
        <v>924</v>
      </c>
      <c r="W38">
        <v>2867</v>
      </c>
      <c r="X38">
        <v>4741</v>
      </c>
      <c r="Y38">
        <v>6160</v>
      </c>
      <c r="Z38">
        <v>7126</v>
      </c>
    </row>
    <row r="39" spans="8:28" x14ac:dyDescent="0.25">
      <c r="V39">
        <v>2449</v>
      </c>
      <c r="W39">
        <v>7597</v>
      </c>
      <c r="X39">
        <v>12562</v>
      </c>
      <c r="Y39">
        <v>16322</v>
      </c>
      <c r="Z39">
        <v>18881</v>
      </c>
    </row>
    <row r="40" spans="8:28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 t="s">
        <v>162</v>
      </c>
      <c r="W40" t="s">
        <v>163</v>
      </c>
    </row>
    <row r="41" spans="8:28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V41">
        <v>8.8457099247518141</v>
      </c>
      <c r="W41">
        <v>0.88457099247518145</v>
      </c>
      <c r="X41">
        <v>8.8457099247518141</v>
      </c>
      <c r="Y41">
        <v>19.539329939033891</v>
      </c>
      <c r="Z41">
        <v>27.784733794518008</v>
      </c>
      <c r="AA41">
        <v>33.373804314478456</v>
      </c>
      <c r="AB41">
        <v>36.955955466097187</v>
      </c>
    </row>
    <row r="42" spans="8:28" x14ac:dyDescent="0.25">
      <c r="I42">
        <v>48.7</v>
      </c>
      <c r="J42">
        <v>0.51</v>
      </c>
      <c r="K42">
        <v>-0.1</v>
      </c>
      <c r="L42">
        <v>3.8460000000000001E-2</v>
      </c>
      <c r="M42">
        <v>2.6583999999999999</v>
      </c>
      <c r="N42">
        <v>1.1000000000000001</v>
      </c>
      <c r="O42">
        <v>2.7099999999999999E-2</v>
      </c>
      <c r="V42">
        <v>19.539329939033891</v>
      </c>
      <c r="W42">
        <v>1.9539329939033891</v>
      </c>
      <c r="X42">
        <v>0.88457099247518145</v>
      </c>
      <c r="Y42">
        <v>1.9539329939033891</v>
      </c>
      <c r="Z42">
        <v>2.7784733794518006</v>
      </c>
      <c r="AA42">
        <v>3.3373804314478455</v>
      </c>
      <c r="AB42">
        <v>3.6955955466097188</v>
      </c>
    </row>
    <row r="43" spans="8:28" x14ac:dyDescent="0.25">
      <c r="V43">
        <v>27.784733794518008</v>
      </c>
      <c r="W43">
        <v>2.7784733794518006</v>
      </c>
    </row>
    <row r="44" spans="8:28" x14ac:dyDescent="0.25">
      <c r="V44">
        <v>33.373804314478456</v>
      </c>
      <c r="W44">
        <v>3.3373804314478455</v>
      </c>
    </row>
    <row r="45" spans="8:28" x14ac:dyDescent="0.25">
      <c r="J45">
        <f>SUM(J6:J30)</f>
        <v>727.48263390338218</v>
      </c>
      <c r="K45">
        <f t="shared" ref="K45:N45" si="12">SUM(K6:K30)</f>
        <v>751.28362908304268</v>
      </c>
      <c r="L45">
        <f t="shared" si="12"/>
        <v>413.51875423539116</v>
      </c>
      <c r="M45">
        <f t="shared" si="12"/>
        <v>178.84672476024878</v>
      </c>
      <c r="N45">
        <f t="shared" si="12"/>
        <v>68.868258017934906</v>
      </c>
      <c r="V45">
        <v>36.955955466097187</v>
      </c>
      <c r="W45">
        <v>3.6955955466097188</v>
      </c>
    </row>
  </sheetData>
  <dataConsolidate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42"/>
  <sheetViews>
    <sheetView zoomScale="75" zoomScaleNormal="75" workbookViewId="0">
      <selection activeCell="W41" sqref="W41:AF41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73</v>
      </c>
      <c r="C1" t="s">
        <v>74</v>
      </c>
    </row>
    <row r="2" spans="1:32" x14ac:dyDescent="0.25">
      <c r="A2" t="s">
        <v>2</v>
      </c>
      <c r="B2">
        <v>15</v>
      </c>
    </row>
    <row r="3" spans="1:32" x14ac:dyDescent="0.25">
      <c r="A3" t="s">
        <v>3</v>
      </c>
      <c r="B3">
        <v>2430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5.6432314498019425E-3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13.71305242301872</v>
      </c>
      <c r="J6">
        <f>($H6*J$37)</f>
        <v>0.52054994509274033</v>
      </c>
      <c r="K6">
        <f t="shared" ref="K6:S21" si="0">($H6*K$37)</f>
        <v>2.0595567298680768</v>
      </c>
      <c r="L6">
        <f t="shared" si="0"/>
        <v>2.77975189380789</v>
      </c>
      <c r="M6">
        <f t="shared" si="0"/>
        <v>2.5929438509784148</v>
      </c>
      <c r="N6">
        <f t="shared" si="0"/>
        <v>2.0308916694153583</v>
      </c>
      <c r="O6">
        <f t="shared" si="0"/>
        <v>1.4474796010745086</v>
      </c>
      <c r="P6">
        <f t="shared" si="0"/>
        <v>0.97693858726311733</v>
      </c>
      <c r="Q6">
        <f t="shared" si="0"/>
        <v>0.63813042081353499</v>
      </c>
      <c r="R6">
        <f t="shared" si="0"/>
        <v>0.40852735844175142</v>
      </c>
      <c r="S6">
        <f t="shared" si="0"/>
        <v>0.25828236626333045</v>
      </c>
      <c r="V6" s="1">
        <v>1</v>
      </c>
      <c r="W6">
        <f>ROUND(((J6/J$34)*1000000),0)</f>
        <v>3410</v>
      </c>
      <c r="X6">
        <f t="shared" ref="X6:AF21" si="1">ROUND(((K6/K$34)*1000000),0)</f>
        <v>2110</v>
      </c>
      <c r="Y6">
        <f t="shared" si="1"/>
        <v>1306</v>
      </c>
      <c r="Z6">
        <f t="shared" si="1"/>
        <v>808</v>
      </c>
      <c r="AA6">
        <f t="shared" si="1"/>
        <v>500</v>
      </c>
      <c r="AB6">
        <f t="shared" si="1"/>
        <v>309</v>
      </c>
      <c r="AC6">
        <f t="shared" si="1"/>
        <v>191</v>
      </c>
      <c r="AD6">
        <f t="shared" si="1"/>
        <v>118</v>
      </c>
      <c r="AE6">
        <f t="shared" si="1"/>
        <v>73</v>
      </c>
      <c r="AF6">
        <f t="shared" si="1"/>
        <v>45</v>
      </c>
    </row>
    <row r="7" spans="1:32" x14ac:dyDescent="0.25">
      <c r="A7" s="1">
        <v>2</v>
      </c>
      <c r="B7">
        <v>8.4648471747029129E-3</v>
      </c>
      <c r="C7">
        <v>0.1</v>
      </c>
      <c r="D7">
        <v>0.9</v>
      </c>
      <c r="E7" s="2">
        <v>0</v>
      </c>
      <c r="F7" s="2">
        <v>0</v>
      </c>
      <c r="G7" s="2">
        <v>0</v>
      </c>
      <c r="H7">
        <f t="shared" ref="H7:H30" si="2">(B7*$B$3)</f>
        <v>20.569578634528078</v>
      </c>
      <c r="J7">
        <f t="shared" ref="J7:S30" si="3">($H7*J$37)</f>
        <v>0.78082491763911033</v>
      </c>
      <c r="K7">
        <f t="shared" si="0"/>
        <v>3.0893350948021152</v>
      </c>
      <c r="L7">
        <f t="shared" si="0"/>
        <v>4.1696278407118346</v>
      </c>
      <c r="M7">
        <f t="shared" si="0"/>
        <v>3.8894157764676218</v>
      </c>
      <c r="N7">
        <f t="shared" si="0"/>
        <v>3.0463375041230369</v>
      </c>
      <c r="O7">
        <f t="shared" si="0"/>
        <v>2.1712194016117627</v>
      </c>
      <c r="P7">
        <f t="shared" si="0"/>
        <v>1.4654078808946758</v>
      </c>
      <c r="Q7">
        <f t="shared" si="0"/>
        <v>0.95719563122030249</v>
      </c>
      <c r="R7">
        <f t="shared" si="0"/>
        <v>0.61279103766262699</v>
      </c>
      <c r="S7">
        <f t="shared" si="0"/>
        <v>0.38742354939499563</v>
      </c>
      <c r="V7" s="1">
        <v>2</v>
      </c>
      <c r="W7">
        <f t="shared" ref="W7:AF30" si="4">ROUND(((J7/J$34)*1000000),0)</f>
        <v>5114</v>
      </c>
      <c r="X7">
        <f t="shared" si="1"/>
        <v>3165</v>
      </c>
      <c r="Y7">
        <f t="shared" si="1"/>
        <v>1958</v>
      </c>
      <c r="Z7">
        <f t="shared" si="1"/>
        <v>1212</v>
      </c>
      <c r="AA7">
        <f t="shared" si="1"/>
        <v>750</v>
      </c>
      <c r="AB7">
        <f t="shared" si="1"/>
        <v>464</v>
      </c>
      <c r="AC7">
        <f t="shared" si="1"/>
        <v>287</v>
      </c>
      <c r="AD7">
        <f t="shared" si="1"/>
        <v>178</v>
      </c>
      <c r="AE7">
        <f t="shared" si="1"/>
        <v>110</v>
      </c>
      <c r="AF7">
        <f t="shared" si="1"/>
        <v>68</v>
      </c>
    </row>
    <row r="8" spans="1:32" x14ac:dyDescent="0.25">
      <c r="A8" s="1">
        <v>3</v>
      </c>
      <c r="B8">
        <v>2.6090647777806762E-2</v>
      </c>
      <c r="C8">
        <v>0.2</v>
      </c>
      <c r="D8">
        <v>0.2</v>
      </c>
      <c r="E8">
        <v>0.6</v>
      </c>
      <c r="F8" s="2">
        <v>0</v>
      </c>
      <c r="G8" s="2">
        <v>0</v>
      </c>
      <c r="H8">
        <f t="shared" si="2"/>
        <v>63.400274100070433</v>
      </c>
      <c r="J8">
        <f t="shared" si="3"/>
        <v>2.4066858481673652</v>
      </c>
      <c r="K8">
        <f t="shared" si="0"/>
        <v>9.5220565903398171</v>
      </c>
      <c r="L8">
        <f t="shared" si="0"/>
        <v>12.851772644125443</v>
      </c>
      <c r="M8">
        <f t="shared" si="0"/>
        <v>11.988093227308978</v>
      </c>
      <c r="N8">
        <f t="shared" si="0"/>
        <v>9.3895279137377479</v>
      </c>
      <c r="O8">
        <f t="shared" si="0"/>
        <v>6.6922083159500199</v>
      </c>
      <c r="P8">
        <f t="shared" si="0"/>
        <v>4.5167313812239094</v>
      </c>
      <c r="Q8">
        <f t="shared" si="0"/>
        <v>2.9503018250888653</v>
      </c>
      <c r="R8">
        <f t="shared" si="0"/>
        <v>1.8887659511246224</v>
      </c>
      <c r="S8">
        <f t="shared" si="0"/>
        <v>1.1941304030036799</v>
      </c>
      <c r="V8" s="1">
        <v>3</v>
      </c>
      <c r="W8">
        <f t="shared" si="4"/>
        <v>15764</v>
      </c>
      <c r="X8">
        <f t="shared" si="1"/>
        <v>9754</v>
      </c>
      <c r="Y8">
        <f t="shared" si="1"/>
        <v>6036</v>
      </c>
      <c r="Z8">
        <f t="shared" si="1"/>
        <v>3735</v>
      </c>
      <c r="AA8">
        <f t="shared" si="1"/>
        <v>2311</v>
      </c>
      <c r="AB8">
        <f t="shared" si="1"/>
        <v>1430</v>
      </c>
      <c r="AC8">
        <f t="shared" si="1"/>
        <v>885</v>
      </c>
      <c r="AD8">
        <f t="shared" si="1"/>
        <v>548</v>
      </c>
      <c r="AE8">
        <f t="shared" si="1"/>
        <v>339</v>
      </c>
      <c r="AF8">
        <f t="shared" si="1"/>
        <v>210</v>
      </c>
    </row>
    <row r="9" spans="1:32" x14ac:dyDescent="0.25">
      <c r="A9" s="1">
        <v>4</v>
      </c>
      <c r="B9">
        <v>3.4539535561214731E-2</v>
      </c>
      <c r="C9">
        <v>0.2</v>
      </c>
      <c r="D9">
        <v>0.2</v>
      </c>
      <c r="E9">
        <v>0.3</v>
      </c>
      <c r="F9">
        <v>0.3</v>
      </c>
      <c r="G9" s="2">
        <v>0</v>
      </c>
      <c r="H9">
        <f t="shared" si="2"/>
        <v>83.931071413751795</v>
      </c>
      <c r="J9">
        <f t="shared" si="3"/>
        <v>3.1860386198673631</v>
      </c>
      <c r="K9">
        <f t="shared" si="0"/>
        <v>12.605567137267458</v>
      </c>
      <c r="L9">
        <f t="shared" si="0"/>
        <v>17.01353918257265</v>
      </c>
      <c r="M9">
        <f t="shared" si="0"/>
        <v>15.870176005672288</v>
      </c>
      <c r="N9">
        <f t="shared" si="0"/>
        <v>12.430121936467517</v>
      </c>
      <c r="O9">
        <f t="shared" si="0"/>
        <v>8.8593341598988573</v>
      </c>
      <c r="P9">
        <f t="shared" si="0"/>
        <v>5.9793764221883157</v>
      </c>
      <c r="Q9">
        <f t="shared" si="0"/>
        <v>3.9056927858515471</v>
      </c>
      <c r="R9">
        <f t="shared" si="0"/>
        <v>2.5004016493286332</v>
      </c>
      <c r="S9">
        <f t="shared" si="0"/>
        <v>1.5808235146371825</v>
      </c>
      <c r="V9" s="1">
        <v>4</v>
      </c>
      <c r="W9">
        <f t="shared" si="4"/>
        <v>20868</v>
      </c>
      <c r="X9">
        <f t="shared" si="1"/>
        <v>12913</v>
      </c>
      <c r="Y9">
        <f t="shared" si="1"/>
        <v>7990</v>
      </c>
      <c r="Z9">
        <f t="shared" si="1"/>
        <v>4944</v>
      </c>
      <c r="AA9">
        <f t="shared" si="1"/>
        <v>3059</v>
      </c>
      <c r="AB9">
        <f t="shared" si="1"/>
        <v>1893</v>
      </c>
      <c r="AC9">
        <f t="shared" si="1"/>
        <v>1171</v>
      </c>
      <c r="AD9">
        <f t="shared" si="1"/>
        <v>725</v>
      </c>
      <c r="AE9">
        <f t="shared" si="1"/>
        <v>449</v>
      </c>
      <c r="AF9">
        <f t="shared" si="1"/>
        <v>278</v>
      </c>
    </row>
    <row r="10" spans="1:32" x14ac:dyDescent="0.25">
      <c r="A10" s="1">
        <v>5</v>
      </c>
      <c r="B10">
        <v>4.6107365390820235E-2</v>
      </c>
      <c r="C10">
        <v>0.1</v>
      </c>
      <c r="D10">
        <v>0.1</v>
      </c>
      <c r="E10">
        <v>0.4</v>
      </c>
      <c r="F10">
        <v>0.4</v>
      </c>
      <c r="G10" s="2">
        <v>0</v>
      </c>
      <c r="H10">
        <f t="shared" si="2"/>
        <v>112.04089789969316</v>
      </c>
      <c r="J10">
        <f t="shared" si="3"/>
        <v>4.2530927069108149</v>
      </c>
      <c r="K10">
        <f t="shared" si="0"/>
        <v>16.827368420354805</v>
      </c>
      <c r="L10">
        <f t="shared" si="0"/>
        <v>22.711639138622097</v>
      </c>
      <c r="M10">
        <f t="shared" si="0"/>
        <v>21.185345778993032</v>
      </c>
      <c r="N10">
        <f t="shared" si="0"/>
        <v>16.59316388205081</v>
      </c>
      <c r="O10">
        <f t="shared" si="0"/>
        <v>11.826463517608053</v>
      </c>
      <c r="P10">
        <f t="shared" si="0"/>
        <v>7.9819629600542354</v>
      </c>
      <c r="Q10">
        <f t="shared" si="0"/>
        <v>5.2137702912185473</v>
      </c>
      <c r="R10">
        <f t="shared" si="0"/>
        <v>3.3378252080164996</v>
      </c>
      <c r="S10">
        <f t="shared" si="0"/>
        <v>2.1102659958643004</v>
      </c>
      <c r="V10" s="1">
        <v>5</v>
      </c>
      <c r="W10">
        <f t="shared" si="4"/>
        <v>27858</v>
      </c>
      <c r="X10">
        <f t="shared" si="1"/>
        <v>17238</v>
      </c>
      <c r="Y10">
        <f t="shared" si="1"/>
        <v>10666</v>
      </c>
      <c r="Z10">
        <f t="shared" si="1"/>
        <v>6600</v>
      </c>
      <c r="AA10">
        <f t="shared" si="1"/>
        <v>4084</v>
      </c>
      <c r="AB10">
        <f t="shared" si="1"/>
        <v>2527</v>
      </c>
      <c r="AC10">
        <f t="shared" si="1"/>
        <v>1564</v>
      </c>
      <c r="AD10">
        <f t="shared" si="1"/>
        <v>968</v>
      </c>
      <c r="AE10">
        <f t="shared" si="1"/>
        <v>599</v>
      </c>
      <c r="AF10">
        <f t="shared" si="1"/>
        <v>371</v>
      </c>
    </row>
    <row r="11" spans="1:32" x14ac:dyDescent="0.25">
      <c r="A11" s="1">
        <v>6</v>
      </c>
      <c r="B11">
        <v>1.5574691580554148E-2</v>
      </c>
      <c r="C11">
        <v>0.2</v>
      </c>
      <c r="D11">
        <v>0.4</v>
      </c>
      <c r="E11">
        <v>0.4</v>
      </c>
      <c r="F11" s="2">
        <v>0</v>
      </c>
      <c r="G11" s="2">
        <v>0</v>
      </c>
      <c r="H11">
        <f t="shared" si="2"/>
        <v>37.846500540746582</v>
      </c>
      <c r="J11">
        <f t="shared" si="3"/>
        <v>1.4366599915689029</v>
      </c>
      <c r="K11">
        <f t="shared" si="0"/>
        <v>5.6841476635653079</v>
      </c>
      <c r="L11">
        <f t="shared" si="0"/>
        <v>7.6718062694449038</v>
      </c>
      <c r="M11">
        <f t="shared" si="0"/>
        <v>7.15623683414589</v>
      </c>
      <c r="N11">
        <f t="shared" si="0"/>
        <v>5.6050352827139598</v>
      </c>
      <c r="O11">
        <f t="shared" si="0"/>
        <v>3.9948828178348497</v>
      </c>
      <c r="P11">
        <f t="shared" si="0"/>
        <v>2.69624191832489</v>
      </c>
      <c r="Q11">
        <f t="shared" si="0"/>
        <v>1.7611690359942358</v>
      </c>
      <c r="R11">
        <f t="shared" si="0"/>
        <v>1.1274901032407736</v>
      </c>
      <c r="S11">
        <f t="shared" si="0"/>
        <v>0.71283062391287833</v>
      </c>
      <c r="V11" s="1">
        <v>6</v>
      </c>
      <c r="W11">
        <f t="shared" si="4"/>
        <v>9410</v>
      </c>
      <c r="X11">
        <f t="shared" si="1"/>
        <v>5823</v>
      </c>
      <c r="Y11">
        <f t="shared" si="1"/>
        <v>3603</v>
      </c>
      <c r="Z11">
        <f t="shared" si="1"/>
        <v>2230</v>
      </c>
      <c r="AA11">
        <f t="shared" si="1"/>
        <v>1380</v>
      </c>
      <c r="AB11">
        <f t="shared" si="1"/>
        <v>854</v>
      </c>
      <c r="AC11">
        <f t="shared" si="1"/>
        <v>528</v>
      </c>
      <c r="AD11">
        <f t="shared" si="1"/>
        <v>327</v>
      </c>
      <c r="AE11">
        <f t="shared" si="1"/>
        <v>202</v>
      </c>
      <c r="AF11">
        <f t="shared" si="1"/>
        <v>125</v>
      </c>
    </row>
    <row r="12" spans="1:32" x14ac:dyDescent="0.25">
      <c r="A12" s="1">
        <v>7</v>
      </c>
      <c r="B12">
        <v>1.5257352465670001E-2</v>
      </c>
      <c r="C12">
        <v>0.1</v>
      </c>
      <c r="D12">
        <v>0.1</v>
      </c>
      <c r="E12">
        <v>0.4</v>
      </c>
      <c r="F12">
        <v>0.4</v>
      </c>
      <c r="G12" s="2">
        <v>0</v>
      </c>
      <c r="H12">
        <f t="shared" si="2"/>
        <v>37.075366491578102</v>
      </c>
      <c r="J12">
        <f t="shared" si="3"/>
        <v>1.4073876038778896</v>
      </c>
      <c r="K12">
        <f t="shared" si="0"/>
        <v>5.56833141262402</v>
      </c>
      <c r="L12">
        <f t="shared" si="0"/>
        <v>7.5154908651547805</v>
      </c>
      <c r="M12">
        <f t="shared" si="0"/>
        <v>7.0104263151315287</v>
      </c>
      <c r="N12">
        <f t="shared" si="0"/>
        <v>5.4908309707819232</v>
      </c>
      <c r="O12">
        <f t="shared" si="0"/>
        <v>3.9134858559161665</v>
      </c>
      <c r="P12">
        <f t="shared" si="0"/>
        <v>2.6413051627911206</v>
      </c>
      <c r="Q12">
        <f t="shared" si="0"/>
        <v>1.7252846770550461</v>
      </c>
      <c r="R12">
        <f t="shared" si="0"/>
        <v>1.1045171467907215</v>
      </c>
      <c r="S12">
        <f t="shared" si="0"/>
        <v>0.69830648145491381</v>
      </c>
      <c r="V12" s="1">
        <v>7</v>
      </c>
      <c r="W12">
        <f t="shared" si="4"/>
        <v>9218</v>
      </c>
      <c r="X12">
        <f t="shared" si="1"/>
        <v>5704</v>
      </c>
      <c r="Y12">
        <f t="shared" si="1"/>
        <v>3530</v>
      </c>
      <c r="Z12">
        <f t="shared" si="1"/>
        <v>2184</v>
      </c>
      <c r="AA12">
        <f t="shared" si="1"/>
        <v>1351</v>
      </c>
      <c r="AB12">
        <f t="shared" si="1"/>
        <v>836</v>
      </c>
      <c r="AC12">
        <f t="shared" si="1"/>
        <v>517</v>
      </c>
      <c r="AD12">
        <f t="shared" si="1"/>
        <v>320</v>
      </c>
      <c r="AE12">
        <f t="shared" si="1"/>
        <v>198</v>
      </c>
      <c r="AF12">
        <f t="shared" si="1"/>
        <v>123</v>
      </c>
    </row>
    <row r="13" spans="1:32" x14ac:dyDescent="0.25">
      <c r="A13" s="1">
        <v>8</v>
      </c>
      <c r="B13">
        <v>2.8216157249009711E-2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2"/>
        <v>68.565262115093603</v>
      </c>
      <c r="J13">
        <f t="shared" si="3"/>
        <v>2.6027497254637013</v>
      </c>
      <c r="K13">
        <f t="shared" si="0"/>
        <v>10.297783649340385</v>
      </c>
      <c r="L13">
        <f t="shared" si="0"/>
        <v>13.898759469039451</v>
      </c>
      <c r="M13">
        <f t="shared" si="0"/>
        <v>12.964719254892074</v>
      </c>
      <c r="N13">
        <f t="shared" si="0"/>
        <v>10.154458347076792</v>
      </c>
      <c r="O13">
        <f t="shared" si="0"/>
        <v>7.2373980053725431</v>
      </c>
      <c r="P13">
        <f t="shared" si="0"/>
        <v>4.8846929363155871</v>
      </c>
      <c r="Q13">
        <f t="shared" si="0"/>
        <v>3.1906521040676754</v>
      </c>
      <c r="R13">
        <f t="shared" si="0"/>
        <v>2.0426367922087572</v>
      </c>
      <c r="S13">
        <f t="shared" si="0"/>
        <v>1.2914118313166523</v>
      </c>
      <c r="V13" s="1">
        <v>8</v>
      </c>
      <c r="W13">
        <f t="shared" si="4"/>
        <v>17048</v>
      </c>
      <c r="X13">
        <f t="shared" si="1"/>
        <v>10549</v>
      </c>
      <c r="Y13">
        <f t="shared" si="1"/>
        <v>6528</v>
      </c>
      <c r="Z13">
        <f t="shared" si="1"/>
        <v>4039</v>
      </c>
      <c r="AA13">
        <f t="shared" si="1"/>
        <v>2499</v>
      </c>
      <c r="AB13">
        <f t="shared" si="1"/>
        <v>1547</v>
      </c>
      <c r="AC13">
        <f t="shared" si="1"/>
        <v>957</v>
      </c>
      <c r="AD13">
        <f t="shared" si="1"/>
        <v>592</v>
      </c>
      <c r="AE13">
        <f t="shared" si="1"/>
        <v>366</v>
      </c>
      <c r="AF13">
        <f t="shared" si="1"/>
        <v>227</v>
      </c>
    </row>
    <row r="14" spans="1:32" x14ac:dyDescent="0.25">
      <c r="A14" s="1">
        <v>9</v>
      </c>
      <c r="B14">
        <v>5.2321351190216678E-2</v>
      </c>
      <c r="C14">
        <v>0.4</v>
      </c>
      <c r="D14">
        <v>0.6</v>
      </c>
      <c r="E14" s="2">
        <v>0</v>
      </c>
      <c r="F14" s="2">
        <v>0</v>
      </c>
      <c r="G14" s="2">
        <v>0</v>
      </c>
      <c r="H14">
        <f t="shared" si="2"/>
        <v>127.14088339222653</v>
      </c>
      <c r="J14">
        <f t="shared" si="3"/>
        <v>4.8262908816545451</v>
      </c>
      <c r="K14">
        <f t="shared" si="0"/>
        <v>19.095227959041772</v>
      </c>
      <c r="L14">
        <f t="shared" si="0"/>
        <v>25.772534114775137</v>
      </c>
      <c r="M14">
        <f t="shared" si="0"/>
        <v>24.040539015693909</v>
      </c>
      <c r="N14">
        <f t="shared" si="0"/>
        <v>18.829459186632459</v>
      </c>
      <c r="O14">
        <f t="shared" si="0"/>
        <v>13.420340672213985</v>
      </c>
      <c r="P14">
        <f t="shared" si="0"/>
        <v>9.0577087560818814</v>
      </c>
      <c r="Q14">
        <f t="shared" si="0"/>
        <v>5.9164409876751591</v>
      </c>
      <c r="R14">
        <f t="shared" si="0"/>
        <v>3.7876708729698803</v>
      </c>
      <c r="S14">
        <f t="shared" si="0"/>
        <v>2.3946709454878317</v>
      </c>
      <c r="V14" s="1">
        <v>9</v>
      </c>
      <c r="W14">
        <f t="shared" si="4"/>
        <v>31612</v>
      </c>
      <c r="X14">
        <f t="shared" si="1"/>
        <v>19561</v>
      </c>
      <c r="Y14">
        <f t="shared" si="1"/>
        <v>12104</v>
      </c>
      <c r="Z14">
        <f t="shared" si="1"/>
        <v>7490</v>
      </c>
      <c r="AA14">
        <f t="shared" si="1"/>
        <v>4635</v>
      </c>
      <c r="AB14">
        <f t="shared" si="1"/>
        <v>2868</v>
      </c>
      <c r="AC14">
        <f t="shared" si="1"/>
        <v>1775</v>
      </c>
      <c r="AD14">
        <f t="shared" si="1"/>
        <v>1098</v>
      </c>
      <c r="AE14">
        <f t="shared" si="1"/>
        <v>679</v>
      </c>
      <c r="AF14">
        <f t="shared" si="1"/>
        <v>420</v>
      </c>
    </row>
    <row r="15" spans="1:32" x14ac:dyDescent="0.25">
      <c r="A15" s="1">
        <v>10</v>
      </c>
      <c r="B15">
        <v>1.2480721761181372E-2</v>
      </c>
      <c r="C15">
        <v>0.2</v>
      </c>
      <c r="D15">
        <v>0.3</v>
      </c>
      <c r="E15">
        <v>0.5</v>
      </c>
      <c r="F15" s="2">
        <v>0</v>
      </c>
      <c r="G15" s="2">
        <v>0</v>
      </c>
      <c r="H15">
        <f t="shared" si="2"/>
        <v>30.328153879670733</v>
      </c>
      <c r="J15">
        <f t="shared" si="3"/>
        <v>1.1512621953027902</v>
      </c>
      <c r="K15">
        <f t="shared" si="0"/>
        <v>4.5549708044943289</v>
      </c>
      <c r="L15">
        <f t="shared" si="0"/>
        <v>6.1477737109206956</v>
      </c>
      <c r="M15">
        <f t="shared" si="0"/>
        <v>5.7346240419686341</v>
      </c>
      <c r="N15">
        <f t="shared" si="0"/>
        <v>4.491574389344569</v>
      </c>
      <c r="O15">
        <f t="shared" si="0"/>
        <v>3.201284639252354</v>
      </c>
      <c r="P15">
        <f t="shared" si="0"/>
        <v>2.1606235352655085</v>
      </c>
      <c r="Q15">
        <f t="shared" si="0"/>
        <v>1.4113063234007233</v>
      </c>
      <c r="R15">
        <f t="shared" si="0"/>
        <v>0.90351004347355912</v>
      </c>
      <c r="S15">
        <f t="shared" si="0"/>
        <v>0.57122419624757736</v>
      </c>
      <c r="V15" s="1">
        <v>10</v>
      </c>
      <c r="W15">
        <f t="shared" si="4"/>
        <v>7541</v>
      </c>
      <c r="X15">
        <f t="shared" si="1"/>
        <v>4666</v>
      </c>
      <c r="Y15">
        <f t="shared" si="1"/>
        <v>2887</v>
      </c>
      <c r="Z15">
        <f t="shared" si="1"/>
        <v>1787</v>
      </c>
      <c r="AA15">
        <f t="shared" si="1"/>
        <v>1106</v>
      </c>
      <c r="AB15">
        <f t="shared" si="1"/>
        <v>684</v>
      </c>
      <c r="AC15">
        <f t="shared" si="1"/>
        <v>423</v>
      </c>
      <c r="AD15">
        <f t="shared" si="1"/>
        <v>262</v>
      </c>
      <c r="AE15">
        <f t="shared" si="1"/>
        <v>162</v>
      </c>
      <c r="AF15">
        <f t="shared" si="1"/>
        <v>100</v>
      </c>
    </row>
    <row r="16" spans="1:32" x14ac:dyDescent="0.25">
      <c r="A16" s="1">
        <v>11</v>
      </c>
      <c r="B16">
        <v>0.12145427587103363</v>
      </c>
      <c r="C16">
        <v>0.2</v>
      </c>
      <c r="D16">
        <v>0.3</v>
      </c>
      <c r="E16">
        <v>0.5</v>
      </c>
      <c r="F16" s="2">
        <v>0</v>
      </c>
      <c r="G16" s="2">
        <v>0</v>
      </c>
      <c r="H16">
        <f t="shared" si="2"/>
        <v>295.13389036661175</v>
      </c>
      <c r="J16">
        <f t="shared" si="3"/>
        <v>11.203335748025008</v>
      </c>
      <c r="K16">
        <f t="shared" si="0"/>
        <v>44.326016656683542</v>
      </c>
      <c r="L16">
        <f t="shared" si="0"/>
        <v>59.826139751085471</v>
      </c>
      <c r="M16">
        <f t="shared" si="0"/>
        <v>55.805635582408279</v>
      </c>
      <c r="N16">
        <f t="shared" si="0"/>
        <v>43.709083930983176</v>
      </c>
      <c r="O16">
        <f t="shared" si="0"/>
        <v>31.152822341314238</v>
      </c>
      <c r="P16">
        <f t="shared" si="0"/>
        <v>21.025784560134753</v>
      </c>
      <c r="Q16">
        <f t="shared" si="0"/>
        <v>13.73391626067472</v>
      </c>
      <c r="R16">
        <f t="shared" si="0"/>
        <v>8.7923727627351731</v>
      </c>
      <c r="S16">
        <f t="shared" si="0"/>
        <v>5.5587827725674526</v>
      </c>
      <c r="V16" s="1">
        <v>11</v>
      </c>
      <c r="W16">
        <f t="shared" si="4"/>
        <v>73382</v>
      </c>
      <c r="X16">
        <f t="shared" si="1"/>
        <v>45407</v>
      </c>
      <c r="Y16">
        <f t="shared" si="1"/>
        <v>28097</v>
      </c>
      <c r="Z16">
        <f t="shared" si="1"/>
        <v>17386</v>
      </c>
      <c r="AA16">
        <f t="shared" si="1"/>
        <v>10758</v>
      </c>
      <c r="AB16">
        <f t="shared" si="1"/>
        <v>6657</v>
      </c>
      <c r="AC16">
        <f t="shared" si="1"/>
        <v>4119</v>
      </c>
      <c r="AD16">
        <f t="shared" si="1"/>
        <v>2549</v>
      </c>
      <c r="AE16">
        <f t="shared" si="1"/>
        <v>1577</v>
      </c>
      <c r="AF16">
        <f t="shared" si="1"/>
        <v>976</v>
      </c>
    </row>
    <row r="17" spans="1:32" x14ac:dyDescent="0.25">
      <c r="A17" s="1">
        <v>12</v>
      </c>
      <c r="B17">
        <v>6.9296470406567945E-2</v>
      </c>
      <c r="C17">
        <v>0.2</v>
      </c>
      <c r="D17">
        <v>0.4</v>
      </c>
      <c r="E17">
        <v>0.4</v>
      </c>
      <c r="F17" s="2">
        <v>0</v>
      </c>
      <c r="G17" s="2">
        <v>0</v>
      </c>
      <c r="H17">
        <f t="shared" si="2"/>
        <v>168.3904230879601</v>
      </c>
      <c r="J17">
        <f t="shared" si="3"/>
        <v>6.3921308537727359</v>
      </c>
      <c r="K17">
        <f t="shared" si="0"/>
        <v>25.29047643207333</v>
      </c>
      <c r="L17">
        <f t="shared" si="0"/>
        <v>34.134165249171232</v>
      </c>
      <c r="M17">
        <f t="shared" si="0"/>
        <v>31.840242321006389</v>
      </c>
      <c r="N17">
        <f t="shared" si="0"/>
        <v>24.938481740550618</v>
      </c>
      <c r="O17">
        <f t="shared" si="0"/>
        <v>17.774430879224493</v>
      </c>
      <c r="P17">
        <f t="shared" si="0"/>
        <v>11.996388328833984</v>
      </c>
      <c r="Q17">
        <f t="shared" si="0"/>
        <v>7.8359688442315889</v>
      </c>
      <c r="R17">
        <f t="shared" si="0"/>
        <v>5.0165413657676163</v>
      </c>
      <c r="S17">
        <f t="shared" si="0"/>
        <v>3.1715970733281513</v>
      </c>
      <c r="V17" s="1">
        <v>12</v>
      </c>
      <c r="W17">
        <f t="shared" si="4"/>
        <v>41868</v>
      </c>
      <c r="X17">
        <f t="shared" si="1"/>
        <v>25907</v>
      </c>
      <c r="Y17">
        <f t="shared" si="1"/>
        <v>16031</v>
      </c>
      <c r="Z17">
        <f t="shared" si="1"/>
        <v>9920</v>
      </c>
      <c r="AA17">
        <f t="shared" si="1"/>
        <v>6138</v>
      </c>
      <c r="AB17">
        <f t="shared" si="1"/>
        <v>3798</v>
      </c>
      <c r="AC17">
        <f t="shared" si="1"/>
        <v>2350</v>
      </c>
      <c r="AD17">
        <f t="shared" si="1"/>
        <v>1454</v>
      </c>
      <c r="AE17">
        <f t="shared" si="1"/>
        <v>900</v>
      </c>
      <c r="AF17">
        <f t="shared" si="1"/>
        <v>557</v>
      </c>
    </row>
    <row r="18" spans="1:32" x14ac:dyDescent="0.25">
      <c r="A18" s="1">
        <v>13</v>
      </c>
      <c r="B18">
        <v>2.8216157249009711E-2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68.565262115093603</v>
      </c>
      <c r="J18">
        <f t="shared" si="3"/>
        <v>2.6027497254637013</v>
      </c>
      <c r="K18">
        <f t="shared" si="0"/>
        <v>10.297783649340385</v>
      </c>
      <c r="L18">
        <f t="shared" si="0"/>
        <v>13.898759469039451</v>
      </c>
      <c r="M18">
        <f t="shared" si="0"/>
        <v>12.964719254892074</v>
      </c>
      <c r="N18">
        <f t="shared" si="0"/>
        <v>10.154458347076792</v>
      </c>
      <c r="O18">
        <f t="shared" si="0"/>
        <v>7.2373980053725431</v>
      </c>
      <c r="P18">
        <f t="shared" si="0"/>
        <v>4.8846929363155871</v>
      </c>
      <c r="Q18">
        <f t="shared" si="0"/>
        <v>3.1906521040676754</v>
      </c>
      <c r="R18">
        <f t="shared" si="0"/>
        <v>2.0426367922087572</v>
      </c>
      <c r="S18">
        <f t="shared" si="0"/>
        <v>1.2914118313166523</v>
      </c>
      <c r="V18" s="1">
        <v>13</v>
      </c>
      <c r="W18">
        <f t="shared" si="4"/>
        <v>17048</v>
      </c>
      <c r="X18">
        <f t="shared" si="1"/>
        <v>10549</v>
      </c>
      <c r="Y18">
        <f t="shared" si="1"/>
        <v>6528</v>
      </c>
      <c r="Z18">
        <f t="shared" si="1"/>
        <v>4039</v>
      </c>
      <c r="AA18">
        <f t="shared" si="1"/>
        <v>2499</v>
      </c>
      <c r="AB18">
        <f t="shared" si="1"/>
        <v>1547</v>
      </c>
      <c r="AC18">
        <f t="shared" si="1"/>
        <v>957</v>
      </c>
      <c r="AD18">
        <f t="shared" si="1"/>
        <v>592</v>
      </c>
      <c r="AE18">
        <f t="shared" si="1"/>
        <v>366</v>
      </c>
      <c r="AF18">
        <f t="shared" si="1"/>
        <v>227</v>
      </c>
    </row>
    <row r="19" spans="1:32" x14ac:dyDescent="0.25">
      <c r="A19" s="1">
        <v>14</v>
      </c>
      <c r="B19">
        <v>2.9227623814429247E-2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2"/>
        <v>71.023125869063065</v>
      </c>
      <c r="J19">
        <f t="shared" si="3"/>
        <v>2.6960506771924773</v>
      </c>
      <c r="K19">
        <f t="shared" si="0"/>
        <v>10.666929021167986</v>
      </c>
      <c r="L19">
        <f t="shared" si="0"/>
        <v>14.396989273320646</v>
      </c>
      <c r="M19">
        <f t="shared" si="0"/>
        <v>13.429466454188123</v>
      </c>
      <c r="N19">
        <f t="shared" si="0"/>
        <v>10.518465926754351</v>
      </c>
      <c r="O19">
        <f t="shared" si="0"/>
        <v>7.496837518643801</v>
      </c>
      <c r="P19">
        <f t="shared" si="0"/>
        <v>5.0597948661716652</v>
      </c>
      <c r="Q19">
        <f t="shared" si="0"/>
        <v>3.3050276335442557</v>
      </c>
      <c r="R19">
        <f t="shared" si="0"/>
        <v>2.1158593363837785</v>
      </c>
      <c r="S19">
        <f t="shared" si="0"/>
        <v>1.3377051616959987</v>
      </c>
      <c r="V19" s="1">
        <v>14</v>
      </c>
      <c r="W19">
        <f t="shared" si="4"/>
        <v>17659</v>
      </c>
      <c r="X19">
        <f t="shared" si="1"/>
        <v>10927</v>
      </c>
      <c r="Y19">
        <f t="shared" si="1"/>
        <v>6762</v>
      </c>
      <c r="Z19">
        <f t="shared" si="1"/>
        <v>4184</v>
      </c>
      <c r="AA19">
        <f t="shared" si="1"/>
        <v>2589</v>
      </c>
      <c r="AB19">
        <f t="shared" si="1"/>
        <v>1602</v>
      </c>
      <c r="AC19">
        <f t="shared" si="1"/>
        <v>991</v>
      </c>
      <c r="AD19">
        <f t="shared" si="1"/>
        <v>613</v>
      </c>
      <c r="AE19">
        <f t="shared" si="1"/>
        <v>380</v>
      </c>
      <c r="AF19">
        <f t="shared" si="1"/>
        <v>235</v>
      </c>
    </row>
    <row r="20" spans="1:32" x14ac:dyDescent="0.25">
      <c r="A20" s="1">
        <v>15</v>
      </c>
      <c r="B20">
        <v>2.8216157249009711E-2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68.565262115093603</v>
      </c>
      <c r="J20">
        <f t="shared" si="3"/>
        <v>2.6027497254637013</v>
      </c>
      <c r="K20">
        <f t="shared" si="0"/>
        <v>10.297783649340385</v>
      </c>
      <c r="L20">
        <f t="shared" si="0"/>
        <v>13.898759469039451</v>
      </c>
      <c r="M20">
        <f t="shared" si="0"/>
        <v>12.964719254892074</v>
      </c>
      <c r="N20">
        <f t="shared" si="0"/>
        <v>10.154458347076792</v>
      </c>
      <c r="O20">
        <f t="shared" si="0"/>
        <v>7.2373980053725431</v>
      </c>
      <c r="P20">
        <f t="shared" si="0"/>
        <v>4.8846929363155871</v>
      </c>
      <c r="Q20">
        <f t="shared" si="0"/>
        <v>3.1906521040676754</v>
      </c>
      <c r="R20">
        <f t="shared" si="0"/>
        <v>2.0426367922087572</v>
      </c>
      <c r="S20">
        <f t="shared" si="0"/>
        <v>1.2914118313166523</v>
      </c>
      <c r="V20" s="1">
        <v>15</v>
      </c>
      <c r="W20">
        <f t="shared" si="4"/>
        <v>17048</v>
      </c>
      <c r="X20">
        <f t="shared" si="1"/>
        <v>10549</v>
      </c>
      <c r="Y20">
        <f t="shared" si="1"/>
        <v>6528</v>
      </c>
      <c r="Z20">
        <f t="shared" si="1"/>
        <v>4039</v>
      </c>
      <c r="AA20">
        <f t="shared" si="1"/>
        <v>2499</v>
      </c>
      <c r="AB20">
        <f t="shared" si="1"/>
        <v>1547</v>
      </c>
      <c r="AC20">
        <f t="shared" si="1"/>
        <v>957</v>
      </c>
      <c r="AD20">
        <f t="shared" si="1"/>
        <v>592</v>
      </c>
      <c r="AE20">
        <f t="shared" si="1"/>
        <v>366</v>
      </c>
      <c r="AF20">
        <f t="shared" si="1"/>
        <v>227</v>
      </c>
    </row>
    <row r="21" spans="1:32" x14ac:dyDescent="0.25">
      <c r="A21" s="1">
        <v>16</v>
      </c>
      <c r="B21">
        <v>7.0540393122524275E-2</v>
      </c>
      <c r="C21">
        <v>0.4</v>
      </c>
      <c r="D21">
        <v>0.6</v>
      </c>
      <c r="E21" s="2">
        <v>0</v>
      </c>
      <c r="F21" s="2">
        <v>0</v>
      </c>
      <c r="G21" s="2">
        <v>0</v>
      </c>
      <c r="H21">
        <f t="shared" si="2"/>
        <v>171.41315528773399</v>
      </c>
      <c r="J21">
        <f t="shared" si="3"/>
        <v>6.5068743136592531</v>
      </c>
      <c r="K21">
        <f t="shared" si="0"/>
        <v>25.744459123350961</v>
      </c>
      <c r="L21">
        <f t="shared" si="0"/>
        <v>34.746898672598626</v>
      </c>
      <c r="M21">
        <f t="shared" si="0"/>
        <v>32.411798137230186</v>
      </c>
      <c r="N21">
        <f t="shared" si="0"/>
        <v>25.386145867691976</v>
      </c>
      <c r="O21">
        <f t="shared" si="0"/>
        <v>18.093495013431355</v>
      </c>
      <c r="P21">
        <f t="shared" si="0"/>
        <v>12.211732340788966</v>
      </c>
      <c r="Q21">
        <f t="shared" si="0"/>
        <v>7.9766302601691876</v>
      </c>
      <c r="R21">
        <f t="shared" si="0"/>
        <v>5.106591980521892</v>
      </c>
      <c r="S21">
        <f t="shared" si="0"/>
        <v>3.2285295782916301</v>
      </c>
      <c r="V21" s="1">
        <v>16</v>
      </c>
      <c r="W21">
        <f t="shared" si="4"/>
        <v>42620</v>
      </c>
      <c r="X21">
        <f t="shared" si="1"/>
        <v>26372</v>
      </c>
      <c r="Y21">
        <f t="shared" si="1"/>
        <v>16319</v>
      </c>
      <c r="Z21">
        <f t="shared" si="1"/>
        <v>10098</v>
      </c>
      <c r="AA21">
        <f t="shared" si="1"/>
        <v>6248</v>
      </c>
      <c r="AB21">
        <f t="shared" si="1"/>
        <v>3866</v>
      </c>
      <c r="AC21">
        <f t="shared" si="1"/>
        <v>2392</v>
      </c>
      <c r="AD21">
        <f t="shared" si="1"/>
        <v>1480</v>
      </c>
      <c r="AE21">
        <f t="shared" si="1"/>
        <v>916</v>
      </c>
      <c r="AF21">
        <f t="shared" si="1"/>
        <v>567</v>
      </c>
    </row>
    <row r="22" spans="1:32" x14ac:dyDescent="0.25">
      <c r="A22" s="1">
        <v>17</v>
      </c>
      <c r="B22">
        <v>2.9122116694191819E-2</v>
      </c>
      <c r="C22">
        <v>0.4</v>
      </c>
      <c r="D22">
        <v>0.6</v>
      </c>
      <c r="E22" s="2">
        <v>0</v>
      </c>
      <c r="F22" s="2">
        <v>0</v>
      </c>
      <c r="G22" s="2">
        <v>0</v>
      </c>
      <c r="H22">
        <f t="shared" si="2"/>
        <v>70.76674356688612</v>
      </c>
      <c r="J22">
        <f t="shared" si="3"/>
        <v>2.6863183587265365</v>
      </c>
      <c r="K22">
        <f t="shared" si="3"/>
        <v>10.628423086852353</v>
      </c>
      <c r="L22">
        <f t="shared" si="3"/>
        <v>14.345018408772729</v>
      </c>
      <c r="M22">
        <f t="shared" si="3"/>
        <v>13.380988194685994</v>
      </c>
      <c r="N22">
        <f t="shared" si="3"/>
        <v>10.480495920834832</v>
      </c>
      <c r="O22">
        <f t="shared" si="3"/>
        <v>7.4697751155383694</v>
      </c>
      <c r="P22">
        <f t="shared" si="3"/>
        <v>5.0415298033423586</v>
      </c>
      <c r="Q22">
        <f t="shared" si="3"/>
        <v>3.2930970041460417</v>
      </c>
      <c r="R22">
        <f t="shared" si="3"/>
        <v>2.108221417310141</v>
      </c>
      <c r="S22">
        <f t="shared" si="3"/>
        <v>1.3328762566767818</v>
      </c>
      <c r="V22" s="1">
        <v>17</v>
      </c>
      <c r="W22">
        <f t="shared" si="4"/>
        <v>17595</v>
      </c>
      <c r="X22">
        <f t="shared" si="4"/>
        <v>10888</v>
      </c>
      <c r="Y22">
        <f t="shared" si="4"/>
        <v>6737</v>
      </c>
      <c r="Z22">
        <f t="shared" si="4"/>
        <v>4169</v>
      </c>
      <c r="AA22">
        <f t="shared" si="4"/>
        <v>2580</v>
      </c>
      <c r="AB22">
        <f t="shared" si="4"/>
        <v>1596</v>
      </c>
      <c r="AC22">
        <f t="shared" si="4"/>
        <v>988</v>
      </c>
      <c r="AD22">
        <f t="shared" si="4"/>
        <v>611</v>
      </c>
      <c r="AE22">
        <f t="shared" si="4"/>
        <v>378</v>
      </c>
      <c r="AF22">
        <f t="shared" si="4"/>
        <v>234</v>
      </c>
    </row>
    <row r="23" spans="1:32" x14ac:dyDescent="0.25">
      <c r="A23" s="1">
        <v>18</v>
      </c>
      <c r="B23">
        <v>1.4108078624504855E-2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34.282631057546801</v>
      </c>
      <c r="J23">
        <f t="shared" si="3"/>
        <v>1.3013748627318507</v>
      </c>
      <c r="K23">
        <f t="shared" si="3"/>
        <v>5.1488918246701925</v>
      </c>
      <c r="L23">
        <f t="shared" si="3"/>
        <v>6.9493797345197255</v>
      </c>
      <c r="M23">
        <f t="shared" si="3"/>
        <v>6.4823596274460371</v>
      </c>
      <c r="N23">
        <f t="shared" si="3"/>
        <v>5.0772291735383961</v>
      </c>
      <c r="O23">
        <f t="shared" si="3"/>
        <v>3.6186990026862715</v>
      </c>
      <c r="P23">
        <f t="shared" si="3"/>
        <v>2.4423464681577935</v>
      </c>
      <c r="Q23">
        <f t="shared" si="3"/>
        <v>1.5953260520338377</v>
      </c>
      <c r="R23">
        <f t="shared" si="3"/>
        <v>1.0213183961043786</v>
      </c>
      <c r="S23">
        <f t="shared" si="3"/>
        <v>0.64570591565832614</v>
      </c>
      <c r="V23" s="1">
        <v>18</v>
      </c>
      <c r="W23">
        <f t="shared" si="4"/>
        <v>8524</v>
      </c>
      <c r="X23">
        <f t="shared" si="4"/>
        <v>5274</v>
      </c>
      <c r="Y23">
        <f t="shared" si="4"/>
        <v>3264</v>
      </c>
      <c r="Z23">
        <f t="shared" si="4"/>
        <v>2020</v>
      </c>
      <c r="AA23">
        <f t="shared" si="4"/>
        <v>1250</v>
      </c>
      <c r="AB23">
        <f t="shared" si="4"/>
        <v>773</v>
      </c>
      <c r="AC23">
        <f t="shared" si="4"/>
        <v>478</v>
      </c>
      <c r="AD23">
        <f t="shared" si="4"/>
        <v>296</v>
      </c>
      <c r="AE23">
        <f t="shared" si="4"/>
        <v>183</v>
      </c>
      <c r="AF23">
        <f t="shared" si="4"/>
        <v>113</v>
      </c>
    </row>
    <row r="24" spans="1:32" x14ac:dyDescent="0.25">
      <c r="A24" s="1">
        <v>19</v>
      </c>
      <c r="B24">
        <v>1.4108078624504855E-2</v>
      </c>
      <c r="C24">
        <v>0.5</v>
      </c>
      <c r="D24">
        <v>0.5</v>
      </c>
      <c r="E24" s="2">
        <v>0</v>
      </c>
      <c r="F24" s="2">
        <v>0</v>
      </c>
      <c r="G24" s="2">
        <v>0</v>
      </c>
      <c r="H24">
        <f t="shared" si="2"/>
        <v>34.282631057546801</v>
      </c>
      <c r="J24">
        <f t="shared" si="3"/>
        <v>1.3013748627318507</v>
      </c>
      <c r="K24">
        <f t="shared" si="3"/>
        <v>5.1488918246701925</v>
      </c>
      <c r="L24">
        <f t="shared" si="3"/>
        <v>6.9493797345197255</v>
      </c>
      <c r="M24">
        <f t="shared" si="3"/>
        <v>6.4823596274460371</v>
      </c>
      <c r="N24">
        <f t="shared" si="3"/>
        <v>5.0772291735383961</v>
      </c>
      <c r="O24">
        <f t="shared" si="3"/>
        <v>3.6186990026862715</v>
      </c>
      <c r="P24">
        <f t="shared" si="3"/>
        <v>2.4423464681577935</v>
      </c>
      <c r="Q24">
        <f t="shared" si="3"/>
        <v>1.5953260520338377</v>
      </c>
      <c r="R24">
        <f t="shared" si="3"/>
        <v>1.0213183961043786</v>
      </c>
      <c r="S24">
        <f t="shared" si="3"/>
        <v>0.64570591565832614</v>
      </c>
      <c r="V24" s="1">
        <v>19</v>
      </c>
      <c r="W24">
        <f t="shared" si="4"/>
        <v>8524</v>
      </c>
      <c r="X24">
        <f t="shared" si="4"/>
        <v>5274</v>
      </c>
      <c r="Y24">
        <f t="shared" si="4"/>
        <v>3264</v>
      </c>
      <c r="Z24">
        <f t="shared" si="4"/>
        <v>2020</v>
      </c>
      <c r="AA24">
        <f t="shared" si="4"/>
        <v>1250</v>
      </c>
      <c r="AB24">
        <f t="shared" si="4"/>
        <v>773</v>
      </c>
      <c r="AC24">
        <f t="shared" si="4"/>
        <v>478</v>
      </c>
      <c r="AD24">
        <f t="shared" si="4"/>
        <v>296</v>
      </c>
      <c r="AE24">
        <f t="shared" si="4"/>
        <v>183</v>
      </c>
      <c r="AF24">
        <f t="shared" si="4"/>
        <v>113</v>
      </c>
    </row>
    <row r="25" spans="1:32" x14ac:dyDescent="0.25">
      <c r="A25" s="1">
        <v>20</v>
      </c>
      <c r="B25">
        <v>8.4648471747029129E-3</v>
      </c>
      <c r="C25">
        <v>0.1</v>
      </c>
      <c r="D25">
        <v>0.2</v>
      </c>
      <c r="E25">
        <v>0.3</v>
      </c>
      <c r="F25">
        <v>0.4</v>
      </c>
      <c r="G25" s="2">
        <v>0</v>
      </c>
      <c r="H25">
        <f t="shared" si="2"/>
        <v>20.569578634528078</v>
      </c>
      <c r="J25">
        <f t="shared" si="3"/>
        <v>0.78082491763911033</v>
      </c>
      <c r="K25">
        <f t="shared" si="3"/>
        <v>3.0893350948021152</v>
      </c>
      <c r="L25">
        <f t="shared" si="3"/>
        <v>4.1696278407118346</v>
      </c>
      <c r="M25">
        <f t="shared" si="3"/>
        <v>3.8894157764676218</v>
      </c>
      <c r="N25">
        <f t="shared" si="3"/>
        <v>3.0463375041230369</v>
      </c>
      <c r="O25">
        <f t="shared" si="3"/>
        <v>2.1712194016117627</v>
      </c>
      <c r="P25">
        <f t="shared" si="3"/>
        <v>1.4654078808946758</v>
      </c>
      <c r="Q25">
        <f t="shared" si="3"/>
        <v>0.95719563122030249</v>
      </c>
      <c r="R25">
        <f t="shared" si="3"/>
        <v>0.61279103766262699</v>
      </c>
      <c r="S25">
        <f t="shared" si="3"/>
        <v>0.38742354939499563</v>
      </c>
      <c r="V25" s="1">
        <v>20</v>
      </c>
      <c r="W25">
        <f t="shared" si="4"/>
        <v>5114</v>
      </c>
      <c r="X25">
        <f t="shared" si="4"/>
        <v>3165</v>
      </c>
      <c r="Y25">
        <f t="shared" si="4"/>
        <v>1958</v>
      </c>
      <c r="Z25">
        <f t="shared" si="4"/>
        <v>1212</v>
      </c>
      <c r="AA25">
        <f t="shared" si="4"/>
        <v>750</v>
      </c>
      <c r="AB25">
        <f t="shared" si="4"/>
        <v>464</v>
      </c>
      <c r="AC25">
        <f t="shared" si="4"/>
        <v>287</v>
      </c>
      <c r="AD25">
        <f t="shared" si="4"/>
        <v>178</v>
      </c>
      <c r="AE25">
        <f t="shared" si="4"/>
        <v>110</v>
      </c>
      <c r="AF25">
        <f t="shared" si="4"/>
        <v>68</v>
      </c>
    </row>
    <row r="26" spans="1:32" x14ac:dyDescent="0.25">
      <c r="A26" s="1">
        <v>21</v>
      </c>
      <c r="B26">
        <v>5.7589504708830695E-2</v>
      </c>
      <c r="C26">
        <v>0.1</v>
      </c>
      <c r="D26">
        <v>0.2</v>
      </c>
      <c r="E26">
        <v>0.3</v>
      </c>
      <c r="F26">
        <v>0.4</v>
      </c>
      <c r="G26" s="2">
        <v>0</v>
      </c>
      <c r="H26">
        <f t="shared" si="2"/>
        <v>139.94249644245858</v>
      </c>
      <c r="J26">
        <f t="shared" si="3"/>
        <v>5.3122424236475458</v>
      </c>
      <c r="K26">
        <f t="shared" si="3"/>
        <v>21.017896049080942</v>
      </c>
      <c r="L26">
        <f t="shared" si="3"/>
        <v>28.367529526624132</v>
      </c>
      <c r="M26">
        <f t="shared" si="3"/>
        <v>26.46114259958199</v>
      </c>
      <c r="N26">
        <f t="shared" si="3"/>
        <v>20.725367442270262</v>
      </c>
      <c r="O26">
        <f t="shared" si="3"/>
        <v>14.771613399791073</v>
      </c>
      <c r="P26">
        <f t="shared" si="3"/>
        <v>9.9697150244302453</v>
      </c>
      <c r="Q26">
        <f t="shared" si="3"/>
        <v>6.5121580075506156</v>
      </c>
      <c r="R26">
        <f t="shared" si="3"/>
        <v>4.1690454205086906</v>
      </c>
      <c r="S26">
        <f t="shared" si="3"/>
        <v>2.6357865489731132</v>
      </c>
      <c r="V26" s="1">
        <v>21</v>
      </c>
      <c r="W26">
        <f t="shared" si="4"/>
        <v>34795</v>
      </c>
      <c r="X26">
        <f t="shared" si="4"/>
        <v>21531</v>
      </c>
      <c r="Y26">
        <f t="shared" si="4"/>
        <v>13323</v>
      </c>
      <c r="Z26">
        <f t="shared" si="4"/>
        <v>8244</v>
      </c>
      <c r="AA26">
        <f t="shared" si="4"/>
        <v>5101</v>
      </c>
      <c r="AB26">
        <f t="shared" si="4"/>
        <v>3157</v>
      </c>
      <c r="AC26">
        <f t="shared" si="4"/>
        <v>1953</v>
      </c>
      <c r="AD26">
        <f t="shared" si="4"/>
        <v>1209</v>
      </c>
      <c r="AE26">
        <f t="shared" si="4"/>
        <v>748</v>
      </c>
      <c r="AF26">
        <f t="shared" si="4"/>
        <v>463</v>
      </c>
    </row>
    <row r="27" spans="1:32" x14ac:dyDescent="0.25">
      <c r="A27" s="1">
        <v>22</v>
      </c>
      <c r="B27">
        <v>3.8089292182766694E-2</v>
      </c>
      <c r="C27">
        <v>0.2</v>
      </c>
      <c r="D27">
        <v>0.3</v>
      </c>
      <c r="E27">
        <v>0.4</v>
      </c>
      <c r="F27">
        <v>0.1</v>
      </c>
      <c r="G27" s="2">
        <v>0</v>
      </c>
      <c r="H27">
        <f t="shared" si="2"/>
        <v>92.556980004123062</v>
      </c>
      <c r="J27">
        <f t="shared" si="3"/>
        <v>3.5134796668771071</v>
      </c>
      <c r="K27">
        <f t="shared" si="3"/>
        <v>13.901088188343204</v>
      </c>
      <c r="L27">
        <f t="shared" si="3"/>
        <v>18.762083926677107</v>
      </c>
      <c r="M27">
        <f t="shared" si="3"/>
        <v>17.501213060628828</v>
      </c>
      <c r="N27">
        <f t="shared" si="3"/>
        <v>13.707611831271478</v>
      </c>
      <c r="O27">
        <f t="shared" si="3"/>
        <v>9.7698409048695893</v>
      </c>
      <c r="P27">
        <f t="shared" si="3"/>
        <v>6.5938991916041587</v>
      </c>
      <c r="Q27">
        <f t="shared" si="3"/>
        <v>4.3070953699642525</v>
      </c>
      <c r="R27">
        <f t="shared" si="3"/>
        <v>2.7573772330191857</v>
      </c>
      <c r="S27">
        <f t="shared" si="3"/>
        <v>1.7432906308681753</v>
      </c>
      <c r="V27" s="1">
        <v>22</v>
      </c>
      <c r="W27">
        <f t="shared" si="4"/>
        <v>23013</v>
      </c>
      <c r="X27">
        <f t="shared" si="4"/>
        <v>14240</v>
      </c>
      <c r="Y27">
        <f t="shared" si="4"/>
        <v>8812</v>
      </c>
      <c r="Z27">
        <f t="shared" si="4"/>
        <v>5452</v>
      </c>
      <c r="AA27">
        <f t="shared" si="4"/>
        <v>3374</v>
      </c>
      <c r="AB27">
        <f t="shared" si="4"/>
        <v>2088</v>
      </c>
      <c r="AC27">
        <f t="shared" si="4"/>
        <v>1292</v>
      </c>
      <c r="AD27">
        <f t="shared" si="4"/>
        <v>799</v>
      </c>
      <c r="AE27">
        <f t="shared" si="4"/>
        <v>495</v>
      </c>
      <c r="AF27">
        <f t="shared" si="4"/>
        <v>306</v>
      </c>
    </row>
    <row r="28" spans="1:32" x14ac:dyDescent="0.25">
      <c r="A28" s="1">
        <v>23</v>
      </c>
      <c r="B28">
        <v>6.0572295034425842E-2</v>
      </c>
      <c r="C28">
        <v>0.1</v>
      </c>
      <c r="D28">
        <v>0.3</v>
      </c>
      <c r="E28">
        <v>0.3</v>
      </c>
      <c r="F28">
        <v>0.3</v>
      </c>
      <c r="G28" s="2">
        <v>0</v>
      </c>
      <c r="H28">
        <f t="shared" si="2"/>
        <v>147.1906769336548</v>
      </c>
      <c r="J28">
        <f t="shared" si="3"/>
        <v>5.5873846633418269</v>
      </c>
      <c r="K28">
        <f t="shared" si="3"/>
        <v>22.106496781393719</v>
      </c>
      <c r="L28">
        <f t="shared" si="3"/>
        <v>29.836797113849531</v>
      </c>
      <c r="M28">
        <f t="shared" si="3"/>
        <v>27.831670798240456</v>
      </c>
      <c r="N28">
        <f t="shared" si="3"/>
        <v>21.798816950366643</v>
      </c>
      <c r="O28">
        <f t="shared" si="3"/>
        <v>15.536694220768727</v>
      </c>
      <c r="P28">
        <f t="shared" si="3"/>
        <v>10.486086361085468</v>
      </c>
      <c r="Q28">
        <f t="shared" si="3"/>
        <v>6.8494486649694917</v>
      </c>
      <c r="R28">
        <f t="shared" si="3"/>
        <v>4.3849769241764633</v>
      </c>
      <c r="S28">
        <f t="shared" si="3"/>
        <v>2.7723044554625105</v>
      </c>
      <c r="V28" s="1">
        <v>23</v>
      </c>
      <c r="W28">
        <f t="shared" si="4"/>
        <v>36597</v>
      </c>
      <c r="X28">
        <f t="shared" si="4"/>
        <v>22646</v>
      </c>
      <c r="Y28">
        <f t="shared" si="4"/>
        <v>14013</v>
      </c>
      <c r="Z28">
        <f t="shared" si="4"/>
        <v>8671</v>
      </c>
      <c r="AA28">
        <f t="shared" si="4"/>
        <v>5365</v>
      </c>
      <c r="AB28">
        <f t="shared" si="4"/>
        <v>3320</v>
      </c>
      <c r="AC28">
        <f t="shared" si="4"/>
        <v>2054</v>
      </c>
      <c r="AD28">
        <f t="shared" si="4"/>
        <v>1271</v>
      </c>
      <c r="AE28">
        <f t="shared" si="4"/>
        <v>787</v>
      </c>
      <c r="AF28">
        <f t="shared" si="4"/>
        <v>487</v>
      </c>
    </row>
    <row r="29" spans="1:32" x14ac:dyDescent="0.25">
      <c r="A29" s="1">
        <v>24</v>
      </c>
      <c r="B29">
        <v>0.14084243273974564</v>
      </c>
      <c r="C29">
        <v>0.1</v>
      </c>
      <c r="D29">
        <v>0.2</v>
      </c>
      <c r="E29">
        <v>0.2</v>
      </c>
      <c r="F29">
        <v>0.4</v>
      </c>
      <c r="G29">
        <v>0.1</v>
      </c>
      <c r="H29">
        <f t="shared" si="2"/>
        <v>342.24711155758189</v>
      </c>
      <c r="J29">
        <f t="shared" si="3"/>
        <v>12.991762128057971</v>
      </c>
      <c r="K29">
        <f t="shared" si="3"/>
        <v>51.401928625542311</v>
      </c>
      <c r="L29">
        <f t="shared" si="3"/>
        <v>69.37638879769122</v>
      </c>
      <c r="M29">
        <f t="shared" si="3"/>
        <v>64.714077949466613</v>
      </c>
      <c r="N29">
        <f t="shared" si="3"/>
        <v>50.686512842102402</v>
      </c>
      <c r="O29">
        <f t="shared" si="3"/>
        <v>36.125852744112649</v>
      </c>
      <c r="P29">
        <f t="shared" si="3"/>
        <v>24.382201667857661</v>
      </c>
      <c r="Q29">
        <f t="shared" si="3"/>
        <v>15.926307767470748</v>
      </c>
      <c r="R29">
        <f t="shared" si="3"/>
        <v>10.195928966496263</v>
      </c>
      <c r="S29">
        <f t="shared" si="3"/>
        <v>6.4461500687841138</v>
      </c>
      <c r="V29" s="1">
        <v>24</v>
      </c>
      <c r="W29">
        <f t="shared" si="4"/>
        <v>85096</v>
      </c>
      <c r="X29">
        <f t="shared" si="4"/>
        <v>52656</v>
      </c>
      <c r="Y29">
        <f t="shared" si="4"/>
        <v>32583</v>
      </c>
      <c r="Z29">
        <f t="shared" si="4"/>
        <v>20162</v>
      </c>
      <c r="AA29">
        <f t="shared" si="4"/>
        <v>12476</v>
      </c>
      <c r="AB29">
        <f t="shared" si="4"/>
        <v>7720</v>
      </c>
      <c r="AC29">
        <f t="shared" si="4"/>
        <v>4777</v>
      </c>
      <c r="AD29">
        <f t="shared" si="4"/>
        <v>2956</v>
      </c>
      <c r="AE29">
        <f t="shared" si="4"/>
        <v>1829</v>
      </c>
      <c r="AF29">
        <f t="shared" si="4"/>
        <v>1132</v>
      </c>
    </row>
    <row r="30" spans="1:32" x14ac:dyDescent="0.25">
      <c r="A30" s="1">
        <v>25</v>
      </c>
      <c r="B30">
        <v>4.5456374902773745E-2</v>
      </c>
      <c r="C30">
        <v>0.1</v>
      </c>
      <c r="D30">
        <v>0.2</v>
      </c>
      <c r="E30">
        <v>0.2</v>
      </c>
      <c r="F30">
        <v>0.3</v>
      </c>
      <c r="G30">
        <v>0.2</v>
      </c>
      <c r="H30">
        <f t="shared" si="2"/>
        <v>110.4589910137402</v>
      </c>
      <c r="J30">
        <f t="shared" si="3"/>
        <v>4.1930432359963463</v>
      </c>
      <c r="K30">
        <f t="shared" si="3"/>
        <v>16.589782588077217</v>
      </c>
      <c r="L30">
        <f t="shared" si="3"/>
        <v>22.39097321199921</v>
      </c>
      <c r="M30">
        <f t="shared" si="3"/>
        <v>20.886229608047248</v>
      </c>
      <c r="N30">
        <f t="shared" si="3"/>
        <v>16.358884786677422</v>
      </c>
      <c r="O30">
        <f t="shared" si="3"/>
        <v>11.659485526305943</v>
      </c>
      <c r="P30">
        <f t="shared" si="3"/>
        <v>7.869265521827387</v>
      </c>
      <c r="Q30">
        <f t="shared" si="3"/>
        <v>5.1401570010712341</v>
      </c>
      <c r="R30">
        <f t="shared" si="3"/>
        <v>3.2906984107518453</v>
      </c>
      <c r="S30">
        <f t="shared" si="3"/>
        <v>2.0804711229863737</v>
      </c>
      <c r="V30" s="1">
        <v>25</v>
      </c>
      <c r="W30">
        <f t="shared" si="4"/>
        <v>27464</v>
      </c>
      <c r="X30">
        <f t="shared" si="4"/>
        <v>16994</v>
      </c>
      <c r="Y30">
        <f t="shared" si="4"/>
        <v>10516</v>
      </c>
      <c r="Z30">
        <f t="shared" si="4"/>
        <v>6507</v>
      </c>
      <c r="AA30">
        <f t="shared" si="4"/>
        <v>4026</v>
      </c>
      <c r="AB30">
        <f t="shared" si="4"/>
        <v>2492</v>
      </c>
      <c r="AC30">
        <f t="shared" si="4"/>
        <v>1542</v>
      </c>
      <c r="AD30">
        <f t="shared" si="4"/>
        <v>954</v>
      </c>
      <c r="AE30">
        <f t="shared" si="4"/>
        <v>590</v>
      </c>
      <c r="AF30">
        <f t="shared" si="4"/>
        <v>365</v>
      </c>
    </row>
    <row r="32" spans="1:32" x14ac:dyDescent="0.25">
      <c r="I32" t="s">
        <v>25</v>
      </c>
      <c r="J32">
        <v>1</v>
      </c>
      <c r="K32">
        <v>3</v>
      </c>
      <c r="L32">
        <v>5</v>
      </c>
      <c r="M32">
        <v>7</v>
      </c>
      <c r="N32">
        <v>9</v>
      </c>
      <c r="O32">
        <v>11</v>
      </c>
      <c r="P32">
        <v>13</v>
      </c>
      <c r="Q32">
        <v>15</v>
      </c>
      <c r="R32">
        <v>17</v>
      </c>
      <c r="S32">
        <v>19</v>
      </c>
      <c r="V32" s="1" t="s">
        <v>26</v>
      </c>
      <c r="W32">
        <f>ROUND((274*(J$34*$O$42)),0)</f>
        <v>1134</v>
      </c>
      <c r="X32">
        <f t="shared" ref="X32:AF32" si="5">ROUND((274*(K$34*$O$42)),0)</f>
        <v>7249</v>
      </c>
      <c r="Y32">
        <f t="shared" si="5"/>
        <v>15811</v>
      </c>
      <c r="Z32">
        <f t="shared" si="5"/>
        <v>23834</v>
      </c>
      <c r="AA32">
        <f t="shared" si="5"/>
        <v>30168</v>
      </c>
      <c r="AB32">
        <f t="shared" si="5"/>
        <v>34749</v>
      </c>
      <c r="AC32">
        <f t="shared" si="5"/>
        <v>37901</v>
      </c>
      <c r="AD32">
        <f t="shared" si="5"/>
        <v>40009</v>
      </c>
      <c r="AE32">
        <f t="shared" si="5"/>
        <v>41393</v>
      </c>
      <c r="AF32">
        <f t="shared" si="5"/>
        <v>42293</v>
      </c>
    </row>
    <row r="33" spans="8:32" x14ac:dyDescent="0.25">
      <c r="I33" t="s">
        <v>27</v>
      </c>
      <c r="J33">
        <f>($I$42*(1-(EXP(-$J$42*(J32-$K$42)))))</f>
        <v>19.78334843265592</v>
      </c>
      <c r="K33">
        <f t="shared" ref="K33:S33" si="6">($I$42*(1-(EXP(-$J$42*(K32-$K$42)))))</f>
        <v>36.204827223426456</v>
      </c>
      <c r="L33">
        <f t="shared" si="6"/>
        <v>46.67562439168163</v>
      </c>
      <c r="M33">
        <f t="shared" si="6"/>
        <v>53.352099436082675</v>
      </c>
      <c r="N33">
        <f t="shared" si="6"/>
        <v>57.609207877993001</v>
      </c>
      <c r="O33">
        <f t="shared" si="6"/>
        <v>60.323660065061731</v>
      </c>
      <c r="P33">
        <f t="shared" si="6"/>
        <v>62.054471195768052</v>
      </c>
      <c r="Q33">
        <f t="shared" si="6"/>
        <v>63.158085097846715</v>
      </c>
      <c r="R33">
        <f t="shared" si="6"/>
        <v>63.861780390333216</v>
      </c>
      <c r="S33">
        <f t="shared" si="6"/>
        <v>64.310476318986332</v>
      </c>
      <c r="V33" s="1" t="s">
        <v>28</v>
      </c>
      <c r="W33">
        <f>ROUND((726*(J$34*$O$42)),0)</f>
        <v>3004</v>
      </c>
      <c r="X33">
        <f t="shared" ref="X33:AF33" si="7">ROUND((726*(K$34*$O$42)),0)</f>
        <v>19206</v>
      </c>
      <c r="Y33">
        <f t="shared" si="7"/>
        <v>41892</v>
      </c>
      <c r="Z33">
        <f t="shared" si="7"/>
        <v>63151</v>
      </c>
      <c r="AA33">
        <f t="shared" si="7"/>
        <v>79935</v>
      </c>
      <c r="AB33">
        <f t="shared" si="7"/>
        <v>92071</v>
      </c>
      <c r="AC33">
        <f t="shared" si="7"/>
        <v>100424</v>
      </c>
      <c r="AD33">
        <f t="shared" si="7"/>
        <v>106009</v>
      </c>
      <c r="AE33">
        <f t="shared" si="7"/>
        <v>109677</v>
      </c>
      <c r="AF33">
        <f t="shared" si="7"/>
        <v>112060</v>
      </c>
    </row>
    <row r="34" spans="8:32" x14ac:dyDescent="0.25">
      <c r="I34" t="s">
        <v>29</v>
      </c>
      <c r="J34">
        <f>($L$42*(J33^$M$42))</f>
        <v>152.67234236471947</v>
      </c>
      <c r="K34">
        <f t="shared" ref="K34:S34" si="8">($L$42*(K33^$M$42))</f>
        <v>976.18712193299848</v>
      </c>
      <c r="L34">
        <f t="shared" si="8"/>
        <v>2129.2502219192456</v>
      </c>
      <c r="M34">
        <f t="shared" si="8"/>
        <v>3209.7789910137794</v>
      </c>
      <c r="N34">
        <f t="shared" si="8"/>
        <v>4062.8438131573121</v>
      </c>
      <c r="O34">
        <f t="shared" si="8"/>
        <v>4679.6909443590012</v>
      </c>
      <c r="P34">
        <f t="shared" si="8"/>
        <v>5104.2664303208376</v>
      </c>
      <c r="Q34">
        <f t="shared" si="8"/>
        <v>5388.1151893233482</v>
      </c>
      <c r="R34">
        <f t="shared" si="8"/>
        <v>5574.5513478174616</v>
      </c>
      <c r="S34">
        <f t="shared" si="8"/>
        <v>5695.6708298112617</v>
      </c>
      <c r="V34" t="s">
        <v>30</v>
      </c>
    </row>
    <row r="35" spans="8:32" x14ac:dyDescent="0.25">
      <c r="H35">
        <v>100</v>
      </c>
      <c r="I35" t="s">
        <v>31</v>
      </c>
      <c r="J35">
        <f>($H$35*(EXP(-$N$42*J32)))</f>
        <v>78.662786106655346</v>
      </c>
      <c r="K35">
        <f t="shared" ref="K35:S35" si="9">($H$35*(EXP(-$N$42*K32)))</f>
        <v>48.675225595997169</v>
      </c>
      <c r="L35">
        <f t="shared" si="9"/>
        <v>30.119421191220212</v>
      </c>
      <c r="M35">
        <f t="shared" si="9"/>
        <v>18.637397603940997</v>
      </c>
      <c r="N35">
        <f t="shared" si="9"/>
        <v>11.532512103806251</v>
      </c>
      <c r="O35">
        <f t="shared" si="9"/>
        <v>7.1361269556386082</v>
      </c>
      <c r="P35">
        <f t="shared" si="9"/>
        <v>4.415716841969286</v>
      </c>
      <c r="Q35">
        <f t="shared" si="9"/>
        <v>2.7323722447292571</v>
      </c>
      <c r="R35">
        <f t="shared" si="9"/>
        <v>1.6907465652705278</v>
      </c>
      <c r="S35">
        <f t="shared" si="9"/>
        <v>1.0462058943426804</v>
      </c>
    </row>
    <row r="36" spans="8:32" x14ac:dyDescent="0.25">
      <c r="I36" t="s">
        <v>32</v>
      </c>
      <c r="J36">
        <f>(J34*J35)</f>
        <v>12009.631811837982</v>
      </c>
      <c r="K36">
        <f t="shared" ref="K36:S36" si="10">(K34*K35)</f>
        <v>47516.1283839959</v>
      </c>
      <c r="L36">
        <f t="shared" si="10"/>
        <v>64131.784255484868</v>
      </c>
      <c r="M36">
        <f t="shared" si="10"/>
        <v>59821.927276300361</v>
      </c>
      <c r="N36">
        <f t="shared" si="10"/>
        <v>46854.795451111044</v>
      </c>
      <c r="O36">
        <f t="shared" si="10"/>
        <v>33394.868692098164</v>
      </c>
      <c r="P36">
        <f t="shared" si="10"/>
        <v>22538.99524226617</v>
      </c>
      <c r="Q36">
        <f t="shared" si="10"/>
        <v>14722.336394711243</v>
      </c>
      <c r="R36">
        <f t="shared" si="10"/>
        <v>9425.1535442465647</v>
      </c>
      <c r="S36">
        <f t="shared" si="10"/>
        <v>5958.8443943842076</v>
      </c>
      <c r="T36" t="s">
        <v>33</v>
      </c>
      <c r="U36">
        <f>SUM(J36:S36)</f>
        <v>316374.46544643643</v>
      </c>
      <c r="W36" s="12">
        <f>SUM(W6:W30)*SUM(W32:W33)</f>
        <v>2500138220</v>
      </c>
    </row>
    <row r="37" spans="8:32" x14ac:dyDescent="0.25">
      <c r="I37" t="s">
        <v>34</v>
      </c>
      <c r="J37">
        <f>(J36/$U$36)</f>
        <v>3.7960180493363062E-2</v>
      </c>
      <c r="K37">
        <f t="shared" ref="K37:S37" si="11">(K36/$U$36)</f>
        <v>0.1501895177189658</v>
      </c>
      <c r="L37">
        <f t="shared" si="11"/>
        <v>0.20270847132049175</v>
      </c>
      <c r="M37">
        <f t="shared" si="11"/>
        <v>0.18908582648060918</v>
      </c>
      <c r="N37">
        <f t="shared" si="11"/>
        <v>0.14809916908115256</v>
      </c>
      <c r="O37">
        <f t="shared" si="11"/>
        <v>0.1055548798635649</v>
      </c>
      <c r="P37">
        <f t="shared" si="11"/>
        <v>7.124151189149025E-2</v>
      </c>
      <c r="Q37">
        <f t="shared" si="11"/>
        <v>4.6534527917531314E-2</v>
      </c>
      <c r="R37">
        <f t="shared" si="11"/>
        <v>2.9791132261406488E-2</v>
      </c>
      <c r="S37">
        <f t="shared" si="11"/>
        <v>1.8834782971424935E-2</v>
      </c>
    </row>
    <row r="38" spans="8:32" x14ac:dyDescent="0.25">
      <c r="W38" t="s">
        <v>166</v>
      </c>
      <c r="X38">
        <v>10</v>
      </c>
    </row>
    <row r="39" spans="8:32" x14ac:dyDescent="0.25">
      <c r="W39">
        <v>1.0206447249999999</v>
      </c>
      <c r="X39">
        <v>3.7400438220000001</v>
      </c>
      <c r="Y39">
        <v>6.4559495770000002</v>
      </c>
      <c r="Z39">
        <v>8.6046322160000006</v>
      </c>
      <c r="AA39">
        <v>10.148004739999999</v>
      </c>
      <c r="AB39">
        <v>11.20347318</v>
      </c>
      <c r="AC39">
        <v>11.905612140000001</v>
      </c>
      <c r="AD39">
        <v>12.365330589999999</v>
      </c>
      <c r="AE39">
        <v>12.66327433</v>
      </c>
      <c r="AF39">
        <v>12.85528789</v>
      </c>
    </row>
    <row r="40" spans="8:32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W40" t="s">
        <v>164</v>
      </c>
    </row>
    <row r="41" spans="8:32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W41">
        <f>W39*5</f>
        <v>5.103223625</v>
      </c>
      <c r="X41">
        <f t="shared" ref="X41:AF41" si="12">X39*5</f>
        <v>18.700219109999999</v>
      </c>
      <c r="Y41">
        <f t="shared" si="12"/>
        <v>32.279747884999999</v>
      </c>
      <c r="Z41">
        <f t="shared" si="12"/>
        <v>43.023161080000001</v>
      </c>
      <c r="AA41">
        <f t="shared" si="12"/>
        <v>50.740023699999995</v>
      </c>
      <c r="AB41">
        <f t="shared" si="12"/>
        <v>56.017365900000001</v>
      </c>
      <c r="AC41">
        <f t="shared" si="12"/>
        <v>59.528060700000005</v>
      </c>
      <c r="AD41">
        <f t="shared" si="12"/>
        <v>61.826652949999996</v>
      </c>
      <c r="AE41">
        <f t="shared" si="12"/>
        <v>63.316371650000001</v>
      </c>
      <c r="AF41">
        <f t="shared" si="12"/>
        <v>64.276439449999998</v>
      </c>
    </row>
    <row r="42" spans="8:32" x14ac:dyDescent="0.25">
      <c r="I42">
        <v>65.099999999999994</v>
      </c>
      <c r="J42">
        <v>0.22500000000000001</v>
      </c>
      <c r="K42">
        <v>-0.61</v>
      </c>
      <c r="L42">
        <v>1.6E-2</v>
      </c>
      <c r="M42">
        <v>3.07</v>
      </c>
      <c r="N42">
        <v>0.24</v>
      </c>
      <c r="O42">
        <v>2.7099999999999999E-2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2"/>
  <sheetViews>
    <sheetView zoomScale="75" zoomScaleNormal="75" workbookViewId="0">
      <selection activeCell="W39" sqref="W39:AF39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75</v>
      </c>
      <c r="C1" t="s">
        <v>76</v>
      </c>
    </row>
    <row r="2" spans="1:32" x14ac:dyDescent="0.25">
      <c r="A2" t="s">
        <v>2</v>
      </c>
      <c r="B2">
        <v>16</v>
      </c>
    </row>
    <row r="3" spans="1:32" x14ac:dyDescent="0.25">
      <c r="A3" t="s">
        <v>3</v>
      </c>
      <c r="B3">
        <v>2410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1.266980816507729E-2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30.53423767783627</v>
      </c>
      <c r="J6">
        <f>($H6*J$37)</f>
        <v>1.4578446577743254</v>
      </c>
      <c r="K6">
        <f t="shared" ref="K6:S21" si="0">($H6*K$37)</f>
        <v>4.6243697513752924</v>
      </c>
      <c r="L6">
        <f t="shared" si="0"/>
        <v>5.7656082325418909</v>
      </c>
      <c r="M6">
        <f t="shared" si="0"/>
        <v>5.2929559942204136</v>
      </c>
      <c r="N6">
        <f t="shared" si="0"/>
        <v>4.2479893680211855</v>
      </c>
      <c r="O6">
        <f t="shared" si="0"/>
        <v>3.1914615187647066</v>
      </c>
      <c r="P6">
        <f t="shared" si="0"/>
        <v>2.3170705696812059</v>
      </c>
      <c r="Q6">
        <f t="shared" si="0"/>
        <v>1.6518980149155926</v>
      </c>
      <c r="R6">
        <f t="shared" si="0"/>
        <v>1.1661658752304631</v>
      </c>
      <c r="S6">
        <f t="shared" si="0"/>
        <v>0.81887369531119092</v>
      </c>
      <c r="V6" s="1">
        <v>1</v>
      </c>
      <c r="W6">
        <f>ROUND(((J6/J$34)*1000000),0)</f>
        <v>28620</v>
      </c>
      <c r="X6">
        <f t="shared" ref="X6:AF21" si="1">ROUND(((K6/K$34)*1000000),0)</f>
        <v>19968</v>
      </c>
      <c r="Y6">
        <f t="shared" si="1"/>
        <v>13931</v>
      </c>
      <c r="Z6">
        <f t="shared" si="1"/>
        <v>9719</v>
      </c>
      <c r="AA6">
        <f t="shared" si="1"/>
        <v>6781</v>
      </c>
      <c r="AB6">
        <f t="shared" si="1"/>
        <v>4731</v>
      </c>
      <c r="AC6">
        <f t="shared" si="1"/>
        <v>3301</v>
      </c>
      <c r="AD6">
        <f t="shared" si="1"/>
        <v>2303</v>
      </c>
      <c r="AE6">
        <f t="shared" si="1"/>
        <v>1607</v>
      </c>
      <c r="AF6">
        <f t="shared" si="1"/>
        <v>1121</v>
      </c>
    </row>
    <row r="7" spans="1:32" x14ac:dyDescent="0.25">
      <c r="A7" s="1">
        <v>2</v>
      </c>
      <c r="B7">
        <v>1.9004712247615935E-2</v>
      </c>
      <c r="C7">
        <v>0.6</v>
      </c>
      <c r="D7">
        <v>0.4</v>
      </c>
      <c r="E7" s="2">
        <v>0</v>
      </c>
      <c r="F7" s="2">
        <v>0</v>
      </c>
      <c r="G7" s="2">
        <v>0</v>
      </c>
      <c r="H7">
        <f t="shared" ref="H7:H30" si="2">(B7*$B$3)</f>
        <v>45.801356516754403</v>
      </c>
      <c r="J7">
        <f t="shared" ref="J7:S30" si="3">($H7*J$37)</f>
        <v>2.1867669866614881</v>
      </c>
      <c r="K7">
        <f t="shared" si="0"/>
        <v>6.9365546270629386</v>
      </c>
      <c r="L7">
        <f t="shared" si="0"/>
        <v>8.648412348812835</v>
      </c>
      <c r="M7">
        <f t="shared" si="0"/>
        <v>7.9394339913306204</v>
      </c>
      <c r="N7">
        <f t="shared" si="0"/>
        <v>6.3719840520317783</v>
      </c>
      <c r="O7">
        <f t="shared" si="0"/>
        <v>4.7871922781470593</v>
      </c>
      <c r="P7">
        <f t="shared" si="0"/>
        <v>3.4756058545218087</v>
      </c>
      <c r="Q7">
        <f t="shared" si="0"/>
        <v>2.4778470223733891</v>
      </c>
      <c r="R7">
        <f t="shared" si="0"/>
        <v>1.7492488128456947</v>
      </c>
      <c r="S7">
        <f t="shared" si="0"/>
        <v>1.2283105429667862</v>
      </c>
      <c r="V7" s="1">
        <v>2</v>
      </c>
      <c r="W7">
        <f t="shared" ref="W7:AF30" si="4">ROUND(((J7/J$34)*1000000),0)</f>
        <v>42930</v>
      </c>
      <c r="X7">
        <f t="shared" si="1"/>
        <v>29952</v>
      </c>
      <c r="Y7">
        <f t="shared" si="1"/>
        <v>20897</v>
      </c>
      <c r="Z7">
        <f t="shared" si="1"/>
        <v>14579</v>
      </c>
      <c r="AA7">
        <f t="shared" si="1"/>
        <v>10171</v>
      </c>
      <c r="AB7">
        <f t="shared" si="1"/>
        <v>7096</v>
      </c>
      <c r="AC7">
        <f t="shared" si="1"/>
        <v>4951</v>
      </c>
      <c r="AD7">
        <f t="shared" si="1"/>
        <v>3454</v>
      </c>
      <c r="AE7">
        <f t="shared" si="1"/>
        <v>2410</v>
      </c>
      <c r="AF7">
        <f t="shared" si="1"/>
        <v>1681</v>
      </c>
    </row>
    <row r="8" spans="1:32" x14ac:dyDescent="0.25">
      <c r="A8" s="1">
        <v>3</v>
      </c>
      <c r="B8">
        <v>3.0973987100262459E-2</v>
      </c>
      <c r="C8">
        <v>0.4</v>
      </c>
      <c r="D8">
        <v>0.3</v>
      </c>
      <c r="E8">
        <v>0.3</v>
      </c>
      <c r="F8" s="2">
        <v>0</v>
      </c>
      <c r="G8" s="2">
        <v>0</v>
      </c>
      <c r="H8">
        <f t="shared" si="2"/>
        <v>74.647308911632521</v>
      </c>
      <c r="J8">
        <f t="shared" si="3"/>
        <v>3.5640051558596761</v>
      </c>
      <c r="K8">
        <f t="shared" si="0"/>
        <v>11.305235814126348</v>
      </c>
      <c r="L8">
        <f t="shared" si="0"/>
        <v>14.095231174230657</v>
      </c>
      <c r="M8">
        <f t="shared" si="0"/>
        <v>12.939734252577756</v>
      </c>
      <c r="N8">
        <f t="shared" si="0"/>
        <v>10.385095509955388</v>
      </c>
      <c r="O8">
        <f t="shared" si="0"/>
        <v>7.8021929476150849</v>
      </c>
      <c r="P8">
        <f t="shared" si="0"/>
        <v>5.6645620044607545</v>
      </c>
      <c r="Q8">
        <f t="shared" si="0"/>
        <v>4.0384090381081625</v>
      </c>
      <c r="R8">
        <f t="shared" si="0"/>
        <v>2.8509355710465325</v>
      </c>
      <c r="S8">
        <f t="shared" si="0"/>
        <v>2.0019074436521547</v>
      </c>
      <c r="V8" s="1">
        <v>3</v>
      </c>
      <c r="W8">
        <f t="shared" si="4"/>
        <v>69968</v>
      </c>
      <c r="X8">
        <f t="shared" si="1"/>
        <v>48815</v>
      </c>
      <c r="Y8">
        <f t="shared" si="1"/>
        <v>34057</v>
      </c>
      <c r="Z8">
        <f t="shared" si="1"/>
        <v>23761</v>
      </c>
      <c r="AA8">
        <f t="shared" si="1"/>
        <v>16577</v>
      </c>
      <c r="AB8">
        <f t="shared" si="1"/>
        <v>11566</v>
      </c>
      <c r="AC8">
        <f t="shared" si="1"/>
        <v>8069</v>
      </c>
      <c r="AD8">
        <f t="shared" si="1"/>
        <v>5630</v>
      </c>
      <c r="AE8">
        <f t="shared" si="1"/>
        <v>3928</v>
      </c>
      <c r="AF8">
        <f t="shared" si="1"/>
        <v>2740</v>
      </c>
    </row>
    <row r="9" spans="1:32" x14ac:dyDescent="0.25">
      <c r="A9" s="1">
        <v>4</v>
      </c>
      <c r="B9">
        <v>6.262252287535805E-2</v>
      </c>
      <c r="C9">
        <v>0.3</v>
      </c>
      <c r="D9">
        <v>0.3</v>
      </c>
      <c r="E9">
        <v>0.3</v>
      </c>
      <c r="F9">
        <v>0.1</v>
      </c>
      <c r="G9" s="2">
        <v>0</v>
      </c>
      <c r="H9">
        <f t="shared" si="2"/>
        <v>150.92028012961291</v>
      </c>
      <c r="J9">
        <f t="shared" si="3"/>
        <v>7.2056268919549415</v>
      </c>
      <c r="K9">
        <f t="shared" si="0"/>
        <v>22.856676025910964</v>
      </c>
      <c r="L9">
        <f t="shared" si="0"/>
        <v>28.497427011398216</v>
      </c>
      <c r="M9">
        <f t="shared" si="0"/>
        <v>26.161268861193477</v>
      </c>
      <c r="N9">
        <f t="shared" si="0"/>
        <v>20.996356685686383</v>
      </c>
      <c r="O9">
        <f t="shared" si="0"/>
        <v>15.774301343847426</v>
      </c>
      <c r="P9">
        <f t="shared" si="0"/>
        <v>11.452486325217778</v>
      </c>
      <c r="Q9">
        <f t="shared" si="0"/>
        <v>8.1647661810654721</v>
      </c>
      <c r="R9">
        <f t="shared" si="0"/>
        <v>5.7639585577447559</v>
      </c>
      <c r="S9">
        <f t="shared" si="0"/>
        <v>4.0474122455934758</v>
      </c>
      <c r="V9" s="1">
        <v>4</v>
      </c>
      <c r="W9">
        <f t="shared" si="4"/>
        <v>141460</v>
      </c>
      <c r="X9">
        <f t="shared" si="1"/>
        <v>98694</v>
      </c>
      <c r="Y9">
        <f t="shared" si="1"/>
        <v>68856</v>
      </c>
      <c r="Z9">
        <f t="shared" si="1"/>
        <v>48039</v>
      </c>
      <c r="AA9">
        <f t="shared" si="1"/>
        <v>33516</v>
      </c>
      <c r="AB9">
        <f t="shared" si="1"/>
        <v>23383</v>
      </c>
      <c r="AC9">
        <f t="shared" si="1"/>
        <v>16314</v>
      </c>
      <c r="AD9">
        <f t="shared" si="1"/>
        <v>11382</v>
      </c>
      <c r="AE9">
        <f t="shared" si="1"/>
        <v>7941</v>
      </c>
      <c r="AF9">
        <f t="shared" si="1"/>
        <v>5540</v>
      </c>
    </row>
    <row r="10" spans="1:32" x14ac:dyDescent="0.25">
      <c r="A10" s="1">
        <v>5</v>
      </c>
      <c r="B10">
        <v>3.3123661013165218E-2</v>
      </c>
      <c r="C10">
        <v>0.25</v>
      </c>
      <c r="D10">
        <v>0.25</v>
      </c>
      <c r="E10">
        <v>0.25</v>
      </c>
      <c r="F10">
        <v>0.25</v>
      </c>
      <c r="G10" s="2">
        <v>0</v>
      </c>
      <c r="H10">
        <f t="shared" si="2"/>
        <v>79.828023041728173</v>
      </c>
      <c r="J10">
        <f t="shared" si="3"/>
        <v>3.8113562277188611</v>
      </c>
      <c r="K10">
        <f t="shared" si="0"/>
        <v>12.089848089910356</v>
      </c>
      <c r="L10">
        <f t="shared" si="0"/>
        <v>15.073476262713974</v>
      </c>
      <c r="M10">
        <f t="shared" si="0"/>
        <v>13.837784899806993</v>
      </c>
      <c r="N10">
        <f t="shared" si="0"/>
        <v>11.105847695603632</v>
      </c>
      <c r="O10">
        <f t="shared" si="0"/>
        <v>8.3436850903163364</v>
      </c>
      <c r="P10">
        <f t="shared" si="0"/>
        <v>6.0576970932561611</v>
      </c>
      <c r="Q10">
        <f t="shared" si="0"/>
        <v>4.3186849525634345</v>
      </c>
      <c r="R10">
        <f t="shared" si="0"/>
        <v>3.0487977902244223</v>
      </c>
      <c r="S10">
        <f t="shared" si="0"/>
        <v>2.1408449396139977</v>
      </c>
      <c r="V10" s="1">
        <v>5</v>
      </c>
      <c r="W10">
        <f t="shared" si="4"/>
        <v>74824</v>
      </c>
      <c r="X10">
        <f t="shared" si="1"/>
        <v>52203</v>
      </c>
      <c r="Y10">
        <f t="shared" si="1"/>
        <v>36421</v>
      </c>
      <c r="Z10">
        <f t="shared" si="1"/>
        <v>25410</v>
      </c>
      <c r="AA10">
        <f t="shared" si="1"/>
        <v>17728</v>
      </c>
      <c r="AB10">
        <f t="shared" si="1"/>
        <v>12368</v>
      </c>
      <c r="AC10">
        <f t="shared" si="1"/>
        <v>8629</v>
      </c>
      <c r="AD10">
        <f t="shared" si="1"/>
        <v>6020</v>
      </c>
      <c r="AE10">
        <f t="shared" si="1"/>
        <v>4200</v>
      </c>
      <c r="AF10">
        <f t="shared" si="1"/>
        <v>2930</v>
      </c>
    </row>
    <row r="11" spans="1:32" x14ac:dyDescent="0.25">
      <c r="A11" s="1">
        <v>6</v>
      </c>
      <c r="B11">
        <v>8.8796184317141161E-2</v>
      </c>
      <c r="C11">
        <v>0.4</v>
      </c>
      <c r="D11">
        <v>0.4</v>
      </c>
      <c r="E11">
        <v>0.2</v>
      </c>
      <c r="F11" s="2">
        <v>0</v>
      </c>
      <c r="G11" s="2">
        <v>0</v>
      </c>
      <c r="H11">
        <f t="shared" si="2"/>
        <v>213.9988042043102</v>
      </c>
      <c r="J11">
        <f t="shared" si="3"/>
        <v>10.217285159399955</v>
      </c>
      <c r="K11">
        <f t="shared" si="0"/>
        <v>32.409834738111662</v>
      </c>
      <c r="L11">
        <f t="shared" si="0"/>
        <v>40.408189662127612</v>
      </c>
      <c r="M11">
        <f t="shared" si="0"/>
        <v>37.095612650299813</v>
      </c>
      <c r="N11">
        <f t="shared" si="0"/>
        <v>29.771977758888518</v>
      </c>
      <c r="O11">
        <f t="shared" si="0"/>
        <v>22.367316187345399</v>
      </c>
      <c r="P11">
        <f t="shared" si="0"/>
        <v>16.23915869131713</v>
      </c>
      <c r="Q11">
        <f t="shared" si="0"/>
        <v>11.577305567252031</v>
      </c>
      <c r="R11">
        <f t="shared" si="0"/>
        <v>8.1730582383046482</v>
      </c>
      <c r="S11">
        <f t="shared" si="0"/>
        <v>5.7390655512634137</v>
      </c>
      <c r="V11" s="1">
        <v>6</v>
      </c>
      <c r="W11">
        <f t="shared" si="4"/>
        <v>200585</v>
      </c>
      <c r="X11">
        <f t="shared" si="1"/>
        <v>139943</v>
      </c>
      <c r="Y11">
        <f t="shared" si="1"/>
        <v>97635</v>
      </c>
      <c r="Z11">
        <f t="shared" si="1"/>
        <v>68118</v>
      </c>
      <c r="AA11">
        <f t="shared" si="1"/>
        <v>47524</v>
      </c>
      <c r="AB11">
        <f t="shared" si="1"/>
        <v>33156</v>
      </c>
      <c r="AC11">
        <f t="shared" si="1"/>
        <v>23132</v>
      </c>
      <c r="AD11">
        <f t="shared" si="1"/>
        <v>16139</v>
      </c>
      <c r="AE11">
        <f t="shared" si="1"/>
        <v>11260</v>
      </c>
      <c r="AF11">
        <f t="shared" si="1"/>
        <v>7856</v>
      </c>
    </row>
    <row r="12" spans="1:32" x14ac:dyDescent="0.25">
      <c r="A12" s="1">
        <v>7</v>
      </c>
      <c r="B12">
        <v>3.239413770218999E-2</v>
      </c>
      <c r="C12">
        <v>0.3</v>
      </c>
      <c r="D12">
        <v>0.3</v>
      </c>
      <c r="E12">
        <v>0.3</v>
      </c>
      <c r="F12">
        <v>0.1</v>
      </c>
      <c r="G12" s="2">
        <v>0</v>
      </c>
      <c r="H12">
        <f t="shared" si="2"/>
        <v>78.069871862277878</v>
      </c>
      <c r="J12">
        <f t="shared" si="3"/>
        <v>3.727414020562279</v>
      </c>
      <c r="K12">
        <f t="shared" si="0"/>
        <v>11.823578428346273</v>
      </c>
      <c r="L12">
        <f t="shared" si="0"/>
        <v>14.741494471609695</v>
      </c>
      <c r="M12">
        <f t="shared" si="0"/>
        <v>13.533018266292119</v>
      </c>
      <c r="N12">
        <f t="shared" si="0"/>
        <v>10.861249890461767</v>
      </c>
      <c r="O12">
        <f t="shared" si="0"/>
        <v>8.1599218048992164</v>
      </c>
      <c r="P12">
        <f t="shared" si="0"/>
        <v>5.9242809458502093</v>
      </c>
      <c r="Q12">
        <f t="shared" si="0"/>
        <v>4.2235692180919111</v>
      </c>
      <c r="R12">
        <f t="shared" si="0"/>
        <v>2.9816503496823139</v>
      </c>
      <c r="S12">
        <f t="shared" si="0"/>
        <v>2.0936944664820869</v>
      </c>
      <c r="V12" s="1">
        <v>7</v>
      </c>
      <c r="W12">
        <f t="shared" si="4"/>
        <v>73176</v>
      </c>
      <c r="X12">
        <f t="shared" si="1"/>
        <v>51053</v>
      </c>
      <c r="Y12">
        <f t="shared" si="1"/>
        <v>35619</v>
      </c>
      <c r="Z12">
        <f t="shared" si="1"/>
        <v>24850</v>
      </c>
      <c r="AA12">
        <f t="shared" si="1"/>
        <v>17338</v>
      </c>
      <c r="AB12">
        <f t="shared" si="1"/>
        <v>12096</v>
      </c>
      <c r="AC12">
        <f t="shared" si="1"/>
        <v>8439</v>
      </c>
      <c r="AD12">
        <f t="shared" si="1"/>
        <v>5888</v>
      </c>
      <c r="AE12">
        <f t="shared" si="1"/>
        <v>4108</v>
      </c>
      <c r="AF12">
        <f t="shared" si="1"/>
        <v>2866</v>
      </c>
    </row>
    <row r="13" spans="1:32" x14ac:dyDescent="0.25">
      <c r="A13" s="1">
        <v>8</v>
      </c>
      <c r="B13">
        <v>3.8009424495231869E-2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2"/>
        <v>91.602713033508806</v>
      </c>
      <c r="J13">
        <f t="shared" si="3"/>
        <v>4.3735339733229761</v>
      </c>
      <c r="K13">
        <f t="shared" si="0"/>
        <v>13.873109254125877</v>
      </c>
      <c r="L13">
        <f t="shared" si="0"/>
        <v>17.29682469762567</v>
      </c>
      <c r="M13">
        <f t="shared" si="0"/>
        <v>15.878867982661241</v>
      </c>
      <c r="N13">
        <f t="shared" si="0"/>
        <v>12.743968104063557</v>
      </c>
      <c r="O13">
        <f t="shared" si="0"/>
        <v>9.5743845562941186</v>
      </c>
      <c r="P13">
        <f t="shared" si="0"/>
        <v>6.9512117090436174</v>
      </c>
      <c r="Q13">
        <f t="shared" si="0"/>
        <v>4.9556940447467781</v>
      </c>
      <c r="R13">
        <f t="shared" si="0"/>
        <v>3.4984976256913893</v>
      </c>
      <c r="S13">
        <f t="shared" si="0"/>
        <v>2.4566210859335724</v>
      </c>
      <c r="V13" s="1">
        <v>8</v>
      </c>
      <c r="W13">
        <f t="shared" si="4"/>
        <v>85861</v>
      </c>
      <c r="X13">
        <f t="shared" si="1"/>
        <v>59903</v>
      </c>
      <c r="Y13">
        <f t="shared" si="1"/>
        <v>41793</v>
      </c>
      <c r="Z13">
        <f t="shared" si="1"/>
        <v>29158</v>
      </c>
      <c r="AA13">
        <f t="shared" si="1"/>
        <v>20343</v>
      </c>
      <c r="AB13">
        <f t="shared" si="1"/>
        <v>14193</v>
      </c>
      <c r="AC13">
        <f t="shared" si="1"/>
        <v>9902</v>
      </c>
      <c r="AD13">
        <f t="shared" si="1"/>
        <v>6908</v>
      </c>
      <c r="AE13">
        <f t="shared" si="1"/>
        <v>4820</v>
      </c>
      <c r="AF13">
        <f t="shared" si="1"/>
        <v>3363</v>
      </c>
    </row>
    <row r="14" spans="1:32" x14ac:dyDescent="0.25">
      <c r="A14" s="1">
        <v>9</v>
      </c>
      <c r="B14">
        <v>5.9573270180164735E-2</v>
      </c>
      <c r="C14">
        <v>0.5</v>
      </c>
      <c r="D14">
        <v>0.5</v>
      </c>
      <c r="E14" s="2">
        <v>0</v>
      </c>
      <c r="F14" s="2">
        <v>0</v>
      </c>
      <c r="G14" s="2">
        <v>0</v>
      </c>
      <c r="H14">
        <f t="shared" si="2"/>
        <v>143.571581134197</v>
      </c>
      <c r="J14">
        <f t="shared" si="3"/>
        <v>6.8547662716541113</v>
      </c>
      <c r="K14">
        <f t="shared" si="0"/>
        <v>21.743725321036141</v>
      </c>
      <c r="L14">
        <f t="shared" si="0"/>
        <v>27.10981354374001</v>
      </c>
      <c r="M14">
        <f t="shared" si="0"/>
        <v>24.887408979446974</v>
      </c>
      <c r="N14">
        <f t="shared" si="0"/>
        <v>19.973989743675769</v>
      </c>
      <c r="O14">
        <f t="shared" si="0"/>
        <v>15.006209790218154</v>
      </c>
      <c r="P14">
        <f t="shared" si="0"/>
        <v>10.894835128964608</v>
      </c>
      <c r="Q14">
        <f t="shared" si="0"/>
        <v>7.7672025866892085</v>
      </c>
      <c r="R14">
        <f t="shared" si="0"/>
        <v>5.4832964994280049</v>
      </c>
      <c r="S14">
        <f t="shared" si="0"/>
        <v>3.8503332693440093</v>
      </c>
      <c r="V14" s="1">
        <v>9</v>
      </c>
      <c r="W14">
        <f t="shared" si="4"/>
        <v>134572</v>
      </c>
      <c r="X14">
        <f t="shared" si="1"/>
        <v>93888</v>
      </c>
      <c r="Y14">
        <f t="shared" si="1"/>
        <v>65503</v>
      </c>
      <c r="Z14">
        <f t="shared" si="1"/>
        <v>45700</v>
      </c>
      <c r="AA14">
        <f t="shared" si="1"/>
        <v>31884</v>
      </c>
      <c r="AB14">
        <f t="shared" si="1"/>
        <v>22245</v>
      </c>
      <c r="AC14">
        <f t="shared" si="1"/>
        <v>15520</v>
      </c>
      <c r="AD14">
        <f t="shared" si="1"/>
        <v>10828</v>
      </c>
      <c r="AE14">
        <f t="shared" si="1"/>
        <v>7554</v>
      </c>
      <c r="AF14">
        <f t="shared" si="1"/>
        <v>5270</v>
      </c>
    </row>
    <row r="15" spans="1:32" x14ac:dyDescent="0.25">
      <c r="A15" s="1">
        <v>10</v>
      </c>
      <c r="B15">
        <v>2.8723743596951755E-2</v>
      </c>
      <c r="C15">
        <v>0.4</v>
      </c>
      <c r="D15">
        <v>0.3</v>
      </c>
      <c r="E15">
        <v>0.3</v>
      </c>
      <c r="F15" s="2">
        <v>0</v>
      </c>
      <c r="G15" s="2">
        <v>0</v>
      </c>
      <c r="H15">
        <f t="shared" si="2"/>
        <v>69.224222068653731</v>
      </c>
      <c r="J15">
        <f t="shared" si="3"/>
        <v>3.3050820982055611</v>
      </c>
      <c r="K15">
        <f t="shared" si="0"/>
        <v>10.483916512811158</v>
      </c>
      <c r="L15">
        <f t="shared" si="0"/>
        <v>13.071220210617701</v>
      </c>
      <c r="M15">
        <f t="shared" si="0"/>
        <v>11.999669518832732</v>
      </c>
      <c r="N15">
        <f t="shared" si="0"/>
        <v>9.6306239068358703</v>
      </c>
      <c r="O15">
        <f t="shared" si="0"/>
        <v>7.2353678264217383</v>
      </c>
      <c r="P15">
        <f t="shared" si="0"/>
        <v>5.2530346215514214</v>
      </c>
      <c r="Q15">
        <f t="shared" si="0"/>
        <v>3.7450207935693407</v>
      </c>
      <c r="R15">
        <f t="shared" si="0"/>
        <v>2.6438166352008312</v>
      </c>
      <c r="S15">
        <f t="shared" si="0"/>
        <v>1.85646994460737</v>
      </c>
      <c r="V15" s="1">
        <v>10</v>
      </c>
      <c r="W15">
        <f t="shared" si="4"/>
        <v>64885</v>
      </c>
      <c r="X15">
        <f t="shared" si="1"/>
        <v>45269</v>
      </c>
      <c r="Y15">
        <f t="shared" si="1"/>
        <v>31583</v>
      </c>
      <c r="Z15">
        <f t="shared" si="1"/>
        <v>22035</v>
      </c>
      <c r="AA15">
        <f t="shared" si="1"/>
        <v>15373</v>
      </c>
      <c r="AB15">
        <f t="shared" si="1"/>
        <v>10725</v>
      </c>
      <c r="AC15">
        <f t="shared" si="1"/>
        <v>7483</v>
      </c>
      <c r="AD15">
        <f t="shared" si="1"/>
        <v>5221</v>
      </c>
      <c r="AE15">
        <f t="shared" si="1"/>
        <v>3642</v>
      </c>
      <c r="AF15">
        <f t="shared" si="1"/>
        <v>2541</v>
      </c>
    </row>
    <row r="16" spans="1:32" x14ac:dyDescent="0.25">
      <c r="A16" s="1">
        <v>11</v>
      </c>
      <c r="B16">
        <v>4.3746248067363706E-2</v>
      </c>
      <c r="C16">
        <v>0.4</v>
      </c>
      <c r="D16">
        <v>0.3</v>
      </c>
      <c r="E16">
        <v>0.3</v>
      </c>
      <c r="F16" s="2">
        <v>0</v>
      </c>
      <c r="G16" s="2">
        <v>0</v>
      </c>
      <c r="H16">
        <f t="shared" si="2"/>
        <v>105.42845784234653</v>
      </c>
      <c r="J16">
        <f t="shared" si="3"/>
        <v>5.0336384901600066</v>
      </c>
      <c r="K16">
        <f t="shared" si="0"/>
        <v>15.9669999468885</v>
      </c>
      <c r="L16">
        <f t="shared" si="0"/>
        <v>19.90746226886327</v>
      </c>
      <c r="M16">
        <f t="shared" si="0"/>
        <v>18.275491066315873</v>
      </c>
      <c r="N16">
        <f t="shared" si="0"/>
        <v>14.667435706975025</v>
      </c>
      <c r="O16">
        <f t="shared" si="0"/>
        <v>11.019461816490296</v>
      </c>
      <c r="P16">
        <f t="shared" si="0"/>
        <v>8.0003692723822244</v>
      </c>
      <c r="Q16">
        <f t="shared" si="0"/>
        <v>5.7036649174902756</v>
      </c>
      <c r="R16">
        <f t="shared" si="0"/>
        <v>4.0265314992016652</v>
      </c>
      <c r="S16">
        <f t="shared" si="0"/>
        <v>2.8274028575793855</v>
      </c>
      <c r="V16" s="1">
        <v>11</v>
      </c>
      <c r="W16">
        <f t="shared" si="4"/>
        <v>98820</v>
      </c>
      <c r="X16">
        <f t="shared" si="1"/>
        <v>68944</v>
      </c>
      <c r="Y16">
        <f t="shared" si="1"/>
        <v>48101</v>
      </c>
      <c r="Z16">
        <f t="shared" si="1"/>
        <v>33559</v>
      </c>
      <c r="AA16">
        <f t="shared" si="1"/>
        <v>23413</v>
      </c>
      <c r="AB16">
        <f t="shared" si="1"/>
        <v>16335</v>
      </c>
      <c r="AC16">
        <f t="shared" si="1"/>
        <v>11396</v>
      </c>
      <c r="AD16">
        <f t="shared" si="1"/>
        <v>7951</v>
      </c>
      <c r="AE16">
        <f t="shared" si="1"/>
        <v>5547</v>
      </c>
      <c r="AF16">
        <f t="shared" si="1"/>
        <v>3870</v>
      </c>
    </row>
    <row r="17" spans="1:32" x14ac:dyDescent="0.25">
      <c r="A17" s="1">
        <v>12</v>
      </c>
      <c r="B17">
        <v>4.4431627894432633E-2</v>
      </c>
      <c r="C17">
        <v>0.4</v>
      </c>
      <c r="D17">
        <v>0.3</v>
      </c>
      <c r="E17">
        <v>0.3</v>
      </c>
      <c r="F17" s="2">
        <v>0</v>
      </c>
      <c r="G17" s="2">
        <v>0</v>
      </c>
      <c r="H17">
        <f t="shared" si="2"/>
        <v>107.08022322558264</v>
      </c>
      <c r="J17">
        <f t="shared" si="3"/>
        <v>5.112501351098409</v>
      </c>
      <c r="K17">
        <f t="shared" si="0"/>
        <v>16.217157620880482</v>
      </c>
      <c r="L17">
        <f t="shared" si="0"/>
        <v>20.219355828882506</v>
      </c>
      <c r="M17">
        <f t="shared" si="0"/>
        <v>18.561816258989388</v>
      </c>
      <c r="N17">
        <f t="shared" si="0"/>
        <v>14.89723288941936</v>
      </c>
      <c r="O17">
        <f t="shared" si="0"/>
        <v>11.192105578363288</v>
      </c>
      <c r="P17">
        <f t="shared" si="0"/>
        <v>8.1257124035222787</v>
      </c>
      <c r="Q17">
        <f t="shared" si="0"/>
        <v>5.7930251951714373</v>
      </c>
      <c r="R17">
        <f t="shared" si="0"/>
        <v>4.0896158455063087</v>
      </c>
      <c r="S17">
        <f t="shared" si="0"/>
        <v>2.871700253749176</v>
      </c>
      <c r="V17" s="1">
        <v>12</v>
      </c>
      <c r="W17">
        <f t="shared" si="4"/>
        <v>100368</v>
      </c>
      <c r="X17">
        <f t="shared" si="1"/>
        <v>70025</v>
      </c>
      <c r="Y17">
        <f t="shared" si="1"/>
        <v>48854</v>
      </c>
      <c r="Z17">
        <f t="shared" si="1"/>
        <v>34085</v>
      </c>
      <c r="AA17">
        <f t="shared" si="1"/>
        <v>23780</v>
      </c>
      <c r="AB17">
        <f t="shared" si="1"/>
        <v>16591</v>
      </c>
      <c r="AC17">
        <f t="shared" si="1"/>
        <v>11575</v>
      </c>
      <c r="AD17">
        <f t="shared" si="1"/>
        <v>8076</v>
      </c>
      <c r="AE17">
        <f t="shared" si="1"/>
        <v>5634</v>
      </c>
      <c r="AF17">
        <f t="shared" si="1"/>
        <v>3931</v>
      </c>
    </row>
    <row r="18" spans="1:32" x14ac:dyDescent="0.25">
      <c r="A18" s="1">
        <v>13</v>
      </c>
      <c r="B18">
        <v>6.3349040825386449E-2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152.67118838918134</v>
      </c>
      <c r="J18">
        <f t="shared" si="3"/>
        <v>7.289223288871626</v>
      </c>
      <c r="K18">
        <f t="shared" si="0"/>
        <v>23.12184875687646</v>
      </c>
      <c r="L18">
        <f t="shared" si="0"/>
        <v>28.82804116270945</v>
      </c>
      <c r="M18">
        <f t="shared" si="0"/>
        <v>26.464779971102068</v>
      </c>
      <c r="N18">
        <f t="shared" si="0"/>
        <v>21.239946840105929</v>
      </c>
      <c r="O18">
        <f t="shared" si="0"/>
        <v>15.957307593823533</v>
      </c>
      <c r="P18">
        <f t="shared" si="0"/>
        <v>11.585352848406028</v>
      </c>
      <c r="Q18">
        <f t="shared" si="0"/>
        <v>8.2594900745779629</v>
      </c>
      <c r="R18">
        <f t="shared" si="0"/>
        <v>5.830829376152316</v>
      </c>
      <c r="S18">
        <f t="shared" si="0"/>
        <v>4.094368476555954</v>
      </c>
      <c r="V18" s="1">
        <v>13</v>
      </c>
      <c r="W18">
        <f t="shared" si="4"/>
        <v>143102</v>
      </c>
      <c r="X18">
        <f t="shared" si="1"/>
        <v>99839</v>
      </c>
      <c r="Y18">
        <f t="shared" si="1"/>
        <v>69655</v>
      </c>
      <c r="Z18">
        <f t="shared" si="1"/>
        <v>48597</v>
      </c>
      <c r="AA18">
        <f t="shared" si="1"/>
        <v>33905</v>
      </c>
      <c r="AB18">
        <f t="shared" si="1"/>
        <v>23655</v>
      </c>
      <c r="AC18">
        <f t="shared" si="1"/>
        <v>16503</v>
      </c>
      <c r="AD18">
        <f t="shared" si="1"/>
        <v>11514</v>
      </c>
      <c r="AE18">
        <f t="shared" si="1"/>
        <v>8033</v>
      </c>
      <c r="AF18">
        <f t="shared" si="1"/>
        <v>5604</v>
      </c>
    </row>
    <row r="19" spans="1:32" x14ac:dyDescent="0.25">
      <c r="A19" s="1">
        <v>14</v>
      </c>
      <c r="B19">
        <v>7.6018848990463739E-2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2"/>
        <v>183.20542606701761</v>
      </c>
      <c r="J19">
        <f t="shared" si="3"/>
        <v>8.7470679466459522</v>
      </c>
      <c r="K19">
        <f t="shared" si="0"/>
        <v>27.746218508251754</v>
      </c>
      <c r="L19">
        <f t="shared" si="0"/>
        <v>34.59364939525134</v>
      </c>
      <c r="M19">
        <f t="shared" si="0"/>
        <v>31.757735965322482</v>
      </c>
      <c r="N19">
        <f t="shared" si="0"/>
        <v>25.487936208127113</v>
      </c>
      <c r="O19">
        <f t="shared" si="0"/>
        <v>19.148769112588237</v>
      </c>
      <c r="P19">
        <f t="shared" si="0"/>
        <v>13.902423418087235</v>
      </c>
      <c r="Q19">
        <f t="shared" si="0"/>
        <v>9.9113880894935562</v>
      </c>
      <c r="R19">
        <f t="shared" si="0"/>
        <v>6.9969952513827787</v>
      </c>
      <c r="S19">
        <f t="shared" si="0"/>
        <v>4.9132421718671448</v>
      </c>
      <c r="V19" s="1">
        <v>14</v>
      </c>
      <c r="W19">
        <f t="shared" si="4"/>
        <v>171722</v>
      </c>
      <c r="X19">
        <f t="shared" si="1"/>
        <v>119806</v>
      </c>
      <c r="Y19">
        <f t="shared" si="1"/>
        <v>83586</v>
      </c>
      <c r="Z19">
        <f t="shared" si="1"/>
        <v>58316</v>
      </c>
      <c r="AA19">
        <f t="shared" si="1"/>
        <v>40686</v>
      </c>
      <c r="AB19">
        <f t="shared" si="1"/>
        <v>28385</v>
      </c>
      <c r="AC19">
        <f t="shared" si="1"/>
        <v>19804</v>
      </c>
      <c r="AD19">
        <f t="shared" si="1"/>
        <v>13817</v>
      </c>
      <c r="AE19">
        <f t="shared" si="1"/>
        <v>9640</v>
      </c>
      <c r="AF19">
        <f t="shared" si="1"/>
        <v>6725</v>
      </c>
    </row>
    <row r="20" spans="1:32" x14ac:dyDescent="0.25">
      <c r="A20" s="1">
        <v>15</v>
      </c>
      <c r="B20">
        <v>3.1674520412693224E-2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76.335594194590669</v>
      </c>
      <c r="J20">
        <f t="shared" si="3"/>
        <v>3.644611644435813</v>
      </c>
      <c r="K20">
        <f t="shared" si="0"/>
        <v>11.56092437843823</v>
      </c>
      <c r="L20">
        <f t="shared" si="0"/>
        <v>14.414020581354725</v>
      </c>
      <c r="M20">
        <f t="shared" si="0"/>
        <v>13.232389985551034</v>
      </c>
      <c r="N20">
        <f t="shared" si="0"/>
        <v>10.619973420052965</v>
      </c>
      <c r="O20">
        <f t="shared" si="0"/>
        <v>7.9786537969117663</v>
      </c>
      <c r="P20">
        <f t="shared" si="0"/>
        <v>5.7926764242030142</v>
      </c>
      <c r="Q20">
        <f t="shared" si="0"/>
        <v>4.1297450372889815</v>
      </c>
      <c r="R20">
        <f t="shared" si="0"/>
        <v>2.915414688076158</v>
      </c>
      <c r="S20">
        <f t="shared" si="0"/>
        <v>2.047184238277977</v>
      </c>
      <c r="V20" s="1">
        <v>15</v>
      </c>
      <c r="W20">
        <f t="shared" si="4"/>
        <v>71551</v>
      </c>
      <c r="X20">
        <f t="shared" si="1"/>
        <v>49919</v>
      </c>
      <c r="Y20">
        <f t="shared" si="1"/>
        <v>34828</v>
      </c>
      <c r="Z20">
        <f t="shared" si="1"/>
        <v>24298</v>
      </c>
      <c r="AA20">
        <f t="shared" si="1"/>
        <v>16952</v>
      </c>
      <c r="AB20">
        <f t="shared" si="1"/>
        <v>11827</v>
      </c>
      <c r="AC20">
        <f t="shared" si="1"/>
        <v>8252</v>
      </c>
      <c r="AD20">
        <f t="shared" si="1"/>
        <v>5757</v>
      </c>
      <c r="AE20">
        <f t="shared" si="1"/>
        <v>4016</v>
      </c>
      <c r="AF20">
        <f t="shared" si="1"/>
        <v>2802</v>
      </c>
    </row>
    <row r="21" spans="1:32" x14ac:dyDescent="0.25">
      <c r="A21" s="1">
        <v>16</v>
      </c>
      <c r="B21">
        <v>3.1674520412693224E-2</v>
      </c>
      <c r="C21">
        <v>0.5</v>
      </c>
      <c r="D21">
        <v>0.5</v>
      </c>
      <c r="E21" s="2">
        <v>0</v>
      </c>
      <c r="F21" s="2">
        <v>0</v>
      </c>
      <c r="G21" s="2">
        <v>0</v>
      </c>
      <c r="H21">
        <f t="shared" si="2"/>
        <v>76.335594194590669</v>
      </c>
      <c r="J21">
        <f t="shared" si="3"/>
        <v>3.644611644435813</v>
      </c>
      <c r="K21">
        <f t="shared" si="0"/>
        <v>11.56092437843823</v>
      </c>
      <c r="L21">
        <f t="shared" si="0"/>
        <v>14.414020581354725</v>
      </c>
      <c r="M21">
        <f t="shared" si="0"/>
        <v>13.232389985551034</v>
      </c>
      <c r="N21">
        <f t="shared" si="0"/>
        <v>10.619973420052965</v>
      </c>
      <c r="O21">
        <f t="shared" si="0"/>
        <v>7.9786537969117663</v>
      </c>
      <c r="P21">
        <f t="shared" si="0"/>
        <v>5.7926764242030142</v>
      </c>
      <c r="Q21">
        <f t="shared" si="0"/>
        <v>4.1297450372889815</v>
      </c>
      <c r="R21">
        <f t="shared" si="0"/>
        <v>2.915414688076158</v>
      </c>
      <c r="S21">
        <f t="shared" si="0"/>
        <v>2.047184238277977</v>
      </c>
      <c r="V21" s="1">
        <v>16</v>
      </c>
      <c r="W21">
        <f t="shared" si="4"/>
        <v>71551</v>
      </c>
      <c r="X21">
        <f t="shared" si="1"/>
        <v>49919</v>
      </c>
      <c r="Y21">
        <f t="shared" si="1"/>
        <v>34828</v>
      </c>
      <c r="Z21">
        <f t="shared" si="1"/>
        <v>24298</v>
      </c>
      <c r="AA21">
        <f t="shared" si="1"/>
        <v>16952</v>
      </c>
      <c r="AB21">
        <f t="shared" si="1"/>
        <v>11827</v>
      </c>
      <c r="AC21">
        <f t="shared" si="1"/>
        <v>8252</v>
      </c>
      <c r="AD21">
        <f t="shared" si="1"/>
        <v>5757</v>
      </c>
      <c r="AE21">
        <f t="shared" si="1"/>
        <v>4016</v>
      </c>
      <c r="AF21">
        <f t="shared" si="1"/>
        <v>2802</v>
      </c>
    </row>
    <row r="22" spans="1:32" x14ac:dyDescent="0.25">
      <c r="A22" s="1">
        <v>17</v>
      </c>
      <c r="B22">
        <v>1.7190776411235578E-2</v>
      </c>
      <c r="C22">
        <v>0.5</v>
      </c>
      <c r="D22">
        <v>0.5</v>
      </c>
      <c r="E22" s="2">
        <v>0</v>
      </c>
      <c r="F22" s="2">
        <v>0</v>
      </c>
      <c r="G22" s="2">
        <v>0</v>
      </c>
      <c r="H22">
        <f t="shared" si="2"/>
        <v>41.429771151077745</v>
      </c>
      <c r="J22">
        <f t="shared" si="3"/>
        <v>1.9780474358871079</v>
      </c>
      <c r="K22">
        <f t="shared" si="3"/>
        <v>6.2744838282473525</v>
      </c>
      <c r="L22">
        <f t="shared" si="3"/>
        <v>7.8229504905690224</v>
      </c>
      <c r="M22">
        <f t="shared" si="3"/>
        <v>7.1816417317157679</v>
      </c>
      <c r="N22">
        <f t="shared" si="3"/>
        <v>5.7637996149180566</v>
      </c>
      <c r="O22">
        <f t="shared" si="3"/>
        <v>4.3302708832933385</v>
      </c>
      <c r="P22">
        <f t="shared" si="3"/>
        <v>3.1438709705357932</v>
      </c>
      <c r="Q22">
        <f t="shared" si="3"/>
        <v>2.2413448616255836</v>
      </c>
      <c r="R22">
        <f t="shared" si="3"/>
        <v>1.5822888995870952</v>
      </c>
      <c r="S22">
        <f t="shared" si="3"/>
        <v>1.111072434698624</v>
      </c>
      <c r="V22" s="1">
        <v>17</v>
      </c>
      <c r="W22">
        <f t="shared" si="4"/>
        <v>38833</v>
      </c>
      <c r="X22">
        <f t="shared" si="4"/>
        <v>27093</v>
      </c>
      <c r="Y22">
        <f t="shared" si="4"/>
        <v>18902</v>
      </c>
      <c r="Z22">
        <f t="shared" si="4"/>
        <v>13187</v>
      </c>
      <c r="AA22">
        <f t="shared" si="4"/>
        <v>9201</v>
      </c>
      <c r="AB22">
        <f t="shared" si="4"/>
        <v>6419</v>
      </c>
      <c r="AC22">
        <f t="shared" si="4"/>
        <v>4478</v>
      </c>
      <c r="AD22">
        <f t="shared" si="4"/>
        <v>3124</v>
      </c>
      <c r="AE22">
        <f t="shared" si="4"/>
        <v>2180</v>
      </c>
      <c r="AF22">
        <f t="shared" si="4"/>
        <v>1521</v>
      </c>
    </row>
    <row r="23" spans="1:32" x14ac:dyDescent="0.25">
      <c r="A23" s="1">
        <v>18</v>
      </c>
      <c r="B23">
        <v>1.266980816507729E-2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30.53423767783627</v>
      </c>
      <c r="J23">
        <f t="shared" si="3"/>
        <v>1.4578446577743254</v>
      </c>
      <c r="K23">
        <f t="shared" si="3"/>
        <v>4.6243697513752924</v>
      </c>
      <c r="L23">
        <f t="shared" si="3"/>
        <v>5.7656082325418909</v>
      </c>
      <c r="M23">
        <f t="shared" si="3"/>
        <v>5.2929559942204136</v>
      </c>
      <c r="N23">
        <f t="shared" si="3"/>
        <v>4.2479893680211855</v>
      </c>
      <c r="O23">
        <f t="shared" si="3"/>
        <v>3.1914615187647066</v>
      </c>
      <c r="P23">
        <f t="shared" si="3"/>
        <v>2.3170705696812059</v>
      </c>
      <c r="Q23">
        <f t="shared" si="3"/>
        <v>1.6518980149155926</v>
      </c>
      <c r="R23">
        <f t="shared" si="3"/>
        <v>1.1661658752304631</v>
      </c>
      <c r="S23">
        <f t="shared" si="3"/>
        <v>0.81887369531119092</v>
      </c>
      <c r="V23" s="1">
        <v>18</v>
      </c>
      <c r="W23">
        <f t="shared" si="4"/>
        <v>28620</v>
      </c>
      <c r="X23">
        <f t="shared" si="4"/>
        <v>19968</v>
      </c>
      <c r="Y23">
        <f t="shared" si="4"/>
        <v>13931</v>
      </c>
      <c r="Z23">
        <f t="shared" si="4"/>
        <v>9719</v>
      </c>
      <c r="AA23">
        <f t="shared" si="4"/>
        <v>6781</v>
      </c>
      <c r="AB23">
        <f t="shared" si="4"/>
        <v>4731</v>
      </c>
      <c r="AC23">
        <f t="shared" si="4"/>
        <v>3301</v>
      </c>
      <c r="AD23">
        <f t="shared" si="4"/>
        <v>2303</v>
      </c>
      <c r="AE23">
        <f t="shared" si="4"/>
        <v>1607</v>
      </c>
      <c r="AF23">
        <f t="shared" si="4"/>
        <v>1121</v>
      </c>
    </row>
    <row r="24" spans="1:32" x14ac:dyDescent="0.25">
      <c r="A24" s="1">
        <v>19</v>
      </c>
      <c r="B24">
        <v>2.533961633015458E-2</v>
      </c>
      <c r="C24">
        <v>0.5</v>
      </c>
      <c r="D24">
        <v>0.5</v>
      </c>
      <c r="E24" s="2">
        <v>0</v>
      </c>
      <c r="F24" s="2">
        <v>0</v>
      </c>
      <c r="G24" s="2">
        <v>0</v>
      </c>
      <c r="H24">
        <f t="shared" si="2"/>
        <v>61.06847535567254</v>
      </c>
      <c r="J24">
        <f t="shared" si="3"/>
        <v>2.9156893155486507</v>
      </c>
      <c r="K24">
        <f t="shared" si="3"/>
        <v>9.2487395027505848</v>
      </c>
      <c r="L24">
        <f t="shared" si="3"/>
        <v>11.531216465083782</v>
      </c>
      <c r="M24">
        <f t="shared" si="3"/>
        <v>10.585911988440827</v>
      </c>
      <c r="N24">
        <f t="shared" si="3"/>
        <v>8.4959787360423711</v>
      </c>
      <c r="O24">
        <f t="shared" si="3"/>
        <v>6.3829230375294133</v>
      </c>
      <c r="P24">
        <f t="shared" si="3"/>
        <v>4.6341411393624119</v>
      </c>
      <c r="Q24">
        <f t="shared" si="3"/>
        <v>3.3037960298311853</v>
      </c>
      <c r="R24">
        <f t="shared" si="3"/>
        <v>2.3323317504609262</v>
      </c>
      <c r="S24">
        <f t="shared" si="3"/>
        <v>1.6377473906223818</v>
      </c>
      <c r="V24" s="1">
        <v>19</v>
      </c>
      <c r="W24">
        <f t="shared" si="4"/>
        <v>57241</v>
      </c>
      <c r="X24">
        <f t="shared" si="4"/>
        <v>39935</v>
      </c>
      <c r="Y24">
        <f t="shared" si="4"/>
        <v>27862</v>
      </c>
      <c r="Z24">
        <f t="shared" si="4"/>
        <v>19439</v>
      </c>
      <c r="AA24">
        <f t="shared" si="4"/>
        <v>13562</v>
      </c>
      <c r="AB24">
        <f t="shared" si="4"/>
        <v>9462</v>
      </c>
      <c r="AC24">
        <f t="shared" si="4"/>
        <v>6601</v>
      </c>
      <c r="AD24">
        <f t="shared" si="4"/>
        <v>4606</v>
      </c>
      <c r="AE24">
        <f t="shared" si="4"/>
        <v>3213</v>
      </c>
      <c r="AF24">
        <f t="shared" si="4"/>
        <v>2242</v>
      </c>
    </row>
    <row r="25" spans="1:32" x14ac:dyDescent="0.25">
      <c r="A25" s="1">
        <v>20</v>
      </c>
      <c r="B25">
        <v>5.8731366422349739E-2</v>
      </c>
      <c r="C25">
        <v>0.3</v>
      </c>
      <c r="D25">
        <v>0.3</v>
      </c>
      <c r="E25">
        <v>0.3</v>
      </c>
      <c r="F25">
        <v>0.1</v>
      </c>
      <c r="G25" s="2">
        <v>0</v>
      </c>
      <c r="H25">
        <f t="shared" si="2"/>
        <v>141.54259307786288</v>
      </c>
      <c r="J25">
        <f t="shared" si="3"/>
        <v>6.7578930688637335</v>
      </c>
      <c r="K25">
        <f t="shared" si="3"/>
        <v>21.436437774099151</v>
      </c>
      <c r="L25">
        <f t="shared" si="3"/>
        <v>26.726691149634174</v>
      </c>
      <c r="M25">
        <f t="shared" si="3"/>
        <v>24.535694140246299</v>
      </c>
      <c r="N25">
        <f t="shared" si="3"/>
        <v>19.691712524834127</v>
      </c>
      <c r="O25">
        <f t="shared" si="3"/>
        <v>14.794138430449973</v>
      </c>
      <c r="P25">
        <f t="shared" si="3"/>
        <v>10.740866703056303</v>
      </c>
      <c r="Q25">
        <f t="shared" si="3"/>
        <v>7.6574346148174675</v>
      </c>
      <c r="R25">
        <f t="shared" si="3"/>
        <v>5.4058052367506155</v>
      </c>
      <c r="S25">
        <f t="shared" si="3"/>
        <v>3.7959194351110161</v>
      </c>
      <c r="V25" s="1">
        <v>20</v>
      </c>
      <c r="W25">
        <f t="shared" si="4"/>
        <v>132671</v>
      </c>
      <c r="X25">
        <f t="shared" si="4"/>
        <v>92561</v>
      </c>
      <c r="Y25">
        <f t="shared" si="4"/>
        <v>64578</v>
      </c>
      <c r="Z25">
        <f t="shared" si="4"/>
        <v>45054</v>
      </c>
      <c r="AA25">
        <f t="shared" si="4"/>
        <v>31433</v>
      </c>
      <c r="AB25">
        <f t="shared" si="4"/>
        <v>21930</v>
      </c>
      <c r="AC25">
        <f t="shared" si="4"/>
        <v>15300</v>
      </c>
      <c r="AD25">
        <f t="shared" si="4"/>
        <v>10675</v>
      </c>
      <c r="AE25">
        <f t="shared" si="4"/>
        <v>7447</v>
      </c>
      <c r="AF25">
        <f t="shared" si="4"/>
        <v>5196</v>
      </c>
    </row>
    <row r="26" spans="1:32" x14ac:dyDescent="0.25">
      <c r="A26" s="1">
        <v>21</v>
      </c>
      <c r="B26">
        <v>2.9371448721520681E-2</v>
      </c>
      <c r="C26">
        <v>0.25</v>
      </c>
      <c r="D26">
        <v>0.25</v>
      </c>
      <c r="E26">
        <v>0.25</v>
      </c>
      <c r="F26">
        <v>0.25</v>
      </c>
      <c r="G26" s="2">
        <v>0</v>
      </c>
      <c r="H26">
        <f t="shared" si="2"/>
        <v>70.785191418864841</v>
      </c>
      <c r="J26">
        <f t="shared" si="3"/>
        <v>3.3796099397768784</v>
      </c>
      <c r="K26">
        <f t="shared" si="3"/>
        <v>10.720323248165153</v>
      </c>
      <c r="L26">
        <f t="shared" si="3"/>
        <v>13.365969266784756</v>
      </c>
      <c r="M26">
        <f t="shared" si="3"/>
        <v>12.270255677431722</v>
      </c>
      <c r="N26">
        <f t="shared" si="3"/>
        <v>9.847789348248444</v>
      </c>
      <c r="O26">
        <f t="shared" si="3"/>
        <v>7.3985215185404707</v>
      </c>
      <c r="P26">
        <f t="shared" si="3"/>
        <v>5.3714877553650062</v>
      </c>
      <c r="Q26">
        <f t="shared" si="3"/>
        <v>3.8294690184821083</v>
      </c>
      <c r="R26">
        <f t="shared" si="3"/>
        <v>2.703433292662635</v>
      </c>
      <c r="S26">
        <f t="shared" si="3"/>
        <v>1.8983323534076626</v>
      </c>
      <c r="V26" s="1">
        <v>21</v>
      </c>
      <c r="W26">
        <f t="shared" si="4"/>
        <v>66348</v>
      </c>
      <c r="X26">
        <f t="shared" si="4"/>
        <v>46290</v>
      </c>
      <c r="Y26">
        <f t="shared" si="4"/>
        <v>32295</v>
      </c>
      <c r="Z26">
        <f t="shared" si="4"/>
        <v>22532</v>
      </c>
      <c r="AA26">
        <f t="shared" si="4"/>
        <v>15720</v>
      </c>
      <c r="AB26">
        <f t="shared" si="4"/>
        <v>10967</v>
      </c>
      <c r="AC26">
        <f t="shared" si="4"/>
        <v>7652</v>
      </c>
      <c r="AD26">
        <f t="shared" si="4"/>
        <v>5338</v>
      </c>
      <c r="AE26">
        <f t="shared" si="4"/>
        <v>3724</v>
      </c>
      <c r="AF26">
        <f t="shared" si="4"/>
        <v>2598</v>
      </c>
    </row>
    <row r="27" spans="1:32" x14ac:dyDescent="0.25">
      <c r="A27" s="1">
        <v>22</v>
      </c>
      <c r="B27">
        <v>2.5927749088137234E-2</v>
      </c>
      <c r="C27">
        <v>0.3</v>
      </c>
      <c r="D27">
        <v>0.3</v>
      </c>
      <c r="E27">
        <v>0.3</v>
      </c>
      <c r="F27">
        <v>0.1</v>
      </c>
      <c r="G27" s="2">
        <v>0</v>
      </c>
      <c r="H27">
        <f t="shared" si="2"/>
        <v>62.485875302410733</v>
      </c>
      <c r="J27">
        <f t="shared" si="3"/>
        <v>2.9833624948198585</v>
      </c>
      <c r="K27">
        <f t="shared" si="3"/>
        <v>9.4634028425874526</v>
      </c>
      <c r="L27">
        <f t="shared" si="3"/>
        <v>11.798856118902618</v>
      </c>
      <c r="M27">
        <f t="shared" si="3"/>
        <v>10.831611115546963</v>
      </c>
      <c r="N27">
        <f t="shared" si="3"/>
        <v>8.6931704906722285</v>
      </c>
      <c r="O27">
        <f t="shared" si="3"/>
        <v>6.5310707474687248</v>
      </c>
      <c r="P27">
        <f t="shared" si="3"/>
        <v>4.7416996032974286</v>
      </c>
      <c r="Q27">
        <f t="shared" si="3"/>
        <v>3.3804771699684362</v>
      </c>
      <c r="R27">
        <f t="shared" si="3"/>
        <v>2.3864651945927036</v>
      </c>
      <c r="S27">
        <f t="shared" si="3"/>
        <v>1.6757595245543149</v>
      </c>
      <c r="V27" s="1">
        <v>22</v>
      </c>
      <c r="W27">
        <f t="shared" si="4"/>
        <v>58569</v>
      </c>
      <c r="X27">
        <f t="shared" si="4"/>
        <v>40862</v>
      </c>
      <c r="Y27">
        <f t="shared" si="4"/>
        <v>28509</v>
      </c>
      <c r="Z27">
        <f t="shared" si="4"/>
        <v>19890</v>
      </c>
      <c r="AA27">
        <f t="shared" si="4"/>
        <v>13877</v>
      </c>
      <c r="AB27">
        <f t="shared" si="4"/>
        <v>9681</v>
      </c>
      <c r="AC27">
        <f t="shared" si="4"/>
        <v>6754</v>
      </c>
      <c r="AD27">
        <f t="shared" si="4"/>
        <v>4712</v>
      </c>
      <c r="AE27">
        <f t="shared" si="4"/>
        <v>3288</v>
      </c>
      <c r="AF27">
        <f t="shared" si="4"/>
        <v>2294</v>
      </c>
    </row>
    <row r="28" spans="1:32" x14ac:dyDescent="0.25">
      <c r="A28" s="1">
        <v>23</v>
      </c>
      <c r="B28">
        <v>1.9580317342212723E-2</v>
      </c>
      <c r="C28">
        <v>0.25</v>
      </c>
      <c r="D28">
        <v>0.25</v>
      </c>
      <c r="E28">
        <v>0.25</v>
      </c>
      <c r="F28">
        <v>0.25</v>
      </c>
      <c r="G28" s="2">
        <v>0</v>
      </c>
      <c r="H28">
        <f t="shared" si="2"/>
        <v>47.188564794732663</v>
      </c>
      <c r="J28">
        <f t="shared" si="3"/>
        <v>2.2529986770874411</v>
      </c>
      <c r="K28">
        <f t="shared" si="3"/>
        <v>7.1466454787561666</v>
      </c>
      <c r="L28">
        <f t="shared" si="3"/>
        <v>8.9103510797596783</v>
      </c>
      <c r="M28">
        <f t="shared" si="3"/>
        <v>8.1798995450354965</v>
      </c>
      <c r="N28">
        <f t="shared" si="3"/>
        <v>6.5649754762244328</v>
      </c>
      <c r="O28">
        <f t="shared" si="3"/>
        <v>4.9321843321289096</v>
      </c>
      <c r="P28">
        <f t="shared" si="3"/>
        <v>3.5808732435044615</v>
      </c>
      <c r="Q28">
        <f t="shared" si="3"/>
        <v>2.5528947974265748</v>
      </c>
      <c r="R28">
        <f t="shared" si="3"/>
        <v>1.8022291745198198</v>
      </c>
      <c r="S28">
        <f t="shared" si="3"/>
        <v>1.2655129902896771</v>
      </c>
      <c r="V28" s="1">
        <v>23</v>
      </c>
      <c r="W28">
        <f t="shared" si="4"/>
        <v>44231</v>
      </c>
      <c r="X28">
        <f t="shared" si="4"/>
        <v>30859</v>
      </c>
      <c r="Y28">
        <f t="shared" si="4"/>
        <v>21529</v>
      </c>
      <c r="Z28">
        <f t="shared" si="4"/>
        <v>15021</v>
      </c>
      <c r="AA28">
        <f t="shared" si="4"/>
        <v>10479</v>
      </c>
      <c r="AB28">
        <f t="shared" si="4"/>
        <v>7311</v>
      </c>
      <c r="AC28">
        <f t="shared" si="4"/>
        <v>5101</v>
      </c>
      <c r="AD28">
        <f t="shared" si="4"/>
        <v>3559</v>
      </c>
      <c r="AE28">
        <f t="shared" si="4"/>
        <v>2483</v>
      </c>
      <c r="AF28">
        <f t="shared" si="4"/>
        <v>1732</v>
      </c>
    </row>
    <row r="29" spans="1:32" x14ac:dyDescent="0.25">
      <c r="A29" s="1">
        <v>24</v>
      </c>
      <c r="B29">
        <v>9.1913274830489264E-2</v>
      </c>
      <c r="C29">
        <v>0.3</v>
      </c>
      <c r="D29">
        <v>0.2</v>
      </c>
      <c r="E29">
        <v>0.2</v>
      </c>
      <c r="F29">
        <v>0.2</v>
      </c>
      <c r="G29">
        <v>0.1</v>
      </c>
      <c r="H29">
        <f t="shared" si="2"/>
        <v>221.51099234147912</v>
      </c>
      <c r="J29">
        <f t="shared" si="3"/>
        <v>10.575951501737256</v>
      </c>
      <c r="K29">
        <f t="shared" si="3"/>
        <v>33.547545656415679</v>
      </c>
      <c r="L29">
        <f t="shared" si="3"/>
        <v>41.826673864191172</v>
      </c>
      <c r="M29">
        <f t="shared" si="3"/>
        <v>38.397812549634502</v>
      </c>
      <c r="N29">
        <f t="shared" si="3"/>
        <v>30.817089664873059</v>
      </c>
      <c r="O29">
        <f t="shared" si="3"/>
        <v>23.152495749201556</v>
      </c>
      <c r="P29">
        <f t="shared" si="3"/>
        <v>16.809216153703918</v>
      </c>
      <c r="Q29">
        <f t="shared" si="3"/>
        <v>11.983713901476447</v>
      </c>
      <c r="R29">
        <f t="shared" si="3"/>
        <v>8.4599642860766036</v>
      </c>
      <c r="S29">
        <f t="shared" si="3"/>
        <v>5.9405290141689111</v>
      </c>
      <c r="V29" s="1">
        <v>24</v>
      </c>
      <c r="W29">
        <f t="shared" si="4"/>
        <v>207626</v>
      </c>
      <c r="X29">
        <f t="shared" si="4"/>
        <v>144856</v>
      </c>
      <c r="Y29">
        <f t="shared" si="4"/>
        <v>101063</v>
      </c>
      <c r="Z29">
        <f t="shared" si="4"/>
        <v>70509</v>
      </c>
      <c r="AA29">
        <f t="shared" si="4"/>
        <v>49192</v>
      </c>
      <c r="AB29">
        <f t="shared" si="4"/>
        <v>34320</v>
      </c>
      <c r="AC29">
        <f t="shared" si="4"/>
        <v>23945</v>
      </c>
      <c r="AD29">
        <f t="shared" si="4"/>
        <v>16706</v>
      </c>
      <c r="AE29">
        <f t="shared" si="4"/>
        <v>11655</v>
      </c>
      <c r="AF29">
        <f t="shared" si="4"/>
        <v>8131</v>
      </c>
    </row>
    <row r="30" spans="1:32" x14ac:dyDescent="0.25">
      <c r="A30" s="1">
        <v>25</v>
      </c>
      <c r="B30">
        <v>2.2489384392631408E-2</v>
      </c>
      <c r="C30">
        <v>0.3</v>
      </c>
      <c r="D30">
        <v>0.2</v>
      </c>
      <c r="E30">
        <v>0.2</v>
      </c>
      <c r="F30">
        <v>0.2</v>
      </c>
      <c r="G30">
        <v>0.1</v>
      </c>
      <c r="H30">
        <f t="shared" si="2"/>
        <v>54.199416386241694</v>
      </c>
      <c r="J30">
        <f t="shared" si="3"/>
        <v>2.5877289116185271</v>
      </c>
      <c r="K30">
        <f t="shared" si="3"/>
        <v>8.2084296429204748</v>
      </c>
      <c r="L30">
        <f t="shared" si="3"/>
        <v>10.234170723780943</v>
      </c>
      <c r="M30">
        <f t="shared" si="3"/>
        <v>9.3951952844409359</v>
      </c>
      <c r="N30">
        <f t="shared" si="3"/>
        <v>7.5403403546842114</v>
      </c>
      <c r="O30">
        <f t="shared" si="3"/>
        <v>5.6649638206540969</v>
      </c>
      <c r="P30">
        <f t="shared" si="3"/>
        <v>4.1128871114281935</v>
      </c>
      <c r="Q30">
        <f t="shared" si="3"/>
        <v>2.9321808942033738</v>
      </c>
      <c r="R30">
        <f t="shared" si="3"/>
        <v>2.0699881396718318</v>
      </c>
      <c r="S30">
        <f t="shared" si="3"/>
        <v>1.4535315028391007</v>
      </c>
      <c r="V30" s="1">
        <v>25</v>
      </c>
      <c r="W30">
        <f t="shared" si="4"/>
        <v>50802</v>
      </c>
      <c r="X30">
        <f t="shared" si="4"/>
        <v>35443</v>
      </c>
      <c r="Y30">
        <f t="shared" si="4"/>
        <v>24728</v>
      </c>
      <c r="Z30">
        <f t="shared" si="4"/>
        <v>17252</v>
      </c>
      <c r="AA30">
        <f t="shared" si="4"/>
        <v>12036</v>
      </c>
      <c r="AB30">
        <f t="shared" si="4"/>
        <v>8398</v>
      </c>
      <c r="AC30">
        <f t="shared" si="4"/>
        <v>5859</v>
      </c>
      <c r="AD30">
        <f t="shared" si="4"/>
        <v>4088</v>
      </c>
      <c r="AE30">
        <f t="shared" si="4"/>
        <v>2852</v>
      </c>
      <c r="AF30">
        <f t="shared" si="4"/>
        <v>1990</v>
      </c>
    </row>
    <row r="32" spans="1:32" x14ac:dyDescent="0.25">
      <c r="I32" t="s">
        <v>25</v>
      </c>
      <c r="J32">
        <v>1</v>
      </c>
      <c r="K32">
        <v>3</v>
      </c>
      <c r="L32">
        <v>5</v>
      </c>
      <c r="M32">
        <v>7</v>
      </c>
      <c r="N32">
        <v>9</v>
      </c>
      <c r="O32">
        <v>11</v>
      </c>
      <c r="P32">
        <v>13</v>
      </c>
      <c r="Q32">
        <v>15</v>
      </c>
      <c r="R32">
        <v>17</v>
      </c>
      <c r="S32">
        <v>19</v>
      </c>
      <c r="V32" s="1" t="s">
        <v>26</v>
      </c>
      <c r="W32">
        <f>ROUND((274*(J$34*$O$42)),0)</f>
        <v>378</v>
      </c>
      <c r="X32">
        <f t="shared" ref="X32:AF32" si="5">ROUND((274*(K$34*$O$42)),0)</f>
        <v>1720</v>
      </c>
      <c r="Y32">
        <f t="shared" si="5"/>
        <v>3073</v>
      </c>
      <c r="Z32">
        <f t="shared" si="5"/>
        <v>4044</v>
      </c>
      <c r="AA32">
        <f t="shared" si="5"/>
        <v>4652</v>
      </c>
      <c r="AB32">
        <f t="shared" si="5"/>
        <v>5009</v>
      </c>
      <c r="AC32">
        <f t="shared" si="5"/>
        <v>5213</v>
      </c>
      <c r="AD32">
        <f t="shared" si="5"/>
        <v>5327</v>
      </c>
      <c r="AE32">
        <f t="shared" si="5"/>
        <v>5390</v>
      </c>
      <c r="AF32">
        <f t="shared" si="5"/>
        <v>5425</v>
      </c>
    </row>
    <row r="33" spans="8:32" x14ac:dyDescent="0.25">
      <c r="I33" t="s">
        <v>27</v>
      </c>
      <c r="J33">
        <f>($I$42*(1-(EXP(-$J$42*(J32-$K$42)))))</f>
        <v>14.055447337332863</v>
      </c>
      <c r="K33">
        <f t="shared" ref="K33:S33" si="6">($I$42*(1-(EXP(-$J$42*(K32-$K$42)))))</f>
        <v>23.956574149850127</v>
      </c>
      <c r="L33">
        <f t="shared" si="6"/>
        <v>29.390427755002158</v>
      </c>
      <c r="M33">
        <f t="shared" si="6"/>
        <v>32.372589842341064</v>
      </c>
      <c r="N33">
        <f t="shared" si="6"/>
        <v>34.009235096591112</v>
      </c>
      <c r="O33">
        <f t="shared" si="6"/>
        <v>34.907445056281603</v>
      </c>
      <c r="P33">
        <f t="shared" si="6"/>
        <v>35.400393133815285</v>
      </c>
      <c r="Q33">
        <f t="shared" si="6"/>
        <v>35.670928774755957</v>
      </c>
      <c r="R33">
        <f t="shared" si="6"/>
        <v>35.819401882482353</v>
      </c>
      <c r="S33">
        <f t="shared" si="6"/>
        <v>35.900885651649638</v>
      </c>
      <c r="V33" s="1" t="s">
        <v>28</v>
      </c>
      <c r="W33">
        <f>ROUND((726*(J$34*$O$42)),0)</f>
        <v>1002</v>
      </c>
      <c r="X33">
        <f t="shared" ref="X33:AF33" si="7">ROUND((726*(K$34*$O$42)),0)</f>
        <v>4556</v>
      </c>
      <c r="Y33">
        <f t="shared" si="7"/>
        <v>8143</v>
      </c>
      <c r="Z33">
        <f t="shared" si="7"/>
        <v>10714</v>
      </c>
      <c r="AA33">
        <f t="shared" si="7"/>
        <v>12325</v>
      </c>
      <c r="AB33">
        <f t="shared" si="7"/>
        <v>13272</v>
      </c>
      <c r="AC33">
        <f t="shared" si="7"/>
        <v>13812</v>
      </c>
      <c r="AD33">
        <f t="shared" si="7"/>
        <v>14114</v>
      </c>
      <c r="AE33">
        <f t="shared" si="7"/>
        <v>14281</v>
      </c>
      <c r="AF33">
        <f t="shared" si="7"/>
        <v>14374</v>
      </c>
    </row>
    <row r="34" spans="8:32" x14ac:dyDescent="0.25">
      <c r="I34" t="s">
        <v>29</v>
      </c>
      <c r="J34">
        <f>($L$42*(J33^$M$42))</f>
        <v>50.937414914046251</v>
      </c>
      <c r="K34">
        <f t="shared" ref="K34:S34" si="8">($L$42*(K33^$M$42))</f>
        <v>231.59235348951486</v>
      </c>
      <c r="L34">
        <f t="shared" si="8"/>
        <v>413.86891362343152</v>
      </c>
      <c r="M34">
        <f t="shared" si="8"/>
        <v>544.58035993813144</v>
      </c>
      <c r="N34">
        <f t="shared" si="8"/>
        <v>626.45968239324498</v>
      </c>
      <c r="O34">
        <f t="shared" si="8"/>
        <v>674.59843697184101</v>
      </c>
      <c r="P34">
        <f t="shared" si="8"/>
        <v>702.00627291608714</v>
      </c>
      <c r="Q34">
        <f t="shared" si="8"/>
        <v>717.34979179850006</v>
      </c>
      <c r="R34">
        <f t="shared" si="8"/>
        <v>725.86204441214443</v>
      </c>
      <c r="S34">
        <f t="shared" si="8"/>
        <v>730.56135072210827</v>
      </c>
      <c r="V34" t="s">
        <v>30</v>
      </c>
    </row>
    <row r="35" spans="8:32" x14ac:dyDescent="0.25">
      <c r="H35">
        <v>100</v>
      </c>
      <c r="I35" t="s">
        <v>31</v>
      </c>
      <c r="J35">
        <f>($H$35*(EXP(-$N$42*J32)))</f>
        <v>83.527021141127193</v>
      </c>
      <c r="K35">
        <f t="shared" ref="K35:S35" si="9">($H$35*(EXP(-$N$42*K32)))</f>
        <v>58.274825237398964</v>
      </c>
      <c r="L35">
        <f t="shared" si="9"/>
        <v>40.656965974059915</v>
      </c>
      <c r="M35">
        <f t="shared" si="9"/>
        <v>28.365402649977039</v>
      </c>
      <c r="N35">
        <f t="shared" si="9"/>
        <v>19.789869908361471</v>
      </c>
      <c r="O35">
        <f t="shared" si="9"/>
        <v>13.806923731089283</v>
      </c>
      <c r="P35">
        <f t="shared" si="9"/>
        <v>9.632763823049304</v>
      </c>
      <c r="Q35">
        <f t="shared" si="9"/>
        <v>6.7205512739749782</v>
      </c>
      <c r="R35">
        <f t="shared" si="9"/>
        <v>4.6887695219988483</v>
      </c>
      <c r="S35">
        <f t="shared" si="9"/>
        <v>3.2712434939019817</v>
      </c>
    </row>
    <row r="36" spans="8:32" x14ac:dyDescent="0.25">
      <c r="I36" t="s">
        <v>32</v>
      </c>
      <c r="J36">
        <f>(J34*J35)</f>
        <v>4254.650532399909</v>
      </c>
      <c r="K36">
        <f t="shared" ref="K36:S36" si="10">(K34*K35)</f>
        <v>13496.003925919404</v>
      </c>
      <c r="L36">
        <f t="shared" si="10"/>
        <v>16826.654338908997</v>
      </c>
      <c r="M36">
        <f t="shared" si="10"/>
        <v>15447.241184914523</v>
      </c>
      <c r="N36">
        <f t="shared" si="10"/>
        <v>12397.555617395763</v>
      </c>
      <c r="O36">
        <f t="shared" si="10"/>
        <v>9314.1291683822492</v>
      </c>
      <c r="P36">
        <f t="shared" si="10"/>
        <v>6762.2606292997607</v>
      </c>
      <c r="Q36">
        <f t="shared" si="10"/>
        <v>4820.9860571570953</v>
      </c>
      <c r="R36">
        <f t="shared" si="10"/>
        <v>3403.399831015437</v>
      </c>
      <c r="S36">
        <f t="shared" si="10"/>
        <v>2389.8440654459405</v>
      </c>
      <c r="T36" t="s">
        <v>33</v>
      </c>
      <c r="U36">
        <f>SUM(J36:S36)</f>
        <v>89112.725350839086</v>
      </c>
      <c r="W36" s="12">
        <f>SUM(W6:W30)*SUM(W32:W33)</f>
        <v>3117331680</v>
      </c>
    </row>
    <row r="37" spans="8:32" x14ac:dyDescent="0.25">
      <c r="I37" t="s">
        <v>34</v>
      </c>
      <c r="J37">
        <f>(J36/$U$36)</f>
        <v>4.7744589963433851E-2</v>
      </c>
      <c r="K37">
        <f t="shared" ref="K37:S37" si="11">(K36/$U$36)</f>
        <v>0.15144867214850954</v>
      </c>
      <c r="L37">
        <f t="shared" si="11"/>
        <v>0.18882437129671467</v>
      </c>
      <c r="M37">
        <f t="shared" si="11"/>
        <v>0.17334495296938049</v>
      </c>
      <c r="N37">
        <f t="shared" si="11"/>
        <v>0.13912216878774911</v>
      </c>
      <c r="O37">
        <f t="shared" si="11"/>
        <v>0.10452075314397898</v>
      </c>
      <c r="P37">
        <f t="shared" si="11"/>
        <v>7.5884343147138267E-2</v>
      </c>
      <c r="Q37">
        <f t="shared" si="11"/>
        <v>5.4099861026320868E-2</v>
      </c>
      <c r="R37">
        <f t="shared" si="11"/>
        <v>3.8192074337488439E-2</v>
      </c>
      <c r="S37">
        <f t="shared" si="11"/>
        <v>2.6818213179285708E-2</v>
      </c>
      <c r="W37">
        <v>0.473191152</v>
      </c>
      <c r="X37">
        <v>1.3661529029999999</v>
      </c>
      <c r="Y37">
        <v>2.051199279</v>
      </c>
      <c r="Z37">
        <v>2.4856530480000001</v>
      </c>
      <c r="AA37">
        <v>2.7417251679999999</v>
      </c>
      <c r="AB37">
        <v>2.8874948530000002</v>
      </c>
      <c r="AC37">
        <v>2.9692620019999998</v>
      </c>
      <c r="AD37">
        <v>3.014562379</v>
      </c>
      <c r="AE37">
        <v>3.0394833000000001</v>
      </c>
      <c r="AF37">
        <v>3.0533144540000001</v>
      </c>
    </row>
    <row r="38" spans="8:32" x14ac:dyDescent="0.25">
      <c r="W38" t="s">
        <v>164</v>
      </c>
    </row>
    <row r="39" spans="8:32" x14ac:dyDescent="0.25">
      <c r="W39">
        <f>W37*5</f>
        <v>2.3659557599999999</v>
      </c>
      <c r="X39">
        <f t="shared" ref="X39:AF39" si="12">X37*5</f>
        <v>6.8307645149999994</v>
      </c>
      <c r="Y39">
        <f t="shared" si="12"/>
        <v>10.255996395</v>
      </c>
      <c r="Z39">
        <f t="shared" si="12"/>
        <v>12.42826524</v>
      </c>
      <c r="AA39">
        <f t="shared" si="12"/>
        <v>13.70862584</v>
      </c>
      <c r="AB39">
        <f t="shared" si="12"/>
        <v>14.437474265000001</v>
      </c>
      <c r="AC39">
        <f t="shared" si="12"/>
        <v>14.84631001</v>
      </c>
      <c r="AD39">
        <f t="shared" si="12"/>
        <v>15.072811895000001</v>
      </c>
      <c r="AE39">
        <f t="shared" si="12"/>
        <v>15.197416500000001</v>
      </c>
      <c r="AF39">
        <f t="shared" si="12"/>
        <v>15.266572270000001</v>
      </c>
    </row>
    <row r="40" spans="8:32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</row>
    <row r="41" spans="8:32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</row>
    <row r="42" spans="8:32" x14ac:dyDescent="0.25">
      <c r="I42">
        <v>36</v>
      </c>
      <c r="J42">
        <v>0.3</v>
      </c>
      <c r="K42">
        <v>-0.65</v>
      </c>
      <c r="L42">
        <v>2.8000000000000001E-2</v>
      </c>
      <c r="M42">
        <v>2.84</v>
      </c>
      <c r="N42">
        <v>0.18</v>
      </c>
      <c r="O42">
        <v>2.7099999999999999E-2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72"/>
  <sheetViews>
    <sheetView topLeftCell="F1" zoomScale="75" zoomScaleNormal="75" workbookViewId="0">
      <selection activeCell="W42" sqref="W42:AF42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78</v>
      </c>
      <c r="C1" t="s">
        <v>79</v>
      </c>
    </row>
    <row r="2" spans="1:32" x14ac:dyDescent="0.25">
      <c r="A2" t="s">
        <v>2</v>
      </c>
      <c r="B2">
        <v>17</v>
      </c>
    </row>
    <row r="3" spans="1:32" x14ac:dyDescent="0.25">
      <c r="A3" t="s">
        <v>3</v>
      </c>
      <c r="B3">
        <v>1630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5.5963784004212109E-3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9.1220967926865733</v>
      </c>
      <c r="J6">
        <f>($H6*J$37)</f>
        <v>0.93481848949299862</v>
      </c>
      <c r="K6">
        <f t="shared" ref="K6:S21" si="0">($H6*K$37)</f>
        <v>1.7472253200018255</v>
      </c>
      <c r="L6">
        <f t="shared" si="0"/>
        <v>1.7941417533392452</v>
      </c>
      <c r="M6">
        <f t="shared" si="0"/>
        <v>1.4736891478837404</v>
      </c>
      <c r="N6">
        <f t="shared" si="0"/>
        <v>1.0942251705957919</v>
      </c>
      <c r="O6">
        <f t="shared" si="0"/>
        <v>0.77324529333461334</v>
      </c>
      <c r="P6">
        <f t="shared" si="0"/>
        <v>0.53282611437445337</v>
      </c>
      <c r="Q6">
        <f t="shared" si="0"/>
        <v>0.36238840265622535</v>
      </c>
      <c r="R6">
        <f t="shared" si="0"/>
        <v>0.24478568650618784</v>
      </c>
      <c r="S6">
        <f t="shared" si="0"/>
        <v>0.16475141450149175</v>
      </c>
      <c r="V6" s="1">
        <v>1</v>
      </c>
      <c r="W6">
        <f>ROUND(((J6/J$34)*1000000),0)</f>
        <v>4425</v>
      </c>
      <c r="X6">
        <f t="shared" ref="X6:AF21" si="1">ROUND(((K6/K$34)*1000000),0)</f>
        <v>2966</v>
      </c>
      <c r="Y6">
        <f t="shared" si="1"/>
        <v>1988</v>
      </c>
      <c r="Z6">
        <f t="shared" si="1"/>
        <v>1333</v>
      </c>
      <c r="AA6">
        <f t="shared" si="1"/>
        <v>893</v>
      </c>
      <c r="AB6">
        <f t="shared" si="1"/>
        <v>599</v>
      </c>
      <c r="AC6">
        <f t="shared" si="1"/>
        <v>401</v>
      </c>
      <c r="AD6">
        <f t="shared" si="1"/>
        <v>269</v>
      </c>
      <c r="AE6">
        <f t="shared" si="1"/>
        <v>180</v>
      </c>
      <c r="AF6">
        <f t="shared" si="1"/>
        <v>121</v>
      </c>
    </row>
    <row r="7" spans="1:32" x14ac:dyDescent="0.25">
      <c r="A7" s="1">
        <v>2</v>
      </c>
      <c r="B7">
        <v>1.1192756800842422E-2</v>
      </c>
      <c r="C7">
        <v>0.1</v>
      </c>
      <c r="D7">
        <v>0.9</v>
      </c>
      <c r="E7" s="2">
        <v>0</v>
      </c>
      <c r="F7" s="2">
        <v>0</v>
      </c>
      <c r="G7" s="2">
        <v>0</v>
      </c>
      <c r="H7">
        <f t="shared" ref="H7:H30" si="2">(B7*$B$3)</f>
        <v>18.244193585373147</v>
      </c>
      <c r="J7">
        <f t="shared" ref="J7:S30" si="3">($H7*J$37)</f>
        <v>1.8696369789859972</v>
      </c>
      <c r="K7">
        <f t="shared" si="0"/>
        <v>3.494450640003651</v>
      </c>
      <c r="L7">
        <f t="shared" si="0"/>
        <v>3.5882835066784904</v>
      </c>
      <c r="M7">
        <f t="shared" si="0"/>
        <v>2.9473782957674808</v>
      </c>
      <c r="N7">
        <f t="shared" si="0"/>
        <v>2.1884503411915839</v>
      </c>
      <c r="O7">
        <f t="shared" si="0"/>
        <v>1.5464905866692267</v>
      </c>
      <c r="P7">
        <f t="shared" si="0"/>
        <v>1.0656522287489067</v>
      </c>
      <c r="Q7">
        <f t="shared" si="0"/>
        <v>0.7247768053124507</v>
      </c>
      <c r="R7">
        <f t="shared" si="0"/>
        <v>0.48957137301237569</v>
      </c>
      <c r="S7">
        <f t="shared" si="0"/>
        <v>0.3295028290029835</v>
      </c>
      <c r="V7" s="1">
        <v>2</v>
      </c>
      <c r="W7">
        <f t="shared" ref="W7:AF30" si="4">ROUND(((J7/J$34)*1000000),0)</f>
        <v>8850</v>
      </c>
      <c r="X7">
        <f t="shared" si="1"/>
        <v>5933</v>
      </c>
      <c r="Y7">
        <f t="shared" si="1"/>
        <v>3977</v>
      </c>
      <c r="Z7">
        <f t="shared" si="1"/>
        <v>2666</v>
      </c>
      <c r="AA7">
        <f t="shared" si="1"/>
        <v>1787</v>
      </c>
      <c r="AB7">
        <f t="shared" si="1"/>
        <v>1198</v>
      </c>
      <c r="AC7">
        <f t="shared" si="1"/>
        <v>803</v>
      </c>
      <c r="AD7">
        <f t="shared" si="1"/>
        <v>538</v>
      </c>
      <c r="AE7">
        <f t="shared" si="1"/>
        <v>361</v>
      </c>
      <c r="AF7">
        <f t="shared" si="1"/>
        <v>242</v>
      </c>
    </row>
    <row r="8" spans="1:32" x14ac:dyDescent="0.25">
      <c r="A8" s="1">
        <v>3</v>
      </c>
      <c r="B8">
        <v>3.6572086271153263E-2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59.612500621979819</v>
      </c>
      <c r="J8">
        <f t="shared" si="3"/>
        <v>6.1089976408732385</v>
      </c>
      <c r="K8">
        <f t="shared" si="0"/>
        <v>11.418040483724392</v>
      </c>
      <c r="L8">
        <f t="shared" si="0"/>
        <v>11.724637308453358</v>
      </c>
      <c r="M8">
        <f t="shared" si="0"/>
        <v>9.6304936508957351</v>
      </c>
      <c r="N8">
        <f t="shared" si="0"/>
        <v>7.15071327844535</v>
      </c>
      <c r="O8">
        <f t="shared" si="0"/>
        <v>5.0531239228691653</v>
      </c>
      <c r="P8">
        <f t="shared" si="0"/>
        <v>3.4819951811977603</v>
      </c>
      <c r="Q8">
        <f t="shared" si="0"/>
        <v>2.3681922445793502</v>
      </c>
      <c r="R8">
        <f t="shared" si="0"/>
        <v>1.5996636760970244</v>
      </c>
      <c r="S8">
        <f t="shared" si="0"/>
        <v>1.0766432348444477</v>
      </c>
      <c r="V8" s="1">
        <v>3</v>
      </c>
      <c r="W8">
        <f t="shared" si="4"/>
        <v>28919</v>
      </c>
      <c r="X8">
        <f t="shared" si="1"/>
        <v>19385</v>
      </c>
      <c r="Y8">
        <f t="shared" si="1"/>
        <v>12994</v>
      </c>
      <c r="Z8">
        <f t="shared" si="1"/>
        <v>8710</v>
      </c>
      <c r="AA8">
        <f t="shared" si="1"/>
        <v>5839</v>
      </c>
      <c r="AB8">
        <f t="shared" si="1"/>
        <v>3914</v>
      </c>
      <c r="AC8">
        <f t="shared" si="1"/>
        <v>2623</v>
      </c>
      <c r="AD8">
        <f t="shared" si="1"/>
        <v>1759</v>
      </c>
      <c r="AE8">
        <f t="shared" si="1"/>
        <v>1179</v>
      </c>
      <c r="AF8">
        <f t="shared" si="1"/>
        <v>790</v>
      </c>
    </row>
    <row r="9" spans="1:32" x14ac:dyDescent="0.25">
      <c r="A9" s="1">
        <v>4</v>
      </c>
      <c r="B9">
        <v>5.3906912576544855E-2</v>
      </c>
      <c r="C9">
        <v>0</v>
      </c>
      <c r="D9">
        <v>0</v>
      </c>
      <c r="E9">
        <v>0.1</v>
      </c>
      <c r="F9">
        <v>0.9</v>
      </c>
      <c r="G9" s="2">
        <v>0</v>
      </c>
      <c r="H9">
        <f t="shared" si="2"/>
        <v>87.868267499768109</v>
      </c>
      <c r="J9">
        <f t="shared" si="3"/>
        <v>9.0046052969263037</v>
      </c>
      <c r="K9">
        <f t="shared" si="0"/>
        <v>16.830084715103432</v>
      </c>
      <c r="L9">
        <f t="shared" si="0"/>
        <v>17.28200556272396</v>
      </c>
      <c r="M9">
        <f t="shared" si="0"/>
        <v>14.19525742826691</v>
      </c>
      <c r="N9">
        <f t="shared" si="0"/>
        <v>10.540084388489998</v>
      </c>
      <c r="O9">
        <f t="shared" si="0"/>
        <v>7.4482573274309862</v>
      </c>
      <c r="P9">
        <f t="shared" si="0"/>
        <v>5.1324282796749259</v>
      </c>
      <c r="Q9">
        <f t="shared" si="0"/>
        <v>3.4906931845910485</v>
      </c>
      <c r="R9">
        <f t="shared" si="0"/>
        <v>2.3578892737998944</v>
      </c>
      <c r="S9">
        <f t="shared" si="0"/>
        <v>1.5869620427606494</v>
      </c>
      <c r="V9" s="1">
        <v>4</v>
      </c>
      <c r="W9">
        <f t="shared" si="4"/>
        <v>42626</v>
      </c>
      <c r="X9">
        <f t="shared" si="1"/>
        <v>28573</v>
      </c>
      <c r="Y9">
        <f t="shared" si="1"/>
        <v>19153</v>
      </c>
      <c r="Z9">
        <f t="shared" si="1"/>
        <v>12839</v>
      </c>
      <c r="AA9">
        <f t="shared" si="1"/>
        <v>8606</v>
      </c>
      <c r="AB9">
        <f t="shared" si="1"/>
        <v>5769</v>
      </c>
      <c r="AC9">
        <f t="shared" si="1"/>
        <v>3867</v>
      </c>
      <c r="AD9">
        <f t="shared" si="1"/>
        <v>2592</v>
      </c>
      <c r="AE9">
        <f t="shared" si="1"/>
        <v>1738</v>
      </c>
      <c r="AF9">
        <f t="shared" si="1"/>
        <v>1165</v>
      </c>
    </row>
    <row r="10" spans="1:32" x14ac:dyDescent="0.25">
      <c r="A10" s="1">
        <v>5</v>
      </c>
      <c r="B10">
        <v>3.6837188759584416E-2</v>
      </c>
      <c r="C10">
        <v>0</v>
      </c>
      <c r="D10">
        <v>0</v>
      </c>
      <c r="E10">
        <v>0.1</v>
      </c>
      <c r="F10">
        <v>0.9</v>
      </c>
      <c r="G10" s="2">
        <v>0</v>
      </c>
      <c r="H10">
        <f t="shared" si="2"/>
        <v>60.044617678122599</v>
      </c>
      <c r="J10">
        <f t="shared" si="3"/>
        <v>6.1532803340837967</v>
      </c>
      <c r="K10">
        <f t="shared" si="0"/>
        <v>11.500807185158937</v>
      </c>
      <c r="L10">
        <f t="shared" si="0"/>
        <v>11.809626458467351</v>
      </c>
      <c r="M10">
        <f t="shared" si="0"/>
        <v>9.7003028439711283</v>
      </c>
      <c r="N10">
        <f t="shared" si="0"/>
        <v>7.202547124349536</v>
      </c>
      <c r="O10">
        <f t="shared" si="0"/>
        <v>5.0897528347767755</v>
      </c>
      <c r="P10">
        <f t="shared" si="0"/>
        <v>3.5072353488052861</v>
      </c>
      <c r="Q10">
        <f t="shared" si="0"/>
        <v>2.3853587155448452</v>
      </c>
      <c r="R10">
        <f t="shared" si="0"/>
        <v>1.6112592634540612</v>
      </c>
      <c r="S10">
        <f t="shared" si="0"/>
        <v>1.0844475695108831</v>
      </c>
      <c r="V10" s="1">
        <v>5</v>
      </c>
      <c r="W10">
        <f t="shared" si="4"/>
        <v>29128</v>
      </c>
      <c r="X10">
        <f t="shared" si="1"/>
        <v>19525</v>
      </c>
      <c r="Y10">
        <f t="shared" si="1"/>
        <v>13088</v>
      </c>
      <c r="Z10">
        <f t="shared" si="1"/>
        <v>8773</v>
      </c>
      <c r="AA10">
        <f t="shared" si="1"/>
        <v>5881</v>
      </c>
      <c r="AB10">
        <f t="shared" si="1"/>
        <v>3942</v>
      </c>
      <c r="AC10">
        <f t="shared" si="1"/>
        <v>2642</v>
      </c>
      <c r="AD10">
        <f t="shared" si="1"/>
        <v>1771</v>
      </c>
      <c r="AE10">
        <f t="shared" si="1"/>
        <v>1187</v>
      </c>
      <c r="AF10">
        <f t="shared" si="1"/>
        <v>796</v>
      </c>
    </row>
    <row r="11" spans="1:32" x14ac:dyDescent="0.25">
      <c r="A11" s="1">
        <v>6</v>
      </c>
      <c r="B11">
        <v>3.3578270402527269E-2</v>
      </c>
      <c r="C11">
        <v>0</v>
      </c>
      <c r="D11">
        <v>0.1</v>
      </c>
      <c r="E11">
        <v>0.9</v>
      </c>
      <c r="F11" s="2">
        <v>0</v>
      </c>
      <c r="G11" s="2">
        <v>0</v>
      </c>
      <c r="H11">
        <f t="shared" si="2"/>
        <v>54.732580756119447</v>
      </c>
      <c r="J11">
        <f t="shared" si="3"/>
        <v>5.6089109369579928</v>
      </c>
      <c r="K11">
        <f t="shared" si="0"/>
        <v>10.483351920010955</v>
      </c>
      <c r="L11">
        <f t="shared" si="0"/>
        <v>10.764850520035472</v>
      </c>
      <c r="M11">
        <f t="shared" si="0"/>
        <v>8.8421348873024446</v>
      </c>
      <c r="N11">
        <f t="shared" si="0"/>
        <v>6.5653510235747525</v>
      </c>
      <c r="O11">
        <f t="shared" si="0"/>
        <v>4.6394717600076811</v>
      </c>
      <c r="P11">
        <f t="shared" si="0"/>
        <v>3.1969566862467205</v>
      </c>
      <c r="Q11">
        <f t="shared" si="0"/>
        <v>2.1743304159373524</v>
      </c>
      <c r="R11">
        <f t="shared" si="0"/>
        <v>1.4687141190371271</v>
      </c>
      <c r="S11">
        <f t="shared" si="0"/>
        <v>0.98850848700895066</v>
      </c>
      <c r="V11" s="1">
        <v>6</v>
      </c>
      <c r="W11">
        <f t="shared" si="4"/>
        <v>26551</v>
      </c>
      <c r="X11">
        <f t="shared" si="1"/>
        <v>17798</v>
      </c>
      <c r="Y11">
        <f t="shared" si="1"/>
        <v>11930</v>
      </c>
      <c r="Z11">
        <f t="shared" si="1"/>
        <v>7997</v>
      </c>
      <c r="AA11">
        <f t="shared" si="1"/>
        <v>5361</v>
      </c>
      <c r="AB11">
        <f t="shared" si="1"/>
        <v>3593</v>
      </c>
      <c r="AC11">
        <f t="shared" si="1"/>
        <v>2409</v>
      </c>
      <c r="AD11">
        <f t="shared" si="1"/>
        <v>1615</v>
      </c>
      <c r="AE11">
        <f t="shared" si="1"/>
        <v>1082</v>
      </c>
      <c r="AF11">
        <f t="shared" si="1"/>
        <v>725</v>
      </c>
    </row>
    <row r="12" spans="1:32" x14ac:dyDescent="0.25">
      <c r="A12" s="1">
        <v>7</v>
      </c>
      <c r="B12">
        <v>4.8224670154988207E-2</v>
      </c>
      <c r="C12">
        <v>0</v>
      </c>
      <c r="D12">
        <v>0</v>
      </c>
      <c r="E12">
        <v>0.1</v>
      </c>
      <c r="F12">
        <v>0.9</v>
      </c>
      <c r="G12" s="2">
        <v>0</v>
      </c>
      <c r="H12">
        <f t="shared" si="2"/>
        <v>78.606212352630777</v>
      </c>
      <c r="J12">
        <f t="shared" si="3"/>
        <v>8.0554440899119921</v>
      </c>
      <c r="K12">
        <f t="shared" si="0"/>
        <v>15.056052095617764</v>
      </c>
      <c r="L12">
        <f t="shared" si="0"/>
        <v>15.460336681230356</v>
      </c>
      <c r="M12">
        <f t="shared" si="0"/>
        <v>12.698957787116411</v>
      </c>
      <c r="N12">
        <f t="shared" si="0"/>
        <v>9.4290707582060822</v>
      </c>
      <c r="O12">
        <f t="shared" si="0"/>
        <v>6.6631482991129127</v>
      </c>
      <c r="P12">
        <f t="shared" si="0"/>
        <v>4.5914271296840967</v>
      </c>
      <c r="Q12">
        <f t="shared" si="0"/>
        <v>3.1227447351977102</v>
      </c>
      <c r="R12">
        <f t="shared" si="0"/>
        <v>2.1093478935475085</v>
      </c>
      <c r="S12">
        <f t="shared" si="0"/>
        <v>1.4196828830059447</v>
      </c>
      <c r="V12" s="1">
        <v>7</v>
      </c>
      <c r="W12">
        <f t="shared" si="4"/>
        <v>38133</v>
      </c>
      <c r="X12">
        <f t="shared" si="1"/>
        <v>25561</v>
      </c>
      <c r="Y12">
        <f t="shared" si="1"/>
        <v>17134</v>
      </c>
      <c r="Z12">
        <f t="shared" si="1"/>
        <v>11485</v>
      </c>
      <c r="AA12">
        <f t="shared" si="1"/>
        <v>7699</v>
      </c>
      <c r="AB12">
        <f t="shared" si="1"/>
        <v>5161</v>
      </c>
      <c r="AC12">
        <f t="shared" si="1"/>
        <v>3459</v>
      </c>
      <c r="AD12">
        <f t="shared" si="1"/>
        <v>2319</v>
      </c>
      <c r="AE12">
        <f t="shared" si="1"/>
        <v>1554</v>
      </c>
      <c r="AF12">
        <f t="shared" si="1"/>
        <v>1042</v>
      </c>
    </row>
    <row r="13" spans="1:32" x14ac:dyDescent="0.25">
      <c r="A13" s="1">
        <v>8</v>
      </c>
      <c r="B13">
        <v>2.2385513601684844E-2</v>
      </c>
      <c r="C13">
        <v>0.1</v>
      </c>
      <c r="D13">
        <v>0.9</v>
      </c>
      <c r="E13" s="2">
        <v>0</v>
      </c>
      <c r="F13" s="2">
        <v>0</v>
      </c>
      <c r="G13" s="2">
        <v>0</v>
      </c>
      <c r="H13">
        <f t="shared" si="2"/>
        <v>36.488387170746293</v>
      </c>
      <c r="J13">
        <f t="shared" si="3"/>
        <v>3.7392739579719945</v>
      </c>
      <c r="K13">
        <f t="shared" si="0"/>
        <v>6.988901280007302</v>
      </c>
      <c r="L13">
        <f t="shared" si="0"/>
        <v>7.1765670133569808</v>
      </c>
      <c r="M13">
        <f t="shared" si="0"/>
        <v>5.8947565915349616</v>
      </c>
      <c r="N13">
        <f t="shared" si="0"/>
        <v>4.3769006823831678</v>
      </c>
      <c r="O13">
        <f t="shared" si="0"/>
        <v>3.0929811733384533</v>
      </c>
      <c r="P13">
        <f t="shared" si="0"/>
        <v>2.1313044574978135</v>
      </c>
      <c r="Q13">
        <f t="shared" si="0"/>
        <v>1.4495536106249014</v>
      </c>
      <c r="R13">
        <f t="shared" si="0"/>
        <v>0.97914274602475138</v>
      </c>
      <c r="S13">
        <f t="shared" si="0"/>
        <v>0.659005658005967</v>
      </c>
      <c r="V13" s="1">
        <v>8</v>
      </c>
      <c r="W13">
        <f t="shared" si="4"/>
        <v>17701</v>
      </c>
      <c r="X13">
        <f t="shared" si="1"/>
        <v>11865</v>
      </c>
      <c r="Y13">
        <f t="shared" si="1"/>
        <v>7954</v>
      </c>
      <c r="Z13">
        <f t="shared" si="1"/>
        <v>5331</v>
      </c>
      <c r="AA13">
        <f t="shared" si="1"/>
        <v>3574</v>
      </c>
      <c r="AB13">
        <f t="shared" si="1"/>
        <v>2396</v>
      </c>
      <c r="AC13">
        <f t="shared" si="1"/>
        <v>1606</v>
      </c>
      <c r="AD13">
        <f t="shared" si="1"/>
        <v>1076</v>
      </c>
      <c r="AE13">
        <f t="shared" si="1"/>
        <v>722</v>
      </c>
      <c r="AF13">
        <f t="shared" si="1"/>
        <v>484</v>
      </c>
    </row>
    <row r="14" spans="1:32" x14ac:dyDescent="0.25">
      <c r="A14" s="1">
        <v>9</v>
      </c>
      <c r="B14">
        <v>1.5566085617065621E-2</v>
      </c>
      <c r="C14">
        <v>0.1</v>
      </c>
      <c r="D14">
        <v>0.9</v>
      </c>
      <c r="E14" s="2">
        <v>0</v>
      </c>
      <c r="F14" s="2">
        <v>0</v>
      </c>
      <c r="G14" s="2">
        <v>0</v>
      </c>
      <c r="H14">
        <f t="shared" si="2"/>
        <v>25.372719555816964</v>
      </c>
      <c r="J14">
        <f t="shared" si="3"/>
        <v>2.6001573879937716</v>
      </c>
      <c r="K14">
        <f t="shared" si="0"/>
        <v>4.8598320158991184</v>
      </c>
      <c r="L14">
        <f t="shared" si="0"/>
        <v>4.9903280556455831</v>
      </c>
      <c r="M14">
        <f t="shared" si="0"/>
        <v>4.0990029278885505</v>
      </c>
      <c r="N14">
        <f t="shared" si="0"/>
        <v>3.0435402096041901</v>
      </c>
      <c r="O14">
        <f t="shared" si="0"/>
        <v>2.1507484980168057</v>
      </c>
      <c r="P14">
        <f t="shared" si="0"/>
        <v>1.4820329009090758</v>
      </c>
      <c r="Q14">
        <f t="shared" si="0"/>
        <v>1.0079677424875144</v>
      </c>
      <c r="R14">
        <f t="shared" si="0"/>
        <v>0.68086084988476103</v>
      </c>
      <c r="S14">
        <f t="shared" si="0"/>
        <v>0.45824896748759308</v>
      </c>
      <c r="V14" s="1">
        <v>9</v>
      </c>
      <c r="W14">
        <f t="shared" si="4"/>
        <v>12309</v>
      </c>
      <c r="X14">
        <f t="shared" si="1"/>
        <v>8251</v>
      </c>
      <c r="Y14">
        <f t="shared" si="1"/>
        <v>5531</v>
      </c>
      <c r="Z14">
        <f t="shared" si="1"/>
        <v>3707</v>
      </c>
      <c r="AA14">
        <f t="shared" si="1"/>
        <v>2485</v>
      </c>
      <c r="AB14">
        <f t="shared" si="1"/>
        <v>1666</v>
      </c>
      <c r="AC14">
        <f t="shared" si="1"/>
        <v>1117</v>
      </c>
      <c r="AD14">
        <f t="shared" si="1"/>
        <v>748</v>
      </c>
      <c r="AE14">
        <f t="shared" si="1"/>
        <v>502</v>
      </c>
      <c r="AF14">
        <f t="shared" si="1"/>
        <v>336</v>
      </c>
    </row>
    <row r="15" spans="1:32" x14ac:dyDescent="0.25">
      <c r="A15" s="1">
        <v>10</v>
      </c>
      <c r="B15">
        <v>7.0071965036330841E-2</v>
      </c>
      <c r="C15">
        <v>0</v>
      </c>
      <c r="D15">
        <v>0.1</v>
      </c>
      <c r="E15">
        <v>0.9</v>
      </c>
      <c r="F15" s="2">
        <v>0</v>
      </c>
      <c r="G15" s="2">
        <v>0</v>
      </c>
      <c r="H15">
        <f t="shared" si="2"/>
        <v>114.21730300921926</v>
      </c>
      <c r="J15">
        <f t="shared" si="3"/>
        <v>11.704814046551752</v>
      </c>
      <c r="K15">
        <f t="shared" si="0"/>
        <v>21.876918030515071</v>
      </c>
      <c r="L15">
        <f t="shared" si="0"/>
        <v>22.464356270252679</v>
      </c>
      <c r="M15">
        <f t="shared" si="0"/>
        <v>18.451985740842233</v>
      </c>
      <c r="N15">
        <f t="shared" si="0"/>
        <v>13.700736871204167</v>
      </c>
      <c r="O15">
        <f t="shared" si="0"/>
        <v>9.6817643987355027</v>
      </c>
      <c r="P15">
        <f t="shared" si="0"/>
        <v>6.6714882707146126</v>
      </c>
      <c r="Q15">
        <f t="shared" si="0"/>
        <v>4.5374464812078434</v>
      </c>
      <c r="R15">
        <f t="shared" si="0"/>
        <v>3.0649489435819506</v>
      </c>
      <c r="S15">
        <f t="shared" si="0"/>
        <v>2.0628439556134532</v>
      </c>
      <c r="V15" s="1">
        <v>10</v>
      </c>
      <c r="W15">
        <f t="shared" si="4"/>
        <v>55408</v>
      </c>
      <c r="X15">
        <f t="shared" si="1"/>
        <v>37141</v>
      </c>
      <c r="Y15">
        <f t="shared" si="1"/>
        <v>24896</v>
      </c>
      <c r="Z15">
        <f t="shared" si="1"/>
        <v>16689</v>
      </c>
      <c r="AA15">
        <f t="shared" si="1"/>
        <v>11187</v>
      </c>
      <c r="AB15">
        <f t="shared" si="1"/>
        <v>7499</v>
      </c>
      <c r="AC15">
        <f t="shared" si="1"/>
        <v>5026</v>
      </c>
      <c r="AD15">
        <f t="shared" si="1"/>
        <v>3369</v>
      </c>
      <c r="AE15">
        <f t="shared" si="1"/>
        <v>2259</v>
      </c>
      <c r="AF15">
        <f t="shared" si="1"/>
        <v>1514</v>
      </c>
    </row>
    <row r="16" spans="1:32" x14ac:dyDescent="0.25">
      <c r="A16" s="1">
        <v>11</v>
      </c>
      <c r="B16">
        <v>1.8733698090716937E-2</v>
      </c>
      <c r="C16">
        <v>0</v>
      </c>
      <c r="D16">
        <v>0.1</v>
      </c>
      <c r="E16">
        <v>0.9</v>
      </c>
      <c r="F16" s="2">
        <v>0</v>
      </c>
      <c r="G16" s="2">
        <v>0</v>
      </c>
      <c r="H16">
        <f t="shared" si="2"/>
        <v>30.53592788786861</v>
      </c>
      <c r="J16">
        <f t="shared" si="3"/>
        <v>3.1292750594677079</v>
      </c>
      <c r="K16">
        <f t="shared" si="0"/>
        <v>5.8487809971725504</v>
      </c>
      <c r="L16">
        <f t="shared" si="0"/>
        <v>6.0058322604628085</v>
      </c>
      <c r="M16">
        <f t="shared" si="0"/>
        <v>4.9331273907321949</v>
      </c>
      <c r="N16">
        <f t="shared" si="0"/>
        <v>3.6628838371011434</v>
      </c>
      <c r="O16">
        <f t="shared" si="0"/>
        <v>2.588413941828565</v>
      </c>
      <c r="P16">
        <f t="shared" si="0"/>
        <v>1.7836184130775616</v>
      </c>
      <c r="Q16">
        <f t="shared" si="0"/>
        <v>1.2130836125069608</v>
      </c>
      <c r="R16">
        <f t="shared" si="0"/>
        <v>0.81941227340714862</v>
      </c>
      <c r="S16">
        <f t="shared" si="0"/>
        <v>0.5515001021119682</v>
      </c>
      <c r="V16" s="1">
        <v>11</v>
      </c>
      <c r="W16">
        <f t="shared" si="4"/>
        <v>14813</v>
      </c>
      <c r="X16">
        <f t="shared" si="1"/>
        <v>9930</v>
      </c>
      <c r="Y16">
        <f t="shared" si="1"/>
        <v>6656</v>
      </c>
      <c r="Z16">
        <f t="shared" si="1"/>
        <v>4462</v>
      </c>
      <c r="AA16">
        <f t="shared" si="1"/>
        <v>2991</v>
      </c>
      <c r="AB16">
        <f t="shared" si="1"/>
        <v>2005</v>
      </c>
      <c r="AC16">
        <f t="shared" si="1"/>
        <v>1344</v>
      </c>
      <c r="AD16">
        <f t="shared" si="1"/>
        <v>901</v>
      </c>
      <c r="AE16">
        <f t="shared" si="1"/>
        <v>604</v>
      </c>
      <c r="AF16">
        <f t="shared" si="1"/>
        <v>405</v>
      </c>
    </row>
    <row r="17" spans="1:32" x14ac:dyDescent="0.25">
      <c r="A17" s="1">
        <v>12</v>
      </c>
      <c r="B17">
        <v>3.8631708481931246E-2</v>
      </c>
      <c r="C17">
        <v>0</v>
      </c>
      <c r="D17">
        <v>0.1</v>
      </c>
      <c r="E17">
        <v>0.9</v>
      </c>
      <c r="F17" s="2">
        <v>0</v>
      </c>
      <c r="G17" s="2">
        <v>0</v>
      </c>
      <c r="H17">
        <f t="shared" si="2"/>
        <v>62.96968482554793</v>
      </c>
      <c r="J17">
        <f t="shared" si="3"/>
        <v>6.4530367294132116</v>
      </c>
      <c r="K17">
        <f t="shared" si="0"/>
        <v>12.061067780813268</v>
      </c>
      <c r="L17">
        <f t="shared" si="0"/>
        <v>12.38493115209044</v>
      </c>
      <c r="M17">
        <f t="shared" si="0"/>
        <v>10.172852062638476</v>
      </c>
      <c r="N17">
        <f t="shared" si="0"/>
        <v>7.5534184394798141</v>
      </c>
      <c r="O17">
        <f t="shared" si="0"/>
        <v>5.33769960138505</v>
      </c>
      <c r="P17">
        <f t="shared" si="0"/>
        <v>3.6780899448337494</v>
      </c>
      <c r="Q17">
        <f t="shared" si="0"/>
        <v>2.5015612110135961</v>
      </c>
      <c r="R17">
        <f t="shared" si="0"/>
        <v>1.6897515866591004</v>
      </c>
      <c r="S17">
        <f t="shared" si="0"/>
        <v>1.1372763172212259</v>
      </c>
      <c r="V17" s="1">
        <v>12</v>
      </c>
      <c r="W17">
        <f t="shared" si="4"/>
        <v>30547</v>
      </c>
      <c r="X17">
        <f t="shared" si="1"/>
        <v>20476</v>
      </c>
      <c r="Y17">
        <f t="shared" si="1"/>
        <v>13726</v>
      </c>
      <c r="Z17">
        <f t="shared" si="1"/>
        <v>9201</v>
      </c>
      <c r="AA17">
        <f t="shared" si="1"/>
        <v>6167</v>
      </c>
      <c r="AB17">
        <f t="shared" si="1"/>
        <v>4134</v>
      </c>
      <c r="AC17">
        <f t="shared" si="1"/>
        <v>2771</v>
      </c>
      <c r="AD17">
        <f t="shared" si="1"/>
        <v>1858</v>
      </c>
      <c r="AE17">
        <f t="shared" si="1"/>
        <v>1245</v>
      </c>
      <c r="AF17">
        <f t="shared" si="1"/>
        <v>835</v>
      </c>
    </row>
    <row r="18" spans="1:32" x14ac:dyDescent="0.25">
      <c r="A18" s="1">
        <v>13</v>
      </c>
      <c r="B18">
        <v>2.2385513601684844E-2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36.488387170746293</v>
      </c>
      <c r="J18">
        <f t="shared" si="3"/>
        <v>3.7392739579719945</v>
      </c>
      <c r="K18">
        <f t="shared" si="0"/>
        <v>6.988901280007302</v>
      </c>
      <c r="L18">
        <f t="shared" si="0"/>
        <v>7.1765670133569808</v>
      </c>
      <c r="M18">
        <f t="shared" si="0"/>
        <v>5.8947565915349616</v>
      </c>
      <c r="N18">
        <f t="shared" si="0"/>
        <v>4.3769006823831678</v>
      </c>
      <c r="O18">
        <f t="shared" si="0"/>
        <v>3.0929811733384533</v>
      </c>
      <c r="P18">
        <f t="shared" si="0"/>
        <v>2.1313044574978135</v>
      </c>
      <c r="Q18">
        <f t="shared" si="0"/>
        <v>1.4495536106249014</v>
      </c>
      <c r="R18">
        <f t="shared" si="0"/>
        <v>0.97914274602475138</v>
      </c>
      <c r="S18">
        <f t="shared" si="0"/>
        <v>0.659005658005967</v>
      </c>
      <c r="V18" s="1">
        <v>13</v>
      </c>
      <c r="W18">
        <f t="shared" si="4"/>
        <v>17701</v>
      </c>
      <c r="X18">
        <f t="shared" si="1"/>
        <v>11865</v>
      </c>
      <c r="Y18">
        <f t="shared" si="1"/>
        <v>7954</v>
      </c>
      <c r="Z18">
        <f t="shared" si="1"/>
        <v>5331</v>
      </c>
      <c r="AA18">
        <f t="shared" si="1"/>
        <v>3574</v>
      </c>
      <c r="AB18">
        <f t="shared" si="1"/>
        <v>2396</v>
      </c>
      <c r="AC18">
        <f t="shared" si="1"/>
        <v>1606</v>
      </c>
      <c r="AD18">
        <f t="shared" si="1"/>
        <v>1076</v>
      </c>
      <c r="AE18">
        <f t="shared" si="1"/>
        <v>722</v>
      </c>
      <c r="AF18">
        <f t="shared" si="1"/>
        <v>484</v>
      </c>
    </row>
    <row r="19" spans="1:32" x14ac:dyDescent="0.25">
      <c r="A19" s="1">
        <v>14</v>
      </c>
      <c r="B19">
        <v>8.7190931828655966E-3</v>
      </c>
      <c r="C19">
        <v>0.1</v>
      </c>
      <c r="D19">
        <v>0.9</v>
      </c>
      <c r="E19" s="2">
        <v>0</v>
      </c>
      <c r="F19" s="2">
        <v>0</v>
      </c>
      <c r="G19" s="2">
        <v>0</v>
      </c>
      <c r="H19">
        <f t="shared" si="2"/>
        <v>14.212121888070923</v>
      </c>
      <c r="J19">
        <f t="shared" si="3"/>
        <v>1.4564364551084774</v>
      </c>
      <c r="K19">
        <f t="shared" si="0"/>
        <v>2.7221569533989118</v>
      </c>
      <c r="L19">
        <f t="shared" si="0"/>
        <v>2.7952522169439709</v>
      </c>
      <c r="M19">
        <f t="shared" si="0"/>
        <v>2.2959907432294138</v>
      </c>
      <c r="N19">
        <f t="shared" si="0"/>
        <v>1.7047902309006908</v>
      </c>
      <c r="O19">
        <f t="shared" si="0"/>
        <v>1.2047072737771451</v>
      </c>
      <c r="P19">
        <f t="shared" si="0"/>
        <v>0.83013695806298571</v>
      </c>
      <c r="Q19">
        <f t="shared" si="0"/>
        <v>0.56459696344186328</v>
      </c>
      <c r="R19">
        <f t="shared" si="0"/>
        <v>0.38137328425085393</v>
      </c>
      <c r="S19">
        <f t="shared" si="0"/>
        <v>0.256680808956611</v>
      </c>
      <c r="V19" s="1">
        <v>14</v>
      </c>
      <c r="W19">
        <f t="shared" si="4"/>
        <v>6894</v>
      </c>
      <c r="X19">
        <f t="shared" si="1"/>
        <v>4621</v>
      </c>
      <c r="Y19">
        <f t="shared" si="1"/>
        <v>3098</v>
      </c>
      <c r="Z19">
        <f t="shared" si="1"/>
        <v>2077</v>
      </c>
      <c r="AA19">
        <f t="shared" si="1"/>
        <v>1392</v>
      </c>
      <c r="AB19">
        <f t="shared" si="1"/>
        <v>933</v>
      </c>
      <c r="AC19">
        <f t="shared" si="1"/>
        <v>625</v>
      </c>
      <c r="AD19">
        <f t="shared" si="1"/>
        <v>419</v>
      </c>
      <c r="AE19">
        <f t="shared" si="1"/>
        <v>281</v>
      </c>
      <c r="AF19">
        <f t="shared" si="1"/>
        <v>188</v>
      </c>
    </row>
    <row r="20" spans="1:32" x14ac:dyDescent="0.25">
      <c r="A20" s="1">
        <v>15</v>
      </c>
      <c r="B20">
        <v>8.9542054406739381E-3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14.59535486829852</v>
      </c>
      <c r="J20">
        <f t="shared" si="3"/>
        <v>1.4957095831887981</v>
      </c>
      <c r="K20">
        <f t="shared" si="0"/>
        <v>2.7955605120029214</v>
      </c>
      <c r="L20">
        <f t="shared" si="0"/>
        <v>2.8706268053427926</v>
      </c>
      <c r="M20">
        <f t="shared" si="0"/>
        <v>2.3579026366139852</v>
      </c>
      <c r="N20">
        <f t="shared" si="0"/>
        <v>1.7507602729532674</v>
      </c>
      <c r="O20">
        <f t="shared" si="0"/>
        <v>1.2371924693353815</v>
      </c>
      <c r="P20">
        <f t="shared" si="0"/>
        <v>0.85252178299912551</v>
      </c>
      <c r="Q20">
        <f t="shared" si="0"/>
        <v>0.57982144424996063</v>
      </c>
      <c r="R20">
        <f t="shared" si="0"/>
        <v>0.39165709840990059</v>
      </c>
      <c r="S20">
        <f t="shared" si="0"/>
        <v>0.26360226320238689</v>
      </c>
      <c r="V20" s="1">
        <v>15</v>
      </c>
      <c r="W20">
        <f t="shared" si="4"/>
        <v>7080</v>
      </c>
      <c r="X20">
        <f t="shared" si="1"/>
        <v>4746</v>
      </c>
      <c r="Y20">
        <f t="shared" si="1"/>
        <v>3181</v>
      </c>
      <c r="Z20">
        <f t="shared" si="1"/>
        <v>2133</v>
      </c>
      <c r="AA20">
        <f t="shared" si="1"/>
        <v>1429</v>
      </c>
      <c r="AB20">
        <f t="shared" si="1"/>
        <v>958</v>
      </c>
      <c r="AC20">
        <f t="shared" si="1"/>
        <v>642</v>
      </c>
      <c r="AD20">
        <f t="shared" si="1"/>
        <v>431</v>
      </c>
      <c r="AE20">
        <f t="shared" si="1"/>
        <v>289</v>
      </c>
      <c r="AF20">
        <f t="shared" si="1"/>
        <v>193</v>
      </c>
    </row>
    <row r="21" spans="1:32" x14ac:dyDescent="0.25">
      <c r="A21" s="1">
        <v>16</v>
      </c>
      <c r="B21">
        <v>1.1192756800842422E-2</v>
      </c>
      <c r="C21">
        <v>0.1</v>
      </c>
      <c r="D21">
        <v>0.9</v>
      </c>
      <c r="E21" s="2">
        <v>0</v>
      </c>
      <c r="F21" s="2">
        <v>0</v>
      </c>
      <c r="G21" s="2">
        <v>0</v>
      </c>
      <c r="H21">
        <f t="shared" si="2"/>
        <v>18.244193585373147</v>
      </c>
      <c r="J21">
        <f t="shared" si="3"/>
        <v>1.8696369789859972</v>
      </c>
      <c r="K21">
        <f t="shared" si="0"/>
        <v>3.494450640003651</v>
      </c>
      <c r="L21">
        <f t="shared" si="0"/>
        <v>3.5882835066784904</v>
      </c>
      <c r="M21">
        <f t="shared" si="0"/>
        <v>2.9473782957674808</v>
      </c>
      <c r="N21">
        <f t="shared" si="0"/>
        <v>2.1884503411915839</v>
      </c>
      <c r="O21">
        <f t="shared" si="0"/>
        <v>1.5464905866692267</v>
      </c>
      <c r="P21">
        <f t="shared" si="0"/>
        <v>1.0656522287489067</v>
      </c>
      <c r="Q21">
        <f t="shared" si="0"/>
        <v>0.7247768053124507</v>
      </c>
      <c r="R21">
        <f t="shared" si="0"/>
        <v>0.48957137301237569</v>
      </c>
      <c r="S21">
        <f t="shared" si="0"/>
        <v>0.3295028290029835</v>
      </c>
      <c r="V21" s="1">
        <v>16</v>
      </c>
      <c r="W21">
        <f t="shared" si="4"/>
        <v>8850</v>
      </c>
      <c r="X21">
        <f t="shared" si="1"/>
        <v>5933</v>
      </c>
      <c r="Y21">
        <f t="shared" si="1"/>
        <v>3977</v>
      </c>
      <c r="Z21">
        <f t="shared" si="1"/>
        <v>2666</v>
      </c>
      <c r="AA21">
        <f t="shared" si="1"/>
        <v>1787</v>
      </c>
      <c r="AB21">
        <f t="shared" si="1"/>
        <v>1198</v>
      </c>
      <c r="AC21">
        <f t="shared" si="1"/>
        <v>803</v>
      </c>
      <c r="AD21">
        <f t="shared" si="1"/>
        <v>538</v>
      </c>
      <c r="AE21">
        <f t="shared" si="1"/>
        <v>361</v>
      </c>
      <c r="AF21">
        <f t="shared" si="1"/>
        <v>242</v>
      </c>
    </row>
    <row r="22" spans="1:32" x14ac:dyDescent="0.25">
      <c r="A22" s="1">
        <v>17</v>
      </c>
      <c r="B22">
        <v>5.655640162364578E-2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92.186934646542625</v>
      </c>
      <c r="J22">
        <f t="shared" si="3"/>
        <v>9.4471756829375</v>
      </c>
      <c r="K22">
        <f t="shared" si="3"/>
        <v>17.657272231196668</v>
      </c>
      <c r="L22">
        <f t="shared" si="3"/>
        <v>18.131404689141327</v>
      </c>
      <c r="M22">
        <f t="shared" si="3"/>
        <v>14.892944928428728</v>
      </c>
      <c r="N22">
        <f t="shared" si="3"/>
        <v>11.058122554804395</v>
      </c>
      <c r="O22">
        <f t="shared" si="3"/>
        <v>7.8143342416114514</v>
      </c>
      <c r="P22">
        <f t="shared" si="3"/>
        <v>5.3846837300816048</v>
      </c>
      <c r="Q22">
        <f t="shared" si="3"/>
        <v>3.6622584425017366</v>
      </c>
      <c r="R22">
        <f t="shared" si="3"/>
        <v>2.4737779698245257</v>
      </c>
      <c r="S22">
        <f t="shared" si="3"/>
        <v>1.6649601760146899</v>
      </c>
      <c r="V22" s="1">
        <v>17</v>
      </c>
      <c r="W22">
        <f t="shared" si="4"/>
        <v>44721</v>
      </c>
      <c r="X22">
        <f t="shared" si="4"/>
        <v>29977</v>
      </c>
      <c r="Y22">
        <f t="shared" si="4"/>
        <v>20094</v>
      </c>
      <c r="Z22">
        <f t="shared" si="4"/>
        <v>13470</v>
      </c>
      <c r="AA22">
        <f t="shared" si="4"/>
        <v>9029</v>
      </c>
      <c r="AB22">
        <f t="shared" si="4"/>
        <v>6052</v>
      </c>
      <c r="AC22">
        <f t="shared" si="4"/>
        <v>4057</v>
      </c>
      <c r="AD22">
        <f t="shared" si="4"/>
        <v>2719</v>
      </c>
      <c r="AE22">
        <f t="shared" si="4"/>
        <v>1823</v>
      </c>
      <c r="AF22">
        <f t="shared" si="4"/>
        <v>1222</v>
      </c>
    </row>
    <row r="23" spans="1:32" x14ac:dyDescent="0.25">
      <c r="A23" s="1">
        <v>18</v>
      </c>
      <c r="B23">
        <v>2.2385513601684844E-2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36.488387170746293</v>
      </c>
      <c r="J23">
        <f t="shared" si="3"/>
        <v>3.7392739579719945</v>
      </c>
      <c r="K23">
        <f t="shared" si="3"/>
        <v>6.988901280007302</v>
      </c>
      <c r="L23">
        <f t="shared" si="3"/>
        <v>7.1765670133569808</v>
      </c>
      <c r="M23">
        <f t="shared" si="3"/>
        <v>5.8947565915349616</v>
      </c>
      <c r="N23">
        <f t="shared" si="3"/>
        <v>4.3769006823831678</v>
      </c>
      <c r="O23">
        <f t="shared" si="3"/>
        <v>3.0929811733384533</v>
      </c>
      <c r="P23">
        <f t="shared" si="3"/>
        <v>2.1313044574978135</v>
      </c>
      <c r="Q23">
        <f t="shared" si="3"/>
        <v>1.4495536106249014</v>
      </c>
      <c r="R23">
        <f t="shared" si="3"/>
        <v>0.97914274602475138</v>
      </c>
      <c r="S23">
        <f t="shared" si="3"/>
        <v>0.659005658005967</v>
      </c>
      <c r="V23" s="1">
        <v>18</v>
      </c>
      <c r="W23">
        <f t="shared" si="4"/>
        <v>17701</v>
      </c>
      <c r="X23">
        <f t="shared" si="4"/>
        <v>11865</v>
      </c>
      <c r="Y23">
        <f t="shared" si="4"/>
        <v>7954</v>
      </c>
      <c r="Z23">
        <f t="shared" si="4"/>
        <v>5331</v>
      </c>
      <c r="AA23">
        <f t="shared" si="4"/>
        <v>3574</v>
      </c>
      <c r="AB23">
        <f t="shared" si="4"/>
        <v>2396</v>
      </c>
      <c r="AC23">
        <f t="shared" si="4"/>
        <v>1606</v>
      </c>
      <c r="AD23">
        <f t="shared" si="4"/>
        <v>1076</v>
      </c>
      <c r="AE23">
        <f t="shared" si="4"/>
        <v>722</v>
      </c>
      <c r="AF23">
        <f t="shared" si="4"/>
        <v>484</v>
      </c>
    </row>
    <row r="24" spans="1:32" x14ac:dyDescent="0.25">
      <c r="A24" s="1">
        <v>19</v>
      </c>
      <c r="B24">
        <v>3.3578270402527269E-2</v>
      </c>
      <c r="C24">
        <v>0.1</v>
      </c>
      <c r="D24">
        <v>0.9</v>
      </c>
      <c r="E24" s="2">
        <v>0</v>
      </c>
      <c r="F24" s="2">
        <v>0</v>
      </c>
      <c r="G24" s="2">
        <v>0</v>
      </c>
      <c r="H24">
        <f t="shared" si="2"/>
        <v>54.732580756119447</v>
      </c>
      <c r="J24">
        <f t="shared" si="3"/>
        <v>5.6089109369579928</v>
      </c>
      <c r="K24">
        <f t="shared" si="3"/>
        <v>10.483351920010955</v>
      </c>
      <c r="L24">
        <f t="shared" si="3"/>
        <v>10.764850520035472</v>
      </c>
      <c r="M24">
        <f t="shared" si="3"/>
        <v>8.8421348873024446</v>
      </c>
      <c r="N24">
        <f t="shared" si="3"/>
        <v>6.5653510235747525</v>
      </c>
      <c r="O24">
        <f t="shared" si="3"/>
        <v>4.6394717600076811</v>
      </c>
      <c r="P24">
        <f t="shared" si="3"/>
        <v>3.1969566862467205</v>
      </c>
      <c r="Q24">
        <f t="shared" si="3"/>
        <v>2.1743304159373524</v>
      </c>
      <c r="R24">
        <f t="shared" si="3"/>
        <v>1.4687141190371271</v>
      </c>
      <c r="S24">
        <f t="shared" si="3"/>
        <v>0.98850848700895066</v>
      </c>
      <c r="V24" s="1">
        <v>19</v>
      </c>
      <c r="W24">
        <f t="shared" si="4"/>
        <v>26551</v>
      </c>
      <c r="X24">
        <f t="shared" si="4"/>
        <v>17798</v>
      </c>
      <c r="Y24">
        <f t="shared" si="4"/>
        <v>11930</v>
      </c>
      <c r="Z24">
        <f t="shared" si="4"/>
        <v>7997</v>
      </c>
      <c r="AA24">
        <f t="shared" si="4"/>
        <v>5361</v>
      </c>
      <c r="AB24">
        <f t="shared" si="4"/>
        <v>3593</v>
      </c>
      <c r="AC24">
        <f t="shared" si="4"/>
        <v>2409</v>
      </c>
      <c r="AD24">
        <f t="shared" si="4"/>
        <v>1615</v>
      </c>
      <c r="AE24">
        <f t="shared" si="4"/>
        <v>1082</v>
      </c>
      <c r="AF24">
        <f t="shared" si="4"/>
        <v>725</v>
      </c>
    </row>
    <row r="25" spans="1:32" x14ac:dyDescent="0.25">
      <c r="A25" s="1">
        <v>20</v>
      </c>
      <c r="B25">
        <v>5.2501671372839287E-2</v>
      </c>
      <c r="C25">
        <v>0</v>
      </c>
      <c r="D25">
        <v>0</v>
      </c>
      <c r="E25">
        <v>0.1</v>
      </c>
      <c r="F25">
        <v>0.9</v>
      </c>
      <c r="G25" s="2">
        <v>0</v>
      </c>
      <c r="H25">
        <f t="shared" si="2"/>
        <v>85.577724337728043</v>
      </c>
      <c r="J25">
        <f t="shared" si="3"/>
        <v>8.7698739465010931</v>
      </c>
      <c r="K25">
        <f t="shared" si="3"/>
        <v>16.391359375937768</v>
      </c>
      <c r="L25">
        <f t="shared" si="3"/>
        <v>16.831499586056786</v>
      </c>
      <c r="M25">
        <f t="shared" si="3"/>
        <v>13.825216561855141</v>
      </c>
      <c r="N25">
        <f t="shared" si="3"/>
        <v>10.265326288548575</v>
      </c>
      <c r="O25">
        <f t="shared" si="3"/>
        <v>7.2540967348085488</v>
      </c>
      <c r="P25">
        <f t="shared" si="3"/>
        <v>4.9986365385244413</v>
      </c>
      <c r="Q25">
        <f t="shared" si="3"/>
        <v>3.3996980661910414</v>
      </c>
      <c r="R25">
        <f t="shared" si="3"/>
        <v>2.2964239996272333</v>
      </c>
      <c r="S25">
        <f t="shared" si="3"/>
        <v>1.5455932396774188</v>
      </c>
      <c r="V25" s="1">
        <v>20</v>
      </c>
      <c r="W25">
        <f t="shared" si="4"/>
        <v>41515</v>
      </c>
      <c r="X25">
        <f t="shared" si="4"/>
        <v>27828</v>
      </c>
      <c r="Y25">
        <f t="shared" si="4"/>
        <v>18654</v>
      </c>
      <c r="Z25">
        <f t="shared" si="4"/>
        <v>12504</v>
      </c>
      <c r="AA25">
        <f t="shared" si="4"/>
        <v>8382</v>
      </c>
      <c r="AB25">
        <f t="shared" si="4"/>
        <v>5618</v>
      </c>
      <c r="AC25">
        <f t="shared" si="4"/>
        <v>3766</v>
      </c>
      <c r="AD25">
        <f t="shared" si="4"/>
        <v>2525</v>
      </c>
      <c r="AE25">
        <f t="shared" si="4"/>
        <v>1692</v>
      </c>
      <c r="AF25">
        <f t="shared" si="4"/>
        <v>1134</v>
      </c>
    </row>
    <row r="26" spans="1:32" x14ac:dyDescent="0.25">
      <c r="A26" s="1">
        <v>21</v>
      </c>
      <c r="B26">
        <v>6.0439474129997575E-2</v>
      </c>
      <c r="C26">
        <v>0</v>
      </c>
      <c r="D26">
        <v>0</v>
      </c>
      <c r="E26">
        <v>0.1</v>
      </c>
      <c r="F26">
        <v>0.9</v>
      </c>
      <c r="G26" s="2">
        <v>0</v>
      </c>
      <c r="H26">
        <f t="shared" si="2"/>
        <v>98.516342831896054</v>
      </c>
      <c r="J26">
        <f t="shared" si="3"/>
        <v>10.095803726871479</v>
      </c>
      <c r="K26">
        <f t="shared" si="3"/>
        <v>18.86959243491809</v>
      </c>
      <c r="L26">
        <f t="shared" si="3"/>
        <v>19.376278072678986</v>
      </c>
      <c r="M26">
        <f t="shared" si="3"/>
        <v>15.915470819927712</v>
      </c>
      <c r="N26">
        <f t="shared" si="3"/>
        <v>11.81735564658011</v>
      </c>
      <c r="O26">
        <f t="shared" si="3"/>
        <v>8.3508539914174289</v>
      </c>
      <c r="P26">
        <f t="shared" si="3"/>
        <v>5.7543875433973684</v>
      </c>
      <c r="Q26">
        <f t="shared" si="3"/>
        <v>3.9137032774094731</v>
      </c>
      <c r="R26">
        <f t="shared" si="3"/>
        <v>2.6436236273570985</v>
      </c>
      <c r="S26">
        <f t="shared" si="3"/>
        <v>1.7792736913383074</v>
      </c>
      <c r="V26" s="1">
        <v>21</v>
      </c>
      <c r="W26">
        <f t="shared" si="4"/>
        <v>47791</v>
      </c>
      <c r="X26">
        <f t="shared" si="4"/>
        <v>32035</v>
      </c>
      <c r="Y26">
        <f t="shared" si="4"/>
        <v>21474</v>
      </c>
      <c r="Z26">
        <f t="shared" si="4"/>
        <v>14394</v>
      </c>
      <c r="AA26">
        <f t="shared" si="4"/>
        <v>9649</v>
      </c>
      <c r="AB26">
        <f t="shared" si="4"/>
        <v>6468</v>
      </c>
      <c r="AC26">
        <f t="shared" si="4"/>
        <v>4336</v>
      </c>
      <c r="AD26">
        <f t="shared" si="4"/>
        <v>2906</v>
      </c>
      <c r="AE26">
        <f t="shared" si="4"/>
        <v>1948</v>
      </c>
      <c r="AF26">
        <f t="shared" si="4"/>
        <v>1306</v>
      </c>
    </row>
    <row r="27" spans="1:32" x14ac:dyDescent="0.25">
      <c r="A27" s="1">
        <v>22</v>
      </c>
      <c r="B27">
        <v>9.9816080645904387E-2</v>
      </c>
      <c r="C27">
        <v>0</v>
      </c>
      <c r="D27">
        <v>0</v>
      </c>
      <c r="E27">
        <v>0.1</v>
      </c>
      <c r="F27">
        <v>0.9</v>
      </c>
      <c r="G27" s="2">
        <v>0</v>
      </c>
      <c r="H27">
        <f t="shared" si="2"/>
        <v>162.70021145282416</v>
      </c>
      <c r="J27">
        <f t="shared" si="3"/>
        <v>16.67326814953984</v>
      </c>
      <c r="K27">
        <f t="shared" si="3"/>
        <v>31.163222171456823</v>
      </c>
      <c r="L27">
        <f t="shared" si="3"/>
        <v>32.000015926016665</v>
      </c>
      <c r="M27">
        <f t="shared" si="3"/>
        <v>26.284476192868993</v>
      </c>
      <c r="N27">
        <f t="shared" si="3"/>
        <v>19.516419380209804</v>
      </c>
      <c r="O27">
        <f t="shared" si="3"/>
        <v>13.791475314239769</v>
      </c>
      <c r="P27">
        <f t="shared" si="3"/>
        <v>9.5033985547941828</v>
      </c>
      <c r="Q27">
        <f t="shared" si="3"/>
        <v>6.4634996843586858</v>
      </c>
      <c r="R27">
        <f t="shared" si="3"/>
        <v>4.3659570667033041</v>
      </c>
      <c r="S27">
        <f t="shared" si="3"/>
        <v>2.9384790126361016</v>
      </c>
      <c r="V27" s="1">
        <v>22</v>
      </c>
      <c r="W27">
        <f t="shared" si="4"/>
        <v>78927</v>
      </c>
      <c r="X27">
        <f t="shared" si="4"/>
        <v>52907</v>
      </c>
      <c r="Y27">
        <f t="shared" si="4"/>
        <v>35464</v>
      </c>
      <c r="Z27">
        <f t="shared" si="4"/>
        <v>23772</v>
      </c>
      <c r="AA27">
        <f t="shared" si="4"/>
        <v>15935</v>
      </c>
      <c r="AB27">
        <f t="shared" si="4"/>
        <v>10682</v>
      </c>
      <c r="AC27">
        <f t="shared" si="4"/>
        <v>7160</v>
      </c>
      <c r="AD27">
        <f t="shared" si="4"/>
        <v>4800</v>
      </c>
      <c r="AE27">
        <f t="shared" si="4"/>
        <v>3217</v>
      </c>
      <c r="AF27">
        <f t="shared" si="4"/>
        <v>2157</v>
      </c>
    </row>
    <row r="28" spans="1:32" x14ac:dyDescent="0.25">
      <c r="A28" s="1">
        <v>23</v>
      </c>
      <c r="B28">
        <v>0.111849001173288</v>
      </c>
      <c r="C28">
        <v>0</v>
      </c>
      <c r="D28">
        <v>0</v>
      </c>
      <c r="E28">
        <v>0.1</v>
      </c>
      <c r="F28">
        <v>0.9</v>
      </c>
      <c r="G28" s="2">
        <v>0</v>
      </c>
      <c r="H28">
        <f t="shared" si="2"/>
        <v>182.31387191245943</v>
      </c>
      <c r="J28">
        <f t="shared" si="3"/>
        <v>18.683245993559716</v>
      </c>
      <c r="K28">
        <f t="shared" si="3"/>
        <v>34.919977328940803</v>
      </c>
      <c r="L28">
        <f t="shared" si="3"/>
        <v>35.85764734192788</v>
      </c>
      <c r="M28">
        <f t="shared" si="3"/>
        <v>29.453094025647786</v>
      </c>
      <c r="N28">
        <f t="shared" si="3"/>
        <v>21.869141725762947</v>
      </c>
      <c r="O28">
        <f t="shared" si="3"/>
        <v>15.454050375670306</v>
      </c>
      <c r="P28">
        <f t="shared" si="3"/>
        <v>10.649042010336762</v>
      </c>
      <c r="Q28">
        <f t="shared" si="3"/>
        <v>7.2426805290420351</v>
      </c>
      <c r="R28">
        <f t="shared" si="3"/>
        <v>4.8922772154173906</v>
      </c>
      <c r="S28">
        <f t="shared" si="3"/>
        <v>3.2927153661538116</v>
      </c>
      <c r="V28" s="1">
        <v>23</v>
      </c>
      <c r="W28">
        <f t="shared" si="4"/>
        <v>88442</v>
      </c>
      <c r="X28">
        <f t="shared" si="4"/>
        <v>59285</v>
      </c>
      <c r="Y28">
        <f t="shared" si="4"/>
        <v>39740</v>
      </c>
      <c r="Z28">
        <f t="shared" si="4"/>
        <v>26638</v>
      </c>
      <c r="AA28">
        <f t="shared" si="4"/>
        <v>17856</v>
      </c>
      <c r="AB28">
        <f t="shared" si="4"/>
        <v>11969</v>
      </c>
      <c r="AC28">
        <f t="shared" si="4"/>
        <v>8023</v>
      </c>
      <c r="AD28">
        <f t="shared" si="4"/>
        <v>5378</v>
      </c>
      <c r="AE28">
        <f t="shared" si="4"/>
        <v>3605</v>
      </c>
      <c r="AF28">
        <f t="shared" si="4"/>
        <v>2417</v>
      </c>
    </row>
    <row r="29" spans="1:32" x14ac:dyDescent="0.25">
      <c r="A29" s="1">
        <v>24</v>
      </c>
      <c r="B29">
        <v>5.1465385663017386E-2</v>
      </c>
      <c r="C29">
        <v>0</v>
      </c>
      <c r="D29">
        <v>0</v>
      </c>
      <c r="E29">
        <v>0</v>
      </c>
      <c r="F29">
        <v>0.1</v>
      </c>
      <c r="G29">
        <v>0.9</v>
      </c>
      <c r="H29">
        <f t="shared" si="2"/>
        <v>83.888578630718342</v>
      </c>
      <c r="J29">
        <f t="shared" si="3"/>
        <v>8.5967728849527916</v>
      </c>
      <c r="K29">
        <f t="shared" si="3"/>
        <v>16.067824314259198</v>
      </c>
      <c r="L29">
        <f t="shared" si="3"/>
        <v>16.499276972189158</v>
      </c>
      <c r="M29">
        <f t="shared" si="3"/>
        <v>13.552332404387055</v>
      </c>
      <c r="N29">
        <f t="shared" si="3"/>
        <v>10.062707768769693</v>
      </c>
      <c r="O29">
        <f t="shared" si="3"/>
        <v>7.110914306756615</v>
      </c>
      <c r="P29">
        <f t="shared" si="3"/>
        <v>4.8999727154876327</v>
      </c>
      <c r="Q29">
        <f t="shared" si="3"/>
        <v>3.3325943258418245</v>
      </c>
      <c r="R29">
        <f t="shared" si="3"/>
        <v>2.2510968450380773</v>
      </c>
      <c r="S29">
        <f t="shared" si="3"/>
        <v>1.5150860930362999</v>
      </c>
      <c r="V29" s="1">
        <v>24</v>
      </c>
      <c r="W29">
        <f t="shared" si="4"/>
        <v>40695</v>
      </c>
      <c r="X29">
        <f t="shared" si="4"/>
        <v>27279</v>
      </c>
      <c r="Y29">
        <f t="shared" si="4"/>
        <v>18286</v>
      </c>
      <c r="Z29">
        <f t="shared" si="4"/>
        <v>12257</v>
      </c>
      <c r="AA29">
        <f t="shared" si="4"/>
        <v>8216</v>
      </c>
      <c r="AB29">
        <f t="shared" si="4"/>
        <v>5507</v>
      </c>
      <c r="AC29">
        <f t="shared" si="4"/>
        <v>3692</v>
      </c>
      <c r="AD29">
        <f t="shared" si="4"/>
        <v>2475</v>
      </c>
      <c r="AE29">
        <f t="shared" si="4"/>
        <v>1659</v>
      </c>
      <c r="AF29">
        <f t="shared" si="4"/>
        <v>1112</v>
      </c>
    </row>
    <row r="30" spans="1:32" x14ac:dyDescent="0.25">
      <c r="A30" s="1">
        <v>25</v>
      </c>
      <c r="B30">
        <v>6.8859398167237532E-2</v>
      </c>
      <c r="C30">
        <v>0</v>
      </c>
      <c r="D30">
        <v>0</v>
      </c>
      <c r="E30">
        <v>0</v>
      </c>
      <c r="F30">
        <v>0.1</v>
      </c>
      <c r="G30">
        <v>0.9</v>
      </c>
      <c r="H30">
        <f t="shared" si="2"/>
        <v>112.24081901259717</v>
      </c>
      <c r="J30">
        <f t="shared" si="3"/>
        <v>11.50226699775145</v>
      </c>
      <c r="K30">
        <f t="shared" si="3"/>
        <v>21.498346857465783</v>
      </c>
      <c r="L30">
        <f t="shared" si="3"/>
        <v>22.075619717271845</v>
      </c>
      <c r="M30">
        <f t="shared" si="3"/>
        <v>18.132681628752231</v>
      </c>
      <c r="N30">
        <f t="shared" si="3"/>
        <v>13.463651189311648</v>
      </c>
      <c r="O30">
        <f t="shared" si="3"/>
        <v>9.5142254016745955</v>
      </c>
      <c r="P30">
        <f t="shared" si="3"/>
        <v>6.5560408783028423</v>
      </c>
      <c r="Q30">
        <f t="shared" si="3"/>
        <v>4.4589278144265707</v>
      </c>
      <c r="R30">
        <f t="shared" si="3"/>
        <v>3.0119112480852834</v>
      </c>
      <c r="S30">
        <f t="shared" si="3"/>
        <v>2.027147279554927</v>
      </c>
      <c r="V30" s="1">
        <v>25</v>
      </c>
      <c r="W30">
        <f t="shared" si="4"/>
        <v>54449</v>
      </c>
      <c r="X30">
        <f t="shared" si="4"/>
        <v>36498</v>
      </c>
      <c r="Y30">
        <f t="shared" si="4"/>
        <v>24466</v>
      </c>
      <c r="Z30">
        <f t="shared" si="4"/>
        <v>16400</v>
      </c>
      <c r="AA30">
        <f t="shared" si="4"/>
        <v>10993</v>
      </c>
      <c r="AB30">
        <f t="shared" si="4"/>
        <v>7369</v>
      </c>
      <c r="AC30">
        <f t="shared" si="4"/>
        <v>4940</v>
      </c>
      <c r="AD30">
        <f t="shared" si="4"/>
        <v>3311</v>
      </c>
      <c r="AE30">
        <f t="shared" si="4"/>
        <v>2219</v>
      </c>
      <c r="AF30">
        <f t="shared" si="4"/>
        <v>1488</v>
      </c>
    </row>
    <row r="32" spans="1:32" x14ac:dyDescent="0.25">
      <c r="I32" t="s">
        <v>25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V32" s="1" t="s">
        <v>26</v>
      </c>
      <c r="W32">
        <f>ROUND((274*(J$34*$O$42)),0)</f>
        <v>1569</v>
      </c>
      <c r="X32">
        <f t="shared" ref="X32:AF32" si="5">ROUND((274*(K$34*$O$42)),0)</f>
        <v>4374</v>
      </c>
      <c r="Y32">
        <f t="shared" si="5"/>
        <v>6700</v>
      </c>
      <c r="Z32">
        <f t="shared" si="5"/>
        <v>8210</v>
      </c>
      <c r="AA32">
        <f t="shared" si="5"/>
        <v>9094</v>
      </c>
      <c r="AB32">
        <f t="shared" si="5"/>
        <v>9587</v>
      </c>
      <c r="AC32">
        <f t="shared" si="5"/>
        <v>9855</v>
      </c>
      <c r="AD32">
        <f t="shared" si="5"/>
        <v>10000</v>
      </c>
      <c r="AE32">
        <f t="shared" si="5"/>
        <v>10077</v>
      </c>
      <c r="AF32">
        <f t="shared" si="5"/>
        <v>10118</v>
      </c>
    </row>
    <row r="33" spans="1:41" x14ac:dyDescent="0.25">
      <c r="I33" t="s">
        <v>27</v>
      </c>
      <c r="J33">
        <f>($I$42*(1-(EXP(-$J$42*(J32-$K$42)))))</f>
        <v>22.590558177574238</v>
      </c>
      <c r="K33">
        <f t="shared" ref="K33:S33" si="6">($I$42*(1-(EXP(-$J$42*(K32-$K$42)))))</f>
        <v>31.996286676870827</v>
      </c>
      <c r="L33">
        <f t="shared" si="6"/>
        <v>36.980716002128041</v>
      </c>
      <c r="M33">
        <f t="shared" si="6"/>
        <v>39.622141990592624</v>
      </c>
      <c r="N33">
        <f t="shared" si="6"/>
        <v>41.021927361644323</v>
      </c>
      <c r="O33">
        <f t="shared" si="6"/>
        <v>41.763723305792389</v>
      </c>
      <c r="P33">
        <f t="shared" si="6"/>
        <v>42.156827301686491</v>
      </c>
      <c r="Q33">
        <f t="shared" si="6"/>
        <v>42.36514705971021</v>
      </c>
      <c r="R33">
        <f t="shared" si="6"/>
        <v>42.47554309240472</v>
      </c>
      <c r="S33">
        <f t="shared" si="6"/>
        <v>42.534045867899003</v>
      </c>
      <c r="V33" s="1" t="s">
        <v>28</v>
      </c>
      <c r="W33">
        <f>ROUND((726*(J$34*$O$42)),0)</f>
        <v>4156</v>
      </c>
      <c r="X33">
        <f t="shared" ref="X33:AF33" si="7">ROUND((726*(K$34*$O$42)),0)</f>
        <v>11589</v>
      </c>
      <c r="Y33">
        <f t="shared" si="7"/>
        <v>17753</v>
      </c>
      <c r="Z33">
        <f t="shared" si="7"/>
        <v>21754</v>
      </c>
      <c r="AA33">
        <f t="shared" si="7"/>
        <v>24096</v>
      </c>
      <c r="AB33">
        <f t="shared" si="7"/>
        <v>25403</v>
      </c>
      <c r="AC33">
        <f t="shared" si="7"/>
        <v>26113</v>
      </c>
      <c r="AD33">
        <f t="shared" si="7"/>
        <v>26495</v>
      </c>
      <c r="AE33">
        <f t="shared" si="7"/>
        <v>26699</v>
      </c>
      <c r="AF33">
        <f t="shared" si="7"/>
        <v>26808</v>
      </c>
    </row>
    <row r="34" spans="1:41" x14ac:dyDescent="0.25">
      <c r="I34" t="s">
        <v>29</v>
      </c>
      <c r="J34">
        <f>($L$42*(J33^$M$42))</f>
        <v>211.24818621292587</v>
      </c>
      <c r="K34">
        <f t="shared" ref="K34:S34" si="8">($L$42*(K33^$M$42))</f>
        <v>589.02320247495652</v>
      </c>
      <c r="L34">
        <f t="shared" si="8"/>
        <v>902.31470255995396</v>
      </c>
      <c r="M34">
        <f t="shared" si="8"/>
        <v>1105.668555946778</v>
      </c>
      <c r="N34">
        <f t="shared" si="8"/>
        <v>1224.7390546610013</v>
      </c>
      <c r="O34">
        <f t="shared" si="8"/>
        <v>1291.1358623139761</v>
      </c>
      <c r="P34">
        <f t="shared" si="8"/>
        <v>1327.2659519077497</v>
      </c>
      <c r="Q34">
        <f t="shared" si="8"/>
        <v>1346.6803872991347</v>
      </c>
      <c r="R34">
        <f t="shared" si="8"/>
        <v>1357.044398518676</v>
      </c>
      <c r="S34">
        <f t="shared" si="8"/>
        <v>1362.5579500205977</v>
      </c>
      <c r="V34" t="s">
        <v>30</v>
      </c>
    </row>
    <row r="35" spans="1:41" x14ac:dyDescent="0.25">
      <c r="H35">
        <v>100</v>
      </c>
      <c r="I35" t="s">
        <v>31</v>
      </c>
      <c r="J35">
        <f>($H$35*(EXP(-$N$42*J32)))</f>
        <v>67.032004603563934</v>
      </c>
      <c r="K35">
        <f t="shared" ref="K35:S35" si="9">($H$35*(EXP(-$N$42*K32)))</f>
        <v>44.932896411722155</v>
      </c>
      <c r="L35">
        <f t="shared" si="9"/>
        <v>30.119421191220201</v>
      </c>
      <c r="M35">
        <f t="shared" si="9"/>
        <v>20.189651799465537</v>
      </c>
      <c r="N35">
        <f t="shared" si="9"/>
        <v>13.533528323661271</v>
      </c>
      <c r="O35">
        <f t="shared" si="9"/>
        <v>9.0717953289412474</v>
      </c>
      <c r="P35">
        <f t="shared" si="9"/>
        <v>6.0810062625217949</v>
      </c>
      <c r="Q35">
        <f t="shared" si="9"/>
        <v>4.0762203978366207</v>
      </c>
      <c r="R35">
        <f t="shared" si="9"/>
        <v>2.7323722447292558</v>
      </c>
      <c r="S35">
        <f t="shared" si="9"/>
        <v>1.8315638888734178</v>
      </c>
      <c r="W35">
        <f>SUM(W32:W33)</f>
        <v>5725</v>
      </c>
      <c r="X35">
        <f t="shared" ref="X35:AF35" si="10">SUM(X32:X33)</f>
        <v>15963</v>
      </c>
      <c r="Y35">
        <f t="shared" si="10"/>
        <v>24453</v>
      </c>
      <c r="Z35">
        <f t="shared" si="10"/>
        <v>29964</v>
      </c>
      <c r="AA35">
        <f t="shared" si="10"/>
        <v>33190</v>
      </c>
      <c r="AB35">
        <f t="shared" si="10"/>
        <v>34990</v>
      </c>
      <c r="AC35">
        <f t="shared" si="10"/>
        <v>35968</v>
      </c>
      <c r="AD35">
        <f t="shared" si="10"/>
        <v>36495</v>
      </c>
      <c r="AE35">
        <f t="shared" si="10"/>
        <v>36776</v>
      </c>
      <c r="AF35">
        <f t="shared" si="10"/>
        <v>36926</v>
      </c>
      <c r="AG35" s="8">
        <f>(X35-W35)/364</f>
        <v>28.126373626373628</v>
      </c>
      <c r="AH35" s="8">
        <f t="shared" ref="AH35:AN35" si="11">(Y35-X35)/364</f>
        <v>23.324175824175825</v>
      </c>
      <c r="AI35" s="8">
        <f t="shared" si="11"/>
        <v>15.140109890109891</v>
      </c>
      <c r="AJ35" s="8">
        <f t="shared" si="11"/>
        <v>8.8626373626373631</v>
      </c>
      <c r="AK35" s="8">
        <f t="shared" si="11"/>
        <v>4.9450549450549453</v>
      </c>
      <c r="AL35" s="8">
        <f t="shared" si="11"/>
        <v>2.6868131868131866</v>
      </c>
      <c r="AM35" s="8">
        <f t="shared" si="11"/>
        <v>1.4478021978021978</v>
      </c>
      <c r="AN35" s="8">
        <f t="shared" si="11"/>
        <v>0.77197802197802201</v>
      </c>
      <c r="AO35" s="8">
        <f>(AF35-AE35)/364</f>
        <v>0.41208791208791207</v>
      </c>
    </row>
    <row r="36" spans="1:41" x14ac:dyDescent="0.25">
      <c r="I36" t="s">
        <v>32</v>
      </c>
      <c r="J36">
        <f>(J34*J35)</f>
        <v>14160.389390719378</v>
      </c>
      <c r="K36">
        <f t="shared" ref="K36:S36" si="12">(K34*K35)</f>
        <v>26466.518540908066</v>
      </c>
      <c r="L36">
        <f t="shared" si="12"/>
        <v>27177.19657343383</v>
      </c>
      <c r="M36">
        <f t="shared" si="12"/>
        <v>22323.06315018333</v>
      </c>
      <c r="N36">
        <f t="shared" si="12"/>
        <v>16575.040685348791</v>
      </c>
      <c r="O36">
        <f t="shared" si="12"/>
        <v>11712.920284768457</v>
      </c>
      <c r="P36">
        <f t="shared" si="12"/>
        <v>8071.1125655829774</v>
      </c>
      <c r="Q36">
        <f t="shared" si="12"/>
        <v>5489.3660640752532</v>
      </c>
      <c r="R36">
        <f t="shared" si="12"/>
        <v>3707.9504493777372</v>
      </c>
      <c r="S36">
        <f t="shared" si="12"/>
        <v>2495.6119377551181</v>
      </c>
      <c r="T36" t="s">
        <v>33</v>
      </c>
      <c r="U36">
        <f>SUM(J36:S36)</f>
        <v>138179.16964215293</v>
      </c>
    </row>
    <row r="37" spans="1:41" x14ac:dyDescent="0.25">
      <c r="I37" t="s">
        <v>34</v>
      </c>
      <c r="J37">
        <f>(J36/$U$36)</f>
        <v>0.10247846638093858</v>
      </c>
      <c r="K37">
        <f t="shared" ref="K37:S37" si="13">(K36/$U$36)</f>
        <v>0.19153768697155488</v>
      </c>
      <c r="L37">
        <f t="shared" si="13"/>
        <v>0.19668085025995954</v>
      </c>
      <c r="M37">
        <f t="shared" si="13"/>
        <v>0.16155157979306206</v>
      </c>
      <c r="N37">
        <f t="shared" si="13"/>
        <v>0.11995325147975422</v>
      </c>
      <c r="O37">
        <f t="shared" si="13"/>
        <v>8.4766179411135456E-2</v>
      </c>
      <c r="P37">
        <f t="shared" si="13"/>
        <v>5.8410486808431389E-2</v>
      </c>
      <c r="Q37">
        <f t="shared" si="13"/>
        <v>3.9726436902835949E-2</v>
      </c>
      <c r="R37">
        <f t="shared" si="13"/>
        <v>2.6834366272285009E-2</v>
      </c>
      <c r="S37">
        <f t="shared" si="13"/>
        <v>1.8060695720042933E-2</v>
      </c>
    </row>
    <row r="38" spans="1:41" x14ac:dyDescent="0.25">
      <c r="W38" s="12">
        <f>SUM(W8:W32)*SUM(W34:W35)</f>
        <v>4459895225</v>
      </c>
    </row>
    <row r="40" spans="1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W40">
        <v>1.2810441530000001</v>
      </c>
      <c r="X40">
        <v>2.6260404670000002</v>
      </c>
      <c r="Y40">
        <v>3.53959651</v>
      </c>
      <c r="Z40">
        <v>4.0807604980000001</v>
      </c>
      <c r="AA40">
        <v>4.3835537020000004</v>
      </c>
      <c r="AB40">
        <v>4.5486446950000001</v>
      </c>
      <c r="AC40">
        <v>4.637272931</v>
      </c>
      <c r="AD40">
        <v>4.6847305019999999</v>
      </c>
      <c r="AE40">
        <v>4.7099511009999997</v>
      </c>
      <c r="AF40">
        <v>4.7233903770000003</v>
      </c>
    </row>
    <row r="41" spans="1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W41" t="s">
        <v>164</v>
      </c>
    </row>
    <row r="42" spans="1:41" x14ac:dyDescent="0.25">
      <c r="I42">
        <v>42.6</v>
      </c>
      <c r="J42">
        <v>0.63500000000000001</v>
      </c>
      <c r="K42">
        <v>-0.19</v>
      </c>
      <c r="L42">
        <v>2.1690000000000001E-2</v>
      </c>
      <c r="M42">
        <v>2.9459</v>
      </c>
      <c r="N42">
        <v>0.4</v>
      </c>
      <c r="O42">
        <v>2.7099999999999999E-2</v>
      </c>
      <c r="W42">
        <f>W40*5</f>
        <v>6.4052207650000001</v>
      </c>
      <c r="X42">
        <f t="shared" ref="X42:AF42" si="14">X40*5</f>
        <v>13.130202335</v>
      </c>
      <c r="Y42">
        <f t="shared" si="14"/>
        <v>17.697982549999999</v>
      </c>
      <c r="Z42">
        <f t="shared" si="14"/>
        <v>20.40380249</v>
      </c>
      <c r="AA42">
        <f t="shared" si="14"/>
        <v>21.917768510000002</v>
      </c>
      <c r="AB42">
        <f t="shared" si="14"/>
        <v>22.743223475000001</v>
      </c>
      <c r="AC42">
        <f t="shared" si="14"/>
        <v>23.186364654999998</v>
      </c>
      <c r="AD42">
        <f t="shared" si="14"/>
        <v>23.42365251</v>
      </c>
      <c r="AE42">
        <f t="shared" si="14"/>
        <v>23.549755505</v>
      </c>
      <c r="AF42">
        <f t="shared" si="14"/>
        <v>23.616951885000002</v>
      </c>
    </row>
    <row r="45" spans="1:41" x14ac:dyDescent="0.25">
      <c r="A45" s="1" t="s">
        <v>161</v>
      </c>
    </row>
    <row r="46" spans="1:41" x14ac:dyDescent="0.25">
      <c r="C46" t="s">
        <v>4</v>
      </c>
    </row>
    <row r="47" spans="1:41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</row>
    <row r="48" spans="1:41" x14ac:dyDescent="0.25">
      <c r="A48" s="1">
        <v>1</v>
      </c>
      <c r="B48">
        <v>5.5963784004212109E-3</v>
      </c>
      <c r="C48">
        <v>1</v>
      </c>
      <c r="D48" s="2">
        <v>0</v>
      </c>
      <c r="E48" s="2">
        <v>0</v>
      </c>
      <c r="F48" s="2">
        <v>0</v>
      </c>
      <c r="G48" s="2">
        <v>0</v>
      </c>
    </row>
    <row r="49" spans="1:7" x14ac:dyDescent="0.25">
      <c r="A49" s="1">
        <v>2</v>
      </c>
      <c r="B49">
        <v>1.1192756800842422E-2</v>
      </c>
      <c r="C49">
        <v>0.3</v>
      </c>
      <c r="D49">
        <v>0.7</v>
      </c>
      <c r="E49" s="2">
        <v>0</v>
      </c>
      <c r="F49" s="2">
        <v>0</v>
      </c>
      <c r="G49" s="2">
        <v>0</v>
      </c>
    </row>
    <row r="50" spans="1:7" x14ac:dyDescent="0.25">
      <c r="A50" s="1">
        <v>3</v>
      </c>
      <c r="B50">
        <v>3.6572086271153263E-2</v>
      </c>
      <c r="C50">
        <v>0.1</v>
      </c>
      <c r="D50">
        <v>0.3</v>
      </c>
      <c r="E50">
        <v>0.6</v>
      </c>
      <c r="F50" s="2">
        <v>0</v>
      </c>
      <c r="G50" s="2">
        <v>0</v>
      </c>
    </row>
    <row r="51" spans="1:7" x14ac:dyDescent="0.25">
      <c r="A51" s="1">
        <v>4</v>
      </c>
      <c r="B51">
        <v>5.3906912576544855E-2</v>
      </c>
      <c r="C51">
        <v>0</v>
      </c>
      <c r="D51">
        <v>0.1</v>
      </c>
      <c r="E51">
        <v>0.4</v>
      </c>
      <c r="F51">
        <v>0.5</v>
      </c>
      <c r="G51" s="2">
        <v>0</v>
      </c>
    </row>
    <row r="52" spans="1:7" x14ac:dyDescent="0.25">
      <c r="A52" s="1">
        <v>5</v>
      </c>
      <c r="B52">
        <v>3.6837188759584416E-2</v>
      </c>
      <c r="C52">
        <v>0</v>
      </c>
      <c r="D52">
        <v>0.1</v>
      </c>
      <c r="E52">
        <v>0.4</v>
      </c>
      <c r="F52">
        <v>0.5</v>
      </c>
      <c r="G52" s="2">
        <v>0</v>
      </c>
    </row>
    <row r="53" spans="1:7" x14ac:dyDescent="0.25">
      <c r="A53" s="1">
        <v>6</v>
      </c>
      <c r="B53">
        <v>3.3578270402527269E-2</v>
      </c>
      <c r="C53">
        <v>0.2</v>
      </c>
      <c r="D53">
        <v>0.4</v>
      </c>
      <c r="E53">
        <v>0.4</v>
      </c>
      <c r="F53" s="2">
        <v>0</v>
      </c>
      <c r="G53" s="2">
        <v>0</v>
      </c>
    </row>
    <row r="54" spans="1:7" x14ac:dyDescent="0.25">
      <c r="A54" s="1">
        <v>7</v>
      </c>
      <c r="B54">
        <v>4.8224670154988207E-2</v>
      </c>
      <c r="C54">
        <v>0.1</v>
      </c>
      <c r="D54">
        <v>0.2</v>
      </c>
      <c r="E54">
        <v>0.3</v>
      </c>
      <c r="F54">
        <v>0.4</v>
      </c>
      <c r="G54" s="2">
        <v>0</v>
      </c>
    </row>
    <row r="55" spans="1:7" x14ac:dyDescent="0.25">
      <c r="A55" s="1">
        <v>8</v>
      </c>
      <c r="B55">
        <v>2.2385513601684844E-2</v>
      </c>
      <c r="C55">
        <v>0.5</v>
      </c>
      <c r="D55">
        <v>0.5</v>
      </c>
      <c r="E55" s="2">
        <v>0</v>
      </c>
      <c r="F55" s="2">
        <v>0</v>
      </c>
      <c r="G55" s="2">
        <v>0</v>
      </c>
    </row>
    <row r="56" spans="1:7" x14ac:dyDescent="0.25">
      <c r="A56" s="1">
        <v>9</v>
      </c>
      <c r="B56">
        <v>1.5566085617065621E-2</v>
      </c>
      <c r="C56">
        <v>0.4</v>
      </c>
      <c r="D56">
        <v>0.6</v>
      </c>
      <c r="E56" s="2">
        <v>0</v>
      </c>
      <c r="F56" s="2">
        <v>0</v>
      </c>
      <c r="G56" s="2">
        <v>0</v>
      </c>
    </row>
    <row r="57" spans="1:7" x14ac:dyDescent="0.25">
      <c r="A57" s="1">
        <v>10</v>
      </c>
      <c r="B57">
        <v>7.0071965036330841E-2</v>
      </c>
      <c r="C57">
        <v>0.1</v>
      </c>
      <c r="D57">
        <v>0.3</v>
      </c>
      <c r="E57">
        <v>0.6</v>
      </c>
      <c r="F57" s="2">
        <v>0</v>
      </c>
      <c r="G57" s="2">
        <v>0</v>
      </c>
    </row>
    <row r="58" spans="1:7" x14ac:dyDescent="0.25">
      <c r="A58" s="1">
        <v>11</v>
      </c>
      <c r="B58">
        <v>1.8733698090716937E-2</v>
      </c>
      <c r="C58">
        <v>0.1</v>
      </c>
      <c r="D58">
        <v>0.3</v>
      </c>
      <c r="E58">
        <v>0.6</v>
      </c>
      <c r="F58" s="2">
        <v>0</v>
      </c>
      <c r="G58" s="2">
        <v>0</v>
      </c>
    </row>
    <row r="59" spans="1:7" x14ac:dyDescent="0.25">
      <c r="A59" s="1">
        <v>12</v>
      </c>
      <c r="B59">
        <v>3.8631708481931246E-2</v>
      </c>
      <c r="C59">
        <v>0</v>
      </c>
      <c r="D59">
        <v>0.4</v>
      </c>
      <c r="E59">
        <v>0.6</v>
      </c>
      <c r="F59" s="2">
        <v>0</v>
      </c>
      <c r="G59" s="2">
        <v>0</v>
      </c>
    </row>
    <row r="60" spans="1:7" x14ac:dyDescent="0.25">
      <c r="A60" s="1">
        <v>13</v>
      </c>
      <c r="B60">
        <v>2.2385513601684844E-2</v>
      </c>
      <c r="C60">
        <v>1</v>
      </c>
      <c r="D60" s="2">
        <v>0</v>
      </c>
      <c r="E60" s="2">
        <v>0</v>
      </c>
      <c r="F60" s="2">
        <v>0</v>
      </c>
      <c r="G60" s="2">
        <v>0</v>
      </c>
    </row>
    <row r="61" spans="1:7" x14ac:dyDescent="0.25">
      <c r="A61" s="1">
        <v>14</v>
      </c>
      <c r="B61">
        <v>8.7190931828655966E-3</v>
      </c>
      <c r="C61">
        <v>0.5</v>
      </c>
      <c r="D61">
        <v>0.5</v>
      </c>
      <c r="E61" s="2">
        <v>0</v>
      </c>
      <c r="F61" s="2">
        <v>0</v>
      </c>
      <c r="G61" s="2">
        <v>0</v>
      </c>
    </row>
    <row r="62" spans="1:7" x14ac:dyDescent="0.25">
      <c r="A62" s="1">
        <v>15</v>
      </c>
      <c r="B62">
        <v>8.9542054406739381E-3</v>
      </c>
      <c r="C62">
        <v>1</v>
      </c>
      <c r="D62" s="2">
        <v>0</v>
      </c>
      <c r="E62" s="2">
        <v>0</v>
      </c>
      <c r="F62" s="2">
        <v>0</v>
      </c>
      <c r="G62" s="2">
        <v>0</v>
      </c>
    </row>
    <row r="63" spans="1:7" x14ac:dyDescent="0.25">
      <c r="A63" s="1">
        <v>16</v>
      </c>
      <c r="B63">
        <v>1.1192756800842422E-2</v>
      </c>
      <c r="C63">
        <v>0.3</v>
      </c>
      <c r="D63">
        <v>0.7</v>
      </c>
      <c r="E63" s="2">
        <v>0</v>
      </c>
      <c r="F63" s="2">
        <v>0</v>
      </c>
      <c r="G63" s="2">
        <v>0</v>
      </c>
    </row>
    <row r="64" spans="1:7" x14ac:dyDescent="0.25">
      <c r="A64" s="1">
        <v>17</v>
      </c>
      <c r="B64">
        <v>5.655640162364578E-2</v>
      </c>
      <c r="C64">
        <v>0.3</v>
      </c>
      <c r="D64">
        <v>0.7</v>
      </c>
      <c r="E64" s="2">
        <v>0</v>
      </c>
      <c r="F64" s="2">
        <v>0</v>
      </c>
      <c r="G64" s="2">
        <v>0</v>
      </c>
    </row>
    <row r="65" spans="1:7" x14ac:dyDescent="0.25">
      <c r="A65" s="1">
        <v>18</v>
      </c>
      <c r="B65">
        <v>2.2385513601684844E-2</v>
      </c>
      <c r="C65">
        <v>1</v>
      </c>
      <c r="D65" s="2">
        <v>0</v>
      </c>
      <c r="E65" s="2">
        <v>0</v>
      </c>
      <c r="F65" s="2">
        <v>0</v>
      </c>
      <c r="G65" s="2">
        <v>0</v>
      </c>
    </row>
    <row r="66" spans="1:7" x14ac:dyDescent="0.25">
      <c r="A66" s="1">
        <v>19</v>
      </c>
      <c r="B66">
        <v>3.3578270402527269E-2</v>
      </c>
      <c r="C66">
        <v>0.5</v>
      </c>
      <c r="D66">
        <v>0.5</v>
      </c>
      <c r="E66" s="2">
        <v>0</v>
      </c>
      <c r="F66" s="2">
        <v>0</v>
      </c>
      <c r="G66" s="2">
        <v>0</v>
      </c>
    </row>
    <row r="67" spans="1:7" x14ac:dyDescent="0.25">
      <c r="A67" s="1">
        <v>20</v>
      </c>
      <c r="B67">
        <v>5.2501671372839287E-2</v>
      </c>
      <c r="C67">
        <v>0</v>
      </c>
      <c r="D67">
        <v>0.1</v>
      </c>
      <c r="E67">
        <v>0.4</v>
      </c>
      <c r="F67">
        <v>0.5</v>
      </c>
      <c r="G67" s="2">
        <v>0</v>
      </c>
    </row>
    <row r="68" spans="1:7" x14ac:dyDescent="0.25">
      <c r="A68" s="1">
        <v>21</v>
      </c>
      <c r="B68">
        <v>6.0439474129997575E-2</v>
      </c>
      <c r="C68">
        <v>0</v>
      </c>
      <c r="D68">
        <v>0.2</v>
      </c>
      <c r="E68">
        <v>0.3</v>
      </c>
      <c r="F68">
        <v>0.5</v>
      </c>
      <c r="G68" s="2">
        <v>0</v>
      </c>
    </row>
    <row r="69" spans="1:7" x14ac:dyDescent="0.25">
      <c r="A69" s="1">
        <v>22</v>
      </c>
      <c r="B69">
        <v>9.9816080645904387E-2</v>
      </c>
      <c r="C69">
        <v>0</v>
      </c>
      <c r="D69">
        <v>0.2</v>
      </c>
      <c r="E69">
        <v>0.3</v>
      </c>
      <c r="F69">
        <v>0.5</v>
      </c>
      <c r="G69" s="2">
        <v>0</v>
      </c>
    </row>
    <row r="70" spans="1:7" x14ac:dyDescent="0.25">
      <c r="A70" s="1">
        <v>23</v>
      </c>
      <c r="B70">
        <v>0.111849001173288</v>
      </c>
      <c r="C70">
        <v>0</v>
      </c>
      <c r="D70">
        <v>0</v>
      </c>
      <c r="E70">
        <v>0.5</v>
      </c>
      <c r="F70">
        <v>0.5</v>
      </c>
      <c r="G70" s="2">
        <v>0</v>
      </c>
    </row>
    <row r="71" spans="1:7" x14ac:dyDescent="0.25">
      <c r="A71" s="1">
        <v>24</v>
      </c>
      <c r="B71">
        <v>5.1465385663017386E-2</v>
      </c>
      <c r="C71">
        <v>0</v>
      </c>
      <c r="D71">
        <v>0.1</v>
      </c>
      <c r="E71">
        <v>0.3</v>
      </c>
      <c r="F71">
        <v>0.5</v>
      </c>
      <c r="G71">
        <v>0.1</v>
      </c>
    </row>
    <row r="72" spans="1:7" x14ac:dyDescent="0.25">
      <c r="A72" s="1">
        <v>25</v>
      </c>
      <c r="B72">
        <v>6.8859398167237532E-2</v>
      </c>
      <c r="C72">
        <v>0</v>
      </c>
      <c r="D72">
        <v>0.1</v>
      </c>
      <c r="E72">
        <v>0.3</v>
      </c>
      <c r="F72">
        <v>0.4</v>
      </c>
      <c r="G72">
        <v>0.2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42"/>
  <sheetViews>
    <sheetView zoomScale="75" zoomScaleNormal="75" workbookViewId="0">
      <selection activeCell="X39" sqref="X39:AG39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80</v>
      </c>
      <c r="C1" t="s">
        <v>81</v>
      </c>
    </row>
    <row r="2" spans="1:32" x14ac:dyDescent="0.25">
      <c r="A2" t="s">
        <v>2</v>
      </c>
      <c r="B2">
        <v>18</v>
      </c>
    </row>
    <row r="3" spans="1:32" x14ac:dyDescent="0.25">
      <c r="A3" t="s">
        <v>3</v>
      </c>
      <c r="B3">
        <v>1000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3.5865195217001321E-3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3.586519521700132</v>
      </c>
      <c r="J6">
        <f>($H6*J$37)</f>
        <v>0.33613191497942446</v>
      </c>
      <c r="K6">
        <f t="shared" ref="K6:S21" si="0">($H6*K$37)</f>
        <v>0.4738262898613344</v>
      </c>
      <c r="L6">
        <f t="shared" si="0"/>
        <v>0.52967631988984376</v>
      </c>
      <c r="M6">
        <f t="shared" si="0"/>
        <v>0.51652217226640362</v>
      </c>
      <c r="N6">
        <f t="shared" si="0"/>
        <v>0.46120290672718234</v>
      </c>
      <c r="O6">
        <f t="shared" si="0"/>
        <v>0.38773235208848184</v>
      </c>
      <c r="P6">
        <f t="shared" si="0"/>
        <v>0.3123062924897288</v>
      </c>
      <c r="Q6">
        <f t="shared" si="0"/>
        <v>0.24381050746770189</v>
      </c>
      <c r="R6">
        <f t="shared" si="0"/>
        <v>0.18595598354200546</v>
      </c>
      <c r="S6">
        <f t="shared" si="0"/>
        <v>0.13935478238802523</v>
      </c>
      <c r="V6" s="1">
        <v>1</v>
      </c>
      <c r="W6">
        <f>ROUND(((J6/J$34)*1000000),0)</f>
        <v>1878</v>
      </c>
      <c r="X6">
        <f t="shared" ref="X6:AF21" si="1">ROUND(((K6/K$34)*1000000),0)</f>
        <v>1323</v>
      </c>
      <c r="Y6">
        <f t="shared" si="1"/>
        <v>932</v>
      </c>
      <c r="Z6">
        <f t="shared" si="1"/>
        <v>657</v>
      </c>
      <c r="AA6">
        <f t="shared" si="1"/>
        <v>463</v>
      </c>
      <c r="AB6">
        <f t="shared" si="1"/>
        <v>326</v>
      </c>
      <c r="AC6">
        <f t="shared" si="1"/>
        <v>230</v>
      </c>
      <c r="AD6">
        <f t="shared" si="1"/>
        <v>162</v>
      </c>
      <c r="AE6">
        <f t="shared" si="1"/>
        <v>114</v>
      </c>
      <c r="AF6">
        <f t="shared" si="1"/>
        <v>80</v>
      </c>
    </row>
    <row r="7" spans="1:32" x14ac:dyDescent="0.25">
      <c r="A7" s="1">
        <v>2</v>
      </c>
      <c r="B7">
        <v>3.5865195217001321E-3</v>
      </c>
      <c r="C7">
        <v>0.1</v>
      </c>
      <c r="D7">
        <v>0.9</v>
      </c>
      <c r="E7" s="2">
        <v>0</v>
      </c>
      <c r="F7" s="2">
        <v>0</v>
      </c>
      <c r="G7" s="2">
        <v>0</v>
      </c>
      <c r="H7">
        <f t="shared" ref="H7:H30" si="2">(B7*$B$3)</f>
        <v>3.586519521700132</v>
      </c>
      <c r="J7">
        <f t="shared" ref="J7:S30" si="3">($H7*J$37)</f>
        <v>0.33613191497942446</v>
      </c>
      <c r="K7">
        <f t="shared" si="0"/>
        <v>0.4738262898613344</v>
      </c>
      <c r="L7">
        <f t="shared" si="0"/>
        <v>0.52967631988984376</v>
      </c>
      <c r="M7">
        <f t="shared" si="0"/>
        <v>0.51652217226640362</v>
      </c>
      <c r="N7">
        <f t="shared" si="0"/>
        <v>0.46120290672718234</v>
      </c>
      <c r="O7">
        <f t="shared" si="0"/>
        <v>0.38773235208848184</v>
      </c>
      <c r="P7">
        <f t="shared" si="0"/>
        <v>0.3123062924897288</v>
      </c>
      <c r="Q7">
        <f t="shared" si="0"/>
        <v>0.24381050746770189</v>
      </c>
      <c r="R7">
        <f t="shared" si="0"/>
        <v>0.18595598354200546</v>
      </c>
      <c r="S7">
        <f t="shared" si="0"/>
        <v>0.13935478238802523</v>
      </c>
      <c r="V7" s="1">
        <v>2</v>
      </c>
      <c r="W7">
        <f t="shared" ref="W7:AF30" si="4">ROUND(((J7/J$34)*1000000),0)</f>
        <v>1878</v>
      </c>
      <c r="X7">
        <f t="shared" si="1"/>
        <v>1323</v>
      </c>
      <c r="Y7">
        <f t="shared" si="1"/>
        <v>932</v>
      </c>
      <c r="Z7">
        <f t="shared" si="1"/>
        <v>657</v>
      </c>
      <c r="AA7">
        <f t="shared" si="1"/>
        <v>463</v>
      </c>
      <c r="AB7">
        <f t="shared" si="1"/>
        <v>326</v>
      </c>
      <c r="AC7">
        <f t="shared" si="1"/>
        <v>230</v>
      </c>
      <c r="AD7">
        <f t="shared" si="1"/>
        <v>162</v>
      </c>
      <c r="AE7">
        <f t="shared" si="1"/>
        <v>114</v>
      </c>
      <c r="AF7">
        <f t="shared" si="1"/>
        <v>80</v>
      </c>
    </row>
    <row r="8" spans="1:32" x14ac:dyDescent="0.25">
      <c r="A8" s="1">
        <v>3</v>
      </c>
      <c r="B8">
        <v>0.10122265679298863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101.22265679298863</v>
      </c>
      <c r="J8">
        <f t="shared" si="3"/>
        <v>9.486680683395166</v>
      </c>
      <c r="K8">
        <f t="shared" si="0"/>
        <v>13.37284117037049</v>
      </c>
      <c r="L8">
        <f t="shared" si="0"/>
        <v>14.949101493853703</v>
      </c>
      <c r="M8">
        <f t="shared" si="0"/>
        <v>14.577850825277775</v>
      </c>
      <c r="N8">
        <f t="shared" si="0"/>
        <v>13.016570314789318</v>
      </c>
      <c r="O8">
        <f t="shared" si="0"/>
        <v>10.943004371097379</v>
      </c>
      <c r="P8">
        <f t="shared" si="0"/>
        <v>8.8142480384417805</v>
      </c>
      <c r="Q8">
        <f t="shared" si="0"/>
        <v>6.8810854564173196</v>
      </c>
      <c r="R8">
        <f t="shared" si="0"/>
        <v>5.2482521248768608</v>
      </c>
      <c r="S8">
        <f t="shared" si="0"/>
        <v>3.9330223144688299</v>
      </c>
      <c r="V8" s="1">
        <v>3</v>
      </c>
      <c r="W8">
        <f t="shared" si="4"/>
        <v>52991</v>
      </c>
      <c r="X8">
        <f t="shared" si="1"/>
        <v>37342</v>
      </c>
      <c r="Y8">
        <f t="shared" si="1"/>
        <v>26315</v>
      </c>
      <c r="Z8">
        <f t="shared" si="1"/>
        <v>18544</v>
      </c>
      <c r="AA8">
        <f t="shared" si="1"/>
        <v>13067</v>
      </c>
      <c r="AB8">
        <f t="shared" si="1"/>
        <v>9208</v>
      </c>
      <c r="AC8">
        <f t="shared" si="1"/>
        <v>6489</v>
      </c>
      <c r="AD8">
        <f t="shared" si="1"/>
        <v>4573</v>
      </c>
      <c r="AE8">
        <f t="shared" si="1"/>
        <v>3222</v>
      </c>
      <c r="AF8">
        <f t="shared" si="1"/>
        <v>2271</v>
      </c>
    </row>
    <row r="9" spans="1:32" x14ac:dyDescent="0.25">
      <c r="A9" s="1">
        <v>4</v>
      </c>
      <c r="B9">
        <v>3.3152823834491064E-2</v>
      </c>
      <c r="C9">
        <v>0</v>
      </c>
      <c r="D9">
        <v>0</v>
      </c>
      <c r="E9">
        <v>0.5</v>
      </c>
      <c r="F9">
        <v>0.5</v>
      </c>
      <c r="G9" s="2">
        <v>0</v>
      </c>
      <c r="H9">
        <f t="shared" si="2"/>
        <v>33.152823834491066</v>
      </c>
      <c r="J9">
        <f t="shared" si="3"/>
        <v>3.1071132040515104</v>
      </c>
      <c r="K9">
        <f t="shared" si="0"/>
        <v>4.3799230482026967</v>
      </c>
      <c r="L9">
        <f t="shared" si="0"/>
        <v>4.8961857356029013</v>
      </c>
      <c r="M9">
        <f t="shared" si="0"/>
        <v>4.7745923255533507</v>
      </c>
      <c r="N9">
        <f t="shared" si="0"/>
        <v>4.2632358826346008</v>
      </c>
      <c r="O9">
        <f t="shared" si="0"/>
        <v>3.5840937950977247</v>
      </c>
      <c r="P9">
        <f t="shared" si="0"/>
        <v>2.886875544568889</v>
      </c>
      <c r="Q9">
        <f t="shared" si="0"/>
        <v>2.2537188921372353</v>
      </c>
      <c r="R9">
        <f t="shared" si="0"/>
        <v>1.7189272011588614</v>
      </c>
      <c r="S9">
        <f t="shared" si="0"/>
        <v>1.2881582054832925</v>
      </c>
      <c r="V9" s="1">
        <v>4</v>
      </c>
      <c r="W9">
        <f t="shared" si="4"/>
        <v>17356</v>
      </c>
      <c r="X9">
        <f t="shared" si="1"/>
        <v>12230</v>
      </c>
      <c r="Y9">
        <f t="shared" si="1"/>
        <v>8619</v>
      </c>
      <c r="Z9">
        <f t="shared" si="1"/>
        <v>6073</v>
      </c>
      <c r="AA9">
        <f t="shared" si="1"/>
        <v>4280</v>
      </c>
      <c r="AB9">
        <f t="shared" si="1"/>
        <v>3016</v>
      </c>
      <c r="AC9">
        <f t="shared" si="1"/>
        <v>2125</v>
      </c>
      <c r="AD9">
        <f t="shared" si="1"/>
        <v>1498</v>
      </c>
      <c r="AE9">
        <f t="shared" si="1"/>
        <v>1055</v>
      </c>
      <c r="AF9">
        <f t="shared" si="1"/>
        <v>744</v>
      </c>
    </row>
    <row r="10" spans="1:32" x14ac:dyDescent="0.25">
      <c r="A10" s="1">
        <v>5</v>
      </c>
      <c r="B10">
        <v>3.5865195217001321E-3</v>
      </c>
      <c r="C10">
        <v>0</v>
      </c>
      <c r="D10">
        <v>0</v>
      </c>
      <c r="E10">
        <v>0.5</v>
      </c>
      <c r="F10">
        <v>0.5</v>
      </c>
      <c r="G10" s="2">
        <v>0</v>
      </c>
      <c r="H10">
        <f t="shared" si="2"/>
        <v>3.586519521700132</v>
      </c>
      <c r="J10">
        <f t="shared" si="3"/>
        <v>0.33613191497942446</v>
      </c>
      <c r="K10">
        <f t="shared" si="0"/>
        <v>0.4738262898613344</v>
      </c>
      <c r="L10">
        <f t="shared" si="0"/>
        <v>0.52967631988984376</v>
      </c>
      <c r="M10">
        <f t="shared" si="0"/>
        <v>0.51652217226640362</v>
      </c>
      <c r="N10">
        <f t="shared" si="0"/>
        <v>0.46120290672718234</v>
      </c>
      <c r="O10">
        <f t="shared" si="0"/>
        <v>0.38773235208848184</v>
      </c>
      <c r="P10">
        <f t="shared" si="0"/>
        <v>0.3123062924897288</v>
      </c>
      <c r="Q10">
        <f t="shared" si="0"/>
        <v>0.24381050746770189</v>
      </c>
      <c r="R10">
        <f t="shared" si="0"/>
        <v>0.18595598354200546</v>
      </c>
      <c r="S10">
        <f t="shared" si="0"/>
        <v>0.13935478238802523</v>
      </c>
      <c r="V10" s="1">
        <v>5</v>
      </c>
      <c r="W10">
        <f t="shared" si="4"/>
        <v>1878</v>
      </c>
      <c r="X10">
        <f t="shared" si="1"/>
        <v>1323</v>
      </c>
      <c r="Y10">
        <f t="shared" si="1"/>
        <v>932</v>
      </c>
      <c r="Z10">
        <f t="shared" si="1"/>
        <v>657</v>
      </c>
      <c r="AA10">
        <f t="shared" si="1"/>
        <v>463</v>
      </c>
      <c r="AB10">
        <f t="shared" si="1"/>
        <v>326</v>
      </c>
      <c r="AC10">
        <f t="shared" si="1"/>
        <v>230</v>
      </c>
      <c r="AD10">
        <f t="shared" si="1"/>
        <v>162</v>
      </c>
      <c r="AE10">
        <f t="shared" si="1"/>
        <v>114</v>
      </c>
      <c r="AF10">
        <f t="shared" si="1"/>
        <v>80</v>
      </c>
    </row>
    <row r="11" spans="1:32" x14ac:dyDescent="0.25">
      <c r="A11" s="1">
        <v>6</v>
      </c>
      <c r="B11">
        <v>1.73243072760229E-2</v>
      </c>
      <c r="C11">
        <v>0.2</v>
      </c>
      <c r="D11">
        <v>0.4</v>
      </c>
      <c r="E11">
        <v>0.4</v>
      </c>
      <c r="F11" s="2">
        <v>0</v>
      </c>
      <c r="G11" s="2">
        <v>0</v>
      </c>
      <c r="H11">
        <f t="shared" si="2"/>
        <v>17.3243072760229</v>
      </c>
      <c r="J11">
        <f t="shared" si="3"/>
        <v>1.6236500443251831</v>
      </c>
      <c r="K11">
        <f t="shared" si="0"/>
        <v>2.2887683146150679</v>
      </c>
      <c r="L11">
        <f t="shared" si="0"/>
        <v>2.558546040829798</v>
      </c>
      <c r="M11">
        <f t="shared" si="0"/>
        <v>2.4950063071119626</v>
      </c>
      <c r="N11">
        <f t="shared" si="0"/>
        <v>2.2277923832264808</v>
      </c>
      <c r="O11">
        <f t="shared" si="0"/>
        <v>1.8729005565963797</v>
      </c>
      <c r="P11">
        <f t="shared" si="0"/>
        <v>1.508562867869959</v>
      </c>
      <c r="Q11">
        <f t="shared" si="0"/>
        <v>1.1777011453408446</v>
      </c>
      <c r="R11">
        <f t="shared" si="0"/>
        <v>0.89824092109489806</v>
      </c>
      <c r="S11">
        <f t="shared" si="0"/>
        <v>0.67313869501232448</v>
      </c>
      <c r="V11" s="1">
        <v>6</v>
      </c>
      <c r="W11">
        <f t="shared" si="4"/>
        <v>9069</v>
      </c>
      <c r="X11">
        <f t="shared" si="1"/>
        <v>6391</v>
      </c>
      <c r="Y11">
        <f t="shared" si="1"/>
        <v>4504</v>
      </c>
      <c r="Z11">
        <f t="shared" si="1"/>
        <v>3174</v>
      </c>
      <c r="AA11">
        <f t="shared" si="1"/>
        <v>2236</v>
      </c>
      <c r="AB11">
        <f t="shared" si="1"/>
        <v>1576</v>
      </c>
      <c r="AC11">
        <f t="shared" si="1"/>
        <v>1111</v>
      </c>
      <c r="AD11">
        <f t="shared" si="1"/>
        <v>783</v>
      </c>
      <c r="AE11">
        <f t="shared" si="1"/>
        <v>552</v>
      </c>
      <c r="AF11">
        <f t="shared" si="1"/>
        <v>389</v>
      </c>
    </row>
    <row r="12" spans="1:32" x14ac:dyDescent="0.25">
      <c r="A12" s="1">
        <v>7</v>
      </c>
      <c r="B12">
        <v>4.5524254414516015E-3</v>
      </c>
      <c r="C12">
        <v>0.1</v>
      </c>
      <c r="D12">
        <v>0.1</v>
      </c>
      <c r="E12">
        <v>0.4</v>
      </c>
      <c r="F12">
        <v>0.4</v>
      </c>
      <c r="G12" s="2">
        <v>0</v>
      </c>
      <c r="H12">
        <f t="shared" si="2"/>
        <v>4.5524254414516019</v>
      </c>
      <c r="J12">
        <f t="shared" si="3"/>
        <v>0.42665750797609059</v>
      </c>
      <c r="K12">
        <f t="shared" si="0"/>
        <v>0.60143513613745536</v>
      </c>
      <c r="L12">
        <f t="shared" si="0"/>
        <v>0.67232645460631368</v>
      </c>
      <c r="M12">
        <f t="shared" si="0"/>
        <v>0.65562968885912143</v>
      </c>
      <c r="N12">
        <f t="shared" si="0"/>
        <v>0.58541207807534168</v>
      </c>
      <c r="O12">
        <f t="shared" si="0"/>
        <v>0.49215475154718991</v>
      </c>
      <c r="P12">
        <f t="shared" si="0"/>
        <v>0.39641527192404863</v>
      </c>
      <c r="Q12">
        <f t="shared" si="0"/>
        <v>0.30947249844134339</v>
      </c>
      <c r="R12">
        <f t="shared" si="0"/>
        <v>0.23603684445177289</v>
      </c>
      <c r="S12">
        <f t="shared" si="0"/>
        <v>0.17688520943292382</v>
      </c>
      <c r="V12" s="1">
        <v>7</v>
      </c>
      <c r="W12">
        <f t="shared" si="4"/>
        <v>2383</v>
      </c>
      <c r="X12">
        <f t="shared" si="1"/>
        <v>1679</v>
      </c>
      <c r="Y12">
        <f t="shared" si="1"/>
        <v>1183</v>
      </c>
      <c r="Z12">
        <f t="shared" si="1"/>
        <v>834</v>
      </c>
      <c r="AA12">
        <f t="shared" si="1"/>
        <v>588</v>
      </c>
      <c r="AB12">
        <f t="shared" si="1"/>
        <v>414</v>
      </c>
      <c r="AC12">
        <f t="shared" si="1"/>
        <v>292</v>
      </c>
      <c r="AD12">
        <f t="shared" si="1"/>
        <v>206</v>
      </c>
      <c r="AE12">
        <f t="shared" si="1"/>
        <v>145</v>
      </c>
      <c r="AF12">
        <f t="shared" si="1"/>
        <v>102</v>
      </c>
    </row>
    <row r="13" spans="1:32" x14ac:dyDescent="0.25">
      <c r="A13" s="1">
        <v>8</v>
      </c>
      <c r="B13">
        <v>3.5865195217001322E-2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2"/>
        <v>35.865195217001322</v>
      </c>
      <c r="J13">
        <f t="shared" si="3"/>
        <v>3.3613191497942445</v>
      </c>
      <c r="K13">
        <f t="shared" si="0"/>
        <v>4.7382628986133444</v>
      </c>
      <c r="L13">
        <f t="shared" si="0"/>
        <v>5.2967631988984376</v>
      </c>
      <c r="M13">
        <f t="shared" si="0"/>
        <v>5.165221722664036</v>
      </c>
      <c r="N13">
        <f t="shared" si="0"/>
        <v>4.6120290672718234</v>
      </c>
      <c r="O13">
        <f t="shared" si="0"/>
        <v>3.8773235208848185</v>
      </c>
      <c r="P13">
        <f t="shared" si="0"/>
        <v>3.1230629248972881</v>
      </c>
      <c r="Q13">
        <f t="shared" si="0"/>
        <v>2.438105074677019</v>
      </c>
      <c r="R13">
        <f t="shared" si="0"/>
        <v>1.8595598354200547</v>
      </c>
      <c r="S13">
        <f t="shared" si="0"/>
        <v>1.3935478238802523</v>
      </c>
      <c r="V13" s="1">
        <v>8</v>
      </c>
      <c r="W13">
        <f t="shared" si="4"/>
        <v>18776</v>
      </c>
      <c r="X13">
        <f t="shared" si="1"/>
        <v>13231</v>
      </c>
      <c r="Y13">
        <f t="shared" si="1"/>
        <v>9324</v>
      </c>
      <c r="Z13">
        <f t="shared" si="1"/>
        <v>6570</v>
      </c>
      <c r="AA13">
        <f t="shared" si="1"/>
        <v>4630</v>
      </c>
      <c r="AB13">
        <f t="shared" si="1"/>
        <v>3263</v>
      </c>
      <c r="AC13">
        <f t="shared" si="1"/>
        <v>2299</v>
      </c>
      <c r="AD13">
        <f t="shared" si="1"/>
        <v>1620</v>
      </c>
      <c r="AE13">
        <f t="shared" si="1"/>
        <v>1142</v>
      </c>
      <c r="AF13">
        <f t="shared" si="1"/>
        <v>805</v>
      </c>
    </row>
    <row r="14" spans="1:32" x14ac:dyDescent="0.25">
      <c r="A14" s="1">
        <v>9</v>
      </c>
      <c r="B14">
        <v>4.3347007464256557E-2</v>
      </c>
      <c r="C14">
        <v>0.4</v>
      </c>
      <c r="D14">
        <v>0.6</v>
      </c>
      <c r="E14" s="2">
        <v>0</v>
      </c>
      <c r="F14" s="2">
        <v>0</v>
      </c>
      <c r="G14" s="2">
        <v>0</v>
      </c>
      <c r="H14">
        <f t="shared" si="2"/>
        <v>43.347007464256556</v>
      </c>
      <c r="J14">
        <f t="shared" si="3"/>
        <v>4.0625214889897316</v>
      </c>
      <c r="K14">
        <f t="shared" si="0"/>
        <v>5.7267084701783784</v>
      </c>
      <c r="L14">
        <f t="shared" si="0"/>
        <v>6.401717111251422</v>
      </c>
      <c r="M14">
        <f t="shared" si="0"/>
        <v>6.242734863484678</v>
      </c>
      <c r="N14">
        <f t="shared" si="0"/>
        <v>5.5741410912391229</v>
      </c>
      <c r="O14">
        <f t="shared" si="0"/>
        <v>4.6861691560362866</v>
      </c>
      <c r="P14">
        <f t="shared" si="0"/>
        <v>3.7745628065811587</v>
      </c>
      <c r="Q14">
        <f t="shared" si="0"/>
        <v>2.9467163982023568</v>
      </c>
      <c r="R14">
        <f t="shared" si="0"/>
        <v>2.2474812580407941</v>
      </c>
      <c r="S14">
        <f t="shared" si="0"/>
        <v>1.6842548202526224</v>
      </c>
      <c r="V14" s="1">
        <v>9</v>
      </c>
      <c r="W14">
        <f t="shared" si="4"/>
        <v>22693</v>
      </c>
      <c r="X14">
        <f t="shared" si="1"/>
        <v>15991</v>
      </c>
      <c r="Y14">
        <f t="shared" si="1"/>
        <v>11269</v>
      </c>
      <c r="Z14">
        <f t="shared" si="1"/>
        <v>7941</v>
      </c>
      <c r="AA14">
        <f t="shared" si="1"/>
        <v>5596</v>
      </c>
      <c r="AB14">
        <f t="shared" si="1"/>
        <v>3943</v>
      </c>
      <c r="AC14">
        <f t="shared" si="1"/>
        <v>2779</v>
      </c>
      <c r="AD14">
        <f t="shared" si="1"/>
        <v>1958</v>
      </c>
      <c r="AE14">
        <f t="shared" si="1"/>
        <v>1380</v>
      </c>
      <c r="AF14">
        <f t="shared" si="1"/>
        <v>972</v>
      </c>
    </row>
    <row r="15" spans="1:32" x14ac:dyDescent="0.25">
      <c r="A15" s="1">
        <v>10</v>
      </c>
      <c r="B15">
        <v>6.4263575047527966E-3</v>
      </c>
      <c r="C15">
        <v>0.1</v>
      </c>
      <c r="D15">
        <v>0.3</v>
      </c>
      <c r="E15">
        <v>0.6</v>
      </c>
      <c r="F15" s="2">
        <v>0</v>
      </c>
      <c r="G15" s="2">
        <v>0</v>
      </c>
      <c r="H15">
        <f t="shared" si="2"/>
        <v>6.4263575047527963</v>
      </c>
      <c r="J15">
        <f t="shared" si="3"/>
        <v>0.6022841480006752</v>
      </c>
      <c r="K15">
        <f t="shared" si="0"/>
        <v>0.84900615077542863</v>
      </c>
      <c r="L15">
        <f t="shared" si="0"/>
        <v>0.94907873017804767</v>
      </c>
      <c r="M15">
        <f t="shared" si="0"/>
        <v>0.92550901174014299</v>
      </c>
      <c r="N15">
        <f t="shared" si="0"/>
        <v>0.82638746085928572</v>
      </c>
      <c r="O15">
        <f t="shared" si="0"/>
        <v>0.69474226910052206</v>
      </c>
      <c r="P15">
        <f t="shared" si="0"/>
        <v>0.55959318620173248</v>
      </c>
      <c r="Q15">
        <f t="shared" si="0"/>
        <v>0.43686183078683782</v>
      </c>
      <c r="R15">
        <f t="shared" si="0"/>
        <v>0.33319758143192102</v>
      </c>
      <c r="S15">
        <f t="shared" si="0"/>
        <v>0.2496971356782022</v>
      </c>
      <c r="V15" s="1">
        <v>10</v>
      </c>
      <c r="W15">
        <f t="shared" si="4"/>
        <v>3364</v>
      </c>
      <c r="X15">
        <f t="shared" si="1"/>
        <v>2371</v>
      </c>
      <c r="Y15">
        <f t="shared" si="1"/>
        <v>1671</v>
      </c>
      <c r="Z15">
        <f t="shared" si="1"/>
        <v>1177</v>
      </c>
      <c r="AA15">
        <f t="shared" si="1"/>
        <v>830</v>
      </c>
      <c r="AB15">
        <f t="shared" si="1"/>
        <v>585</v>
      </c>
      <c r="AC15">
        <f t="shared" si="1"/>
        <v>412</v>
      </c>
      <c r="AD15">
        <f t="shared" si="1"/>
        <v>290</v>
      </c>
      <c r="AE15">
        <f t="shared" si="1"/>
        <v>205</v>
      </c>
      <c r="AF15">
        <f t="shared" si="1"/>
        <v>144</v>
      </c>
    </row>
    <row r="16" spans="1:32" x14ac:dyDescent="0.25">
      <c r="A16" s="1">
        <v>11</v>
      </c>
      <c r="B16">
        <v>3.7120636713680412E-2</v>
      </c>
      <c r="C16">
        <v>0.1</v>
      </c>
      <c r="D16">
        <v>0.3</v>
      </c>
      <c r="E16">
        <v>0.6</v>
      </c>
      <c r="F16" s="2">
        <v>0</v>
      </c>
      <c r="G16" s="2">
        <v>0</v>
      </c>
      <c r="H16">
        <f t="shared" si="2"/>
        <v>37.120636713680412</v>
      </c>
      <c r="J16">
        <f t="shared" si="3"/>
        <v>3.4789802839021493</v>
      </c>
      <c r="K16">
        <f t="shared" si="0"/>
        <v>4.9041231937853693</v>
      </c>
      <c r="L16">
        <f t="shared" si="0"/>
        <v>5.4821734909028592</v>
      </c>
      <c r="M16">
        <f t="shared" si="0"/>
        <v>5.3460274774060803</v>
      </c>
      <c r="N16">
        <f t="shared" si="0"/>
        <v>4.7734706163812088</v>
      </c>
      <c r="O16">
        <f t="shared" si="0"/>
        <v>4.0130471051206351</v>
      </c>
      <c r="P16">
        <f t="shared" si="0"/>
        <v>3.2323840304686704</v>
      </c>
      <c r="Q16">
        <f t="shared" si="0"/>
        <v>2.5234496062066403</v>
      </c>
      <c r="R16">
        <f t="shared" si="0"/>
        <v>1.9246527080175362</v>
      </c>
      <c r="S16">
        <f t="shared" si="0"/>
        <v>1.4423282014892602</v>
      </c>
      <c r="V16" s="1">
        <v>11</v>
      </c>
      <c r="W16">
        <f t="shared" si="4"/>
        <v>19433</v>
      </c>
      <c r="X16">
        <f t="shared" si="1"/>
        <v>13694</v>
      </c>
      <c r="Y16">
        <f t="shared" si="1"/>
        <v>9650</v>
      </c>
      <c r="Z16">
        <f t="shared" si="1"/>
        <v>6800</v>
      </c>
      <c r="AA16">
        <f t="shared" si="1"/>
        <v>4792</v>
      </c>
      <c r="AB16">
        <f t="shared" si="1"/>
        <v>3377</v>
      </c>
      <c r="AC16">
        <f t="shared" si="1"/>
        <v>2380</v>
      </c>
      <c r="AD16">
        <f t="shared" si="1"/>
        <v>1677</v>
      </c>
      <c r="AE16">
        <f t="shared" si="1"/>
        <v>1182</v>
      </c>
      <c r="AF16">
        <f t="shared" si="1"/>
        <v>833</v>
      </c>
    </row>
    <row r="17" spans="1:32" x14ac:dyDescent="0.25">
      <c r="A17" s="1">
        <v>12</v>
      </c>
      <c r="B17">
        <v>6.077274146799172E-2</v>
      </c>
      <c r="C17">
        <v>0</v>
      </c>
      <c r="D17">
        <v>0.4</v>
      </c>
      <c r="E17">
        <v>0.6</v>
      </c>
      <c r="F17" s="2">
        <v>0</v>
      </c>
      <c r="G17" s="2">
        <v>0</v>
      </c>
      <c r="H17">
        <f t="shared" si="2"/>
        <v>60.772741467991722</v>
      </c>
      <c r="J17">
        <f t="shared" si="3"/>
        <v>5.6956773397129403</v>
      </c>
      <c r="K17">
        <f t="shared" si="0"/>
        <v>8.02887658641</v>
      </c>
      <c r="L17">
        <f t="shared" si="0"/>
        <v>8.9752423918561739</v>
      </c>
      <c r="M17">
        <f t="shared" si="0"/>
        <v>8.7523484112395078</v>
      </c>
      <c r="N17">
        <f t="shared" si="0"/>
        <v>7.8149762869632617</v>
      </c>
      <c r="O17">
        <f t="shared" si="0"/>
        <v>6.5700347787538931</v>
      </c>
      <c r="P17">
        <f t="shared" si="0"/>
        <v>5.2919576925398317</v>
      </c>
      <c r="Q17">
        <f t="shared" si="0"/>
        <v>4.1313125016787122</v>
      </c>
      <c r="R17">
        <f t="shared" si="0"/>
        <v>3.1509810120501833</v>
      </c>
      <c r="S17">
        <f t="shared" si="0"/>
        <v>2.3613344667872105</v>
      </c>
      <c r="V17" s="1">
        <v>12</v>
      </c>
      <c r="W17">
        <f t="shared" si="4"/>
        <v>31815</v>
      </c>
      <c r="X17">
        <f t="shared" si="1"/>
        <v>22420</v>
      </c>
      <c r="Y17">
        <f t="shared" si="1"/>
        <v>15799</v>
      </c>
      <c r="Z17">
        <f t="shared" si="1"/>
        <v>11133</v>
      </c>
      <c r="AA17">
        <f t="shared" si="1"/>
        <v>7846</v>
      </c>
      <c r="AB17">
        <f t="shared" si="1"/>
        <v>5529</v>
      </c>
      <c r="AC17">
        <f t="shared" si="1"/>
        <v>3896</v>
      </c>
      <c r="AD17">
        <f t="shared" si="1"/>
        <v>2745</v>
      </c>
      <c r="AE17">
        <f t="shared" si="1"/>
        <v>1935</v>
      </c>
      <c r="AF17">
        <f t="shared" si="1"/>
        <v>1363</v>
      </c>
    </row>
    <row r="18" spans="1:32" x14ac:dyDescent="0.25">
      <c r="A18" s="1">
        <v>13</v>
      </c>
      <c r="B18">
        <v>6.2764091629752314E-2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62.764091629752315</v>
      </c>
      <c r="J18">
        <f t="shared" si="3"/>
        <v>5.8823085121399279</v>
      </c>
      <c r="K18">
        <f t="shared" si="0"/>
        <v>8.2919600725733531</v>
      </c>
      <c r="L18">
        <f t="shared" si="0"/>
        <v>9.2693355980722671</v>
      </c>
      <c r="M18">
        <f t="shared" si="0"/>
        <v>9.039138014662063</v>
      </c>
      <c r="N18">
        <f t="shared" si="0"/>
        <v>8.0710508677256918</v>
      </c>
      <c r="O18">
        <f t="shared" si="0"/>
        <v>6.7853161615484323</v>
      </c>
      <c r="P18">
        <f t="shared" si="0"/>
        <v>5.4653601185702545</v>
      </c>
      <c r="Q18">
        <f t="shared" si="0"/>
        <v>4.2666838806847833</v>
      </c>
      <c r="R18">
        <f t="shared" si="0"/>
        <v>3.2542297119850958</v>
      </c>
      <c r="S18">
        <f t="shared" si="0"/>
        <v>2.4387086917904415</v>
      </c>
      <c r="V18" s="1">
        <v>13</v>
      </c>
      <c r="W18">
        <f t="shared" si="4"/>
        <v>32858</v>
      </c>
      <c r="X18">
        <f t="shared" si="1"/>
        <v>23154</v>
      </c>
      <c r="Y18">
        <f t="shared" si="1"/>
        <v>16317</v>
      </c>
      <c r="Z18">
        <f t="shared" si="1"/>
        <v>11498</v>
      </c>
      <c r="AA18">
        <f t="shared" si="1"/>
        <v>8103</v>
      </c>
      <c r="AB18">
        <f t="shared" si="1"/>
        <v>5710</v>
      </c>
      <c r="AC18">
        <f t="shared" si="1"/>
        <v>4024</v>
      </c>
      <c r="AD18">
        <f t="shared" si="1"/>
        <v>2835</v>
      </c>
      <c r="AE18">
        <f t="shared" si="1"/>
        <v>1998</v>
      </c>
      <c r="AF18">
        <f t="shared" si="1"/>
        <v>1408</v>
      </c>
    </row>
    <row r="19" spans="1:32" x14ac:dyDescent="0.25">
      <c r="A19" s="1">
        <v>14</v>
      </c>
      <c r="B19">
        <v>9.0476893288629165E-2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2"/>
        <v>90.476893288629171</v>
      </c>
      <c r="J19">
        <f t="shared" si="3"/>
        <v>8.4795778242633286</v>
      </c>
      <c r="K19">
        <f t="shared" si="0"/>
        <v>11.953184809324288</v>
      </c>
      <c r="L19">
        <f t="shared" si="0"/>
        <v>13.362109862285052</v>
      </c>
      <c r="M19">
        <f t="shared" si="0"/>
        <v>13.030271040935293</v>
      </c>
      <c r="N19">
        <f t="shared" si="0"/>
        <v>11.634735549015019</v>
      </c>
      <c r="O19">
        <f t="shared" si="0"/>
        <v>9.781298674718844</v>
      </c>
      <c r="P19">
        <f t="shared" si="0"/>
        <v>7.8785304047546525</v>
      </c>
      <c r="Q19">
        <f t="shared" si="0"/>
        <v>6.1505917180523166</v>
      </c>
      <c r="R19">
        <f t="shared" si="0"/>
        <v>4.6910994287120511</v>
      </c>
      <c r="S19">
        <f t="shared" si="0"/>
        <v>3.5154939765683175</v>
      </c>
      <c r="V19" s="1">
        <v>14</v>
      </c>
      <c r="W19">
        <f t="shared" si="4"/>
        <v>47366</v>
      </c>
      <c r="X19">
        <f t="shared" si="1"/>
        <v>33378</v>
      </c>
      <c r="Y19">
        <f t="shared" si="1"/>
        <v>23521</v>
      </c>
      <c r="Z19">
        <f t="shared" si="1"/>
        <v>16575</v>
      </c>
      <c r="AA19">
        <f t="shared" si="1"/>
        <v>11680</v>
      </c>
      <c r="AB19">
        <f t="shared" si="1"/>
        <v>8231</v>
      </c>
      <c r="AC19">
        <f t="shared" si="1"/>
        <v>5800</v>
      </c>
      <c r="AD19">
        <f t="shared" si="1"/>
        <v>4087</v>
      </c>
      <c r="AE19">
        <f t="shared" si="1"/>
        <v>2880</v>
      </c>
      <c r="AF19">
        <f t="shared" si="1"/>
        <v>2030</v>
      </c>
    </row>
    <row r="20" spans="1:32" x14ac:dyDescent="0.25">
      <c r="A20" s="1">
        <v>15</v>
      </c>
      <c r="B20">
        <v>7.1730390434002644E-2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71.730390434002643</v>
      </c>
      <c r="J20">
        <f t="shared" si="3"/>
        <v>6.722638299588489</v>
      </c>
      <c r="K20">
        <f t="shared" si="0"/>
        <v>9.4765257972266888</v>
      </c>
      <c r="L20">
        <f t="shared" si="0"/>
        <v>10.593526397796875</v>
      </c>
      <c r="M20">
        <f t="shared" si="0"/>
        <v>10.330443445328072</v>
      </c>
      <c r="N20">
        <f t="shared" si="0"/>
        <v>9.2240581345436468</v>
      </c>
      <c r="O20">
        <f t="shared" si="0"/>
        <v>7.7546470417696369</v>
      </c>
      <c r="P20">
        <f t="shared" si="0"/>
        <v>6.2461258497945762</v>
      </c>
      <c r="Q20">
        <f t="shared" si="0"/>
        <v>4.876210149354038</v>
      </c>
      <c r="R20">
        <f t="shared" si="0"/>
        <v>3.7191196708401093</v>
      </c>
      <c r="S20">
        <f t="shared" si="0"/>
        <v>2.7870956477605047</v>
      </c>
      <c r="V20" s="1">
        <v>15</v>
      </c>
      <c r="W20">
        <f t="shared" si="4"/>
        <v>37552</v>
      </c>
      <c r="X20">
        <f t="shared" si="1"/>
        <v>26462</v>
      </c>
      <c r="Y20">
        <f t="shared" si="1"/>
        <v>18648</v>
      </c>
      <c r="Z20">
        <f t="shared" si="1"/>
        <v>13141</v>
      </c>
      <c r="AA20">
        <f t="shared" si="1"/>
        <v>9260</v>
      </c>
      <c r="AB20">
        <f t="shared" si="1"/>
        <v>6525</v>
      </c>
      <c r="AC20">
        <f t="shared" si="1"/>
        <v>4598</v>
      </c>
      <c r="AD20">
        <f t="shared" si="1"/>
        <v>3240</v>
      </c>
      <c r="AE20">
        <f t="shared" si="1"/>
        <v>2284</v>
      </c>
      <c r="AF20">
        <f t="shared" si="1"/>
        <v>1609</v>
      </c>
    </row>
    <row r="21" spans="1:32" x14ac:dyDescent="0.25">
      <c r="A21" s="1">
        <v>16</v>
      </c>
      <c r="B21">
        <v>7.1730390434002644E-2</v>
      </c>
      <c r="C21">
        <v>0.2</v>
      </c>
      <c r="D21">
        <v>0.8</v>
      </c>
      <c r="E21" s="2">
        <v>0</v>
      </c>
      <c r="F21" s="2">
        <v>0</v>
      </c>
      <c r="G21" s="2">
        <v>0</v>
      </c>
      <c r="H21">
        <f t="shared" si="2"/>
        <v>71.730390434002643</v>
      </c>
      <c r="J21">
        <f t="shared" si="3"/>
        <v>6.722638299588489</v>
      </c>
      <c r="K21">
        <f t="shared" si="0"/>
        <v>9.4765257972266888</v>
      </c>
      <c r="L21">
        <f t="shared" si="0"/>
        <v>10.593526397796875</v>
      </c>
      <c r="M21">
        <f t="shared" si="0"/>
        <v>10.330443445328072</v>
      </c>
      <c r="N21">
        <f t="shared" si="0"/>
        <v>9.2240581345436468</v>
      </c>
      <c r="O21">
        <f t="shared" si="0"/>
        <v>7.7546470417696369</v>
      </c>
      <c r="P21">
        <f t="shared" si="0"/>
        <v>6.2461258497945762</v>
      </c>
      <c r="Q21">
        <f t="shared" si="0"/>
        <v>4.876210149354038</v>
      </c>
      <c r="R21">
        <f t="shared" si="0"/>
        <v>3.7191196708401093</v>
      </c>
      <c r="S21">
        <f t="shared" si="0"/>
        <v>2.7870956477605047</v>
      </c>
      <c r="V21" s="1">
        <v>16</v>
      </c>
      <c r="W21">
        <f t="shared" si="4"/>
        <v>37552</v>
      </c>
      <c r="X21">
        <f t="shared" si="1"/>
        <v>26462</v>
      </c>
      <c r="Y21">
        <f t="shared" si="1"/>
        <v>18648</v>
      </c>
      <c r="Z21">
        <f t="shared" si="1"/>
        <v>13141</v>
      </c>
      <c r="AA21">
        <f t="shared" si="1"/>
        <v>9260</v>
      </c>
      <c r="AB21">
        <f t="shared" si="1"/>
        <v>6525</v>
      </c>
      <c r="AC21">
        <f t="shared" si="1"/>
        <v>4598</v>
      </c>
      <c r="AD21">
        <f t="shared" si="1"/>
        <v>3240</v>
      </c>
      <c r="AE21">
        <f t="shared" si="1"/>
        <v>2284</v>
      </c>
      <c r="AF21">
        <f t="shared" si="1"/>
        <v>1609</v>
      </c>
    </row>
    <row r="22" spans="1:32" x14ac:dyDescent="0.25">
      <c r="A22" s="1">
        <v>17</v>
      </c>
      <c r="B22">
        <v>9.0108234203496035E-2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90.108234203496039</v>
      </c>
      <c r="J22">
        <f t="shared" si="3"/>
        <v>8.4450267550413152</v>
      </c>
      <c r="K22">
        <f t="shared" si="3"/>
        <v>11.904480106763655</v>
      </c>
      <c r="L22">
        <f t="shared" si="3"/>
        <v>13.307664323559891</v>
      </c>
      <c r="M22">
        <f t="shared" si="3"/>
        <v>12.977177619771245</v>
      </c>
      <c r="N22">
        <f t="shared" si="3"/>
        <v>11.587328406623616</v>
      </c>
      <c r="O22">
        <f t="shared" si="3"/>
        <v>9.7414435858694475</v>
      </c>
      <c r="P22">
        <f t="shared" si="3"/>
        <v>7.8464283762074869</v>
      </c>
      <c r="Q22">
        <f t="shared" si="3"/>
        <v>6.1255303854469725</v>
      </c>
      <c r="R22">
        <f t="shared" si="3"/>
        <v>4.6719849746144675</v>
      </c>
      <c r="S22">
        <f t="shared" si="3"/>
        <v>3.5011696695979371</v>
      </c>
      <c r="V22" s="1">
        <v>17</v>
      </c>
      <c r="W22">
        <f t="shared" si="4"/>
        <v>47173</v>
      </c>
      <c r="X22">
        <f t="shared" si="4"/>
        <v>33242</v>
      </c>
      <c r="Y22">
        <f t="shared" si="4"/>
        <v>23425</v>
      </c>
      <c r="Z22">
        <f t="shared" si="4"/>
        <v>16507</v>
      </c>
      <c r="AA22">
        <f t="shared" si="4"/>
        <v>11633</v>
      </c>
      <c r="AB22">
        <f t="shared" si="4"/>
        <v>8197</v>
      </c>
      <c r="AC22">
        <f t="shared" si="4"/>
        <v>5777</v>
      </c>
      <c r="AD22">
        <f t="shared" si="4"/>
        <v>4071</v>
      </c>
      <c r="AE22">
        <f t="shared" si="4"/>
        <v>2869</v>
      </c>
      <c r="AF22">
        <f t="shared" si="4"/>
        <v>2021</v>
      </c>
    </row>
    <row r="23" spans="1:32" x14ac:dyDescent="0.25">
      <c r="A23" s="1">
        <v>18</v>
      </c>
      <c r="B23">
        <v>5.3797792825501983E-2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53.797792825501986</v>
      </c>
      <c r="J23">
        <f t="shared" si="3"/>
        <v>5.0419787246913668</v>
      </c>
      <c r="K23">
        <f t="shared" si="3"/>
        <v>7.1073943479200175</v>
      </c>
      <c r="L23">
        <f t="shared" si="3"/>
        <v>7.9451447983476573</v>
      </c>
      <c r="M23">
        <f t="shared" si="3"/>
        <v>7.7478325839960549</v>
      </c>
      <c r="N23">
        <f t="shared" si="3"/>
        <v>6.918043600907736</v>
      </c>
      <c r="O23">
        <f t="shared" si="3"/>
        <v>5.8159852813272277</v>
      </c>
      <c r="P23">
        <f t="shared" si="3"/>
        <v>4.6845943873459328</v>
      </c>
      <c r="Q23">
        <f t="shared" si="3"/>
        <v>3.6571576120155287</v>
      </c>
      <c r="R23">
        <f t="shared" si="3"/>
        <v>2.7893397531300819</v>
      </c>
      <c r="S23">
        <f t="shared" si="3"/>
        <v>2.0903217358203787</v>
      </c>
      <c r="V23" s="1">
        <v>18</v>
      </c>
      <c r="W23">
        <f t="shared" si="4"/>
        <v>28164</v>
      </c>
      <c r="X23">
        <f t="shared" si="4"/>
        <v>19847</v>
      </c>
      <c r="Y23">
        <f t="shared" si="4"/>
        <v>13986</v>
      </c>
      <c r="Z23">
        <f t="shared" si="4"/>
        <v>9856</v>
      </c>
      <c r="AA23">
        <f t="shared" si="4"/>
        <v>6945</v>
      </c>
      <c r="AB23">
        <f t="shared" si="4"/>
        <v>4894</v>
      </c>
      <c r="AC23">
        <f t="shared" si="4"/>
        <v>3449</v>
      </c>
      <c r="AD23">
        <f t="shared" si="4"/>
        <v>2430</v>
      </c>
      <c r="AE23">
        <f t="shared" si="4"/>
        <v>1713</v>
      </c>
      <c r="AF23">
        <f t="shared" si="4"/>
        <v>1207</v>
      </c>
    </row>
    <row r="24" spans="1:32" x14ac:dyDescent="0.25">
      <c r="A24" s="1">
        <v>19</v>
      </c>
      <c r="B24">
        <v>3.5865195217001322E-2</v>
      </c>
      <c r="C24">
        <v>0.5</v>
      </c>
      <c r="D24">
        <v>0.5</v>
      </c>
      <c r="E24" s="2">
        <v>0</v>
      </c>
      <c r="F24" s="2">
        <v>0</v>
      </c>
      <c r="G24" s="2">
        <v>0</v>
      </c>
      <c r="H24">
        <f t="shared" si="2"/>
        <v>35.865195217001322</v>
      </c>
      <c r="J24">
        <f t="shared" si="3"/>
        <v>3.3613191497942445</v>
      </c>
      <c r="K24">
        <f t="shared" si="3"/>
        <v>4.7382628986133444</v>
      </c>
      <c r="L24">
        <f t="shared" si="3"/>
        <v>5.2967631988984376</v>
      </c>
      <c r="M24">
        <f t="shared" si="3"/>
        <v>5.165221722664036</v>
      </c>
      <c r="N24">
        <f t="shared" si="3"/>
        <v>4.6120290672718234</v>
      </c>
      <c r="O24">
        <f t="shared" si="3"/>
        <v>3.8773235208848185</v>
      </c>
      <c r="P24">
        <f t="shared" si="3"/>
        <v>3.1230629248972881</v>
      </c>
      <c r="Q24">
        <f t="shared" si="3"/>
        <v>2.438105074677019</v>
      </c>
      <c r="R24">
        <f t="shared" si="3"/>
        <v>1.8595598354200547</v>
      </c>
      <c r="S24">
        <f t="shared" si="3"/>
        <v>1.3935478238802523</v>
      </c>
      <c r="V24" s="1">
        <v>19</v>
      </c>
      <c r="W24">
        <f t="shared" si="4"/>
        <v>18776</v>
      </c>
      <c r="X24">
        <f t="shared" si="4"/>
        <v>13231</v>
      </c>
      <c r="Y24">
        <f t="shared" si="4"/>
        <v>9324</v>
      </c>
      <c r="Z24">
        <f t="shared" si="4"/>
        <v>6570</v>
      </c>
      <c r="AA24">
        <f t="shared" si="4"/>
        <v>4630</v>
      </c>
      <c r="AB24">
        <f t="shared" si="4"/>
        <v>3263</v>
      </c>
      <c r="AC24">
        <f t="shared" si="4"/>
        <v>2299</v>
      </c>
      <c r="AD24">
        <f t="shared" si="4"/>
        <v>1620</v>
      </c>
      <c r="AE24">
        <f t="shared" si="4"/>
        <v>1142</v>
      </c>
      <c r="AF24">
        <f t="shared" si="4"/>
        <v>805</v>
      </c>
    </row>
    <row r="25" spans="1:32" x14ac:dyDescent="0.25">
      <c r="A25" s="1">
        <v>20</v>
      </c>
      <c r="B25">
        <v>5.379779282550198E-3</v>
      </c>
      <c r="C25">
        <v>0</v>
      </c>
      <c r="D25">
        <v>0.1</v>
      </c>
      <c r="E25">
        <v>0.2</v>
      </c>
      <c r="F25">
        <v>0.7</v>
      </c>
      <c r="G25" s="2">
        <v>0</v>
      </c>
      <c r="H25">
        <f t="shared" si="2"/>
        <v>5.3797792825501975</v>
      </c>
      <c r="J25">
        <f t="shared" si="3"/>
        <v>0.50419787246913661</v>
      </c>
      <c r="K25">
        <f t="shared" si="3"/>
        <v>0.71073943479200152</v>
      </c>
      <c r="L25">
        <f t="shared" si="3"/>
        <v>0.79451447983476553</v>
      </c>
      <c r="M25">
        <f t="shared" si="3"/>
        <v>0.77478325839960527</v>
      </c>
      <c r="N25">
        <f t="shared" si="3"/>
        <v>0.6918043600907734</v>
      </c>
      <c r="O25">
        <f t="shared" si="3"/>
        <v>0.58159852813272273</v>
      </c>
      <c r="P25">
        <f t="shared" si="3"/>
        <v>0.46845943873459317</v>
      </c>
      <c r="Q25">
        <f t="shared" si="3"/>
        <v>0.3657157612015528</v>
      </c>
      <c r="R25">
        <f t="shared" si="3"/>
        <v>0.27893397531300818</v>
      </c>
      <c r="S25">
        <f t="shared" si="3"/>
        <v>0.20903217358203782</v>
      </c>
      <c r="V25" s="1">
        <v>20</v>
      </c>
      <c r="W25">
        <f t="shared" si="4"/>
        <v>2816</v>
      </c>
      <c r="X25">
        <f t="shared" si="4"/>
        <v>1985</v>
      </c>
      <c r="Y25">
        <f t="shared" si="4"/>
        <v>1399</v>
      </c>
      <c r="Z25">
        <f t="shared" si="4"/>
        <v>986</v>
      </c>
      <c r="AA25">
        <f t="shared" si="4"/>
        <v>695</v>
      </c>
      <c r="AB25">
        <f t="shared" si="4"/>
        <v>489</v>
      </c>
      <c r="AC25">
        <f t="shared" si="4"/>
        <v>345</v>
      </c>
      <c r="AD25">
        <f t="shared" si="4"/>
        <v>243</v>
      </c>
      <c r="AE25">
        <f t="shared" si="4"/>
        <v>171</v>
      </c>
      <c r="AF25">
        <f t="shared" si="4"/>
        <v>121</v>
      </c>
    </row>
    <row r="26" spans="1:32" x14ac:dyDescent="0.25">
      <c r="A26" s="1">
        <v>21</v>
      </c>
      <c r="B26">
        <v>5.379779282550198E-3</v>
      </c>
      <c r="C26">
        <v>0</v>
      </c>
      <c r="D26">
        <v>0</v>
      </c>
      <c r="E26">
        <v>0</v>
      </c>
      <c r="F26">
        <v>1</v>
      </c>
      <c r="G26" s="2">
        <v>0</v>
      </c>
      <c r="H26">
        <f t="shared" si="2"/>
        <v>5.3797792825501975</v>
      </c>
      <c r="J26">
        <f t="shared" si="3"/>
        <v>0.50419787246913661</v>
      </c>
      <c r="K26">
        <f t="shared" si="3"/>
        <v>0.71073943479200152</v>
      </c>
      <c r="L26">
        <f t="shared" si="3"/>
        <v>0.79451447983476553</v>
      </c>
      <c r="M26">
        <f t="shared" si="3"/>
        <v>0.77478325839960527</v>
      </c>
      <c r="N26">
        <f t="shared" si="3"/>
        <v>0.6918043600907734</v>
      </c>
      <c r="O26">
        <f t="shared" si="3"/>
        <v>0.58159852813272273</v>
      </c>
      <c r="P26">
        <f t="shared" si="3"/>
        <v>0.46845943873459317</v>
      </c>
      <c r="Q26">
        <f t="shared" si="3"/>
        <v>0.3657157612015528</v>
      </c>
      <c r="R26">
        <f t="shared" si="3"/>
        <v>0.27893397531300818</v>
      </c>
      <c r="S26">
        <f t="shared" si="3"/>
        <v>0.20903217358203782</v>
      </c>
      <c r="V26" s="1">
        <v>21</v>
      </c>
      <c r="W26">
        <f t="shared" si="4"/>
        <v>2816</v>
      </c>
      <c r="X26">
        <f t="shared" si="4"/>
        <v>1985</v>
      </c>
      <c r="Y26">
        <f t="shared" si="4"/>
        <v>1399</v>
      </c>
      <c r="Z26">
        <f t="shared" si="4"/>
        <v>986</v>
      </c>
      <c r="AA26">
        <f t="shared" si="4"/>
        <v>695</v>
      </c>
      <c r="AB26">
        <f t="shared" si="4"/>
        <v>489</v>
      </c>
      <c r="AC26">
        <f t="shared" si="4"/>
        <v>345</v>
      </c>
      <c r="AD26">
        <f t="shared" si="4"/>
        <v>243</v>
      </c>
      <c r="AE26">
        <f t="shared" si="4"/>
        <v>171</v>
      </c>
      <c r="AF26">
        <f t="shared" si="4"/>
        <v>121</v>
      </c>
    </row>
    <row r="27" spans="1:32" x14ac:dyDescent="0.25">
      <c r="A27" s="1">
        <v>22</v>
      </c>
      <c r="B27">
        <v>6.1437815180472789E-2</v>
      </c>
      <c r="C27">
        <v>0</v>
      </c>
      <c r="D27">
        <v>0</v>
      </c>
      <c r="E27">
        <v>0.5</v>
      </c>
      <c r="F27">
        <v>0.5</v>
      </c>
      <c r="G27" s="2">
        <v>0</v>
      </c>
      <c r="H27">
        <f t="shared" si="2"/>
        <v>61.437815180472789</v>
      </c>
      <c r="J27">
        <f t="shared" si="3"/>
        <v>5.7580086609914494</v>
      </c>
      <c r="K27">
        <f t="shared" si="3"/>
        <v>8.1167415506915344</v>
      </c>
      <c r="L27">
        <f t="shared" si="3"/>
        <v>9.0734640227021863</v>
      </c>
      <c r="M27">
        <f t="shared" si="3"/>
        <v>8.84813077534195</v>
      </c>
      <c r="N27">
        <f t="shared" si="3"/>
        <v>7.9005004079190302</v>
      </c>
      <c r="O27">
        <f t="shared" si="3"/>
        <v>6.6419347344887676</v>
      </c>
      <c r="P27">
        <f t="shared" si="3"/>
        <v>5.3498708599213618</v>
      </c>
      <c r="Q27">
        <f t="shared" si="3"/>
        <v>4.1765240105976913</v>
      </c>
      <c r="R27">
        <f t="shared" si="3"/>
        <v>3.1854641469067095</v>
      </c>
      <c r="S27">
        <f t="shared" si="3"/>
        <v>2.3871760109121012</v>
      </c>
      <c r="V27" s="1">
        <v>22</v>
      </c>
      <c r="W27">
        <f t="shared" si="4"/>
        <v>32163</v>
      </c>
      <c r="X27">
        <f t="shared" si="4"/>
        <v>22665</v>
      </c>
      <c r="Y27">
        <f t="shared" si="4"/>
        <v>15972</v>
      </c>
      <c r="Z27">
        <f t="shared" si="4"/>
        <v>11255</v>
      </c>
      <c r="AA27">
        <f t="shared" si="4"/>
        <v>7931</v>
      </c>
      <c r="AB27">
        <f t="shared" si="4"/>
        <v>5589</v>
      </c>
      <c r="AC27">
        <f t="shared" si="4"/>
        <v>3939</v>
      </c>
      <c r="AD27">
        <f t="shared" si="4"/>
        <v>2775</v>
      </c>
      <c r="AE27">
        <f t="shared" si="4"/>
        <v>1956</v>
      </c>
      <c r="AF27">
        <f t="shared" si="4"/>
        <v>1378</v>
      </c>
    </row>
    <row r="28" spans="1:32" x14ac:dyDescent="0.25">
      <c r="A28" s="1">
        <v>23</v>
      </c>
      <c r="B28">
        <v>9.7199408422603203E-2</v>
      </c>
      <c r="C28">
        <v>0</v>
      </c>
      <c r="D28">
        <v>0</v>
      </c>
      <c r="E28">
        <v>0.5</v>
      </c>
      <c r="F28">
        <v>0.5</v>
      </c>
      <c r="G28" s="2">
        <v>0</v>
      </c>
      <c r="H28">
        <f t="shared" si="2"/>
        <v>97.199408422603199</v>
      </c>
      <c r="J28">
        <f t="shared" si="3"/>
        <v>9.1096181382192114</v>
      </c>
      <c r="K28">
        <f t="shared" si="3"/>
        <v>12.841317268995843</v>
      </c>
      <c r="L28">
        <f t="shared" si="3"/>
        <v>14.354926729730742</v>
      </c>
      <c r="M28">
        <f t="shared" si="3"/>
        <v>13.998431983343336</v>
      </c>
      <c r="N28">
        <f t="shared" si="3"/>
        <v>12.499206940163777</v>
      </c>
      <c r="O28">
        <f t="shared" si="3"/>
        <v>10.508058027086896</v>
      </c>
      <c r="P28">
        <f t="shared" si="3"/>
        <v>8.4639123509547645</v>
      </c>
      <c r="Q28">
        <f t="shared" si="3"/>
        <v>6.607586254498214</v>
      </c>
      <c r="R28">
        <f t="shared" si="3"/>
        <v>5.0396523659121728</v>
      </c>
      <c r="S28">
        <f t="shared" si="3"/>
        <v>3.7766983636982321</v>
      </c>
      <c r="V28" s="1">
        <v>23</v>
      </c>
      <c r="W28">
        <f t="shared" si="4"/>
        <v>50885</v>
      </c>
      <c r="X28">
        <f t="shared" si="4"/>
        <v>35858</v>
      </c>
      <c r="Y28">
        <f t="shared" si="4"/>
        <v>25269</v>
      </c>
      <c r="Z28">
        <f t="shared" si="4"/>
        <v>17807</v>
      </c>
      <c r="AA28">
        <f t="shared" si="4"/>
        <v>12548</v>
      </c>
      <c r="AB28">
        <f t="shared" si="4"/>
        <v>8842</v>
      </c>
      <c r="AC28">
        <f t="shared" si="4"/>
        <v>6231</v>
      </c>
      <c r="AD28">
        <f t="shared" si="4"/>
        <v>4391</v>
      </c>
      <c r="AE28">
        <f t="shared" si="4"/>
        <v>3094</v>
      </c>
      <c r="AF28">
        <f t="shared" si="4"/>
        <v>2181</v>
      </c>
    </row>
    <row r="29" spans="1:32" x14ac:dyDescent="0.25">
      <c r="A29" s="1">
        <v>24</v>
      </c>
      <c r="B29">
        <v>1.7932597608500661E-3</v>
      </c>
      <c r="C29">
        <v>0</v>
      </c>
      <c r="D29">
        <v>0</v>
      </c>
      <c r="E29">
        <v>0.1</v>
      </c>
      <c r="F29">
        <v>0.7</v>
      </c>
      <c r="G29">
        <v>0.2</v>
      </c>
      <c r="H29">
        <f t="shared" si="2"/>
        <v>1.793259760850066</v>
      </c>
      <c r="J29">
        <f t="shared" si="3"/>
        <v>0.16806595748971223</v>
      </c>
      <c r="K29">
        <f t="shared" si="3"/>
        <v>0.2369131449306672</v>
      </c>
      <c r="L29">
        <f t="shared" si="3"/>
        <v>0.26483815994492188</v>
      </c>
      <c r="M29">
        <f t="shared" si="3"/>
        <v>0.25826108613320181</v>
      </c>
      <c r="N29">
        <f t="shared" si="3"/>
        <v>0.23060145336359117</v>
      </c>
      <c r="O29">
        <f t="shared" si="3"/>
        <v>0.19386617604424092</v>
      </c>
      <c r="P29">
        <f t="shared" si="3"/>
        <v>0.1561531462448644</v>
      </c>
      <c r="Q29">
        <f t="shared" si="3"/>
        <v>0.12190525373385094</v>
      </c>
      <c r="R29">
        <f t="shared" si="3"/>
        <v>9.297799177100273E-2</v>
      </c>
      <c r="S29">
        <f t="shared" si="3"/>
        <v>6.9677391194012617E-2</v>
      </c>
      <c r="V29" s="1">
        <v>24</v>
      </c>
      <c r="W29">
        <f t="shared" si="4"/>
        <v>939</v>
      </c>
      <c r="X29">
        <f t="shared" si="4"/>
        <v>662</v>
      </c>
      <c r="Y29">
        <f t="shared" si="4"/>
        <v>466</v>
      </c>
      <c r="Z29">
        <f t="shared" si="4"/>
        <v>329</v>
      </c>
      <c r="AA29">
        <f t="shared" si="4"/>
        <v>232</v>
      </c>
      <c r="AB29">
        <f t="shared" si="4"/>
        <v>163</v>
      </c>
      <c r="AC29">
        <f t="shared" si="4"/>
        <v>115</v>
      </c>
      <c r="AD29">
        <f t="shared" si="4"/>
        <v>81</v>
      </c>
      <c r="AE29">
        <f t="shared" si="4"/>
        <v>57</v>
      </c>
      <c r="AF29">
        <f t="shared" si="4"/>
        <v>40</v>
      </c>
    </row>
    <row r="30" spans="1:32" x14ac:dyDescent="0.25">
      <c r="A30" s="1">
        <v>25</v>
      </c>
      <c r="B30">
        <v>1.7932597608500661E-3</v>
      </c>
      <c r="C30">
        <v>0</v>
      </c>
      <c r="D30">
        <v>0</v>
      </c>
      <c r="E30">
        <v>0.1</v>
      </c>
      <c r="F30">
        <v>0.4</v>
      </c>
      <c r="G30">
        <v>0.5</v>
      </c>
      <c r="H30">
        <f t="shared" si="2"/>
        <v>1.793259760850066</v>
      </c>
      <c r="J30">
        <f t="shared" si="3"/>
        <v>0.16806595748971223</v>
      </c>
      <c r="K30">
        <f t="shared" si="3"/>
        <v>0.2369131449306672</v>
      </c>
      <c r="L30">
        <f t="shared" si="3"/>
        <v>0.26483815994492188</v>
      </c>
      <c r="M30">
        <f t="shared" si="3"/>
        <v>0.25826108613320181</v>
      </c>
      <c r="N30">
        <f t="shared" si="3"/>
        <v>0.23060145336359117</v>
      </c>
      <c r="O30">
        <f t="shared" si="3"/>
        <v>0.19386617604424092</v>
      </c>
      <c r="P30">
        <f t="shared" si="3"/>
        <v>0.1561531462448644</v>
      </c>
      <c r="Q30">
        <f t="shared" si="3"/>
        <v>0.12190525373385094</v>
      </c>
      <c r="R30">
        <f t="shared" si="3"/>
        <v>9.297799177100273E-2</v>
      </c>
      <c r="S30">
        <f t="shared" si="3"/>
        <v>6.9677391194012617E-2</v>
      </c>
      <c r="V30" s="1">
        <v>25</v>
      </c>
      <c r="W30">
        <f t="shared" si="4"/>
        <v>939</v>
      </c>
      <c r="X30">
        <f t="shared" si="4"/>
        <v>662</v>
      </c>
      <c r="Y30">
        <f t="shared" si="4"/>
        <v>466</v>
      </c>
      <c r="Z30">
        <f t="shared" si="4"/>
        <v>329</v>
      </c>
      <c r="AA30">
        <f t="shared" si="4"/>
        <v>232</v>
      </c>
      <c r="AB30">
        <f t="shared" si="4"/>
        <v>163</v>
      </c>
      <c r="AC30">
        <f t="shared" si="4"/>
        <v>115</v>
      </c>
      <c r="AD30">
        <f t="shared" si="4"/>
        <v>81</v>
      </c>
      <c r="AE30">
        <f t="shared" si="4"/>
        <v>57</v>
      </c>
      <c r="AF30">
        <f t="shared" si="4"/>
        <v>40</v>
      </c>
    </row>
    <row r="32" spans="1:32" x14ac:dyDescent="0.25">
      <c r="I32" t="s">
        <v>25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V32" s="1" t="s">
        <v>26</v>
      </c>
      <c r="W32">
        <f>ROUND((274*(J$34*$O$42)),0)</f>
        <v>1329</v>
      </c>
      <c r="X32">
        <f t="shared" ref="X32:AF32" si="5">ROUND((274*(K$34*$O$42)),0)</f>
        <v>2659</v>
      </c>
      <c r="Y32">
        <f t="shared" si="5"/>
        <v>4218</v>
      </c>
      <c r="Z32">
        <f t="shared" si="5"/>
        <v>5837</v>
      </c>
      <c r="AA32">
        <f t="shared" si="5"/>
        <v>7397</v>
      </c>
      <c r="AB32">
        <f t="shared" si="5"/>
        <v>8824</v>
      </c>
      <c r="AC32">
        <f t="shared" si="5"/>
        <v>10086</v>
      </c>
      <c r="AD32">
        <f t="shared" si="5"/>
        <v>11174</v>
      </c>
      <c r="AE32">
        <f t="shared" si="5"/>
        <v>12094</v>
      </c>
      <c r="AF32">
        <f t="shared" si="5"/>
        <v>12861</v>
      </c>
    </row>
    <row r="33" spans="8:33" x14ac:dyDescent="0.25">
      <c r="I33" t="s">
        <v>27</v>
      </c>
      <c r="J33">
        <f>($I$42*(1-(EXP(-$J$42*(J32-$K$42)))))</f>
        <v>23.962329726345427</v>
      </c>
      <c r="K33">
        <f t="shared" ref="K33:S33" si="6">($I$42*(1-(EXP(-$J$42*(K32-$K$42)))))</f>
        <v>29.682035552173257</v>
      </c>
      <c r="L33">
        <f t="shared" si="6"/>
        <v>34.226534027227551</v>
      </c>
      <c r="M33">
        <f t="shared" si="6"/>
        <v>37.837290772183351</v>
      </c>
      <c r="N33">
        <f t="shared" si="6"/>
        <v>40.706158336516296</v>
      </c>
      <c r="O33">
        <f t="shared" si="6"/>
        <v>42.98557001751071</v>
      </c>
      <c r="P33">
        <f t="shared" si="6"/>
        <v>44.796639191999382</v>
      </c>
      <c r="Q33">
        <f t="shared" si="6"/>
        <v>46.235594507588608</v>
      </c>
      <c r="R33">
        <f t="shared" si="6"/>
        <v>47.378892858325038</v>
      </c>
      <c r="S33">
        <f t="shared" si="6"/>
        <v>48.287281815671768</v>
      </c>
      <c r="V33" s="1" t="s">
        <v>28</v>
      </c>
      <c r="W33">
        <f>ROUND((726*(J$34*$O$42)),0)</f>
        <v>3522</v>
      </c>
      <c r="X33">
        <f t="shared" ref="X33:AF33" si="7">ROUND((726*(K$34*$O$42)),0)</f>
        <v>7046</v>
      </c>
      <c r="Y33">
        <f t="shared" si="7"/>
        <v>11177</v>
      </c>
      <c r="Z33">
        <f t="shared" si="7"/>
        <v>15467</v>
      </c>
      <c r="AA33">
        <f t="shared" si="7"/>
        <v>19598</v>
      </c>
      <c r="AB33">
        <f t="shared" si="7"/>
        <v>23381</v>
      </c>
      <c r="AC33">
        <f t="shared" si="7"/>
        <v>26724</v>
      </c>
      <c r="AD33">
        <f t="shared" si="7"/>
        <v>29606</v>
      </c>
      <c r="AE33">
        <f t="shared" si="7"/>
        <v>32044</v>
      </c>
      <c r="AF33">
        <f t="shared" si="7"/>
        <v>34077</v>
      </c>
    </row>
    <row r="34" spans="8:33" x14ac:dyDescent="0.25">
      <c r="I34" t="s">
        <v>29</v>
      </c>
      <c r="J34">
        <f>($L$42*(J33^$M$42))</f>
        <v>179.02424576392801</v>
      </c>
      <c r="K34">
        <f t="shared" ref="K34:S34" si="8">($L$42*(K33^$M$42))</f>
        <v>358.11649492394906</v>
      </c>
      <c r="L34">
        <f t="shared" si="8"/>
        <v>568.09216258838683</v>
      </c>
      <c r="M34">
        <f t="shared" si="8"/>
        <v>786.1406939864861</v>
      </c>
      <c r="N34">
        <f t="shared" si="8"/>
        <v>996.10796643928825</v>
      </c>
      <c r="O34">
        <f t="shared" si="8"/>
        <v>1188.3639975418826</v>
      </c>
      <c r="P34">
        <f t="shared" si="8"/>
        <v>1358.3173550602537</v>
      </c>
      <c r="Q34">
        <f t="shared" si="8"/>
        <v>1504.7903658408582</v>
      </c>
      <c r="R34">
        <f t="shared" si="8"/>
        <v>1628.683923748401</v>
      </c>
      <c r="S34">
        <f t="shared" si="8"/>
        <v>1732.0147988149563</v>
      </c>
      <c r="V34" t="s">
        <v>30</v>
      </c>
    </row>
    <row r="35" spans="8:33" x14ac:dyDescent="0.25">
      <c r="H35">
        <v>100</v>
      </c>
      <c r="I35" t="s">
        <v>31</v>
      </c>
      <c r="J35">
        <f>($H$35*(EXP(-$N$42*J32)))</f>
        <v>70.46880897187134</v>
      </c>
      <c r="K35">
        <f t="shared" ref="K35:S35" si="9">($H$35*(EXP(-$N$42*K32)))</f>
        <v>49.658530379140956</v>
      </c>
      <c r="L35">
        <f t="shared" si="9"/>
        <v>34.993774911115544</v>
      </c>
      <c r="M35">
        <f t="shared" si="9"/>
        <v>24.659696394160648</v>
      </c>
      <c r="N35">
        <f t="shared" si="9"/>
        <v>17.377394345044515</v>
      </c>
      <c r="O35">
        <f t="shared" si="9"/>
        <v>12.245642825298194</v>
      </c>
      <c r="P35">
        <f t="shared" si="9"/>
        <v>8.6293586499370534</v>
      </c>
      <c r="Q35">
        <f t="shared" si="9"/>
        <v>6.0810062625217975</v>
      </c>
      <c r="R35">
        <f t="shared" si="9"/>
        <v>4.2852126867040186</v>
      </c>
      <c r="S35">
        <f t="shared" si="9"/>
        <v>3.0197383422318502</v>
      </c>
    </row>
    <row r="36" spans="8:33" x14ac:dyDescent="0.25">
      <c r="I36" t="s">
        <v>32</v>
      </c>
      <c r="J36">
        <f>(J34*J35)</f>
        <v>12615.62537607159</v>
      </c>
      <c r="K36">
        <f t="shared" ref="K36:S36" si="10">(K34*K35)</f>
        <v>17783.538842452403</v>
      </c>
      <c r="L36">
        <f t="shared" si="10"/>
        <v>19879.689266386864</v>
      </c>
      <c r="M36">
        <f t="shared" si="10"/>
        <v>19385.990836801499</v>
      </c>
      <c r="N36">
        <f t="shared" si="10"/>
        <v>17309.760943055877</v>
      </c>
      <c r="O36">
        <f t="shared" si="10"/>
        <v>14552.281060341435</v>
      </c>
      <c r="P36">
        <f t="shared" si="10"/>
        <v>11721.40761724882</v>
      </c>
      <c r="Q36">
        <f t="shared" si="10"/>
        <v>9150.6396384607251</v>
      </c>
      <c r="R36">
        <f t="shared" si="10"/>
        <v>6979.2570126775281</v>
      </c>
      <c r="S36">
        <f t="shared" si="10"/>
        <v>5230.2314972945078</v>
      </c>
      <c r="T36" t="s">
        <v>33</v>
      </c>
      <c r="U36">
        <f>SUM(J36:S36)</f>
        <v>134608.42209079125</v>
      </c>
      <c r="W36" s="12">
        <f>SUM(W6:W30)*SUM(W32:W33)</f>
        <v>2539561563</v>
      </c>
      <c r="X36" t="s">
        <v>165</v>
      </c>
    </row>
    <row r="37" spans="8:33" x14ac:dyDescent="0.25">
      <c r="I37" t="s">
        <v>34</v>
      </c>
      <c r="J37">
        <f>(J36/$U$36)</f>
        <v>9.3720921619321482E-2</v>
      </c>
      <c r="K37">
        <f t="shared" ref="K37:S37" si="11">(K36/$U$36)</f>
        <v>0.13211312164745298</v>
      </c>
      <c r="L37">
        <f t="shared" si="11"/>
        <v>0.14768533021639854</v>
      </c>
      <c r="M37">
        <f t="shared" si="11"/>
        <v>0.1440176664705716</v>
      </c>
      <c r="N37">
        <f t="shared" si="11"/>
        <v>0.1285934466372447</v>
      </c>
      <c r="O37">
        <f t="shared" si="11"/>
        <v>0.1081082508383179</v>
      </c>
      <c r="P37">
        <f t="shared" si="11"/>
        <v>8.7077817533162349E-2</v>
      </c>
      <c r="Q37">
        <f t="shared" si="11"/>
        <v>6.797969619084282E-2</v>
      </c>
      <c r="R37">
        <f t="shared" si="11"/>
        <v>5.184859092969777E-2</v>
      </c>
      <c r="S37">
        <f t="shared" si="11"/>
        <v>3.8855157916989763E-2</v>
      </c>
      <c r="X37">
        <v>1.1407832790000001</v>
      </c>
      <c r="Y37">
        <v>1.853609013</v>
      </c>
      <c r="Z37">
        <v>2.5602775019999999</v>
      </c>
      <c r="AA37">
        <v>3.2139866029999999</v>
      </c>
      <c r="AB37">
        <v>3.7933209269999999</v>
      </c>
      <c r="AC37">
        <v>4.2920776180000004</v>
      </c>
      <c r="AD37">
        <v>4.7129987760000001</v>
      </c>
      <c r="AE37">
        <v>5.0633075740000004</v>
      </c>
      <c r="AF37">
        <v>5.3516796639999997</v>
      </c>
      <c r="AG37">
        <v>5.5871259430000002</v>
      </c>
    </row>
    <row r="38" spans="8:33" x14ac:dyDescent="0.25">
      <c r="X38" t="s">
        <v>164</v>
      </c>
    </row>
    <row r="39" spans="8:33" x14ac:dyDescent="0.25">
      <c r="X39">
        <f>X37*5</f>
        <v>5.7039163950000003</v>
      </c>
      <c r="Y39">
        <f t="shared" ref="Y39:AG39" si="12">Y37*5</f>
        <v>9.2680450650000008</v>
      </c>
      <c r="Z39">
        <f t="shared" si="12"/>
        <v>12.80138751</v>
      </c>
      <c r="AA39">
        <f t="shared" si="12"/>
        <v>16.069933015</v>
      </c>
      <c r="AB39">
        <f t="shared" si="12"/>
        <v>18.966604634999999</v>
      </c>
      <c r="AC39">
        <f t="shared" si="12"/>
        <v>21.460388090000002</v>
      </c>
      <c r="AD39">
        <f t="shared" si="12"/>
        <v>23.564993879999999</v>
      </c>
      <c r="AE39">
        <f t="shared" si="12"/>
        <v>25.316537870000001</v>
      </c>
      <c r="AF39">
        <f t="shared" si="12"/>
        <v>26.758398319999998</v>
      </c>
      <c r="AG39">
        <f t="shared" si="12"/>
        <v>27.935629715000001</v>
      </c>
    </row>
    <row r="40" spans="8:33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</row>
    <row r="41" spans="8:33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</row>
    <row r="42" spans="8:33" x14ac:dyDescent="0.25">
      <c r="I42">
        <v>51.8</v>
      </c>
      <c r="J42">
        <v>0.23</v>
      </c>
      <c r="K42">
        <v>-1.7</v>
      </c>
      <c r="L42">
        <v>6.0899999999999999E-3</v>
      </c>
      <c r="M42">
        <v>3.2389999999999999</v>
      </c>
      <c r="N42">
        <v>0.35</v>
      </c>
      <c r="O42">
        <v>2.7099999999999999E-2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42"/>
  <sheetViews>
    <sheetView zoomScale="75" zoomScaleNormal="75" workbookViewId="0">
      <selection activeCell="W40" sqref="W40:AF41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82</v>
      </c>
      <c r="C1" t="s">
        <v>83</v>
      </c>
    </row>
    <row r="2" spans="1:32" x14ac:dyDescent="0.25">
      <c r="A2" t="s">
        <v>2</v>
      </c>
      <c r="B2">
        <v>19</v>
      </c>
    </row>
    <row r="3" spans="1:32" x14ac:dyDescent="0.25">
      <c r="A3" t="s">
        <v>3</v>
      </c>
      <c r="B3">
        <v>1000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6.4188825584396893E-3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6.4188825584396891</v>
      </c>
      <c r="J6">
        <f>($H6*J$37)</f>
        <v>0.38519045640212046</v>
      </c>
      <c r="K6">
        <f t="shared" ref="K6:S21" si="0">($H6*K$37)</f>
        <v>1.6651393945762782</v>
      </c>
      <c r="L6">
        <f t="shared" si="0"/>
        <v>1.4999605914308207</v>
      </c>
      <c r="M6">
        <f t="shared" si="0"/>
        <v>1.0478557954093328</v>
      </c>
      <c r="N6">
        <f t="shared" si="0"/>
        <v>0.69092401052533703</v>
      </c>
      <c r="O6">
        <f t="shared" si="0"/>
        <v>0.44925100905342147</v>
      </c>
      <c r="P6">
        <f t="shared" si="0"/>
        <v>0.29111058839440845</v>
      </c>
      <c r="Q6">
        <f t="shared" si="0"/>
        <v>0.18847770187031862</v>
      </c>
      <c r="R6">
        <f t="shared" si="0"/>
        <v>0.12200327438661644</v>
      </c>
      <c r="S6">
        <f t="shared" si="0"/>
        <v>7.8969736391035023E-2</v>
      </c>
      <c r="V6" s="1">
        <v>1</v>
      </c>
      <c r="W6">
        <f>ROUND(((J6/J$34)*1000000),0)</f>
        <v>1964</v>
      </c>
      <c r="X6">
        <f t="shared" ref="X6:AF21" si="1">ROUND(((K6/K$34)*1000000),0)</f>
        <v>1271</v>
      </c>
      <c r="Y6">
        <f t="shared" si="1"/>
        <v>823</v>
      </c>
      <c r="Z6">
        <f t="shared" si="1"/>
        <v>533</v>
      </c>
      <c r="AA6">
        <f t="shared" si="1"/>
        <v>345</v>
      </c>
      <c r="AB6">
        <f t="shared" si="1"/>
        <v>223</v>
      </c>
      <c r="AC6">
        <f t="shared" si="1"/>
        <v>144</v>
      </c>
      <c r="AD6">
        <f t="shared" si="1"/>
        <v>93</v>
      </c>
      <c r="AE6">
        <f t="shared" si="1"/>
        <v>61</v>
      </c>
      <c r="AF6">
        <f t="shared" si="1"/>
        <v>39</v>
      </c>
    </row>
    <row r="7" spans="1:32" x14ac:dyDescent="0.25">
      <c r="A7" s="1">
        <v>2</v>
      </c>
      <c r="B7">
        <v>6.4188825584396893E-3</v>
      </c>
      <c r="C7">
        <v>0.5</v>
      </c>
      <c r="D7">
        <v>0.5</v>
      </c>
      <c r="E7" s="2">
        <v>0</v>
      </c>
      <c r="F7" s="2">
        <v>0</v>
      </c>
      <c r="G7" s="2">
        <v>0</v>
      </c>
      <c r="H7">
        <f t="shared" ref="H7:H30" si="2">(B7*$B$3)</f>
        <v>6.4188825584396891</v>
      </c>
      <c r="J7">
        <f t="shared" ref="J7:S30" si="3">($H7*J$37)</f>
        <v>0.38519045640212046</v>
      </c>
      <c r="K7">
        <f t="shared" si="0"/>
        <v>1.6651393945762782</v>
      </c>
      <c r="L7">
        <f t="shared" si="0"/>
        <v>1.4999605914308207</v>
      </c>
      <c r="M7">
        <f t="shared" si="0"/>
        <v>1.0478557954093328</v>
      </c>
      <c r="N7">
        <f t="shared" si="0"/>
        <v>0.69092401052533703</v>
      </c>
      <c r="O7">
        <f t="shared" si="0"/>
        <v>0.44925100905342147</v>
      </c>
      <c r="P7">
        <f t="shared" si="0"/>
        <v>0.29111058839440845</v>
      </c>
      <c r="Q7">
        <f t="shared" si="0"/>
        <v>0.18847770187031862</v>
      </c>
      <c r="R7">
        <f t="shared" si="0"/>
        <v>0.12200327438661644</v>
      </c>
      <c r="S7">
        <f t="shared" si="0"/>
        <v>7.8969736391035023E-2</v>
      </c>
      <c r="V7" s="1">
        <v>2</v>
      </c>
      <c r="W7">
        <f t="shared" ref="W7:AF30" si="4">ROUND(((J7/J$34)*1000000),0)</f>
        <v>1964</v>
      </c>
      <c r="X7">
        <f t="shared" si="1"/>
        <v>1271</v>
      </c>
      <c r="Y7">
        <f t="shared" si="1"/>
        <v>823</v>
      </c>
      <c r="Z7">
        <f t="shared" si="1"/>
        <v>533</v>
      </c>
      <c r="AA7">
        <f t="shared" si="1"/>
        <v>345</v>
      </c>
      <c r="AB7">
        <f t="shared" si="1"/>
        <v>223</v>
      </c>
      <c r="AC7">
        <f t="shared" si="1"/>
        <v>144</v>
      </c>
      <c r="AD7">
        <f t="shared" si="1"/>
        <v>93</v>
      </c>
      <c r="AE7">
        <f t="shared" si="1"/>
        <v>61</v>
      </c>
      <c r="AF7">
        <f t="shared" si="1"/>
        <v>39</v>
      </c>
    </row>
    <row r="8" spans="1:32" x14ac:dyDescent="0.25">
      <c r="A8" s="1">
        <v>3</v>
      </c>
      <c r="B8">
        <v>6.4188825584396893E-3</v>
      </c>
      <c r="C8">
        <v>0.2</v>
      </c>
      <c r="D8">
        <v>0.3</v>
      </c>
      <c r="E8">
        <v>0.5</v>
      </c>
      <c r="F8" s="2">
        <v>0</v>
      </c>
      <c r="G8" s="2">
        <v>0</v>
      </c>
      <c r="H8">
        <f t="shared" si="2"/>
        <v>6.4188825584396891</v>
      </c>
      <c r="J8">
        <f t="shared" si="3"/>
        <v>0.38519045640212046</v>
      </c>
      <c r="K8">
        <f t="shared" si="0"/>
        <v>1.6651393945762782</v>
      </c>
      <c r="L8">
        <f t="shared" si="0"/>
        <v>1.4999605914308207</v>
      </c>
      <c r="M8">
        <f t="shared" si="0"/>
        <v>1.0478557954093328</v>
      </c>
      <c r="N8">
        <f t="shared" si="0"/>
        <v>0.69092401052533703</v>
      </c>
      <c r="O8">
        <f t="shared" si="0"/>
        <v>0.44925100905342147</v>
      </c>
      <c r="P8">
        <f t="shared" si="0"/>
        <v>0.29111058839440845</v>
      </c>
      <c r="Q8">
        <f t="shared" si="0"/>
        <v>0.18847770187031862</v>
      </c>
      <c r="R8">
        <f t="shared" si="0"/>
        <v>0.12200327438661644</v>
      </c>
      <c r="S8">
        <f t="shared" si="0"/>
        <v>7.8969736391035023E-2</v>
      </c>
      <c r="V8" s="1">
        <v>3</v>
      </c>
      <c r="W8">
        <f t="shared" si="4"/>
        <v>1964</v>
      </c>
      <c r="X8">
        <f t="shared" si="1"/>
        <v>1271</v>
      </c>
      <c r="Y8">
        <f t="shared" si="1"/>
        <v>823</v>
      </c>
      <c r="Z8">
        <f t="shared" si="1"/>
        <v>533</v>
      </c>
      <c r="AA8">
        <f t="shared" si="1"/>
        <v>345</v>
      </c>
      <c r="AB8">
        <f t="shared" si="1"/>
        <v>223</v>
      </c>
      <c r="AC8">
        <f t="shared" si="1"/>
        <v>144</v>
      </c>
      <c r="AD8">
        <f t="shared" si="1"/>
        <v>93</v>
      </c>
      <c r="AE8">
        <f t="shared" si="1"/>
        <v>61</v>
      </c>
      <c r="AF8">
        <f t="shared" si="1"/>
        <v>39</v>
      </c>
    </row>
    <row r="9" spans="1:32" x14ac:dyDescent="0.25">
      <c r="A9" s="1">
        <v>4</v>
      </c>
      <c r="B9">
        <v>2.1622601428884738E-2</v>
      </c>
      <c r="C9">
        <v>0.2</v>
      </c>
      <c r="D9">
        <v>0.2</v>
      </c>
      <c r="E9">
        <v>0.3</v>
      </c>
      <c r="F9">
        <v>0.3</v>
      </c>
      <c r="G9" s="2">
        <v>0</v>
      </c>
      <c r="H9">
        <f t="shared" si="2"/>
        <v>21.622601428884739</v>
      </c>
      <c r="J9">
        <f t="shared" si="3"/>
        <v>1.2975497895723824</v>
      </c>
      <c r="K9">
        <f t="shared" si="0"/>
        <v>5.6091765388537285</v>
      </c>
      <c r="L9">
        <f t="shared" si="0"/>
        <v>5.0527564155071145</v>
      </c>
      <c r="M9">
        <f t="shared" si="0"/>
        <v>3.5297994647514752</v>
      </c>
      <c r="N9">
        <f t="shared" si="0"/>
        <v>2.3274416319695774</v>
      </c>
      <c r="O9">
        <f t="shared" si="0"/>
        <v>1.5133437045851963</v>
      </c>
      <c r="P9">
        <f t="shared" si="0"/>
        <v>0.98063302565088617</v>
      </c>
      <c r="Q9">
        <f t="shared" si="0"/>
        <v>0.63490462532542613</v>
      </c>
      <c r="R9">
        <f t="shared" si="0"/>
        <v>0.41097934898530453</v>
      </c>
      <c r="S9">
        <f t="shared" si="0"/>
        <v>0.26601688368364756</v>
      </c>
      <c r="V9" s="1">
        <v>4</v>
      </c>
      <c r="W9">
        <f t="shared" si="4"/>
        <v>6616</v>
      </c>
      <c r="X9">
        <f t="shared" si="1"/>
        <v>4282</v>
      </c>
      <c r="Y9">
        <f t="shared" si="1"/>
        <v>2772</v>
      </c>
      <c r="Z9">
        <f t="shared" si="1"/>
        <v>1794</v>
      </c>
      <c r="AA9">
        <f t="shared" si="1"/>
        <v>1161</v>
      </c>
      <c r="AB9">
        <f t="shared" si="1"/>
        <v>752</v>
      </c>
      <c r="AC9">
        <f t="shared" si="1"/>
        <v>487</v>
      </c>
      <c r="AD9">
        <f t="shared" si="1"/>
        <v>315</v>
      </c>
      <c r="AE9">
        <f t="shared" si="1"/>
        <v>204</v>
      </c>
      <c r="AF9">
        <f t="shared" si="1"/>
        <v>132</v>
      </c>
    </row>
    <row r="10" spans="1:32" x14ac:dyDescent="0.25">
      <c r="A10" s="1">
        <v>5</v>
      </c>
      <c r="B10">
        <v>0.10228842035106492</v>
      </c>
      <c r="C10">
        <v>0.2</v>
      </c>
      <c r="D10">
        <v>0.2</v>
      </c>
      <c r="E10">
        <v>0.3</v>
      </c>
      <c r="F10">
        <v>0.3</v>
      </c>
      <c r="G10" s="2">
        <v>0</v>
      </c>
      <c r="H10">
        <f t="shared" si="2"/>
        <v>102.28842035106491</v>
      </c>
      <c r="J10">
        <f t="shared" si="3"/>
        <v>6.1382215613018127</v>
      </c>
      <c r="K10">
        <f t="shared" si="0"/>
        <v>26.534911144555789</v>
      </c>
      <c r="L10">
        <f t="shared" si="0"/>
        <v>23.902696160810173</v>
      </c>
      <c r="M10">
        <f t="shared" si="0"/>
        <v>16.698157832347633</v>
      </c>
      <c r="N10">
        <f t="shared" si="0"/>
        <v>11.010253728094177</v>
      </c>
      <c r="O10">
        <f t="shared" si="0"/>
        <v>7.1590616651454688</v>
      </c>
      <c r="P10">
        <f t="shared" si="0"/>
        <v>4.6390071734808904</v>
      </c>
      <c r="Q10">
        <f t="shared" si="0"/>
        <v>3.0034957362423271</v>
      </c>
      <c r="R10">
        <f t="shared" si="0"/>
        <v>1.9441892106681686</v>
      </c>
      <c r="S10">
        <f t="shared" si="0"/>
        <v>1.2584261384184778</v>
      </c>
      <c r="V10" s="1">
        <v>5</v>
      </c>
      <c r="W10">
        <f t="shared" si="4"/>
        <v>31298</v>
      </c>
      <c r="X10">
        <f t="shared" si="1"/>
        <v>20258</v>
      </c>
      <c r="Y10">
        <f t="shared" si="1"/>
        <v>13112</v>
      </c>
      <c r="Z10">
        <f t="shared" si="1"/>
        <v>8487</v>
      </c>
      <c r="AA10">
        <f t="shared" si="1"/>
        <v>5493</v>
      </c>
      <c r="AB10">
        <f t="shared" si="1"/>
        <v>3556</v>
      </c>
      <c r="AC10">
        <f t="shared" si="1"/>
        <v>2301</v>
      </c>
      <c r="AD10">
        <f t="shared" si="1"/>
        <v>1490</v>
      </c>
      <c r="AE10">
        <f t="shared" si="1"/>
        <v>964</v>
      </c>
      <c r="AF10">
        <f t="shared" si="1"/>
        <v>624</v>
      </c>
    </row>
    <row r="11" spans="1:32" x14ac:dyDescent="0.25">
      <c r="A11" s="1">
        <v>6</v>
      </c>
      <c r="B11">
        <v>3.9568709252509084E-2</v>
      </c>
      <c r="C11">
        <v>0.3</v>
      </c>
      <c r="D11">
        <v>0.3</v>
      </c>
      <c r="E11">
        <v>0.4</v>
      </c>
      <c r="F11" s="2">
        <v>0</v>
      </c>
      <c r="G11" s="2">
        <v>0</v>
      </c>
      <c r="H11">
        <f t="shared" si="2"/>
        <v>39.56870925250908</v>
      </c>
      <c r="J11">
        <f t="shared" si="3"/>
        <v>2.3744770273412983</v>
      </c>
      <c r="K11">
        <f t="shared" si="0"/>
        <v>10.264624094462908</v>
      </c>
      <c r="L11">
        <f t="shared" si="0"/>
        <v>9.2463920304182903</v>
      </c>
      <c r="M11">
        <f t="shared" si="0"/>
        <v>6.4594266883093185</v>
      </c>
      <c r="N11">
        <f t="shared" si="0"/>
        <v>4.2591480743184338</v>
      </c>
      <c r="O11">
        <f t="shared" si="0"/>
        <v>2.7693733912078682</v>
      </c>
      <c r="P11">
        <f t="shared" si="0"/>
        <v>1.7945288962110588</v>
      </c>
      <c r="Q11">
        <f t="shared" si="0"/>
        <v>1.1618563383874376</v>
      </c>
      <c r="R11">
        <f t="shared" si="0"/>
        <v>0.75207982824219055</v>
      </c>
      <c r="S11">
        <f t="shared" si="0"/>
        <v>0.48680288361027657</v>
      </c>
      <c r="V11" s="1">
        <v>6</v>
      </c>
      <c r="W11">
        <f t="shared" si="4"/>
        <v>12107</v>
      </c>
      <c r="X11">
        <f t="shared" si="1"/>
        <v>7836</v>
      </c>
      <c r="Y11">
        <f t="shared" si="1"/>
        <v>5072</v>
      </c>
      <c r="Z11">
        <f t="shared" si="1"/>
        <v>3283</v>
      </c>
      <c r="AA11">
        <f t="shared" si="1"/>
        <v>2125</v>
      </c>
      <c r="AB11">
        <f t="shared" si="1"/>
        <v>1375</v>
      </c>
      <c r="AC11">
        <f t="shared" si="1"/>
        <v>890</v>
      </c>
      <c r="AD11">
        <f t="shared" si="1"/>
        <v>576</v>
      </c>
      <c r="AE11">
        <f t="shared" si="1"/>
        <v>373</v>
      </c>
      <c r="AF11">
        <f t="shared" si="1"/>
        <v>241</v>
      </c>
    </row>
    <row r="12" spans="1:32" x14ac:dyDescent="0.25">
      <c r="A12" s="1">
        <v>7</v>
      </c>
      <c r="B12">
        <v>0.12272650401861551</v>
      </c>
      <c r="C12">
        <v>0.2</v>
      </c>
      <c r="D12">
        <v>0.2</v>
      </c>
      <c r="E12">
        <v>0.3</v>
      </c>
      <c r="F12">
        <v>0.3</v>
      </c>
      <c r="G12" s="2">
        <v>0</v>
      </c>
      <c r="H12">
        <f t="shared" si="2"/>
        <v>122.72650401861551</v>
      </c>
      <c r="J12">
        <f t="shared" si="3"/>
        <v>7.3646896738142509</v>
      </c>
      <c r="K12">
        <f t="shared" si="0"/>
        <v>31.836808780887857</v>
      </c>
      <c r="L12">
        <f t="shared" si="0"/>
        <v>28.678655182740584</v>
      </c>
      <c r="M12">
        <f t="shared" si="0"/>
        <v>20.034589714863582</v>
      </c>
      <c r="N12">
        <f t="shared" si="0"/>
        <v>13.210194700136052</v>
      </c>
      <c r="O12">
        <f t="shared" si="0"/>
        <v>8.5895021860883052</v>
      </c>
      <c r="P12">
        <f t="shared" si="0"/>
        <v>5.5659196863593126</v>
      </c>
      <c r="Q12">
        <f t="shared" si="0"/>
        <v>3.6036193567046415</v>
      </c>
      <c r="R12">
        <f t="shared" si="0"/>
        <v>2.3326545092504389</v>
      </c>
      <c r="S12">
        <f t="shared" si="0"/>
        <v>1.5098702277704912</v>
      </c>
      <c r="V12" s="1">
        <v>7</v>
      </c>
      <c r="W12">
        <f t="shared" si="4"/>
        <v>37551</v>
      </c>
      <c r="X12">
        <f t="shared" si="1"/>
        <v>24305</v>
      </c>
      <c r="Y12">
        <f t="shared" si="1"/>
        <v>15732</v>
      </c>
      <c r="Z12">
        <f t="shared" si="1"/>
        <v>10183</v>
      </c>
      <c r="AA12">
        <f t="shared" si="1"/>
        <v>6591</v>
      </c>
      <c r="AB12">
        <f t="shared" si="1"/>
        <v>4266</v>
      </c>
      <c r="AC12">
        <f t="shared" si="1"/>
        <v>2761</v>
      </c>
      <c r="AD12">
        <f t="shared" si="1"/>
        <v>1787</v>
      </c>
      <c r="AE12">
        <f t="shared" si="1"/>
        <v>1157</v>
      </c>
      <c r="AF12">
        <f t="shared" si="1"/>
        <v>749</v>
      </c>
    </row>
    <row r="13" spans="1:32" x14ac:dyDescent="0.25">
      <c r="A13" s="1">
        <v>8</v>
      </c>
      <c r="B13">
        <v>3.7869892668601357E-2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2"/>
        <v>37.869892668601359</v>
      </c>
      <c r="J13">
        <f t="shared" si="3"/>
        <v>2.2725328136341116</v>
      </c>
      <c r="K13">
        <f t="shared" si="0"/>
        <v>9.8239295666739679</v>
      </c>
      <c r="L13">
        <f t="shared" si="0"/>
        <v>8.8494135992456666</v>
      </c>
      <c r="M13">
        <f t="shared" si="0"/>
        <v>6.1821019691579053</v>
      </c>
      <c r="N13">
        <f t="shared" si="0"/>
        <v>4.0762886503276965</v>
      </c>
      <c r="O13">
        <f t="shared" si="0"/>
        <v>2.650474960278677</v>
      </c>
      <c r="P13">
        <f t="shared" si="0"/>
        <v>1.7174837889337307</v>
      </c>
      <c r="Q13">
        <f t="shared" si="0"/>
        <v>1.1119739729260036</v>
      </c>
      <c r="R13">
        <f t="shared" si="0"/>
        <v>0.71979053428299256</v>
      </c>
      <c r="S13">
        <f t="shared" si="0"/>
        <v>0.46590281314060872</v>
      </c>
      <c r="V13" s="1">
        <v>8</v>
      </c>
      <c r="W13">
        <f t="shared" si="4"/>
        <v>11587</v>
      </c>
      <c r="X13">
        <f t="shared" si="1"/>
        <v>7500</v>
      </c>
      <c r="Y13">
        <f t="shared" si="1"/>
        <v>4854</v>
      </c>
      <c r="Z13">
        <f t="shared" si="1"/>
        <v>3142</v>
      </c>
      <c r="AA13">
        <f t="shared" si="1"/>
        <v>2034</v>
      </c>
      <c r="AB13">
        <f t="shared" si="1"/>
        <v>1316</v>
      </c>
      <c r="AC13">
        <f t="shared" si="1"/>
        <v>852</v>
      </c>
      <c r="AD13">
        <f t="shared" si="1"/>
        <v>552</v>
      </c>
      <c r="AE13">
        <f t="shared" si="1"/>
        <v>357</v>
      </c>
      <c r="AF13">
        <f t="shared" si="1"/>
        <v>231</v>
      </c>
    </row>
    <row r="14" spans="1:32" x14ac:dyDescent="0.25">
      <c r="A14" s="1">
        <v>9</v>
      </c>
      <c r="B14">
        <v>3.5529148750895315E-2</v>
      </c>
      <c r="C14">
        <v>0.4</v>
      </c>
      <c r="D14">
        <v>0.6</v>
      </c>
      <c r="E14" s="2">
        <v>0</v>
      </c>
      <c r="F14" s="2">
        <v>0</v>
      </c>
      <c r="G14" s="2">
        <v>0</v>
      </c>
      <c r="H14">
        <f t="shared" si="2"/>
        <v>35.529148750895317</v>
      </c>
      <c r="J14">
        <f t="shared" si="3"/>
        <v>2.1320672092593767</v>
      </c>
      <c r="K14">
        <f t="shared" si="0"/>
        <v>9.216710962111339</v>
      </c>
      <c r="L14">
        <f t="shared" si="0"/>
        <v>8.302429977217237</v>
      </c>
      <c r="M14">
        <f t="shared" si="0"/>
        <v>5.7999852911525611</v>
      </c>
      <c r="N14">
        <f t="shared" si="0"/>
        <v>3.8243326189608631</v>
      </c>
      <c r="O14">
        <f t="shared" si="0"/>
        <v>2.4866486934181853</v>
      </c>
      <c r="P14">
        <f t="shared" si="0"/>
        <v>1.6113258505448909</v>
      </c>
      <c r="Q14">
        <f t="shared" si="0"/>
        <v>1.0432426898312397</v>
      </c>
      <c r="R14">
        <f t="shared" si="0"/>
        <v>0.67530017013305044</v>
      </c>
      <c r="S14">
        <f t="shared" si="0"/>
        <v>0.43710528826657558</v>
      </c>
      <c r="V14" s="1">
        <v>9</v>
      </c>
      <c r="W14">
        <f t="shared" si="4"/>
        <v>10871</v>
      </c>
      <c r="X14">
        <f t="shared" si="1"/>
        <v>7036</v>
      </c>
      <c r="Y14">
        <f t="shared" si="1"/>
        <v>4554</v>
      </c>
      <c r="Z14">
        <f t="shared" si="1"/>
        <v>2948</v>
      </c>
      <c r="AA14">
        <f t="shared" si="1"/>
        <v>1908</v>
      </c>
      <c r="AB14">
        <f t="shared" si="1"/>
        <v>1235</v>
      </c>
      <c r="AC14">
        <f t="shared" si="1"/>
        <v>799</v>
      </c>
      <c r="AD14">
        <f t="shared" si="1"/>
        <v>517</v>
      </c>
      <c r="AE14">
        <f t="shared" si="1"/>
        <v>335</v>
      </c>
      <c r="AF14">
        <f t="shared" si="1"/>
        <v>217</v>
      </c>
    </row>
    <row r="15" spans="1:32" x14ac:dyDescent="0.25">
      <c r="A15" s="1">
        <v>10</v>
      </c>
      <c r="B15">
        <v>3.7869892668601357E-2</v>
      </c>
      <c r="C15">
        <v>0.2</v>
      </c>
      <c r="D15">
        <v>0.3</v>
      </c>
      <c r="E15">
        <v>0.5</v>
      </c>
      <c r="F15" s="2">
        <v>0</v>
      </c>
      <c r="G15" s="2">
        <v>0</v>
      </c>
      <c r="H15">
        <f t="shared" si="2"/>
        <v>37.869892668601359</v>
      </c>
      <c r="J15">
        <f t="shared" si="3"/>
        <v>2.2725328136341116</v>
      </c>
      <c r="K15">
        <f t="shared" si="0"/>
        <v>9.8239295666739679</v>
      </c>
      <c r="L15">
        <f t="shared" si="0"/>
        <v>8.8494135992456666</v>
      </c>
      <c r="M15">
        <f t="shared" si="0"/>
        <v>6.1821019691579053</v>
      </c>
      <c r="N15">
        <f t="shared" si="0"/>
        <v>4.0762886503276965</v>
      </c>
      <c r="O15">
        <f t="shared" si="0"/>
        <v>2.650474960278677</v>
      </c>
      <c r="P15">
        <f t="shared" si="0"/>
        <v>1.7174837889337307</v>
      </c>
      <c r="Q15">
        <f t="shared" si="0"/>
        <v>1.1119739729260036</v>
      </c>
      <c r="R15">
        <f t="shared" si="0"/>
        <v>0.71979053428299256</v>
      </c>
      <c r="S15">
        <f t="shared" si="0"/>
        <v>0.46590281314060872</v>
      </c>
      <c r="V15" s="1">
        <v>10</v>
      </c>
      <c r="W15">
        <f t="shared" si="4"/>
        <v>11587</v>
      </c>
      <c r="X15">
        <f t="shared" si="1"/>
        <v>7500</v>
      </c>
      <c r="Y15">
        <f t="shared" si="1"/>
        <v>4854</v>
      </c>
      <c r="Z15">
        <f t="shared" si="1"/>
        <v>3142</v>
      </c>
      <c r="AA15">
        <f t="shared" si="1"/>
        <v>2034</v>
      </c>
      <c r="AB15">
        <f t="shared" si="1"/>
        <v>1316</v>
      </c>
      <c r="AC15">
        <f t="shared" si="1"/>
        <v>852</v>
      </c>
      <c r="AD15">
        <f t="shared" si="1"/>
        <v>552</v>
      </c>
      <c r="AE15">
        <f t="shared" si="1"/>
        <v>357</v>
      </c>
      <c r="AF15">
        <f t="shared" si="1"/>
        <v>231</v>
      </c>
    </row>
    <row r="16" spans="1:32" x14ac:dyDescent="0.25">
      <c r="A16" s="1">
        <v>11</v>
      </c>
      <c r="B16">
        <v>1.1824931392919333E-2</v>
      </c>
      <c r="C16">
        <v>0.2</v>
      </c>
      <c r="D16">
        <v>0.3</v>
      </c>
      <c r="E16">
        <v>0.5</v>
      </c>
      <c r="F16" s="2">
        <v>0</v>
      </c>
      <c r="G16" s="2">
        <v>0</v>
      </c>
      <c r="H16">
        <f t="shared" si="2"/>
        <v>11.824931392919332</v>
      </c>
      <c r="J16">
        <f t="shared" si="3"/>
        <v>0.70960181600044092</v>
      </c>
      <c r="K16">
        <f t="shared" si="0"/>
        <v>3.0675368993350198</v>
      </c>
      <c r="L16">
        <f t="shared" si="0"/>
        <v>2.7632428112321903</v>
      </c>
      <c r="M16">
        <f t="shared" si="0"/>
        <v>1.9303707113470314</v>
      </c>
      <c r="N16">
        <f t="shared" si="0"/>
        <v>1.2728273103299761</v>
      </c>
      <c r="O16">
        <f t="shared" si="0"/>
        <v>0.82761482421448551</v>
      </c>
      <c r="P16">
        <f t="shared" si="0"/>
        <v>0.53628691663631756</v>
      </c>
      <c r="Q16">
        <f t="shared" si="0"/>
        <v>0.34721555869272447</v>
      </c>
      <c r="R16">
        <f t="shared" si="0"/>
        <v>0.22475568546372354</v>
      </c>
      <c r="S16">
        <f t="shared" si="0"/>
        <v>0.14547885966742261</v>
      </c>
      <c r="V16" s="1">
        <v>11</v>
      </c>
      <c r="W16">
        <f t="shared" si="4"/>
        <v>3618</v>
      </c>
      <c r="X16">
        <f t="shared" si="1"/>
        <v>2342</v>
      </c>
      <c r="Y16">
        <f t="shared" si="1"/>
        <v>1516</v>
      </c>
      <c r="Z16">
        <f t="shared" si="1"/>
        <v>981</v>
      </c>
      <c r="AA16">
        <f t="shared" si="1"/>
        <v>635</v>
      </c>
      <c r="AB16">
        <f t="shared" si="1"/>
        <v>411</v>
      </c>
      <c r="AC16">
        <f t="shared" si="1"/>
        <v>266</v>
      </c>
      <c r="AD16">
        <f t="shared" si="1"/>
        <v>172</v>
      </c>
      <c r="AE16">
        <f t="shared" si="1"/>
        <v>111</v>
      </c>
      <c r="AF16">
        <f t="shared" si="1"/>
        <v>72</v>
      </c>
    </row>
    <row r="17" spans="1:32" x14ac:dyDescent="0.25">
      <c r="A17" s="1">
        <v>12</v>
      </c>
      <c r="B17">
        <v>5.734560825133319E-3</v>
      </c>
      <c r="C17">
        <v>0.2</v>
      </c>
      <c r="D17">
        <v>0.3</v>
      </c>
      <c r="E17">
        <v>0.5</v>
      </c>
      <c r="F17" s="2">
        <v>0</v>
      </c>
      <c r="G17" s="2">
        <v>0</v>
      </c>
      <c r="H17">
        <f t="shared" si="2"/>
        <v>5.7345608251333191</v>
      </c>
      <c r="J17">
        <f t="shared" si="3"/>
        <v>0.34412502197824379</v>
      </c>
      <c r="K17">
        <f t="shared" si="0"/>
        <v>1.487617673884422</v>
      </c>
      <c r="L17">
        <f t="shared" si="0"/>
        <v>1.340048702955843</v>
      </c>
      <c r="M17">
        <f t="shared" si="0"/>
        <v>0.93614312772283348</v>
      </c>
      <c r="N17">
        <f t="shared" si="0"/>
        <v>0.61726409976033625</v>
      </c>
      <c r="O17">
        <f t="shared" si="0"/>
        <v>0.40135603256707736</v>
      </c>
      <c r="P17">
        <f t="shared" si="0"/>
        <v>0.26007507705420346</v>
      </c>
      <c r="Q17">
        <f t="shared" si="0"/>
        <v>0.16838395713216125</v>
      </c>
      <c r="R17">
        <f t="shared" si="0"/>
        <v>0.10899641666065163</v>
      </c>
      <c r="S17">
        <f t="shared" si="0"/>
        <v>7.0550715417546997E-2</v>
      </c>
      <c r="V17" s="1">
        <v>12</v>
      </c>
      <c r="W17">
        <f t="shared" si="4"/>
        <v>1755</v>
      </c>
      <c r="X17">
        <f t="shared" si="1"/>
        <v>1136</v>
      </c>
      <c r="Y17">
        <f t="shared" si="1"/>
        <v>735</v>
      </c>
      <c r="Z17">
        <f t="shared" si="1"/>
        <v>476</v>
      </c>
      <c r="AA17">
        <f t="shared" si="1"/>
        <v>308</v>
      </c>
      <c r="AB17">
        <f t="shared" si="1"/>
        <v>199</v>
      </c>
      <c r="AC17">
        <f t="shared" si="1"/>
        <v>129</v>
      </c>
      <c r="AD17">
        <f t="shared" si="1"/>
        <v>84</v>
      </c>
      <c r="AE17">
        <f t="shared" si="1"/>
        <v>54</v>
      </c>
      <c r="AF17">
        <f t="shared" si="1"/>
        <v>35</v>
      </c>
    </row>
    <row r="18" spans="1:32" x14ac:dyDescent="0.25">
      <c r="A18" s="1">
        <v>13</v>
      </c>
      <c r="B18">
        <v>4.4181541446701583E-2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44.18154144670158</v>
      </c>
      <c r="J18">
        <f t="shared" si="3"/>
        <v>2.6512882825731303</v>
      </c>
      <c r="K18">
        <f t="shared" si="0"/>
        <v>11.461251161119627</v>
      </c>
      <c r="L18">
        <f t="shared" si="0"/>
        <v>10.324315865786609</v>
      </c>
      <c r="M18">
        <f t="shared" si="0"/>
        <v>7.2124522973508887</v>
      </c>
      <c r="N18">
        <f t="shared" si="0"/>
        <v>4.7556700920489785</v>
      </c>
      <c r="O18">
        <f t="shared" si="0"/>
        <v>3.0922207869917897</v>
      </c>
      <c r="P18">
        <f t="shared" si="0"/>
        <v>2.0037310870893523</v>
      </c>
      <c r="Q18">
        <f t="shared" si="0"/>
        <v>1.2973029684136708</v>
      </c>
      <c r="R18">
        <f t="shared" si="0"/>
        <v>0.83975562333015785</v>
      </c>
      <c r="S18">
        <f t="shared" si="0"/>
        <v>0.54355328199737674</v>
      </c>
      <c r="V18" s="1">
        <v>13</v>
      </c>
      <c r="W18">
        <f t="shared" si="4"/>
        <v>13518</v>
      </c>
      <c r="X18">
        <f t="shared" si="1"/>
        <v>8750</v>
      </c>
      <c r="Y18">
        <f t="shared" si="1"/>
        <v>5664</v>
      </c>
      <c r="Z18">
        <f t="shared" si="1"/>
        <v>3666</v>
      </c>
      <c r="AA18">
        <f t="shared" si="1"/>
        <v>2373</v>
      </c>
      <c r="AB18">
        <f t="shared" si="1"/>
        <v>1536</v>
      </c>
      <c r="AC18">
        <f t="shared" si="1"/>
        <v>994</v>
      </c>
      <c r="AD18">
        <f t="shared" si="1"/>
        <v>643</v>
      </c>
      <c r="AE18">
        <f t="shared" si="1"/>
        <v>416</v>
      </c>
      <c r="AF18">
        <f t="shared" si="1"/>
        <v>270</v>
      </c>
    </row>
    <row r="19" spans="1:32" x14ac:dyDescent="0.25">
      <c r="A19" s="1">
        <v>14</v>
      </c>
      <c r="B19">
        <v>8.6576147245492951E-2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2"/>
        <v>86.576147245492947</v>
      </c>
      <c r="J19">
        <f t="shared" si="3"/>
        <v>5.1953444181934003</v>
      </c>
      <c r="K19">
        <f t="shared" si="0"/>
        <v>22.458948593717501</v>
      </c>
      <c r="L19">
        <f t="shared" si="0"/>
        <v>20.231061690855764</v>
      </c>
      <c r="M19">
        <f t="shared" si="0"/>
        <v>14.133194806021455</v>
      </c>
      <c r="N19">
        <f t="shared" si="0"/>
        <v>9.3189956859451613</v>
      </c>
      <c r="O19">
        <f t="shared" si="0"/>
        <v>6.05937578011239</v>
      </c>
      <c r="P19">
        <f t="shared" si="0"/>
        <v>3.9264206715261718</v>
      </c>
      <c r="Q19">
        <f t="shared" si="0"/>
        <v>2.5421361305578007</v>
      </c>
      <c r="R19">
        <f t="shared" si="0"/>
        <v>1.6455470795053069</v>
      </c>
      <c r="S19">
        <f t="shared" si="0"/>
        <v>1.0651223890580002</v>
      </c>
      <c r="V19" s="1">
        <v>14</v>
      </c>
      <c r="W19">
        <f t="shared" si="4"/>
        <v>26490</v>
      </c>
      <c r="X19">
        <f t="shared" si="1"/>
        <v>17146</v>
      </c>
      <c r="Y19">
        <f t="shared" si="1"/>
        <v>11098</v>
      </c>
      <c r="Z19">
        <f t="shared" si="1"/>
        <v>7183</v>
      </c>
      <c r="AA19">
        <f t="shared" si="1"/>
        <v>4650</v>
      </c>
      <c r="AB19">
        <f t="shared" si="1"/>
        <v>3009</v>
      </c>
      <c r="AC19">
        <f t="shared" si="1"/>
        <v>1948</v>
      </c>
      <c r="AD19">
        <f t="shared" si="1"/>
        <v>1261</v>
      </c>
      <c r="AE19">
        <f t="shared" si="1"/>
        <v>816</v>
      </c>
      <c r="AF19">
        <f t="shared" si="1"/>
        <v>528</v>
      </c>
    </row>
    <row r="20" spans="1:32" x14ac:dyDescent="0.25">
      <c r="A20" s="1">
        <v>15</v>
      </c>
      <c r="B20">
        <v>3.1558243890501131E-2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31.558243890501132</v>
      </c>
      <c r="J20">
        <f t="shared" si="3"/>
        <v>1.8937773446950932</v>
      </c>
      <c r="K20">
        <f t="shared" si="0"/>
        <v>8.1866079722283054</v>
      </c>
      <c r="L20">
        <f t="shared" si="0"/>
        <v>7.3745113327047216</v>
      </c>
      <c r="M20">
        <f t="shared" si="0"/>
        <v>5.1517516409649211</v>
      </c>
      <c r="N20">
        <f t="shared" si="0"/>
        <v>3.3969072086064136</v>
      </c>
      <c r="O20">
        <f t="shared" si="0"/>
        <v>2.2087291335655643</v>
      </c>
      <c r="P20">
        <f t="shared" si="0"/>
        <v>1.431236490778109</v>
      </c>
      <c r="Q20">
        <f t="shared" si="0"/>
        <v>0.9266449774383364</v>
      </c>
      <c r="R20">
        <f t="shared" si="0"/>
        <v>0.59982544523582715</v>
      </c>
      <c r="S20">
        <f t="shared" si="0"/>
        <v>0.38825234428384059</v>
      </c>
      <c r="V20" s="1">
        <v>15</v>
      </c>
      <c r="W20">
        <f t="shared" si="4"/>
        <v>9656</v>
      </c>
      <c r="X20">
        <f t="shared" si="1"/>
        <v>6250</v>
      </c>
      <c r="Y20">
        <f t="shared" si="1"/>
        <v>4045</v>
      </c>
      <c r="Z20">
        <f t="shared" si="1"/>
        <v>2618</v>
      </c>
      <c r="AA20">
        <f t="shared" si="1"/>
        <v>1695</v>
      </c>
      <c r="AB20">
        <f t="shared" si="1"/>
        <v>1097</v>
      </c>
      <c r="AC20">
        <f t="shared" si="1"/>
        <v>710</v>
      </c>
      <c r="AD20">
        <f t="shared" si="1"/>
        <v>460</v>
      </c>
      <c r="AE20">
        <f t="shared" si="1"/>
        <v>297</v>
      </c>
      <c r="AF20">
        <f t="shared" si="1"/>
        <v>193</v>
      </c>
    </row>
    <row r="21" spans="1:32" x14ac:dyDescent="0.25">
      <c r="A21" s="1">
        <v>16</v>
      </c>
      <c r="B21">
        <v>3.1558243890501131E-2</v>
      </c>
      <c r="C21">
        <v>0.4</v>
      </c>
      <c r="D21">
        <v>0.6</v>
      </c>
      <c r="E21" s="2">
        <v>0</v>
      </c>
      <c r="F21" s="2">
        <v>0</v>
      </c>
      <c r="G21" s="2">
        <v>0</v>
      </c>
      <c r="H21">
        <f t="shared" si="2"/>
        <v>31.558243890501132</v>
      </c>
      <c r="J21">
        <f t="shared" si="3"/>
        <v>1.8937773446950932</v>
      </c>
      <c r="K21">
        <f t="shared" si="0"/>
        <v>8.1866079722283054</v>
      </c>
      <c r="L21">
        <f t="shared" si="0"/>
        <v>7.3745113327047216</v>
      </c>
      <c r="M21">
        <f t="shared" si="0"/>
        <v>5.1517516409649211</v>
      </c>
      <c r="N21">
        <f t="shared" si="0"/>
        <v>3.3969072086064136</v>
      </c>
      <c r="O21">
        <f t="shared" si="0"/>
        <v>2.2087291335655643</v>
      </c>
      <c r="P21">
        <f t="shared" si="0"/>
        <v>1.431236490778109</v>
      </c>
      <c r="Q21">
        <f t="shared" si="0"/>
        <v>0.9266449774383364</v>
      </c>
      <c r="R21">
        <f t="shared" si="0"/>
        <v>0.59982544523582715</v>
      </c>
      <c r="S21">
        <f t="shared" si="0"/>
        <v>0.38825234428384059</v>
      </c>
      <c r="V21" s="1">
        <v>16</v>
      </c>
      <c r="W21">
        <f t="shared" si="4"/>
        <v>9656</v>
      </c>
      <c r="X21">
        <f t="shared" si="1"/>
        <v>6250</v>
      </c>
      <c r="Y21">
        <f t="shared" si="1"/>
        <v>4045</v>
      </c>
      <c r="Z21">
        <f t="shared" si="1"/>
        <v>2618</v>
      </c>
      <c r="AA21">
        <f t="shared" si="1"/>
        <v>1695</v>
      </c>
      <c r="AB21">
        <f t="shared" si="1"/>
        <v>1097</v>
      </c>
      <c r="AC21">
        <f t="shared" si="1"/>
        <v>710</v>
      </c>
      <c r="AD21">
        <f t="shared" si="1"/>
        <v>460</v>
      </c>
      <c r="AE21">
        <f t="shared" si="1"/>
        <v>297</v>
      </c>
      <c r="AF21">
        <f t="shared" si="1"/>
        <v>193</v>
      </c>
    </row>
    <row r="22" spans="1:32" x14ac:dyDescent="0.25">
      <c r="A22" s="1">
        <v>17</v>
      </c>
      <c r="B22">
        <v>1.8934946334300679E-2</v>
      </c>
      <c r="C22">
        <v>0.4</v>
      </c>
      <c r="D22">
        <v>0.6</v>
      </c>
      <c r="E22" s="2">
        <v>0</v>
      </c>
      <c r="F22" s="2">
        <v>0</v>
      </c>
      <c r="G22" s="2">
        <v>0</v>
      </c>
      <c r="H22">
        <f t="shared" si="2"/>
        <v>18.93494633430068</v>
      </c>
      <c r="J22">
        <f t="shared" si="3"/>
        <v>1.1362664068170558</v>
      </c>
      <c r="K22">
        <f t="shared" si="3"/>
        <v>4.9119647833369839</v>
      </c>
      <c r="L22">
        <f t="shared" si="3"/>
        <v>4.4247067996228333</v>
      </c>
      <c r="M22">
        <f t="shared" si="3"/>
        <v>3.0910509845789527</v>
      </c>
      <c r="N22">
        <f t="shared" si="3"/>
        <v>2.0381443251638482</v>
      </c>
      <c r="O22">
        <f t="shared" si="3"/>
        <v>1.3252374801393385</v>
      </c>
      <c r="P22">
        <f t="shared" si="3"/>
        <v>0.85874189446686533</v>
      </c>
      <c r="Q22">
        <f t="shared" si="3"/>
        <v>0.55598698646300182</v>
      </c>
      <c r="R22">
        <f t="shared" si="3"/>
        <v>0.35989526714149628</v>
      </c>
      <c r="S22">
        <f t="shared" si="3"/>
        <v>0.23295140657030436</v>
      </c>
      <c r="V22" s="1">
        <v>17</v>
      </c>
      <c r="W22">
        <f t="shared" si="4"/>
        <v>5794</v>
      </c>
      <c r="X22">
        <f t="shared" si="4"/>
        <v>3750</v>
      </c>
      <c r="Y22">
        <f t="shared" si="4"/>
        <v>2427</v>
      </c>
      <c r="Z22">
        <f t="shared" si="4"/>
        <v>1571</v>
      </c>
      <c r="AA22">
        <f t="shared" si="4"/>
        <v>1017</v>
      </c>
      <c r="AB22">
        <f t="shared" si="4"/>
        <v>658</v>
      </c>
      <c r="AC22">
        <f t="shared" si="4"/>
        <v>426</v>
      </c>
      <c r="AD22">
        <f t="shared" si="4"/>
        <v>276</v>
      </c>
      <c r="AE22">
        <f t="shared" si="4"/>
        <v>178</v>
      </c>
      <c r="AF22">
        <f t="shared" si="4"/>
        <v>116</v>
      </c>
    </row>
    <row r="23" spans="1:32" x14ac:dyDescent="0.25">
      <c r="A23" s="1">
        <v>18</v>
      </c>
      <c r="B23">
        <v>1.8934946334300679E-2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18.93494633430068</v>
      </c>
      <c r="J23">
        <f t="shared" si="3"/>
        <v>1.1362664068170558</v>
      </c>
      <c r="K23">
        <f t="shared" si="3"/>
        <v>4.9119647833369839</v>
      </c>
      <c r="L23">
        <f t="shared" si="3"/>
        <v>4.4247067996228333</v>
      </c>
      <c r="M23">
        <f t="shared" si="3"/>
        <v>3.0910509845789527</v>
      </c>
      <c r="N23">
        <f t="shared" si="3"/>
        <v>2.0381443251638482</v>
      </c>
      <c r="O23">
        <f t="shared" si="3"/>
        <v>1.3252374801393385</v>
      </c>
      <c r="P23">
        <f t="shared" si="3"/>
        <v>0.85874189446686533</v>
      </c>
      <c r="Q23">
        <f t="shared" si="3"/>
        <v>0.55598698646300182</v>
      </c>
      <c r="R23">
        <f t="shared" si="3"/>
        <v>0.35989526714149628</v>
      </c>
      <c r="S23">
        <f t="shared" si="3"/>
        <v>0.23295140657030436</v>
      </c>
      <c r="V23" s="1">
        <v>18</v>
      </c>
      <c r="W23">
        <f t="shared" si="4"/>
        <v>5794</v>
      </c>
      <c r="X23">
        <f t="shared" si="4"/>
        <v>3750</v>
      </c>
      <c r="Y23">
        <f t="shared" si="4"/>
        <v>2427</v>
      </c>
      <c r="Z23">
        <f t="shared" si="4"/>
        <v>1571</v>
      </c>
      <c r="AA23">
        <f t="shared" si="4"/>
        <v>1017</v>
      </c>
      <c r="AB23">
        <f t="shared" si="4"/>
        <v>658</v>
      </c>
      <c r="AC23">
        <f t="shared" si="4"/>
        <v>426</v>
      </c>
      <c r="AD23">
        <f t="shared" si="4"/>
        <v>276</v>
      </c>
      <c r="AE23">
        <f t="shared" si="4"/>
        <v>178</v>
      </c>
      <c r="AF23">
        <f t="shared" si="4"/>
        <v>116</v>
      </c>
    </row>
    <row r="24" spans="1:32" x14ac:dyDescent="0.25">
      <c r="A24" s="1">
        <v>19</v>
      </c>
      <c r="B24">
        <v>1.8934946334300679E-2</v>
      </c>
      <c r="C24">
        <v>0.5</v>
      </c>
      <c r="D24">
        <v>0.5</v>
      </c>
      <c r="E24" s="2">
        <v>0</v>
      </c>
      <c r="F24" s="2">
        <v>0</v>
      </c>
      <c r="G24" s="2">
        <v>0</v>
      </c>
      <c r="H24">
        <f t="shared" si="2"/>
        <v>18.93494633430068</v>
      </c>
      <c r="J24">
        <f t="shared" si="3"/>
        <v>1.1362664068170558</v>
      </c>
      <c r="K24">
        <f t="shared" si="3"/>
        <v>4.9119647833369839</v>
      </c>
      <c r="L24">
        <f t="shared" si="3"/>
        <v>4.4247067996228333</v>
      </c>
      <c r="M24">
        <f t="shared" si="3"/>
        <v>3.0910509845789527</v>
      </c>
      <c r="N24">
        <f t="shared" si="3"/>
        <v>2.0381443251638482</v>
      </c>
      <c r="O24">
        <f t="shared" si="3"/>
        <v>1.3252374801393385</v>
      </c>
      <c r="P24">
        <f t="shared" si="3"/>
        <v>0.85874189446686533</v>
      </c>
      <c r="Q24">
        <f t="shared" si="3"/>
        <v>0.55598698646300182</v>
      </c>
      <c r="R24">
        <f t="shared" si="3"/>
        <v>0.35989526714149628</v>
      </c>
      <c r="S24">
        <f t="shared" si="3"/>
        <v>0.23295140657030436</v>
      </c>
      <c r="V24" s="1">
        <v>19</v>
      </c>
      <c r="W24">
        <f t="shared" si="4"/>
        <v>5794</v>
      </c>
      <c r="X24">
        <f t="shared" si="4"/>
        <v>3750</v>
      </c>
      <c r="Y24">
        <f t="shared" si="4"/>
        <v>2427</v>
      </c>
      <c r="Z24">
        <f t="shared" si="4"/>
        <v>1571</v>
      </c>
      <c r="AA24">
        <f t="shared" si="4"/>
        <v>1017</v>
      </c>
      <c r="AB24">
        <f t="shared" si="4"/>
        <v>658</v>
      </c>
      <c r="AC24">
        <f t="shared" si="4"/>
        <v>426</v>
      </c>
      <c r="AD24">
        <f t="shared" si="4"/>
        <v>276</v>
      </c>
      <c r="AE24">
        <f t="shared" si="4"/>
        <v>178</v>
      </c>
      <c r="AF24">
        <f t="shared" si="4"/>
        <v>116</v>
      </c>
    </row>
    <row r="25" spans="1:32" x14ac:dyDescent="0.25">
      <c r="A25" s="1">
        <v>20</v>
      </c>
      <c r="B25">
        <v>1.0212409939097543E-2</v>
      </c>
      <c r="C25">
        <v>0.1</v>
      </c>
      <c r="D25">
        <v>0.1</v>
      </c>
      <c r="E25">
        <v>0.4</v>
      </c>
      <c r="F25">
        <v>0.4</v>
      </c>
      <c r="G25" s="2">
        <v>0</v>
      </c>
      <c r="H25">
        <f t="shared" si="2"/>
        <v>10.212409939097544</v>
      </c>
      <c r="J25">
        <f t="shared" si="3"/>
        <v>0.61283608316441118</v>
      </c>
      <c r="K25">
        <f t="shared" si="3"/>
        <v>2.6492284207311108</v>
      </c>
      <c r="L25">
        <f t="shared" si="3"/>
        <v>2.3864297738306521</v>
      </c>
      <c r="M25">
        <f t="shared" si="3"/>
        <v>1.6671333121228624</v>
      </c>
      <c r="N25">
        <f t="shared" si="3"/>
        <v>1.0992566335354903</v>
      </c>
      <c r="O25">
        <f t="shared" si="3"/>
        <v>0.71475610096253328</v>
      </c>
      <c r="P25">
        <f t="shared" si="3"/>
        <v>0.46315548527783901</v>
      </c>
      <c r="Q25">
        <f t="shared" si="3"/>
        <v>0.29986707785265843</v>
      </c>
      <c r="R25">
        <f t="shared" si="3"/>
        <v>0.19410659730954685</v>
      </c>
      <c r="S25">
        <f t="shared" si="3"/>
        <v>0.12564045431043955</v>
      </c>
      <c r="V25" s="1">
        <v>20</v>
      </c>
      <c r="W25">
        <f t="shared" si="4"/>
        <v>3125</v>
      </c>
      <c r="X25">
        <f t="shared" si="4"/>
        <v>2023</v>
      </c>
      <c r="Y25">
        <f t="shared" si="4"/>
        <v>1309</v>
      </c>
      <c r="Z25">
        <f t="shared" si="4"/>
        <v>847</v>
      </c>
      <c r="AA25">
        <f t="shared" si="4"/>
        <v>548</v>
      </c>
      <c r="AB25">
        <f t="shared" si="4"/>
        <v>355</v>
      </c>
      <c r="AC25">
        <f t="shared" si="4"/>
        <v>230</v>
      </c>
      <c r="AD25">
        <f t="shared" si="4"/>
        <v>149</v>
      </c>
      <c r="AE25">
        <f t="shared" si="4"/>
        <v>96</v>
      </c>
      <c r="AF25">
        <f t="shared" si="4"/>
        <v>62</v>
      </c>
    </row>
    <row r="26" spans="1:32" x14ac:dyDescent="0.25">
      <c r="A26" s="1">
        <v>21</v>
      </c>
      <c r="B26">
        <v>5.1739402398492312E-2</v>
      </c>
      <c r="C26">
        <v>0.2</v>
      </c>
      <c r="D26">
        <v>0.2</v>
      </c>
      <c r="E26">
        <v>0.3</v>
      </c>
      <c r="F26">
        <v>0.3</v>
      </c>
      <c r="G26" s="2">
        <v>0</v>
      </c>
      <c r="H26">
        <f t="shared" si="2"/>
        <v>51.739402398492309</v>
      </c>
      <c r="J26">
        <f t="shared" si="3"/>
        <v>3.1048276459964885</v>
      </c>
      <c r="K26">
        <f t="shared" si="3"/>
        <v>13.421855969663696</v>
      </c>
      <c r="L26">
        <f t="shared" si="3"/>
        <v>12.090432238845102</v>
      </c>
      <c r="M26">
        <f t="shared" si="3"/>
        <v>8.4462415631817489</v>
      </c>
      <c r="N26">
        <f t="shared" si="3"/>
        <v>5.5691929369152104</v>
      </c>
      <c r="O26">
        <f t="shared" si="3"/>
        <v>3.6211877260134613</v>
      </c>
      <c r="P26">
        <f t="shared" si="3"/>
        <v>2.3464968767182786</v>
      </c>
      <c r="Q26">
        <f t="shared" si="3"/>
        <v>1.5192245023068227</v>
      </c>
      <c r="R26">
        <f t="shared" si="3"/>
        <v>0.9834073843777007</v>
      </c>
      <c r="S26">
        <f t="shared" si="3"/>
        <v>0.63653555447380172</v>
      </c>
      <c r="V26" s="1">
        <v>21</v>
      </c>
      <c r="W26">
        <f t="shared" si="4"/>
        <v>15831</v>
      </c>
      <c r="X26">
        <f t="shared" si="4"/>
        <v>10247</v>
      </c>
      <c r="Y26">
        <f t="shared" si="4"/>
        <v>6632</v>
      </c>
      <c r="Z26">
        <f t="shared" si="4"/>
        <v>4293</v>
      </c>
      <c r="AA26">
        <f t="shared" si="4"/>
        <v>2779</v>
      </c>
      <c r="AB26">
        <f t="shared" si="4"/>
        <v>1799</v>
      </c>
      <c r="AC26">
        <f t="shared" si="4"/>
        <v>1164</v>
      </c>
      <c r="AD26">
        <f t="shared" si="4"/>
        <v>753</v>
      </c>
      <c r="AE26">
        <f t="shared" si="4"/>
        <v>488</v>
      </c>
      <c r="AF26">
        <f t="shared" si="4"/>
        <v>316</v>
      </c>
    </row>
    <row r="27" spans="1:32" x14ac:dyDescent="0.25">
      <c r="A27" s="1">
        <v>22</v>
      </c>
      <c r="B27">
        <v>4.729764780488134E-2</v>
      </c>
      <c r="C27">
        <v>0.2</v>
      </c>
      <c r="D27">
        <v>0.3</v>
      </c>
      <c r="E27">
        <v>0.4</v>
      </c>
      <c r="F27">
        <v>0.1</v>
      </c>
      <c r="G27" s="2">
        <v>0</v>
      </c>
      <c r="H27">
        <f t="shared" si="2"/>
        <v>47.297647804881343</v>
      </c>
      <c r="J27">
        <f t="shared" si="3"/>
        <v>2.8382825793805453</v>
      </c>
      <c r="K27">
        <f t="shared" si="3"/>
        <v>12.269608598330011</v>
      </c>
      <c r="L27">
        <f t="shared" si="3"/>
        <v>11.052485713641378</v>
      </c>
      <c r="M27">
        <f t="shared" si="3"/>
        <v>7.7211436586279918</v>
      </c>
      <c r="N27">
        <f t="shared" si="3"/>
        <v>5.0910855919612272</v>
      </c>
      <c r="O27">
        <f t="shared" si="3"/>
        <v>3.3103138760902033</v>
      </c>
      <c r="P27">
        <f t="shared" si="3"/>
        <v>2.1450534352037529</v>
      </c>
      <c r="Q27">
        <f t="shared" si="3"/>
        <v>1.3888012252872122</v>
      </c>
      <c r="R27">
        <f t="shared" si="3"/>
        <v>0.89898324987942746</v>
      </c>
      <c r="S27">
        <f t="shared" si="3"/>
        <v>0.58188987647959478</v>
      </c>
      <c r="V27" s="1">
        <v>22</v>
      </c>
      <c r="W27">
        <f t="shared" si="4"/>
        <v>14472</v>
      </c>
      <c r="X27">
        <f t="shared" si="4"/>
        <v>9367</v>
      </c>
      <c r="Y27">
        <f t="shared" si="4"/>
        <v>6063</v>
      </c>
      <c r="Z27">
        <f t="shared" si="4"/>
        <v>3924</v>
      </c>
      <c r="AA27">
        <f t="shared" si="4"/>
        <v>2540</v>
      </c>
      <c r="AB27">
        <f t="shared" si="4"/>
        <v>1644</v>
      </c>
      <c r="AC27">
        <f t="shared" si="4"/>
        <v>1064</v>
      </c>
      <c r="AD27">
        <f t="shared" si="4"/>
        <v>689</v>
      </c>
      <c r="AE27">
        <f t="shared" si="4"/>
        <v>446</v>
      </c>
      <c r="AF27">
        <f t="shared" si="4"/>
        <v>289</v>
      </c>
    </row>
    <row r="28" spans="1:32" x14ac:dyDescent="0.25">
      <c r="A28" s="1">
        <v>23</v>
      </c>
      <c r="B28">
        <v>3.4150502022268929E-2</v>
      </c>
      <c r="C28">
        <v>0.2</v>
      </c>
      <c r="D28">
        <v>0.3</v>
      </c>
      <c r="E28">
        <v>0.3</v>
      </c>
      <c r="F28">
        <v>0.2</v>
      </c>
      <c r="G28" s="2">
        <v>0</v>
      </c>
      <c r="H28">
        <f t="shared" si="2"/>
        <v>34.150502022268931</v>
      </c>
      <c r="J28">
        <f t="shared" si="3"/>
        <v>2.0493360550776161</v>
      </c>
      <c r="K28">
        <f t="shared" si="3"/>
        <v>8.8590725479264361</v>
      </c>
      <c r="L28">
        <f t="shared" si="3"/>
        <v>7.9802686440540898</v>
      </c>
      <c r="M28">
        <f t="shared" si="3"/>
        <v>5.5749269649936171</v>
      </c>
      <c r="N28">
        <f t="shared" si="3"/>
        <v>3.6759360533331344</v>
      </c>
      <c r="O28">
        <f t="shared" si="3"/>
        <v>2.3901586223933995</v>
      </c>
      <c r="P28">
        <f t="shared" si="3"/>
        <v>1.5488011577024017</v>
      </c>
      <c r="Q28">
        <f t="shared" si="3"/>
        <v>1.0027614744893443</v>
      </c>
      <c r="R28">
        <f t="shared" si="3"/>
        <v>0.64909632334453682</v>
      </c>
      <c r="S28">
        <f t="shared" si="3"/>
        <v>0.42014417895435702</v>
      </c>
      <c r="V28" s="1">
        <v>23</v>
      </c>
      <c r="W28">
        <f t="shared" si="4"/>
        <v>10449</v>
      </c>
      <c r="X28">
        <f t="shared" si="4"/>
        <v>6763</v>
      </c>
      <c r="Y28">
        <f t="shared" si="4"/>
        <v>4378</v>
      </c>
      <c r="Z28">
        <f t="shared" si="4"/>
        <v>2834</v>
      </c>
      <c r="AA28">
        <f t="shared" si="4"/>
        <v>1834</v>
      </c>
      <c r="AB28">
        <f t="shared" si="4"/>
        <v>1187</v>
      </c>
      <c r="AC28">
        <f t="shared" si="4"/>
        <v>768</v>
      </c>
      <c r="AD28">
        <f t="shared" si="4"/>
        <v>497</v>
      </c>
      <c r="AE28">
        <f t="shared" si="4"/>
        <v>322</v>
      </c>
      <c r="AF28">
        <f t="shared" si="4"/>
        <v>208</v>
      </c>
    </row>
    <row r="29" spans="1:32" x14ac:dyDescent="0.25">
      <c r="A29" s="1">
        <v>24</v>
      </c>
      <c r="B29">
        <v>5.1479075079777344E-2</v>
      </c>
      <c r="C29">
        <v>0.1</v>
      </c>
      <c r="D29">
        <v>0.2</v>
      </c>
      <c r="E29">
        <v>0.3</v>
      </c>
      <c r="F29">
        <v>0.2</v>
      </c>
      <c r="G29">
        <v>0.2</v>
      </c>
      <c r="H29">
        <f t="shared" si="2"/>
        <v>51.479075079777346</v>
      </c>
      <c r="J29">
        <f t="shared" si="3"/>
        <v>3.0892056747582219</v>
      </c>
      <c r="K29">
        <f t="shared" si="3"/>
        <v>13.354323767612929</v>
      </c>
      <c r="L29">
        <f t="shared" si="3"/>
        <v>12.029599108562655</v>
      </c>
      <c r="M29">
        <f t="shared" si="3"/>
        <v>8.4037442145957115</v>
      </c>
      <c r="N29">
        <f t="shared" si="3"/>
        <v>5.5411714871600095</v>
      </c>
      <c r="O29">
        <f t="shared" si="3"/>
        <v>3.6029676838874218</v>
      </c>
      <c r="P29">
        <f t="shared" si="3"/>
        <v>2.3346904543018709</v>
      </c>
      <c r="Q29">
        <f t="shared" si="3"/>
        <v>1.5115805090854566</v>
      </c>
      <c r="R29">
        <f t="shared" si="3"/>
        <v>0.97845936032423764</v>
      </c>
      <c r="S29">
        <f t="shared" si="3"/>
        <v>0.63333281948883535</v>
      </c>
      <c r="V29" s="1">
        <v>24</v>
      </c>
      <c r="W29">
        <f t="shared" si="4"/>
        <v>15751</v>
      </c>
      <c r="X29">
        <f t="shared" si="4"/>
        <v>10195</v>
      </c>
      <c r="Y29">
        <f t="shared" si="4"/>
        <v>6599</v>
      </c>
      <c r="Z29">
        <f t="shared" si="4"/>
        <v>4271</v>
      </c>
      <c r="AA29">
        <f t="shared" si="4"/>
        <v>2765</v>
      </c>
      <c r="AB29">
        <f t="shared" si="4"/>
        <v>1789</v>
      </c>
      <c r="AC29">
        <f t="shared" si="4"/>
        <v>1158</v>
      </c>
      <c r="AD29">
        <f t="shared" si="4"/>
        <v>750</v>
      </c>
      <c r="AE29">
        <f t="shared" si="4"/>
        <v>485</v>
      </c>
      <c r="AF29">
        <f t="shared" si="4"/>
        <v>314</v>
      </c>
    </row>
    <row r="30" spans="1:32" x14ac:dyDescent="0.25">
      <c r="A30" s="1">
        <v>25</v>
      </c>
      <c r="B30">
        <v>0.12015063824683951</v>
      </c>
      <c r="C30">
        <v>0.2</v>
      </c>
      <c r="D30">
        <v>0.2</v>
      </c>
      <c r="E30">
        <v>0.2</v>
      </c>
      <c r="F30">
        <v>0.2</v>
      </c>
      <c r="G30">
        <v>0.2</v>
      </c>
      <c r="H30">
        <f t="shared" si="2"/>
        <v>120.15063824683951</v>
      </c>
      <c r="J30">
        <f t="shared" si="3"/>
        <v>7.2101146518804979</v>
      </c>
      <c r="K30">
        <f t="shared" si="3"/>
        <v>31.168596590888313</v>
      </c>
      <c r="L30">
        <f t="shared" si="3"/>
        <v>28.076728428153139</v>
      </c>
      <c r="M30">
        <f t="shared" si="3"/>
        <v>19.614090375207784</v>
      </c>
      <c r="N30">
        <f t="shared" si="3"/>
        <v>12.93293031752628</v>
      </c>
      <c r="O30">
        <f t="shared" si="3"/>
        <v>8.4092199817293842</v>
      </c>
      <c r="P30">
        <f t="shared" si="3"/>
        <v>5.4490984493885888</v>
      </c>
      <c r="Q30">
        <f t="shared" si="3"/>
        <v>3.5279841886562062</v>
      </c>
      <c r="R30">
        <f t="shared" si="3"/>
        <v>2.2836951996391606</v>
      </c>
      <c r="S30">
        <f t="shared" si="3"/>
        <v>1.4781800637701565</v>
      </c>
      <c r="V30" s="1">
        <v>25</v>
      </c>
      <c r="W30">
        <f t="shared" si="4"/>
        <v>36763</v>
      </c>
      <c r="X30">
        <f t="shared" si="4"/>
        <v>23795</v>
      </c>
      <c r="Y30">
        <f t="shared" si="4"/>
        <v>15402</v>
      </c>
      <c r="Z30">
        <f t="shared" si="4"/>
        <v>9969</v>
      </c>
      <c r="AA30">
        <f t="shared" si="4"/>
        <v>6453</v>
      </c>
      <c r="AB30">
        <f t="shared" si="4"/>
        <v>4177</v>
      </c>
      <c r="AC30">
        <f t="shared" si="4"/>
        <v>2703</v>
      </c>
      <c r="AD30">
        <f t="shared" si="4"/>
        <v>1750</v>
      </c>
      <c r="AE30">
        <f t="shared" si="4"/>
        <v>1133</v>
      </c>
      <c r="AF30">
        <f t="shared" si="4"/>
        <v>733</v>
      </c>
    </row>
    <row r="32" spans="1:32" x14ac:dyDescent="0.25">
      <c r="I32" t="s">
        <v>25</v>
      </c>
      <c r="J32">
        <v>2</v>
      </c>
      <c r="K32">
        <v>7</v>
      </c>
      <c r="L32">
        <v>12</v>
      </c>
      <c r="M32">
        <v>17</v>
      </c>
      <c r="N32">
        <v>22</v>
      </c>
      <c r="O32">
        <v>27</v>
      </c>
      <c r="P32">
        <v>32</v>
      </c>
      <c r="Q32">
        <v>37</v>
      </c>
      <c r="R32">
        <v>42</v>
      </c>
      <c r="S32">
        <v>47</v>
      </c>
      <c r="V32" s="1" t="s">
        <v>26</v>
      </c>
      <c r="W32">
        <f>ROUND((274*(J$34*$O$42)),0)</f>
        <v>1456</v>
      </c>
      <c r="X32">
        <f t="shared" ref="X32:AF32" si="5">ROUND((274*(K$34*$O$42)),0)</f>
        <v>9726</v>
      </c>
      <c r="Y32">
        <f t="shared" si="5"/>
        <v>13536</v>
      </c>
      <c r="Z32">
        <f t="shared" si="5"/>
        <v>14609</v>
      </c>
      <c r="AA32">
        <f t="shared" si="5"/>
        <v>14883</v>
      </c>
      <c r="AB32">
        <f t="shared" si="5"/>
        <v>14951</v>
      </c>
      <c r="AC32">
        <f t="shared" si="5"/>
        <v>14967</v>
      </c>
      <c r="AD32">
        <f t="shared" si="5"/>
        <v>14971</v>
      </c>
      <c r="AE32">
        <f t="shared" si="5"/>
        <v>14972</v>
      </c>
      <c r="AF32">
        <f t="shared" si="5"/>
        <v>14973</v>
      </c>
    </row>
    <row r="33" spans="8:41" x14ac:dyDescent="0.25">
      <c r="I33" t="s">
        <v>27</v>
      </c>
      <c r="J33">
        <f>($I$42*(1-(EXP(-$J$42*(J32-$K$42)))))</f>
        <v>21.594258793481352</v>
      </c>
      <c r="K33">
        <f t="shared" ref="K33:S33" si="6">($I$42*(1-(EXP(-$J$42*(K32-$K$42)))))</f>
        <v>40.132298922939626</v>
      </c>
      <c r="L33">
        <f t="shared" si="6"/>
        <v>44.703723336291695</v>
      </c>
      <c r="M33">
        <f t="shared" si="6"/>
        <v>45.831022717512859</v>
      </c>
      <c r="N33">
        <f t="shared" si="6"/>
        <v>46.109011322375252</v>
      </c>
      <c r="O33">
        <f t="shared" si="6"/>
        <v>46.177562468344682</v>
      </c>
      <c r="P33">
        <f t="shared" si="6"/>
        <v>46.194466972815455</v>
      </c>
      <c r="Q33">
        <f t="shared" si="6"/>
        <v>46.198635572294883</v>
      </c>
      <c r="R33">
        <f t="shared" si="6"/>
        <v>46.1996635362704</v>
      </c>
      <c r="S33">
        <f t="shared" si="6"/>
        <v>46.199917029065809</v>
      </c>
      <c r="V33" s="1" t="s">
        <v>28</v>
      </c>
      <c r="W33">
        <f>ROUND((726*(J$34*$O$42)),0)</f>
        <v>3859</v>
      </c>
      <c r="X33">
        <f t="shared" ref="X33:AF33" si="7">ROUND((726*(K$34*$O$42)),0)</f>
        <v>25771</v>
      </c>
      <c r="Y33">
        <f t="shared" si="7"/>
        <v>35866</v>
      </c>
      <c r="Z33">
        <f t="shared" si="7"/>
        <v>38710</v>
      </c>
      <c r="AA33">
        <f t="shared" si="7"/>
        <v>39434</v>
      </c>
      <c r="AB33">
        <f t="shared" si="7"/>
        <v>39613</v>
      </c>
      <c r="AC33">
        <f t="shared" si="7"/>
        <v>39658</v>
      </c>
      <c r="AD33">
        <f t="shared" si="7"/>
        <v>39669</v>
      </c>
      <c r="AE33">
        <f t="shared" si="7"/>
        <v>39672</v>
      </c>
      <c r="AF33">
        <f t="shared" si="7"/>
        <v>39672</v>
      </c>
    </row>
    <row r="34" spans="8:41" x14ac:dyDescent="0.25">
      <c r="I34" t="s">
        <v>29</v>
      </c>
      <c r="J34">
        <f>($L$42*(J33^$M$42))</f>
        <v>196.12481159982249</v>
      </c>
      <c r="K34">
        <f t="shared" ref="K34:S34" si="8">($L$42*(K33^$M$42))</f>
        <v>1309.8625223207312</v>
      </c>
      <c r="L34">
        <f t="shared" si="8"/>
        <v>1822.9429158462424</v>
      </c>
      <c r="M34">
        <f t="shared" si="8"/>
        <v>1967.4913859886835</v>
      </c>
      <c r="N34">
        <f t="shared" si="8"/>
        <v>2004.2860548168401</v>
      </c>
      <c r="O34">
        <f t="shared" si="8"/>
        <v>2013.4302092169889</v>
      </c>
      <c r="P34">
        <f t="shared" si="8"/>
        <v>2015.6894412865804</v>
      </c>
      <c r="Q34">
        <f t="shared" si="8"/>
        <v>2016.2468234101952</v>
      </c>
      <c r="R34">
        <f t="shared" si="8"/>
        <v>2016.384288106128</v>
      </c>
      <c r="S34">
        <f t="shared" si="8"/>
        <v>2016.4181874531507</v>
      </c>
      <c r="V34" t="s">
        <v>30</v>
      </c>
    </row>
    <row r="35" spans="8:41" x14ac:dyDescent="0.25">
      <c r="H35">
        <v>100</v>
      </c>
      <c r="I35" t="s">
        <v>31</v>
      </c>
      <c r="J35">
        <f>($H$35*(EXP(-$N$42*J32)))</f>
        <v>84.029689765843145</v>
      </c>
      <c r="K35">
        <f t="shared" ref="K35:S35" si="9">($H$35*(EXP(-$N$42*K32)))</f>
        <v>54.38944917095899</v>
      </c>
      <c r="L35">
        <f t="shared" si="9"/>
        <v>35.204368710198459</v>
      </c>
      <c r="M35">
        <f t="shared" si="9"/>
        <v>22.786543992898988</v>
      </c>
      <c r="N35">
        <f t="shared" si="9"/>
        <v>14.74892481142275</v>
      </c>
      <c r="O35">
        <f t="shared" si="9"/>
        <v>9.5464579078245144</v>
      </c>
      <c r="P35">
        <f t="shared" si="9"/>
        <v>6.1790848994825041</v>
      </c>
      <c r="Q35">
        <f t="shared" si="9"/>
        <v>3.9995033303104539</v>
      </c>
      <c r="R35">
        <f t="shared" si="9"/>
        <v>2.5887371915708868</v>
      </c>
      <c r="S35">
        <f t="shared" si="9"/>
        <v>1.6755981164546567</v>
      </c>
      <c r="W35">
        <f>SUM(W32:W33)</f>
        <v>5315</v>
      </c>
      <c r="X35">
        <f t="shared" ref="X35:AF35" si="10">SUM(X32:X33)</f>
        <v>35497</v>
      </c>
      <c r="Y35">
        <f t="shared" si="10"/>
        <v>49402</v>
      </c>
      <c r="Z35">
        <f t="shared" si="10"/>
        <v>53319</v>
      </c>
      <c r="AA35">
        <f t="shared" si="10"/>
        <v>54317</v>
      </c>
      <c r="AB35">
        <f t="shared" si="10"/>
        <v>54564</v>
      </c>
      <c r="AC35">
        <f t="shared" si="10"/>
        <v>54625</v>
      </c>
      <c r="AD35">
        <f t="shared" si="10"/>
        <v>54640</v>
      </c>
      <c r="AE35">
        <f t="shared" si="10"/>
        <v>54644</v>
      </c>
      <c r="AF35">
        <f t="shared" si="10"/>
        <v>54645</v>
      </c>
      <c r="AG35" s="8">
        <f>(X35-W35)/(5*364)</f>
        <v>16.583516483516483</v>
      </c>
      <c r="AH35" s="8">
        <f t="shared" ref="AH35:AO35" si="11">(Y35-X35)/(5*364)</f>
        <v>7.6401098901098905</v>
      </c>
      <c r="AI35" s="8">
        <f t="shared" si="11"/>
        <v>2.1521978021978021</v>
      </c>
      <c r="AJ35" s="8">
        <f t="shared" si="11"/>
        <v>0.5483516483516484</v>
      </c>
      <c r="AK35" s="8">
        <f t="shared" si="11"/>
        <v>0.1357142857142857</v>
      </c>
      <c r="AL35" s="8">
        <f t="shared" si="11"/>
        <v>3.3516483516483515E-2</v>
      </c>
      <c r="AM35" s="8">
        <f t="shared" si="11"/>
        <v>8.241758241758242E-3</v>
      </c>
      <c r="AN35" s="8">
        <f t="shared" si="11"/>
        <v>2.1978021978021978E-3</v>
      </c>
      <c r="AO35" s="8">
        <f t="shared" si="11"/>
        <v>5.4945054945054945E-4</v>
      </c>
    </row>
    <row r="36" spans="8:41" x14ac:dyDescent="0.25">
      <c r="I36" t="s">
        <v>32</v>
      </c>
      <c r="J36">
        <f>(J34*J35)</f>
        <v>16480.307074117518</v>
      </c>
      <c r="K36">
        <f t="shared" ref="K36:S36" si="12">(K34*K35)</f>
        <v>71242.701078707541</v>
      </c>
      <c r="L36">
        <f t="shared" si="12"/>
        <v>64175.554547095395</v>
      </c>
      <c r="M36">
        <f t="shared" si="12"/>
        <v>44832.329022480939</v>
      </c>
      <c r="N36">
        <f t="shared" si="12"/>
        <v>29561.064323076709</v>
      </c>
      <c r="O36">
        <f t="shared" si="12"/>
        <v>19221.126742632292</v>
      </c>
      <c r="P36">
        <f t="shared" si="12"/>
        <v>12455.116188700234</v>
      </c>
      <c r="Q36">
        <f t="shared" si="12"/>
        <v>8063.9858849569491</v>
      </c>
      <c r="R36">
        <f t="shared" si="12"/>
        <v>5219.8889991195192</v>
      </c>
      <c r="S36">
        <f t="shared" si="12"/>
        <v>3378.7065168814124</v>
      </c>
      <c r="T36" t="s">
        <v>33</v>
      </c>
      <c r="U36">
        <f>SUM(J36:S36)</f>
        <v>274630.7803777685</v>
      </c>
      <c r="W36" s="12">
        <f>SUM(W6:W30)*SUM(W32:W33)</f>
        <v>1626257125</v>
      </c>
    </row>
    <row r="37" spans="8:41" x14ac:dyDescent="0.25">
      <c r="I37" t="s">
        <v>34</v>
      </c>
      <c r="J37">
        <f>(J36/$U$36)</f>
        <v>6.0008958396608067E-2</v>
      </c>
      <c r="K37">
        <f t="shared" ref="K37:S37" si="13">(K36/$U$36)</f>
        <v>0.25941265935562507</v>
      </c>
      <c r="L37">
        <f t="shared" si="13"/>
        <v>0.2336793947816726</v>
      </c>
      <c r="M37">
        <f t="shared" si="13"/>
        <v>0.16324582758280703</v>
      </c>
      <c r="N37">
        <f t="shared" si="13"/>
        <v>0.1076392976869307</v>
      </c>
      <c r="O37">
        <f t="shared" si="13"/>
        <v>6.9988974710673946E-2</v>
      </c>
      <c r="P37">
        <f t="shared" si="13"/>
        <v>4.5352222251153325E-2</v>
      </c>
      <c r="Q37">
        <f t="shared" si="13"/>
        <v>2.9363008304693777E-2</v>
      </c>
      <c r="R37">
        <f t="shared" si="13"/>
        <v>1.9006933570735584E-2</v>
      </c>
      <c r="S37">
        <f t="shared" si="13"/>
        <v>1.230272335909992E-2</v>
      </c>
    </row>
    <row r="38" spans="8:41" x14ac:dyDescent="0.25">
      <c r="W38" s="12"/>
    </row>
    <row r="39" spans="8:41" x14ac:dyDescent="0.25">
      <c r="W39">
        <v>1.216111913</v>
      </c>
      <c r="X39">
        <v>4.5946814820000004</v>
      </c>
      <c r="Y39">
        <v>5.7908514809999998</v>
      </c>
      <c r="Z39">
        <v>6.1085572939999997</v>
      </c>
      <c r="AA39">
        <v>6.1883703609999996</v>
      </c>
      <c r="AB39">
        <v>6.2080555579999999</v>
      </c>
      <c r="AC39">
        <v>6.212912964</v>
      </c>
      <c r="AD39">
        <v>6.2141071590000001</v>
      </c>
      <c r="AE39">
        <v>6.2144255949999998</v>
      </c>
      <c r="AF39">
        <v>6.2145052029999999</v>
      </c>
    </row>
    <row r="40" spans="8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W40" t="s">
        <v>164</v>
      </c>
    </row>
    <row r="41" spans="8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W41">
        <f>W39*5</f>
        <v>6.0805595649999997</v>
      </c>
      <c r="X41">
        <f t="shared" ref="X41:AF41" si="14">X39*5</f>
        <v>22.97340741</v>
      </c>
      <c r="Y41">
        <f t="shared" si="14"/>
        <v>28.954257405</v>
      </c>
      <c r="Z41">
        <f t="shared" si="14"/>
        <v>30.542786469999999</v>
      </c>
      <c r="AA41">
        <f t="shared" si="14"/>
        <v>30.941851804999999</v>
      </c>
      <c r="AB41">
        <f t="shared" si="14"/>
        <v>31.040277789999998</v>
      </c>
      <c r="AC41">
        <f t="shared" si="14"/>
        <v>31.064564820000001</v>
      </c>
      <c r="AD41">
        <f t="shared" si="14"/>
        <v>31.070535795000001</v>
      </c>
      <c r="AE41">
        <f t="shared" si="14"/>
        <v>31.072127975000001</v>
      </c>
      <c r="AF41">
        <f t="shared" si="14"/>
        <v>31.072526015000001</v>
      </c>
    </row>
    <row r="42" spans="8:41" x14ac:dyDescent="0.25">
      <c r="I42">
        <v>46.2</v>
      </c>
      <c r="J42">
        <v>0.28000000000000003</v>
      </c>
      <c r="K42">
        <v>-0.25</v>
      </c>
      <c r="L42">
        <v>1.6E-2</v>
      </c>
      <c r="M42">
        <v>3.0640000000000001</v>
      </c>
      <c r="N42">
        <v>8.6999999999999994E-2</v>
      </c>
      <c r="O42">
        <v>2.7099999999999999E-2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0"/>
  <sheetViews>
    <sheetView zoomScale="75" zoomScaleNormal="75" workbookViewId="0">
      <selection activeCell="Y42" sqref="Y42:AH42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49</v>
      </c>
      <c r="C1" t="s">
        <v>50</v>
      </c>
    </row>
    <row r="2" spans="1:32" x14ac:dyDescent="0.25">
      <c r="A2" t="s">
        <v>2</v>
      </c>
      <c r="B2">
        <v>2</v>
      </c>
    </row>
    <row r="3" spans="1:32" x14ac:dyDescent="0.25">
      <c r="A3" t="s">
        <v>3</v>
      </c>
      <c r="B3">
        <v>6190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3.1618126696117584E-2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195.71620424896784</v>
      </c>
      <c r="J6">
        <f>($H6*J$37)</f>
        <v>16.263898264473767</v>
      </c>
      <c r="K6">
        <f t="shared" ref="K6:S21" si="0">($H6*K$37)</f>
        <v>34.55153752094683</v>
      </c>
      <c r="L6">
        <f t="shared" si="0"/>
        <v>39.985064317688618</v>
      </c>
      <c r="M6">
        <f t="shared" si="0"/>
        <v>35.081367655016166</v>
      </c>
      <c r="N6">
        <f t="shared" si="0"/>
        <v>26.379517826760257</v>
      </c>
      <c r="O6">
        <f t="shared" si="0"/>
        <v>18.032029049502242</v>
      </c>
      <c r="P6">
        <f t="shared" si="0"/>
        <v>11.576356414656997</v>
      </c>
      <c r="Q6">
        <f t="shared" si="0"/>
        <v>7.119153727201029</v>
      </c>
      <c r="R6">
        <f t="shared" si="0"/>
        <v>4.2475338967324747</v>
      </c>
      <c r="S6">
        <f t="shared" si="0"/>
        <v>2.4797455759894351</v>
      </c>
      <c r="V6" s="1">
        <v>1</v>
      </c>
      <c r="W6">
        <f>ROUND(((J6/J$34)*1000000),0)</f>
        <v>129336</v>
      </c>
      <c r="X6">
        <f t="shared" ref="X6:AF21" si="1">ROUND(((K6/K$34)*1000000),0)</f>
        <v>70981</v>
      </c>
      <c r="Y6">
        <f t="shared" si="1"/>
        <v>38955</v>
      </c>
      <c r="Z6">
        <f t="shared" si="1"/>
        <v>21379</v>
      </c>
      <c r="AA6">
        <f t="shared" si="1"/>
        <v>11733</v>
      </c>
      <c r="AB6">
        <f t="shared" si="1"/>
        <v>6439</v>
      </c>
      <c r="AC6">
        <f t="shared" si="1"/>
        <v>3534</v>
      </c>
      <c r="AD6">
        <f t="shared" si="1"/>
        <v>1939</v>
      </c>
      <c r="AE6">
        <f t="shared" si="1"/>
        <v>1064</v>
      </c>
      <c r="AF6">
        <f t="shared" si="1"/>
        <v>584</v>
      </c>
    </row>
    <row r="7" spans="1:32" x14ac:dyDescent="0.25">
      <c r="A7" s="1">
        <v>2</v>
      </c>
      <c r="B7">
        <v>3.2350997182451435E-2</v>
      </c>
      <c r="C7">
        <v>0.3</v>
      </c>
      <c r="D7">
        <v>0.7</v>
      </c>
      <c r="E7" s="2">
        <v>0</v>
      </c>
      <c r="F7" s="2">
        <v>0</v>
      </c>
      <c r="G7" s="2">
        <v>0</v>
      </c>
      <c r="H7">
        <f t="shared" ref="H7:H30" si="2">(B7*$B$3)</f>
        <v>200.25267255937439</v>
      </c>
      <c r="J7">
        <f t="shared" ref="J7:S30" si="3">($H7*J$37)</f>
        <v>16.640876038815872</v>
      </c>
      <c r="K7">
        <f t="shared" si="0"/>
        <v>35.352400973419108</v>
      </c>
      <c r="L7">
        <f t="shared" si="0"/>
        <v>40.911870444257559</v>
      </c>
      <c r="M7">
        <f t="shared" si="0"/>
        <v>35.894511938410588</v>
      </c>
      <c r="N7">
        <f t="shared" si="0"/>
        <v>26.99096360420172</v>
      </c>
      <c r="O7">
        <f t="shared" si="0"/>
        <v>18.449989987735741</v>
      </c>
      <c r="P7">
        <f t="shared" si="0"/>
        <v>11.844682556718585</v>
      </c>
      <c r="Q7">
        <f t="shared" si="0"/>
        <v>7.2841672241891322</v>
      </c>
      <c r="R7">
        <f t="shared" si="0"/>
        <v>4.3459866691732945</v>
      </c>
      <c r="S7">
        <f t="shared" si="0"/>
        <v>2.5372231224527662</v>
      </c>
      <c r="V7" s="1">
        <v>2</v>
      </c>
      <c r="W7">
        <f t="shared" ref="W7:AF30" si="4">ROUND(((J7/J$34)*1000000),0)</f>
        <v>132333</v>
      </c>
      <c r="X7">
        <f t="shared" si="1"/>
        <v>72626</v>
      </c>
      <c r="Y7">
        <f t="shared" si="1"/>
        <v>39858</v>
      </c>
      <c r="Z7">
        <f t="shared" si="1"/>
        <v>21875</v>
      </c>
      <c r="AA7">
        <f t="shared" si="1"/>
        <v>12005</v>
      </c>
      <c r="AB7">
        <f t="shared" si="1"/>
        <v>6588</v>
      </c>
      <c r="AC7">
        <f t="shared" si="1"/>
        <v>3616</v>
      </c>
      <c r="AD7">
        <f t="shared" si="1"/>
        <v>1984</v>
      </c>
      <c r="AE7">
        <f t="shared" si="1"/>
        <v>1089</v>
      </c>
      <c r="AF7">
        <f t="shared" si="1"/>
        <v>598</v>
      </c>
    </row>
    <row r="8" spans="1:32" x14ac:dyDescent="0.25">
      <c r="A8" s="1">
        <v>3</v>
      </c>
      <c r="B8">
        <v>4.9891811878940373E-2</v>
      </c>
      <c r="C8">
        <v>0.2</v>
      </c>
      <c r="D8">
        <v>0.3</v>
      </c>
      <c r="E8">
        <v>0.5</v>
      </c>
      <c r="F8" s="2">
        <v>0</v>
      </c>
      <c r="G8" s="2">
        <v>0</v>
      </c>
      <c r="H8">
        <f t="shared" si="2"/>
        <v>308.83031553064092</v>
      </c>
      <c r="J8">
        <f t="shared" si="3"/>
        <v>25.66361253555818</v>
      </c>
      <c r="K8">
        <f t="shared" si="0"/>
        <v>54.520586456341221</v>
      </c>
      <c r="L8">
        <f t="shared" si="0"/>
        <v>63.094418150661994</v>
      </c>
      <c r="M8">
        <f t="shared" si="0"/>
        <v>55.35663172970105</v>
      </c>
      <c r="N8">
        <f t="shared" si="0"/>
        <v>41.625550859453178</v>
      </c>
      <c r="O8">
        <f t="shared" si="0"/>
        <v>28.453633884762148</v>
      </c>
      <c r="P8">
        <f t="shared" si="0"/>
        <v>18.266907525376933</v>
      </c>
      <c r="Q8">
        <f t="shared" si="0"/>
        <v>11.233666115278888</v>
      </c>
      <c r="R8">
        <f t="shared" si="0"/>
        <v>6.7023946156563632</v>
      </c>
      <c r="S8">
        <f t="shared" si="0"/>
        <v>3.912913657850928</v>
      </c>
      <c r="V8" s="1">
        <v>3</v>
      </c>
      <c r="W8">
        <f t="shared" si="4"/>
        <v>204085</v>
      </c>
      <c r="X8">
        <f t="shared" si="1"/>
        <v>112004</v>
      </c>
      <c r="Y8">
        <f t="shared" si="1"/>
        <v>61469</v>
      </c>
      <c r="Z8">
        <f t="shared" si="1"/>
        <v>33735</v>
      </c>
      <c r="AA8">
        <f t="shared" si="1"/>
        <v>18514</v>
      </c>
      <c r="AB8">
        <f t="shared" si="1"/>
        <v>10161</v>
      </c>
      <c r="AC8">
        <f t="shared" si="1"/>
        <v>5576</v>
      </c>
      <c r="AD8">
        <f t="shared" si="1"/>
        <v>3060</v>
      </c>
      <c r="AE8">
        <f t="shared" si="1"/>
        <v>1680</v>
      </c>
      <c r="AF8">
        <f t="shared" si="1"/>
        <v>922</v>
      </c>
    </row>
    <row r="9" spans="1:32" x14ac:dyDescent="0.25">
      <c r="A9" s="1">
        <v>4</v>
      </c>
      <c r="B9">
        <v>2.8089572839143446E-2</v>
      </c>
      <c r="C9">
        <v>0.1</v>
      </c>
      <c r="D9">
        <v>0.3</v>
      </c>
      <c r="E9">
        <v>0.5</v>
      </c>
      <c r="F9">
        <v>0.2</v>
      </c>
      <c r="G9" s="2">
        <v>0</v>
      </c>
      <c r="H9">
        <f t="shared" si="2"/>
        <v>173.87445587429792</v>
      </c>
      <c r="J9">
        <f t="shared" si="3"/>
        <v>14.44886217767136</v>
      </c>
      <c r="K9">
        <f t="shared" si="0"/>
        <v>30.695617714069279</v>
      </c>
      <c r="L9">
        <f t="shared" si="0"/>
        <v>35.522767918045702</v>
      </c>
      <c r="M9">
        <f t="shared" si="0"/>
        <v>31.166319292513563</v>
      </c>
      <c r="N9">
        <f t="shared" si="0"/>
        <v>23.435587901140643</v>
      </c>
      <c r="O9">
        <f t="shared" si="0"/>
        <v>16.0196711934151</v>
      </c>
      <c r="P9">
        <f t="shared" si="0"/>
        <v>10.284445686699133</v>
      </c>
      <c r="Q9">
        <f t="shared" si="0"/>
        <v>6.3246627194339071</v>
      </c>
      <c r="R9">
        <f t="shared" si="0"/>
        <v>3.7735130207333882</v>
      </c>
      <c r="S9">
        <f t="shared" si="0"/>
        <v>2.2030082505758299</v>
      </c>
      <c r="V9" s="1">
        <v>4</v>
      </c>
      <c r="W9">
        <f t="shared" si="4"/>
        <v>114902</v>
      </c>
      <c r="X9">
        <f t="shared" si="1"/>
        <v>63059</v>
      </c>
      <c r="Y9">
        <f t="shared" si="1"/>
        <v>34608</v>
      </c>
      <c r="Z9">
        <f t="shared" si="1"/>
        <v>18993</v>
      </c>
      <c r="AA9">
        <f t="shared" si="1"/>
        <v>10424</v>
      </c>
      <c r="AB9">
        <f t="shared" si="1"/>
        <v>5721</v>
      </c>
      <c r="AC9">
        <f t="shared" si="1"/>
        <v>3140</v>
      </c>
      <c r="AD9">
        <f t="shared" si="1"/>
        <v>1723</v>
      </c>
      <c r="AE9">
        <f t="shared" si="1"/>
        <v>946</v>
      </c>
      <c r="AF9">
        <f t="shared" si="1"/>
        <v>519</v>
      </c>
    </row>
    <row r="10" spans="1:32" x14ac:dyDescent="0.25">
      <c r="A10" s="1">
        <v>5</v>
      </c>
      <c r="B10">
        <v>3.7630033282854247E-2</v>
      </c>
      <c r="C10">
        <v>0.1</v>
      </c>
      <c r="D10">
        <v>0.3</v>
      </c>
      <c r="E10">
        <v>0.3</v>
      </c>
      <c r="F10">
        <v>0.3</v>
      </c>
      <c r="G10" s="2">
        <v>0</v>
      </c>
      <c r="H10">
        <f t="shared" si="2"/>
        <v>232.9299060208678</v>
      </c>
      <c r="J10">
        <f t="shared" si="3"/>
        <v>19.356334386383889</v>
      </c>
      <c r="K10">
        <f t="shared" si="0"/>
        <v>41.121206179702803</v>
      </c>
      <c r="L10">
        <f t="shared" si="0"/>
        <v>47.587869944124378</v>
      </c>
      <c r="M10">
        <f t="shared" si="0"/>
        <v>41.75177881833217</v>
      </c>
      <c r="N10">
        <f t="shared" si="0"/>
        <v>31.395349362317702</v>
      </c>
      <c r="O10">
        <f t="shared" si="0"/>
        <v>21.46065957074817</v>
      </c>
      <c r="P10">
        <f t="shared" si="0"/>
        <v>13.777497995515848</v>
      </c>
      <c r="Q10">
        <f t="shared" si="0"/>
        <v>8.4727977174316766</v>
      </c>
      <c r="R10">
        <f t="shared" si="0"/>
        <v>5.0551648249205385</v>
      </c>
      <c r="S10">
        <f t="shared" si="0"/>
        <v>2.9512472213906014</v>
      </c>
      <c r="V10" s="1">
        <v>5</v>
      </c>
      <c r="W10">
        <f t="shared" si="4"/>
        <v>153928</v>
      </c>
      <c r="X10">
        <f t="shared" si="1"/>
        <v>84477</v>
      </c>
      <c r="Y10">
        <f t="shared" si="1"/>
        <v>46362</v>
      </c>
      <c r="Z10">
        <f t="shared" si="1"/>
        <v>25444</v>
      </c>
      <c r="AA10">
        <f t="shared" si="1"/>
        <v>13964</v>
      </c>
      <c r="AB10">
        <f t="shared" si="1"/>
        <v>7664</v>
      </c>
      <c r="AC10">
        <f t="shared" si="1"/>
        <v>4206</v>
      </c>
      <c r="AD10">
        <f t="shared" si="1"/>
        <v>2308</v>
      </c>
      <c r="AE10">
        <f t="shared" si="1"/>
        <v>1267</v>
      </c>
      <c r="AF10">
        <f t="shared" si="1"/>
        <v>695</v>
      </c>
    </row>
    <row r="11" spans="1:32" x14ac:dyDescent="0.25">
      <c r="A11" s="1">
        <v>6</v>
      </c>
      <c r="B11">
        <v>0.11066344343641155</v>
      </c>
      <c r="C11">
        <v>0.2</v>
      </c>
      <c r="D11">
        <v>0.4</v>
      </c>
      <c r="E11">
        <v>0.4</v>
      </c>
      <c r="F11" s="2">
        <v>0</v>
      </c>
      <c r="G11" s="2">
        <v>0</v>
      </c>
      <c r="H11">
        <f t="shared" si="2"/>
        <v>685.00671487138743</v>
      </c>
      <c r="J11">
        <f t="shared" si="3"/>
        <v>56.923643925658176</v>
      </c>
      <c r="K11">
        <f t="shared" si="0"/>
        <v>120.9303813233139</v>
      </c>
      <c r="L11">
        <f t="shared" si="0"/>
        <v>139.94772511191016</v>
      </c>
      <c r="M11">
        <f t="shared" si="0"/>
        <v>122.78478679255659</v>
      </c>
      <c r="N11">
        <f t="shared" si="0"/>
        <v>92.328312393660894</v>
      </c>
      <c r="O11">
        <f t="shared" si="0"/>
        <v>63.112101673257847</v>
      </c>
      <c r="P11">
        <f t="shared" si="0"/>
        <v>40.51724745129949</v>
      </c>
      <c r="Q11">
        <f t="shared" si="0"/>
        <v>24.917038045203601</v>
      </c>
      <c r="R11">
        <f t="shared" si="0"/>
        <v>14.866368638563662</v>
      </c>
      <c r="S11">
        <f t="shared" si="0"/>
        <v>8.679109515963022</v>
      </c>
      <c r="V11" s="1">
        <v>6</v>
      </c>
      <c r="W11">
        <f t="shared" si="4"/>
        <v>452675</v>
      </c>
      <c r="X11">
        <f t="shared" si="1"/>
        <v>248433</v>
      </c>
      <c r="Y11">
        <f t="shared" si="1"/>
        <v>136343</v>
      </c>
      <c r="Z11">
        <f t="shared" si="1"/>
        <v>74827</v>
      </c>
      <c r="AA11">
        <f t="shared" si="1"/>
        <v>41066</v>
      </c>
      <c r="AB11">
        <f t="shared" si="1"/>
        <v>22537</v>
      </c>
      <c r="AC11">
        <f t="shared" si="1"/>
        <v>12369</v>
      </c>
      <c r="AD11">
        <f t="shared" si="1"/>
        <v>6788</v>
      </c>
      <c r="AE11">
        <f t="shared" si="1"/>
        <v>3725</v>
      </c>
      <c r="AF11">
        <f t="shared" si="1"/>
        <v>2045</v>
      </c>
    </row>
    <row r="12" spans="1:32" x14ac:dyDescent="0.25">
      <c r="A12" s="1">
        <v>7</v>
      </c>
      <c r="B12">
        <v>3.2849685503008617E-2</v>
      </c>
      <c r="C12">
        <v>0.1</v>
      </c>
      <c r="D12">
        <v>0.2</v>
      </c>
      <c r="E12">
        <v>0.5</v>
      </c>
      <c r="F12">
        <v>0.2</v>
      </c>
      <c r="G12" s="2">
        <v>0</v>
      </c>
      <c r="H12">
        <f t="shared" si="2"/>
        <v>203.33955326362334</v>
      </c>
      <c r="J12">
        <f t="shared" si="3"/>
        <v>16.897393959348438</v>
      </c>
      <c r="K12">
        <f t="shared" si="0"/>
        <v>35.897355719934978</v>
      </c>
      <c r="L12">
        <f t="shared" si="0"/>
        <v>41.542524017241298</v>
      </c>
      <c r="M12">
        <f t="shared" si="0"/>
        <v>36.447823286893389</v>
      </c>
      <c r="N12">
        <f t="shared" si="0"/>
        <v>27.40702738839013</v>
      </c>
      <c r="O12">
        <f t="shared" si="0"/>
        <v>18.734395271115122</v>
      </c>
      <c r="P12">
        <f t="shared" si="0"/>
        <v>12.027267495860647</v>
      </c>
      <c r="Q12">
        <f t="shared" si="0"/>
        <v>7.3964521438533399</v>
      </c>
      <c r="R12">
        <f t="shared" si="0"/>
        <v>4.4129797445641685</v>
      </c>
      <c r="S12">
        <f t="shared" si="0"/>
        <v>2.5763342364218023</v>
      </c>
      <c r="V12" s="1">
        <v>7</v>
      </c>
      <c r="W12">
        <f t="shared" si="4"/>
        <v>134373</v>
      </c>
      <c r="X12">
        <f t="shared" si="1"/>
        <v>73746</v>
      </c>
      <c r="Y12">
        <f t="shared" si="1"/>
        <v>40472</v>
      </c>
      <c r="Z12">
        <f t="shared" si="1"/>
        <v>22212</v>
      </c>
      <c r="AA12">
        <f t="shared" si="1"/>
        <v>12190</v>
      </c>
      <c r="AB12">
        <f t="shared" si="1"/>
        <v>6690</v>
      </c>
      <c r="AC12">
        <f t="shared" si="1"/>
        <v>3672</v>
      </c>
      <c r="AD12">
        <f t="shared" si="1"/>
        <v>2015</v>
      </c>
      <c r="AE12">
        <f t="shared" si="1"/>
        <v>1106</v>
      </c>
      <c r="AF12">
        <f t="shared" si="1"/>
        <v>607</v>
      </c>
    </row>
    <row r="13" spans="1:32" x14ac:dyDescent="0.25">
      <c r="A13" s="1">
        <v>8</v>
      </c>
      <c r="B13">
        <v>4.7427190044176379E-2</v>
      </c>
      <c r="C13">
        <v>0.6</v>
      </c>
      <c r="D13">
        <v>0.4</v>
      </c>
      <c r="E13" s="2">
        <v>0</v>
      </c>
      <c r="F13" s="2">
        <v>0</v>
      </c>
      <c r="G13" s="2">
        <v>0</v>
      </c>
      <c r="H13">
        <f t="shared" si="2"/>
        <v>293.5743063734518</v>
      </c>
      <c r="J13">
        <f t="shared" si="3"/>
        <v>24.39584739671065</v>
      </c>
      <c r="K13">
        <f t="shared" si="0"/>
        <v>51.827306281420249</v>
      </c>
      <c r="L13">
        <f t="shared" si="0"/>
        <v>59.977596476532938</v>
      </c>
      <c r="M13">
        <f t="shared" si="0"/>
        <v>52.622051482524263</v>
      </c>
      <c r="N13">
        <f t="shared" si="0"/>
        <v>39.569276740140388</v>
      </c>
      <c r="O13">
        <f t="shared" si="0"/>
        <v>27.04804357425337</v>
      </c>
      <c r="P13">
        <f t="shared" si="0"/>
        <v>17.364534621985499</v>
      </c>
      <c r="Q13">
        <f t="shared" si="0"/>
        <v>10.678730590801544</v>
      </c>
      <c r="R13">
        <f t="shared" si="0"/>
        <v>6.3713008450987134</v>
      </c>
      <c r="S13">
        <f t="shared" si="0"/>
        <v>3.7196183639841531</v>
      </c>
      <c r="V13" s="1">
        <v>8</v>
      </c>
      <c r="W13">
        <f t="shared" si="4"/>
        <v>194003</v>
      </c>
      <c r="X13">
        <f t="shared" si="1"/>
        <v>106471</v>
      </c>
      <c r="Y13">
        <f t="shared" si="1"/>
        <v>58433</v>
      </c>
      <c r="Z13">
        <f t="shared" si="1"/>
        <v>32069</v>
      </c>
      <c r="AA13">
        <f t="shared" si="1"/>
        <v>17600</v>
      </c>
      <c r="AB13">
        <f t="shared" si="1"/>
        <v>9659</v>
      </c>
      <c r="AC13">
        <f t="shared" si="1"/>
        <v>5301</v>
      </c>
      <c r="AD13">
        <f t="shared" si="1"/>
        <v>2909</v>
      </c>
      <c r="AE13">
        <f t="shared" si="1"/>
        <v>1597</v>
      </c>
      <c r="AF13">
        <f t="shared" si="1"/>
        <v>876</v>
      </c>
    </row>
    <row r="14" spans="1:32" x14ac:dyDescent="0.25">
      <c r="A14" s="1">
        <v>9</v>
      </c>
      <c r="B14">
        <v>6.9559878731458691E-2</v>
      </c>
      <c r="C14">
        <v>0.5</v>
      </c>
      <c r="D14">
        <v>0.5</v>
      </c>
      <c r="E14" s="2">
        <v>0</v>
      </c>
      <c r="F14" s="2">
        <v>0</v>
      </c>
      <c r="G14" s="2">
        <v>0</v>
      </c>
      <c r="H14">
        <f t="shared" si="2"/>
        <v>430.57564934772927</v>
      </c>
      <c r="J14">
        <f t="shared" si="3"/>
        <v>35.780576181842285</v>
      </c>
      <c r="K14">
        <f t="shared" si="0"/>
        <v>76.013382546083022</v>
      </c>
      <c r="L14">
        <f t="shared" si="0"/>
        <v>87.96714149891497</v>
      </c>
      <c r="M14">
        <f t="shared" si="0"/>
        <v>77.179008841035582</v>
      </c>
      <c r="N14">
        <f t="shared" si="0"/>
        <v>58.034939218872566</v>
      </c>
      <c r="O14">
        <f t="shared" si="0"/>
        <v>39.670463908904935</v>
      </c>
      <c r="P14">
        <f t="shared" si="0"/>
        <v>25.467984112245396</v>
      </c>
      <c r="Q14">
        <f t="shared" si="0"/>
        <v>15.662138199842264</v>
      </c>
      <c r="R14">
        <f t="shared" si="0"/>
        <v>9.344574572811446</v>
      </c>
      <c r="S14">
        <f t="shared" si="0"/>
        <v>5.4554402671767575</v>
      </c>
      <c r="V14" s="1">
        <v>9</v>
      </c>
      <c r="W14">
        <f t="shared" si="4"/>
        <v>284538</v>
      </c>
      <c r="X14">
        <f t="shared" si="1"/>
        <v>156158</v>
      </c>
      <c r="Y14">
        <f t="shared" si="1"/>
        <v>85701</v>
      </c>
      <c r="Z14">
        <f t="shared" si="1"/>
        <v>47034</v>
      </c>
      <c r="AA14">
        <f t="shared" si="1"/>
        <v>25813</v>
      </c>
      <c r="AB14">
        <f t="shared" si="1"/>
        <v>14166</v>
      </c>
      <c r="AC14">
        <f t="shared" si="1"/>
        <v>7775</v>
      </c>
      <c r="AD14">
        <f t="shared" si="1"/>
        <v>4267</v>
      </c>
      <c r="AE14">
        <f t="shared" si="1"/>
        <v>2342</v>
      </c>
      <c r="AF14">
        <f t="shared" si="1"/>
        <v>1285</v>
      </c>
    </row>
    <row r="15" spans="1:32" x14ac:dyDescent="0.25">
      <c r="A15" s="1">
        <v>10</v>
      </c>
      <c r="B15">
        <v>9.8199642639819115E-3</v>
      </c>
      <c r="C15">
        <v>0.2</v>
      </c>
      <c r="D15">
        <v>0.3</v>
      </c>
      <c r="E15">
        <v>0.5</v>
      </c>
      <c r="F15" s="2">
        <v>0</v>
      </c>
      <c r="G15" s="2">
        <v>0</v>
      </c>
      <c r="H15">
        <f t="shared" si="2"/>
        <v>60.785578794048035</v>
      </c>
      <c r="J15">
        <f t="shared" si="3"/>
        <v>5.0512448534713741</v>
      </c>
      <c r="K15">
        <f t="shared" si="0"/>
        <v>10.731023598655842</v>
      </c>
      <c r="L15">
        <f t="shared" si="0"/>
        <v>12.41856946385551</v>
      </c>
      <c r="M15">
        <f t="shared" si="0"/>
        <v>10.895578350192736</v>
      </c>
      <c r="N15">
        <f t="shared" si="0"/>
        <v>8.192956048584243</v>
      </c>
      <c r="O15">
        <f t="shared" si="0"/>
        <v>5.6003912747600824</v>
      </c>
      <c r="P15">
        <f t="shared" si="0"/>
        <v>3.5953871458491018</v>
      </c>
      <c r="Q15">
        <f t="shared" si="0"/>
        <v>2.2110682224412752</v>
      </c>
      <c r="R15">
        <f t="shared" si="0"/>
        <v>1.3191999474493352</v>
      </c>
      <c r="S15">
        <f t="shared" si="0"/>
        <v>0.77015988878852759</v>
      </c>
      <c r="V15" s="1">
        <v>10</v>
      </c>
      <c r="W15">
        <f t="shared" si="4"/>
        <v>40169</v>
      </c>
      <c r="X15">
        <f t="shared" si="1"/>
        <v>22045</v>
      </c>
      <c r="Y15">
        <f t="shared" si="1"/>
        <v>12099</v>
      </c>
      <c r="Z15">
        <f t="shared" si="1"/>
        <v>6640</v>
      </c>
      <c r="AA15">
        <f t="shared" si="1"/>
        <v>3644</v>
      </c>
      <c r="AB15">
        <f t="shared" si="1"/>
        <v>2000</v>
      </c>
      <c r="AC15">
        <f t="shared" si="1"/>
        <v>1098</v>
      </c>
      <c r="AD15">
        <f t="shared" si="1"/>
        <v>602</v>
      </c>
      <c r="AE15">
        <f t="shared" si="1"/>
        <v>331</v>
      </c>
      <c r="AF15">
        <f t="shared" si="1"/>
        <v>181</v>
      </c>
    </row>
    <row r="16" spans="1:32" x14ac:dyDescent="0.25">
      <c r="A16" s="1">
        <v>11</v>
      </c>
      <c r="B16">
        <v>3.353471160091652E-2</v>
      </c>
      <c r="C16">
        <v>0.2</v>
      </c>
      <c r="D16">
        <v>0.3</v>
      </c>
      <c r="E16">
        <v>0.5</v>
      </c>
      <c r="F16" s="2">
        <v>0</v>
      </c>
      <c r="G16" s="2">
        <v>0</v>
      </c>
      <c r="H16">
        <f t="shared" si="2"/>
        <v>207.57986480967327</v>
      </c>
      <c r="J16">
        <f t="shared" si="3"/>
        <v>17.249761285596506</v>
      </c>
      <c r="K16">
        <f t="shared" si="0"/>
        <v>36.645935961648</v>
      </c>
      <c r="L16">
        <f t="shared" si="0"/>
        <v>42.408824947950961</v>
      </c>
      <c r="M16">
        <f t="shared" si="0"/>
        <v>37.207882623265753</v>
      </c>
      <c r="N16">
        <f t="shared" si="0"/>
        <v>27.978555813689802</v>
      </c>
      <c r="O16">
        <f t="shared" si="0"/>
        <v>19.125070234747909</v>
      </c>
      <c r="P16">
        <f t="shared" si="0"/>
        <v>12.278076354302515</v>
      </c>
      <c r="Q16">
        <f t="shared" si="0"/>
        <v>7.5506929736476565</v>
      </c>
      <c r="R16">
        <f t="shared" si="0"/>
        <v>4.5050051703262675</v>
      </c>
      <c r="S16">
        <f t="shared" si="0"/>
        <v>2.6300594444978711</v>
      </c>
      <c r="V16" s="1">
        <v>11</v>
      </c>
      <c r="W16">
        <f t="shared" si="4"/>
        <v>137175</v>
      </c>
      <c r="X16">
        <f t="shared" si="1"/>
        <v>75283</v>
      </c>
      <c r="Y16">
        <f t="shared" si="1"/>
        <v>41316</v>
      </c>
      <c r="Z16">
        <f t="shared" si="1"/>
        <v>22675</v>
      </c>
      <c r="AA16">
        <f t="shared" si="1"/>
        <v>12444</v>
      </c>
      <c r="AB16">
        <f t="shared" si="1"/>
        <v>6830</v>
      </c>
      <c r="AC16">
        <f t="shared" si="1"/>
        <v>3748</v>
      </c>
      <c r="AD16">
        <f t="shared" si="1"/>
        <v>2057</v>
      </c>
      <c r="AE16">
        <f t="shared" si="1"/>
        <v>1129</v>
      </c>
      <c r="AF16">
        <f t="shared" si="1"/>
        <v>620</v>
      </c>
    </row>
    <row r="17" spans="1:32" x14ac:dyDescent="0.25">
      <c r="A17" s="1">
        <v>12</v>
      </c>
      <c r="B17">
        <v>5.2998080687107457E-2</v>
      </c>
      <c r="C17">
        <v>0.2</v>
      </c>
      <c r="D17">
        <v>0.6</v>
      </c>
      <c r="E17">
        <v>0.2</v>
      </c>
      <c r="F17" s="2">
        <v>0</v>
      </c>
      <c r="G17" s="2">
        <v>0</v>
      </c>
      <c r="H17">
        <f t="shared" si="2"/>
        <v>328.05811945319516</v>
      </c>
      <c r="J17">
        <f t="shared" si="3"/>
        <v>27.261431418494752</v>
      </c>
      <c r="K17">
        <f t="shared" si="0"/>
        <v>57.915043196522177</v>
      </c>
      <c r="L17">
        <f t="shared" si="0"/>
        <v>67.022682442734748</v>
      </c>
      <c r="M17">
        <f t="shared" si="0"/>
        <v>58.803140725694128</v>
      </c>
      <c r="N17">
        <f t="shared" si="0"/>
        <v>44.217161494305074</v>
      </c>
      <c r="O17">
        <f t="shared" si="0"/>
        <v>30.225159754171397</v>
      </c>
      <c r="P17">
        <f t="shared" si="0"/>
        <v>19.404206872320515</v>
      </c>
      <c r="Q17">
        <f t="shared" si="0"/>
        <v>11.933075203486078</v>
      </c>
      <c r="R17">
        <f t="shared" si="0"/>
        <v>7.1196863224630338</v>
      </c>
      <c r="S17">
        <f t="shared" si="0"/>
        <v>4.1565320230032228</v>
      </c>
      <c r="V17" s="1">
        <v>12</v>
      </c>
      <c r="W17">
        <f t="shared" si="4"/>
        <v>216791</v>
      </c>
      <c r="X17">
        <f t="shared" si="1"/>
        <v>118978</v>
      </c>
      <c r="Y17">
        <f t="shared" si="1"/>
        <v>65296</v>
      </c>
      <c r="Z17">
        <f t="shared" si="1"/>
        <v>35835</v>
      </c>
      <c r="AA17">
        <f t="shared" si="1"/>
        <v>19667</v>
      </c>
      <c r="AB17">
        <f t="shared" si="1"/>
        <v>10793</v>
      </c>
      <c r="AC17">
        <f t="shared" si="1"/>
        <v>5924</v>
      </c>
      <c r="AD17">
        <f t="shared" si="1"/>
        <v>3251</v>
      </c>
      <c r="AE17">
        <f t="shared" si="1"/>
        <v>1784</v>
      </c>
      <c r="AF17">
        <f t="shared" si="1"/>
        <v>979</v>
      </c>
    </row>
    <row r="18" spans="1:32" x14ac:dyDescent="0.25">
      <c r="A18" s="1">
        <v>13</v>
      </c>
      <c r="B18">
        <v>4.7427190044176379E-2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293.5743063734518</v>
      </c>
      <c r="J18">
        <f t="shared" si="3"/>
        <v>24.39584739671065</v>
      </c>
      <c r="K18">
        <f t="shared" si="0"/>
        <v>51.827306281420249</v>
      </c>
      <c r="L18">
        <f t="shared" si="0"/>
        <v>59.977596476532938</v>
      </c>
      <c r="M18">
        <f t="shared" si="0"/>
        <v>52.622051482524263</v>
      </c>
      <c r="N18">
        <f t="shared" si="0"/>
        <v>39.569276740140388</v>
      </c>
      <c r="O18">
        <f t="shared" si="0"/>
        <v>27.04804357425337</v>
      </c>
      <c r="P18">
        <f t="shared" si="0"/>
        <v>17.364534621985499</v>
      </c>
      <c r="Q18">
        <f t="shared" si="0"/>
        <v>10.678730590801544</v>
      </c>
      <c r="R18">
        <f t="shared" si="0"/>
        <v>6.3713008450987134</v>
      </c>
      <c r="S18">
        <f t="shared" si="0"/>
        <v>3.7196183639841531</v>
      </c>
      <c r="V18" s="1">
        <v>13</v>
      </c>
      <c r="W18">
        <f t="shared" si="4"/>
        <v>194003</v>
      </c>
      <c r="X18">
        <f t="shared" si="1"/>
        <v>106471</v>
      </c>
      <c r="Y18">
        <f t="shared" si="1"/>
        <v>58433</v>
      </c>
      <c r="Z18">
        <f t="shared" si="1"/>
        <v>32069</v>
      </c>
      <c r="AA18">
        <f t="shared" si="1"/>
        <v>17600</v>
      </c>
      <c r="AB18">
        <f t="shared" si="1"/>
        <v>9659</v>
      </c>
      <c r="AC18">
        <f t="shared" si="1"/>
        <v>5301</v>
      </c>
      <c r="AD18">
        <f t="shared" si="1"/>
        <v>2909</v>
      </c>
      <c r="AE18">
        <f t="shared" si="1"/>
        <v>1597</v>
      </c>
      <c r="AF18">
        <f t="shared" si="1"/>
        <v>876</v>
      </c>
    </row>
    <row r="19" spans="1:32" x14ac:dyDescent="0.25">
      <c r="A19" s="1">
        <v>14</v>
      </c>
      <c r="B19">
        <v>4.6958270536122712E-2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2"/>
        <v>290.67169461859959</v>
      </c>
      <c r="J19">
        <f t="shared" si="3"/>
        <v>24.154642114484098</v>
      </c>
      <c r="K19">
        <f t="shared" si="0"/>
        <v>51.31488218582038</v>
      </c>
      <c r="L19">
        <f t="shared" si="0"/>
        <v>59.384589279441556</v>
      </c>
      <c r="M19">
        <f t="shared" si="0"/>
        <v>52.101769625830329</v>
      </c>
      <c r="N19">
        <f t="shared" si="0"/>
        <v>39.178049560842119</v>
      </c>
      <c r="O19">
        <f t="shared" si="0"/>
        <v>26.780615643675169</v>
      </c>
      <c r="P19">
        <f t="shared" si="0"/>
        <v>17.192848949169171</v>
      </c>
      <c r="Q19">
        <f t="shared" si="0"/>
        <v>10.573148432326374</v>
      </c>
      <c r="R19">
        <f t="shared" si="0"/>
        <v>6.3083068693821938</v>
      </c>
      <c r="S19">
        <f t="shared" si="0"/>
        <v>3.6828419576281743</v>
      </c>
      <c r="V19" s="1">
        <v>14</v>
      </c>
      <c r="W19">
        <f t="shared" si="4"/>
        <v>192085</v>
      </c>
      <c r="X19">
        <f t="shared" si="1"/>
        <v>105419</v>
      </c>
      <c r="Y19">
        <f t="shared" si="1"/>
        <v>57855</v>
      </c>
      <c r="Z19">
        <f t="shared" si="1"/>
        <v>31751</v>
      </c>
      <c r="AA19">
        <f t="shared" si="1"/>
        <v>17426</v>
      </c>
      <c r="AB19">
        <f t="shared" si="1"/>
        <v>9563</v>
      </c>
      <c r="AC19">
        <f t="shared" si="1"/>
        <v>5248</v>
      </c>
      <c r="AD19">
        <f t="shared" si="1"/>
        <v>2880</v>
      </c>
      <c r="AE19">
        <f t="shared" si="1"/>
        <v>1581</v>
      </c>
      <c r="AF19">
        <f t="shared" si="1"/>
        <v>868</v>
      </c>
    </row>
    <row r="20" spans="1:32" x14ac:dyDescent="0.25">
      <c r="A20" s="1">
        <v>15</v>
      </c>
      <c r="B20">
        <v>1.2647250678447033E-2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78.286481699587142</v>
      </c>
      <c r="J20">
        <f t="shared" si="3"/>
        <v>6.5055593057895065</v>
      </c>
      <c r="K20">
        <f t="shared" si="0"/>
        <v>13.820615008378732</v>
      </c>
      <c r="L20">
        <f t="shared" si="0"/>
        <v>15.994025727075449</v>
      </c>
      <c r="M20">
        <f t="shared" si="0"/>
        <v>14.032547062006469</v>
      </c>
      <c r="N20">
        <f t="shared" si="0"/>
        <v>10.551807130704104</v>
      </c>
      <c r="O20">
        <f t="shared" si="0"/>
        <v>7.212811619800898</v>
      </c>
      <c r="P20">
        <f t="shared" si="0"/>
        <v>4.6305425658627994</v>
      </c>
      <c r="Q20">
        <f t="shared" si="0"/>
        <v>2.8476614908804119</v>
      </c>
      <c r="R20">
        <f t="shared" si="0"/>
        <v>1.6990135586929902</v>
      </c>
      <c r="S20">
        <f t="shared" si="0"/>
        <v>0.99189823039577407</v>
      </c>
      <c r="V20" s="1">
        <v>15</v>
      </c>
      <c r="W20">
        <f t="shared" si="4"/>
        <v>51734</v>
      </c>
      <c r="X20">
        <f t="shared" si="1"/>
        <v>28392</v>
      </c>
      <c r="Y20">
        <f t="shared" si="1"/>
        <v>15582</v>
      </c>
      <c r="Z20">
        <f t="shared" si="1"/>
        <v>8552</v>
      </c>
      <c r="AA20">
        <f t="shared" si="1"/>
        <v>4693</v>
      </c>
      <c r="AB20">
        <f t="shared" si="1"/>
        <v>2576</v>
      </c>
      <c r="AC20">
        <f t="shared" si="1"/>
        <v>1414</v>
      </c>
      <c r="AD20">
        <f t="shared" si="1"/>
        <v>776</v>
      </c>
      <c r="AE20">
        <f t="shared" si="1"/>
        <v>426</v>
      </c>
      <c r="AF20">
        <f t="shared" si="1"/>
        <v>234</v>
      </c>
    </row>
    <row r="21" spans="1:32" x14ac:dyDescent="0.25">
      <c r="A21" s="1">
        <v>16</v>
      </c>
      <c r="B21">
        <v>3.79417520353411E-2</v>
      </c>
      <c r="C21">
        <v>0.3</v>
      </c>
      <c r="D21">
        <v>0.7</v>
      </c>
      <c r="E21" s="2">
        <v>0</v>
      </c>
      <c r="F21" s="2">
        <v>0</v>
      </c>
      <c r="G21" s="2">
        <v>0</v>
      </c>
      <c r="H21">
        <f t="shared" si="2"/>
        <v>234.8594450987614</v>
      </c>
      <c r="J21">
        <f t="shared" si="3"/>
        <v>19.516677917368519</v>
      </c>
      <c r="K21">
        <f t="shared" si="0"/>
        <v>41.461845025136192</v>
      </c>
      <c r="L21">
        <f t="shared" si="0"/>
        <v>47.982077181226337</v>
      </c>
      <c r="M21">
        <f t="shared" si="0"/>
        <v>42.097641186019402</v>
      </c>
      <c r="N21">
        <f t="shared" si="0"/>
        <v>31.655421392112306</v>
      </c>
      <c r="O21">
        <f t="shared" si="0"/>
        <v>21.63843485940269</v>
      </c>
      <c r="P21">
        <f t="shared" si="0"/>
        <v>13.891627697588397</v>
      </c>
      <c r="Q21">
        <f t="shared" si="0"/>
        <v>8.5429844726412334</v>
      </c>
      <c r="R21">
        <f t="shared" si="0"/>
        <v>5.0970406760789695</v>
      </c>
      <c r="S21">
        <f t="shared" si="0"/>
        <v>2.9756946911873219</v>
      </c>
      <c r="V21" s="1">
        <v>16</v>
      </c>
      <c r="W21">
        <f t="shared" si="4"/>
        <v>155203</v>
      </c>
      <c r="X21">
        <f t="shared" si="1"/>
        <v>85177</v>
      </c>
      <c r="Y21">
        <f t="shared" si="1"/>
        <v>46746</v>
      </c>
      <c r="Z21">
        <f t="shared" si="1"/>
        <v>25655</v>
      </c>
      <c r="AA21">
        <f t="shared" si="1"/>
        <v>14080</v>
      </c>
      <c r="AB21">
        <f t="shared" si="1"/>
        <v>7727</v>
      </c>
      <c r="AC21">
        <f t="shared" si="1"/>
        <v>4241</v>
      </c>
      <c r="AD21">
        <f t="shared" si="1"/>
        <v>2327</v>
      </c>
      <c r="AE21">
        <f t="shared" si="1"/>
        <v>1277</v>
      </c>
      <c r="AF21">
        <f t="shared" si="1"/>
        <v>701</v>
      </c>
    </row>
    <row r="22" spans="1:32" x14ac:dyDescent="0.25">
      <c r="A22" s="1">
        <v>17</v>
      </c>
      <c r="B22">
        <v>1.1747262912923601E-2</v>
      </c>
      <c r="C22">
        <v>0.4</v>
      </c>
      <c r="D22">
        <v>0.6</v>
      </c>
      <c r="E22" s="2">
        <v>0</v>
      </c>
      <c r="F22" s="2">
        <v>0</v>
      </c>
      <c r="G22" s="2">
        <v>0</v>
      </c>
      <c r="H22">
        <f t="shared" si="2"/>
        <v>72.715557430997094</v>
      </c>
      <c r="J22">
        <f t="shared" si="3"/>
        <v>6.0426188666413045</v>
      </c>
      <c r="K22">
        <f t="shared" si="3"/>
        <v>12.837129764368553</v>
      </c>
      <c r="L22">
        <f t="shared" si="3"/>
        <v>14.855878959702096</v>
      </c>
      <c r="M22">
        <f t="shared" si="3"/>
        <v>13.03398057542139</v>
      </c>
      <c r="N22">
        <f t="shared" si="3"/>
        <v>9.8009326866654334</v>
      </c>
      <c r="O22">
        <f t="shared" si="3"/>
        <v>6.6995425799210659</v>
      </c>
      <c r="P22">
        <f t="shared" si="3"/>
        <v>4.3010297125978614</v>
      </c>
      <c r="Q22">
        <f t="shared" si="3"/>
        <v>2.6450197810491898</v>
      </c>
      <c r="R22">
        <f t="shared" si="3"/>
        <v>1.5781104901005458</v>
      </c>
      <c r="S22">
        <f t="shared" si="3"/>
        <v>0.92131401452964601</v>
      </c>
      <c r="V22" s="1">
        <v>17</v>
      </c>
      <c r="W22">
        <f t="shared" si="4"/>
        <v>48053</v>
      </c>
      <c r="X22">
        <f t="shared" si="4"/>
        <v>26372</v>
      </c>
      <c r="Y22">
        <f t="shared" si="4"/>
        <v>14473</v>
      </c>
      <c r="Z22">
        <f t="shared" si="4"/>
        <v>7943</v>
      </c>
      <c r="AA22">
        <f t="shared" si="4"/>
        <v>4359</v>
      </c>
      <c r="AB22">
        <f t="shared" si="4"/>
        <v>2392</v>
      </c>
      <c r="AC22">
        <f t="shared" si="4"/>
        <v>1313</v>
      </c>
      <c r="AD22">
        <f t="shared" si="4"/>
        <v>721</v>
      </c>
      <c r="AE22">
        <f t="shared" si="4"/>
        <v>395</v>
      </c>
      <c r="AF22">
        <f t="shared" si="4"/>
        <v>217</v>
      </c>
    </row>
    <row r="23" spans="1:32" x14ac:dyDescent="0.25">
      <c r="A23" s="1">
        <v>18</v>
      </c>
      <c r="B23">
        <v>1.2647250678447033E-2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78.286481699587142</v>
      </c>
      <c r="J23">
        <f t="shared" si="3"/>
        <v>6.5055593057895065</v>
      </c>
      <c r="K23">
        <f t="shared" si="3"/>
        <v>13.820615008378732</v>
      </c>
      <c r="L23">
        <f t="shared" si="3"/>
        <v>15.994025727075449</v>
      </c>
      <c r="M23">
        <f t="shared" si="3"/>
        <v>14.032547062006469</v>
      </c>
      <c r="N23">
        <f t="shared" si="3"/>
        <v>10.551807130704104</v>
      </c>
      <c r="O23">
        <f t="shared" si="3"/>
        <v>7.212811619800898</v>
      </c>
      <c r="P23">
        <f t="shared" si="3"/>
        <v>4.6305425658627994</v>
      </c>
      <c r="Q23">
        <f t="shared" si="3"/>
        <v>2.8476614908804119</v>
      </c>
      <c r="R23">
        <f t="shared" si="3"/>
        <v>1.6990135586929902</v>
      </c>
      <c r="S23">
        <f t="shared" si="3"/>
        <v>0.99189823039577407</v>
      </c>
      <c r="V23" s="1">
        <v>18</v>
      </c>
      <c r="W23">
        <f t="shared" si="4"/>
        <v>51734</v>
      </c>
      <c r="X23">
        <f t="shared" si="4"/>
        <v>28392</v>
      </c>
      <c r="Y23">
        <f t="shared" si="4"/>
        <v>15582</v>
      </c>
      <c r="Z23">
        <f t="shared" si="4"/>
        <v>8552</v>
      </c>
      <c r="AA23">
        <f t="shared" si="4"/>
        <v>4693</v>
      </c>
      <c r="AB23">
        <f t="shared" si="4"/>
        <v>2576</v>
      </c>
      <c r="AC23">
        <f t="shared" si="4"/>
        <v>1414</v>
      </c>
      <c r="AD23">
        <f t="shared" si="4"/>
        <v>776</v>
      </c>
      <c r="AE23">
        <f t="shared" si="4"/>
        <v>426</v>
      </c>
      <c r="AF23">
        <f t="shared" si="4"/>
        <v>234</v>
      </c>
    </row>
    <row r="24" spans="1:32" x14ac:dyDescent="0.25">
      <c r="A24" s="1">
        <v>19</v>
      </c>
      <c r="B24">
        <v>6.3236253392235167E-3</v>
      </c>
      <c r="C24">
        <v>0.6</v>
      </c>
      <c r="D24">
        <v>0.4</v>
      </c>
      <c r="E24" s="2">
        <v>0</v>
      </c>
      <c r="F24" s="2">
        <v>0</v>
      </c>
      <c r="G24" s="2">
        <v>0</v>
      </c>
      <c r="H24">
        <f t="shared" si="2"/>
        <v>39.143240849793571</v>
      </c>
      <c r="J24">
        <f t="shared" si="3"/>
        <v>3.2527796528947532</v>
      </c>
      <c r="K24">
        <f t="shared" si="3"/>
        <v>6.9103075041893662</v>
      </c>
      <c r="L24">
        <f t="shared" si="3"/>
        <v>7.9970128635377247</v>
      </c>
      <c r="M24">
        <f t="shared" si="3"/>
        <v>7.0162735310032343</v>
      </c>
      <c r="N24">
        <f t="shared" si="3"/>
        <v>5.2759035653520518</v>
      </c>
      <c r="O24">
        <f t="shared" si="3"/>
        <v>3.606405809900449</v>
      </c>
      <c r="P24">
        <f t="shared" si="3"/>
        <v>2.3152712829313997</v>
      </c>
      <c r="Q24">
        <f t="shared" si="3"/>
        <v>1.4238307454402059</v>
      </c>
      <c r="R24">
        <f t="shared" si="3"/>
        <v>0.8495067793464951</v>
      </c>
      <c r="S24">
        <f t="shared" si="3"/>
        <v>0.49594911519788704</v>
      </c>
      <c r="V24" s="1">
        <v>19</v>
      </c>
      <c r="W24">
        <f t="shared" si="4"/>
        <v>25867</v>
      </c>
      <c r="X24">
        <f t="shared" si="4"/>
        <v>14196</v>
      </c>
      <c r="Y24">
        <f t="shared" si="4"/>
        <v>7791</v>
      </c>
      <c r="Z24">
        <f t="shared" si="4"/>
        <v>4276</v>
      </c>
      <c r="AA24">
        <f t="shared" si="4"/>
        <v>2347</v>
      </c>
      <c r="AB24">
        <f t="shared" si="4"/>
        <v>1288</v>
      </c>
      <c r="AC24">
        <f t="shared" si="4"/>
        <v>707</v>
      </c>
      <c r="AD24">
        <f t="shared" si="4"/>
        <v>388</v>
      </c>
      <c r="AE24">
        <f t="shared" si="4"/>
        <v>213</v>
      </c>
      <c r="AF24">
        <f t="shared" si="4"/>
        <v>117</v>
      </c>
    </row>
    <row r="25" spans="1:32" x14ac:dyDescent="0.25">
      <c r="A25" s="1">
        <v>20</v>
      </c>
      <c r="B25">
        <v>5.9596743023513001E-3</v>
      </c>
      <c r="C25">
        <v>0.1</v>
      </c>
      <c r="D25">
        <v>0.2</v>
      </c>
      <c r="E25">
        <v>0.4</v>
      </c>
      <c r="F25">
        <v>0.3</v>
      </c>
      <c r="G25" s="2">
        <v>0</v>
      </c>
      <c r="H25">
        <f t="shared" si="2"/>
        <v>36.890383931554545</v>
      </c>
      <c r="J25">
        <f t="shared" si="3"/>
        <v>3.0655686048200326</v>
      </c>
      <c r="K25">
        <f t="shared" si="3"/>
        <v>6.5125904595605961</v>
      </c>
      <c r="L25">
        <f t="shared" si="3"/>
        <v>7.5367513889193685</v>
      </c>
      <c r="M25">
        <f t="shared" si="3"/>
        <v>6.6124576991656578</v>
      </c>
      <c r="N25">
        <f t="shared" si="3"/>
        <v>4.9722532903843879</v>
      </c>
      <c r="O25">
        <f t="shared" si="3"/>
        <v>3.3988421002426552</v>
      </c>
      <c r="P25">
        <f t="shared" si="3"/>
        <v>2.1820177552695568</v>
      </c>
      <c r="Q25">
        <f t="shared" si="3"/>
        <v>1.3418833421177414</v>
      </c>
      <c r="R25">
        <f t="shared" si="3"/>
        <v>0.80061411784496794</v>
      </c>
      <c r="S25">
        <f t="shared" si="3"/>
        <v>0.4674051732295772</v>
      </c>
      <c r="V25" s="1">
        <v>20</v>
      </c>
      <c r="W25">
        <f t="shared" si="4"/>
        <v>24378</v>
      </c>
      <c r="X25">
        <f t="shared" si="4"/>
        <v>13379</v>
      </c>
      <c r="Y25">
        <f t="shared" si="4"/>
        <v>7343</v>
      </c>
      <c r="Z25">
        <f t="shared" si="4"/>
        <v>4030</v>
      </c>
      <c r="AA25">
        <f t="shared" si="4"/>
        <v>2212</v>
      </c>
      <c r="AB25">
        <f t="shared" si="4"/>
        <v>1214</v>
      </c>
      <c r="AC25">
        <f t="shared" si="4"/>
        <v>666</v>
      </c>
      <c r="AD25">
        <f t="shared" si="4"/>
        <v>366</v>
      </c>
      <c r="AE25">
        <f t="shared" si="4"/>
        <v>201</v>
      </c>
      <c r="AF25">
        <f t="shared" si="4"/>
        <v>110</v>
      </c>
    </row>
    <row r="26" spans="1:32" x14ac:dyDescent="0.25">
      <c r="A26" s="1">
        <v>21</v>
      </c>
      <c r="B26">
        <v>8.1263034086279384E-2</v>
      </c>
      <c r="C26">
        <v>0.1</v>
      </c>
      <c r="D26">
        <v>0.3</v>
      </c>
      <c r="E26">
        <v>0.3</v>
      </c>
      <c r="F26">
        <v>0.3</v>
      </c>
      <c r="G26" s="2">
        <v>0</v>
      </c>
      <c r="H26">
        <f t="shared" si="2"/>
        <v>503.01818099406938</v>
      </c>
      <c r="J26">
        <f t="shared" si="3"/>
        <v>41.800506770820128</v>
      </c>
      <c r="K26">
        <f t="shared" si="3"/>
        <v>88.802312619072111</v>
      </c>
      <c r="L26">
        <f t="shared" si="3"/>
        <v>102.76724095072302</v>
      </c>
      <c r="M26">
        <f t="shared" si="3"/>
        <v>90.164050607493209</v>
      </c>
      <c r="N26">
        <f t="shared" si="3"/>
        <v>67.799072251768081</v>
      </c>
      <c r="O26">
        <f t="shared" si="3"/>
        <v>46.344851653542484</v>
      </c>
      <c r="P26">
        <f t="shared" si="3"/>
        <v>29.752864708291007</v>
      </c>
      <c r="Q26">
        <f t="shared" si="3"/>
        <v>18.297226700342041</v>
      </c>
      <c r="R26">
        <f t="shared" si="3"/>
        <v>10.916759716671692</v>
      </c>
      <c r="S26">
        <f t="shared" si="3"/>
        <v>6.3732950153455405</v>
      </c>
      <c r="V26" s="1">
        <v>21</v>
      </c>
      <c r="W26">
        <f t="shared" si="4"/>
        <v>332411</v>
      </c>
      <c r="X26">
        <f t="shared" si="4"/>
        <v>182431</v>
      </c>
      <c r="Y26">
        <f t="shared" si="4"/>
        <v>100120</v>
      </c>
      <c r="Z26">
        <f t="shared" si="4"/>
        <v>54947</v>
      </c>
      <c r="AA26">
        <f t="shared" si="4"/>
        <v>30156</v>
      </c>
      <c r="AB26">
        <f t="shared" si="4"/>
        <v>16550</v>
      </c>
      <c r="AC26">
        <f t="shared" si="4"/>
        <v>9083</v>
      </c>
      <c r="AD26">
        <f t="shared" si="4"/>
        <v>4985</v>
      </c>
      <c r="AE26">
        <f t="shared" si="4"/>
        <v>2736</v>
      </c>
      <c r="AF26">
        <f t="shared" si="4"/>
        <v>1501</v>
      </c>
    </row>
    <row r="27" spans="1:32" x14ac:dyDescent="0.25">
      <c r="A27" s="1">
        <v>22</v>
      </c>
      <c r="B27">
        <v>6.8235284160302292E-2</v>
      </c>
      <c r="C27">
        <v>0.2</v>
      </c>
      <c r="D27">
        <v>0.3</v>
      </c>
      <c r="E27">
        <v>0.4</v>
      </c>
      <c r="F27">
        <v>0.1</v>
      </c>
      <c r="G27" s="2">
        <v>0</v>
      </c>
      <c r="H27">
        <f t="shared" si="2"/>
        <v>422.37640895227116</v>
      </c>
      <c r="J27">
        <f t="shared" si="3"/>
        <v>35.099224261343871</v>
      </c>
      <c r="K27">
        <f t="shared" si="3"/>
        <v>74.565897074688152</v>
      </c>
      <c r="L27">
        <f t="shared" si="3"/>
        <v>86.292026472917769</v>
      </c>
      <c r="M27">
        <f t="shared" si="3"/>
        <v>75.709326921192996</v>
      </c>
      <c r="N27">
        <f t="shared" si="3"/>
        <v>56.929808404549505</v>
      </c>
      <c r="O27">
        <f t="shared" si="3"/>
        <v>38.915038768906427</v>
      </c>
      <c r="P27">
        <f t="shared" si="3"/>
        <v>24.983009812281285</v>
      </c>
      <c r="Q27">
        <f t="shared" si="3"/>
        <v>15.363891802485767</v>
      </c>
      <c r="R27">
        <f t="shared" si="3"/>
        <v>9.166630433536886</v>
      </c>
      <c r="S27">
        <f t="shared" si="3"/>
        <v>5.3515550003684602</v>
      </c>
      <c r="V27" s="1">
        <v>22</v>
      </c>
      <c r="W27">
        <f t="shared" si="4"/>
        <v>279120</v>
      </c>
      <c r="X27">
        <f t="shared" si="4"/>
        <v>153184</v>
      </c>
      <c r="Y27">
        <f t="shared" si="4"/>
        <v>84069</v>
      </c>
      <c r="Z27">
        <f t="shared" si="4"/>
        <v>46138</v>
      </c>
      <c r="AA27">
        <f t="shared" si="4"/>
        <v>25321</v>
      </c>
      <c r="AB27">
        <f t="shared" si="4"/>
        <v>13897</v>
      </c>
      <c r="AC27">
        <f t="shared" si="4"/>
        <v>7627</v>
      </c>
      <c r="AD27">
        <f t="shared" si="4"/>
        <v>4186</v>
      </c>
      <c r="AE27">
        <f t="shared" si="4"/>
        <v>2297</v>
      </c>
      <c r="AF27">
        <f t="shared" si="4"/>
        <v>1261</v>
      </c>
    </row>
    <row r="28" spans="1:32" x14ac:dyDescent="0.25">
      <c r="A28" s="1">
        <v>23</v>
      </c>
      <c r="B28">
        <v>5.4992391139419387E-2</v>
      </c>
      <c r="C28">
        <v>0.1</v>
      </c>
      <c r="D28">
        <v>0.2</v>
      </c>
      <c r="E28">
        <v>0.4</v>
      </c>
      <c r="F28">
        <v>0.3</v>
      </c>
      <c r="G28" s="2">
        <v>0</v>
      </c>
      <c r="H28">
        <f t="shared" si="2"/>
        <v>340.40290115300598</v>
      </c>
      <c r="J28">
        <f t="shared" si="3"/>
        <v>28.287275315443921</v>
      </c>
      <c r="K28">
        <f t="shared" si="3"/>
        <v>60.094378268575419</v>
      </c>
      <c r="L28">
        <f t="shared" si="3"/>
        <v>69.544736721014388</v>
      </c>
      <c r="M28">
        <f t="shared" si="3"/>
        <v>61.015894785041581</v>
      </c>
      <c r="N28">
        <f t="shared" si="3"/>
        <v>45.881047170850124</v>
      </c>
      <c r="O28">
        <f t="shared" si="3"/>
        <v>31.362528338826678</v>
      </c>
      <c r="P28">
        <f t="shared" si="3"/>
        <v>20.134384495407641</v>
      </c>
      <c r="Q28">
        <f t="shared" si="3"/>
        <v>12.382115174330265</v>
      </c>
      <c r="R28">
        <f t="shared" si="3"/>
        <v>7.3875991348891707</v>
      </c>
      <c r="S28">
        <f t="shared" si="3"/>
        <v>4.3129417486267601</v>
      </c>
      <c r="V28" s="1">
        <v>23</v>
      </c>
      <c r="W28">
        <f t="shared" si="4"/>
        <v>224949</v>
      </c>
      <c r="X28">
        <f t="shared" si="4"/>
        <v>123455</v>
      </c>
      <c r="Y28">
        <f t="shared" si="4"/>
        <v>67753</v>
      </c>
      <c r="Z28">
        <f t="shared" si="4"/>
        <v>37184</v>
      </c>
      <c r="AA28">
        <f t="shared" si="4"/>
        <v>20407</v>
      </c>
      <c r="AB28">
        <f t="shared" si="4"/>
        <v>11200</v>
      </c>
      <c r="AC28">
        <f t="shared" si="4"/>
        <v>6146</v>
      </c>
      <c r="AD28">
        <f t="shared" si="4"/>
        <v>3373</v>
      </c>
      <c r="AE28">
        <f t="shared" si="4"/>
        <v>1851</v>
      </c>
      <c r="AF28">
        <f t="shared" si="4"/>
        <v>1016</v>
      </c>
    </row>
    <row r="29" spans="1:32" x14ac:dyDescent="0.25">
      <c r="A29" s="1">
        <v>24</v>
      </c>
      <c r="B29">
        <v>2.7022523037891995E-2</v>
      </c>
      <c r="C29">
        <v>0.1</v>
      </c>
      <c r="D29">
        <v>0.2</v>
      </c>
      <c r="E29">
        <v>0.3</v>
      </c>
      <c r="F29">
        <v>0.3</v>
      </c>
      <c r="G29">
        <v>0.1</v>
      </c>
      <c r="H29">
        <f t="shared" si="2"/>
        <v>167.26941760455145</v>
      </c>
      <c r="J29">
        <f t="shared" si="3"/>
        <v>13.899987490139303</v>
      </c>
      <c r="K29">
        <f t="shared" si="3"/>
        <v>29.529571047263261</v>
      </c>
      <c r="L29">
        <f t="shared" si="3"/>
        <v>34.17335037211452</v>
      </c>
      <c r="M29">
        <f t="shared" si="3"/>
        <v>29.982391897203627</v>
      </c>
      <c r="N29">
        <f t="shared" si="3"/>
        <v>22.545330881024078</v>
      </c>
      <c r="O29">
        <f t="shared" si="3"/>
        <v>15.411125557604413</v>
      </c>
      <c r="P29">
        <f t="shared" si="3"/>
        <v>9.893766348539847</v>
      </c>
      <c r="Q29">
        <f t="shared" si="3"/>
        <v>6.0844052354058871</v>
      </c>
      <c r="R29">
        <f t="shared" si="3"/>
        <v>3.6301670773168953</v>
      </c>
      <c r="S29">
        <f t="shared" si="3"/>
        <v>2.1193216979395983</v>
      </c>
      <c r="V29" s="1">
        <v>24</v>
      </c>
      <c r="W29">
        <f t="shared" si="4"/>
        <v>110537</v>
      </c>
      <c r="X29">
        <f t="shared" si="4"/>
        <v>60664</v>
      </c>
      <c r="Y29">
        <f t="shared" si="4"/>
        <v>33293</v>
      </c>
      <c r="Z29">
        <f t="shared" si="4"/>
        <v>18272</v>
      </c>
      <c r="AA29">
        <f t="shared" si="4"/>
        <v>10028</v>
      </c>
      <c r="AB29">
        <f t="shared" si="4"/>
        <v>5503</v>
      </c>
      <c r="AC29">
        <f t="shared" si="4"/>
        <v>3020</v>
      </c>
      <c r="AD29">
        <f t="shared" si="4"/>
        <v>1658</v>
      </c>
      <c r="AE29">
        <f t="shared" si="4"/>
        <v>910</v>
      </c>
      <c r="AF29">
        <f t="shared" si="4"/>
        <v>499</v>
      </c>
    </row>
    <row r="30" spans="1:32" x14ac:dyDescent="0.25">
      <c r="A30" s="1">
        <v>25</v>
      </c>
      <c r="B30">
        <v>5.0400994902505873E-2</v>
      </c>
      <c r="C30">
        <v>0.2</v>
      </c>
      <c r="D30">
        <v>0.2</v>
      </c>
      <c r="E30">
        <v>0.2</v>
      </c>
      <c r="F30">
        <v>0.2</v>
      </c>
      <c r="G30">
        <v>0.2</v>
      </c>
      <c r="H30">
        <f t="shared" si="2"/>
        <v>311.98215844651133</v>
      </c>
      <c r="J30">
        <f t="shared" si="3"/>
        <v>25.92552877660744</v>
      </c>
      <c r="K30">
        <f t="shared" si="3"/>
        <v>55.07700956492193</v>
      </c>
      <c r="L30">
        <f t="shared" si="3"/>
        <v>63.738343584398763</v>
      </c>
      <c r="M30">
        <f t="shared" si="3"/>
        <v>55.921587301708016</v>
      </c>
      <c r="N30">
        <f t="shared" si="3"/>
        <v>42.050370545208914</v>
      </c>
      <c r="O30">
        <f t="shared" si="3"/>
        <v>28.744024367433401</v>
      </c>
      <c r="P30">
        <f t="shared" si="3"/>
        <v>18.45333489401072</v>
      </c>
      <c r="Q30">
        <f t="shared" si="3"/>
        <v>11.34831402768949</v>
      </c>
      <c r="R30">
        <f t="shared" si="3"/>
        <v>6.7707975344320896</v>
      </c>
      <c r="S30">
        <f t="shared" si="3"/>
        <v>3.9528478501005435</v>
      </c>
      <c r="V30" s="1">
        <v>25</v>
      </c>
      <c r="W30">
        <f t="shared" si="4"/>
        <v>206168</v>
      </c>
      <c r="X30">
        <f t="shared" si="4"/>
        <v>113147</v>
      </c>
      <c r="Y30">
        <f t="shared" si="4"/>
        <v>62097</v>
      </c>
      <c r="Z30">
        <f t="shared" si="4"/>
        <v>34079</v>
      </c>
      <c r="AA30">
        <f t="shared" si="4"/>
        <v>18703</v>
      </c>
      <c r="AB30">
        <f t="shared" si="4"/>
        <v>10264</v>
      </c>
      <c r="AC30">
        <f t="shared" si="4"/>
        <v>5633</v>
      </c>
      <c r="AD30">
        <f t="shared" si="4"/>
        <v>3092</v>
      </c>
      <c r="AE30">
        <f t="shared" si="4"/>
        <v>1697</v>
      </c>
      <c r="AF30">
        <f t="shared" si="4"/>
        <v>931</v>
      </c>
    </row>
    <row r="32" spans="1:32" x14ac:dyDescent="0.25">
      <c r="I32" t="s">
        <v>25</v>
      </c>
      <c r="J32">
        <v>1</v>
      </c>
      <c r="K32">
        <v>4</v>
      </c>
      <c r="L32">
        <v>7</v>
      </c>
      <c r="M32">
        <v>10</v>
      </c>
      <c r="N32">
        <v>13</v>
      </c>
      <c r="O32">
        <v>16</v>
      </c>
      <c r="P32">
        <v>19</v>
      </c>
      <c r="Q32">
        <v>22</v>
      </c>
      <c r="R32">
        <v>25</v>
      </c>
      <c r="S32">
        <v>28</v>
      </c>
      <c r="V32" s="1" t="s">
        <v>26</v>
      </c>
      <c r="W32">
        <f>ROUND((274*(J$34*$O$42)),0)</f>
        <v>1116</v>
      </c>
      <c r="X32">
        <f t="shared" ref="X32:AF32" si="5">ROUND((274*(K$34*$O$42)),0)</f>
        <v>4321</v>
      </c>
      <c r="Y32">
        <f t="shared" si="5"/>
        <v>9112</v>
      </c>
      <c r="Z32">
        <f t="shared" si="5"/>
        <v>14567</v>
      </c>
      <c r="AA32">
        <f t="shared" si="5"/>
        <v>19960</v>
      </c>
      <c r="AB32">
        <f t="shared" si="5"/>
        <v>24860</v>
      </c>
      <c r="AC32">
        <f t="shared" si="5"/>
        <v>29081</v>
      </c>
      <c r="AD32">
        <f t="shared" si="5"/>
        <v>32587</v>
      </c>
      <c r="AE32">
        <f t="shared" si="5"/>
        <v>35426</v>
      </c>
      <c r="AF32">
        <f t="shared" si="5"/>
        <v>37686</v>
      </c>
    </row>
    <row r="33" spans="8:34" x14ac:dyDescent="0.25">
      <c r="I33" t="s">
        <v>27</v>
      </c>
      <c r="J33">
        <f>($I$42*(1-(EXP(-$J$42*(J32-$K$42)))))</f>
        <v>33.688876595949615</v>
      </c>
      <c r="K33">
        <f t="shared" ref="K33:S33" si="6">($I$42*(1-(EXP(-$J$42*(K32-$K$42)))))</f>
        <v>51.001597582386431</v>
      </c>
      <c r="L33">
        <f t="shared" si="6"/>
        <v>64.099361841854446</v>
      </c>
      <c r="M33">
        <f t="shared" si="6"/>
        <v>74.008343147045906</v>
      </c>
      <c r="N33">
        <f t="shared" si="6"/>
        <v>81.504882904635167</v>
      </c>
      <c r="O33">
        <f t="shared" si="6"/>
        <v>87.176314367289493</v>
      </c>
      <c r="P33">
        <f t="shared" si="6"/>
        <v>91.466978577136771</v>
      </c>
      <c r="Q33">
        <f t="shared" si="6"/>
        <v>94.713037263182898</v>
      </c>
      <c r="R33">
        <f t="shared" si="6"/>
        <v>97.168810187354595</v>
      </c>
      <c r="S33">
        <f t="shared" si="6"/>
        <v>99.026700397725591</v>
      </c>
      <c r="V33" s="1" t="s">
        <v>28</v>
      </c>
      <c r="W33">
        <f>ROUND((726*(J$34*$O$42)),0)</f>
        <v>2958</v>
      </c>
      <c r="X33">
        <f t="shared" ref="X33:AF33" si="7">ROUND((726*(K$34*$O$42)),0)</f>
        <v>11450</v>
      </c>
      <c r="Y33">
        <f t="shared" si="7"/>
        <v>24144</v>
      </c>
      <c r="Z33">
        <f t="shared" si="7"/>
        <v>38598</v>
      </c>
      <c r="AA33">
        <f t="shared" si="7"/>
        <v>52886</v>
      </c>
      <c r="AB33">
        <f t="shared" si="7"/>
        <v>65871</v>
      </c>
      <c r="AC33">
        <f t="shared" si="7"/>
        <v>77054</v>
      </c>
      <c r="AD33">
        <f t="shared" si="7"/>
        <v>86343</v>
      </c>
      <c r="AE33">
        <f t="shared" si="7"/>
        <v>93867</v>
      </c>
      <c r="AF33">
        <f t="shared" si="7"/>
        <v>99853</v>
      </c>
    </row>
    <row r="34" spans="8:34" x14ac:dyDescent="0.25">
      <c r="I34" t="s">
        <v>29</v>
      </c>
      <c r="J34">
        <f>($L$42*(J33^$M$42))</f>
        <v>125.74960642672892</v>
      </c>
      <c r="K34">
        <f t="shared" ref="K34:S34" si="8">($L$42*(K33^$M$42))</f>
        <v>486.77251972777447</v>
      </c>
      <c r="L34">
        <f t="shared" si="8"/>
        <v>1026.4390420695029</v>
      </c>
      <c r="M34">
        <f t="shared" si="8"/>
        <v>1640.924385313408</v>
      </c>
      <c r="N34">
        <f t="shared" si="8"/>
        <v>2248.3069094639354</v>
      </c>
      <c r="O34">
        <f t="shared" si="8"/>
        <v>2800.3352647698066</v>
      </c>
      <c r="P34">
        <f t="shared" si="8"/>
        <v>3275.7745898154217</v>
      </c>
      <c r="Q34">
        <f t="shared" si="8"/>
        <v>3670.6855352113162</v>
      </c>
      <c r="R34">
        <f t="shared" si="8"/>
        <v>3990.5462810176041</v>
      </c>
      <c r="S34">
        <f t="shared" si="8"/>
        <v>4245.0158082465223</v>
      </c>
      <c r="V34" t="s">
        <v>30</v>
      </c>
    </row>
    <row r="35" spans="8:34" x14ac:dyDescent="0.25">
      <c r="H35">
        <v>100</v>
      </c>
      <c r="I35" t="s">
        <v>31</v>
      </c>
      <c r="J35">
        <f>($H$35*(EXP(-$N$42*J32)))</f>
        <v>81.873075307798189</v>
      </c>
      <c r="K35">
        <f t="shared" ref="K35:S35" si="9">($H$35*(EXP(-$N$42*K32)))</f>
        <v>44.932896411722155</v>
      </c>
      <c r="L35">
        <f t="shared" si="9"/>
        <v>24.659696394160644</v>
      </c>
      <c r="M35">
        <f t="shared" si="9"/>
        <v>13.533528323661271</v>
      </c>
      <c r="N35">
        <f t="shared" si="9"/>
        <v>7.4273578214333877</v>
      </c>
      <c r="O35">
        <f t="shared" si="9"/>
        <v>4.0762203978366207</v>
      </c>
      <c r="P35">
        <f t="shared" si="9"/>
        <v>2.2370771856165592</v>
      </c>
      <c r="Q35">
        <f t="shared" si="9"/>
        <v>1.2277339903068436</v>
      </c>
      <c r="R35">
        <f t="shared" si="9"/>
        <v>0.67379469990854668</v>
      </c>
      <c r="S35">
        <f t="shared" si="9"/>
        <v>0.36978637164829292</v>
      </c>
    </row>
    <row r="36" spans="8:34" x14ac:dyDescent="0.25">
      <c r="I36" t="s">
        <v>32</v>
      </c>
      <c r="J36">
        <f>(J34*J35)</f>
        <v>10295.50699690156</v>
      </c>
      <c r="K36">
        <f t="shared" ref="K36:S36" si="10">(K34*K35)</f>
        <v>21872.099205001068</v>
      </c>
      <c r="L36">
        <f t="shared" si="10"/>
        <v>25311.675144547025</v>
      </c>
      <c r="M36">
        <f t="shared" si="10"/>
        <v>22207.49664562547</v>
      </c>
      <c r="N36">
        <f t="shared" si="10"/>
        <v>16698.979908989688</v>
      </c>
      <c r="O36">
        <f t="shared" si="10"/>
        <v>11414.7837270359</v>
      </c>
      <c r="P36">
        <f t="shared" si="10"/>
        <v>7328.1606000985221</v>
      </c>
      <c r="Q36">
        <f t="shared" si="10"/>
        <v>4506.6253993066011</v>
      </c>
      <c r="R36">
        <f t="shared" si="10"/>
        <v>2688.8089338894233</v>
      </c>
      <c r="S36">
        <f t="shared" si="10"/>
        <v>1569.748993321127</v>
      </c>
      <c r="T36" t="s">
        <v>33</v>
      </c>
      <c r="U36">
        <f>SUM(J36:S36)</f>
        <v>123893.8855547164</v>
      </c>
    </row>
    <row r="37" spans="8:34" x14ac:dyDescent="0.25">
      <c r="I37" t="s">
        <v>34</v>
      </c>
      <c r="J37">
        <f>(J36/$U$36)</f>
        <v>8.3099395509350305E-2</v>
      </c>
      <c r="K37">
        <f t="shared" ref="K37:S37" si="11">(K36/$U$36)</f>
        <v>0.17653897209754948</v>
      </c>
      <c r="L37">
        <f t="shared" si="11"/>
        <v>0.20430124562820653</v>
      </c>
      <c r="M37">
        <f t="shared" si="11"/>
        <v>0.17924610682920078</v>
      </c>
      <c r="N37">
        <f t="shared" si="11"/>
        <v>0.13478453625231379</v>
      </c>
      <c r="O37">
        <f t="shared" si="11"/>
        <v>9.213355183694423E-2</v>
      </c>
      <c r="P37">
        <f t="shared" si="11"/>
        <v>5.9148686533542605E-2</v>
      </c>
      <c r="Q37">
        <f t="shared" si="11"/>
        <v>3.6374881448982391E-2</v>
      </c>
      <c r="R37">
        <f t="shared" si="11"/>
        <v>2.170251519556984E-2</v>
      </c>
      <c r="S37">
        <f t="shared" si="11"/>
        <v>1.2670108668339926E-2</v>
      </c>
      <c r="W37">
        <v>1116</v>
      </c>
      <c r="X37">
        <v>4321</v>
      </c>
      <c r="Y37">
        <v>9112</v>
      </c>
      <c r="Z37">
        <v>14567</v>
      </c>
      <c r="AA37">
        <v>19960</v>
      </c>
      <c r="AB37">
        <v>24860</v>
      </c>
      <c r="AC37">
        <v>29081</v>
      </c>
      <c r="AD37">
        <v>32587</v>
      </c>
      <c r="AE37">
        <v>35426</v>
      </c>
      <c r="AF37">
        <v>37686</v>
      </c>
    </row>
    <row r="38" spans="8:34" x14ac:dyDescent="0.25">
      <c r="W38">
        <v>2958</v>
      </c>
      <c r="X38">
        <v>11450</v>
      </c>
      <c r="Y38">
        <v>24144</v>
      </c>
      <c r="Z38">
        <v>38598</v>
      </c>
      <c r="AA38">
        <v>52886</v>
      </c>
      <c r="AB38">
        <v>65871</v>
      </c>
      <c r="AC38">
        <v>77054</v>
      </c>
      <c r="AD38">
        <v>86343</v>
      </c>
      <c r="AE38">
        <v>93867</v>
      </c>
      <c r="AF38">
        <v>99853</v>
      </c>
    </row>
    <row r="40" spans="8:34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W40" t="s">
        <v>162</v>
      </c>
      <c r="X40" t="s">
        <v>163</v>
      </c>
    </row>
    <row r="41" spans="8:34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W41">
        <v>10.095689195707656</v>
      </c>
      <c r="X41">
        <v>1.0095689195707656</v>
      </c>
      <c r="Y41">
        <v>10.095689195707656</v>
      </c>
      <c r="Z41">
        <v>26.038904988447555</v>
      </c>
      <c r="AA41">
        <v>43.89653727171936</v>
      </c>
      <c r="AB41">
        <v>60.962016965756938</v>
      </c>
      <c r="AC41">
        <v>75.998540383408766</v>
      </c>
      <c r="AD41">
        <v>88.623774546171859</v>
      </c>
      <c r="AE41">
        <v>98.90592106570206</v>
      </c>
      <c r="AF41">
        <v>107.1088232433471</v>
      </c>
      <c r="AG41">
        <v>113.559576310284</v>
      </c>
      <c r="AH41">
        <v>118.58216042460256</v>
      </c>
    </row>
    <row r="42" spans="8:34" x14ac:dyDescent="0.25">
      <c r="I42">
        <v>104.8</v>
      </c>
      <c r="J42">
        <v>9.2999999999999999E-2</v>
      </c>
      <c r="K42">
        <v>-3.17</v>
      </c>
      <c r="L42">
        <v>1.2999999999999999E-3</v>
      </c>
      <c r="M42">
        <v>3.2639</v>
      </c>
      <c r="N42">
        <v>0.2</v>
      </c>
      <c r="O42">
        <v>3.2399999999999998E-2</v>
      </c>
      <c r="W42">
        <v>26.038904988447555</v>
      </c>
      <c r="X42">
        <v>2.6038904988447555</v>
      </c>
      <c r="Y42">
        <v>1.0095689195707656</v>
      </c>
      <c r="Z42">
        <v>2.6038904988447555</v>
      </c>
      <c r="AA42">
        <v>4.389653727171936</v>
      </c>
      <c r="AB42">
        <v>6.0962016965756938</v>
      </c>
      <c r="AC42">
        <v>7.5998540383408768</v>
      </c>
      <c r="AD42">
        <v>8.8623774546171852</v>
      </c>
      <c r="AE42">
        <v>9.8905921065702067</v>
      </c>
      <c r="AF42">
        <v>10.71088232433471</v>
      </c>
      <c r="AG42">
        <v>11.355957631028399</v>
      </c>
      <c r="AH42">
        <v>11.858216042460256</v>
      </c>
    </row>
    <row r="43" spans="8:34" x14ac:dyDescent="0.25">
      <c r="W43">
        <v>43.89653727171936</v>
      </c>
      <c r="X43">
        <v>4.389653727171936</v>
      </c>
    </row>
    <row r="44" spans="8:34" x14ac:dyDescent="0.25">
      <c r="W44">
        <v>60.962016965756938</v>
      </c>
      <c r="X44">
        <v>6.0962016965756938</v>
      </c>
    </row>
    <row r="45" spans="8:34" x14ac:dyDescent="0.25">
      <c r="W45">
        <v>75.998540383408766</v>
      </c>
      <c r="X45">
        <v>7.5998540383408768</v>
      </c>
    </row>
    <row r="46" spans="8:34" x14ac:dyDescent="0.25">
      <c r="W46">
        <v>88.623774546171859</v>
      </c>
      <c r="X46">
        <v>8.8623774546171852</v>
      </c>
    </row>
    <row r="47" spans="8:34" x14ac:dyDescent="0.25">
      <c r="W47">
        <v>98.90592106570206</v>
      </c>
      <c r="X47">
        <v>9.8905921065702067</v>
      </c>
    </row>
    <row r="48" spans="8:34" x14ac:dyDescent="0.25">
      <c r="W48">
        <v>107.1088232433471</v>
      </c>
      <c r="X48">
        <v>10.71088232433471</v>
      </c>
    </row>
    <row r="49" spans="23:24" x14ac:dyDescent="0.25">
      <c r="W49">
        <v>113.559576310284</v>
      </c>
      <c r="X49">
        <v>11.355957631028399</v>
      </c>
    </row>
    <row r="50" spans="23:24" x14ac:dyDescent="0.25">
      <c r="W50">
        <v>118.58216042460256</v>
      </c>
      <c r="X50">
        <v>11.858216042460256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42"/>
  <sheetViews>
    <sheetView tabSelected="1" topLeftCell="B1" zoomScale="75" zoomScaleNormal="75"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156</v>
      </c>
      <c r="C1" t="s">
        <v>175</v>
      </c>
    </row>
    <row r="2" spans="1:32" x14ac:dyDescent="0.25">
      <c r="A2" t="s">
        <v>2</v>
      </c>
      <c r="B2">
        <v>20</v>
      </c>
    </row>
    <row r="3" spans="1:32" x14ac:dyDescent="0.25">
      <c r="A3" t="s">
        <v>3</v>
      </c>
      <c r="B3">
        <v>10000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5.5555555555555539E-2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555.55555555555543</v>
      </c>
      <c r="J6">
        <f>($H6*J$37)</f>
        <v>44.040335189980667</v>
      </c>
      <c r="K6">
        <f t="shared" ref="K6:S21" si="0">($H6*K$37)</f>
        <v>104.70877964771813</v>
      </c>
      <c r="L6">
        <f t="shared" si="0"/>
        <v>119.34353796633441</v>
      </c>
      <c r="M6">
        <f t="shared" si="0"/>
        <v>100.65705426055567</v>
      </c>
      <c r="N6">
        <f t="shared" si="0"/>
        <v>72.752925359220143</v>
      </c>
      <c r="O6">
        <f t="shared" si="0"/>
        <v>48.157539870290584</v>
      </c>
      <c r="P6">
        <f t="shared" si="0"/>
        <v>30.228706240297438</v>
      </c>
      <c r="Q6">
        <f t="shared" si="0"/>
        <v>18.355475475046521</v>
      </c>
      <c r="R6">
        <f t="shared" si="0"/>
        <v>10.912232308016092</v>
      </c>
      <c r="S6">
        <f t="shared" si="0"/>
        <v>6.3989692380957575</v>
      </c>
      <c r="V6" s="1">
        <v>1</v>
      </c>
      <c r="W6">
        <f>ROUND(((J6/J$34)*1000000),0)</f>
        <v>6078849</v>
      </c>
      <c r="X6">
        <f t="shared" ref="X6:AF21" si="1">ROUND(((K6/K$34)*1000000),0)</f>
        <v>3472294</v>
      </c>
      <c r="Y6">
        <f t="shared" si="1"/>
        <v>1983406</v>
      </c>
      <c r="Z6">
        <f t="shared" si="1"/>
        <v>1132939</v>
      </c>
      <c r="AA6">
        <f t="shared" si="1"/>
        <v>647145</v>
      </c>
      <c r="AB6">
        <f t="shared" si="1"/>
        <v>369655</v>
      </c>
      <c r="AC6">
        <f t="shared" si="1"/>
        <v>211150</v>
      </c>
      <c r="AD6">
        <f t="shared" si="1"/>
        <v>120611</v>
      </c>
      <c r="AE6">
        <f t="shared" si="1"/>
        <v>68894</v>
      </c>
      <c r="AF6">
        <f t="shared" si="1"/>
        <v>39353</v>
      </c>
    </row>
    <row r="7" spans="1:32" x14ac:dyDescent="0.25">
      <c r="A7" s="1">
        <v>2</v>
      </c>
      <c r="B7">
        <v>5.5555555555555539E-2</v>
      </c>
      <c r="C7">
        <v>0.7</v>
      </c>
      <c r="D7">
        <v>0.3</v>
      </c>
      <c r="E7" s="2">
        <v>0</v>
      </c>
      <c r="F7" s="2">
        <v>0</v>
      </c>
      <c r="G7" s="2">
        <v>0</v>
      </c>
      <c r="H7">
        <f t="shared" ref="H7:H30" si="2">(B7*$B$3)</f>
        <v>555.55555555555543</v>
      </c>
      <c r="J7">
        <f t="shared" ref="J7:S30" si="3">($H7*J$37)</f>
        <v>44.040335189980667</v>
      </c>
      <c r="K7">
        <f t="shared" si="0"/>
        <v>104.70877964771813</v>
      </c>
      <c r="L7">
        <f t="shared" si="0"/>
        <v>119.34353796633441</v>
      </c>
      <c r="M7">
        <f t="shared" si="0"/>
        <v>100.65705426055567</v>
      </c>
      <c r="N7">
        <f t="shared" si="0"/>
        <v>72.752925359220143</v>
      </c>
      <c r="O7">
        <f t="shared" si="0"/>
        <v>48.157539870290584</v>
      </c>
      <c r="P7">
        <f t="shared" si="0"/>
        <v>30.228706240297438</v>
      </c>
      <c r="Q7">
        <f t="shared" si="0"/>
        <v>18.355475475046521</v>
      </c>
      <c r="R7">
        <f t="shared" si="0"/>
        <v>10.912232308016092</v>
      </c>
      <c r="S7">
        <f t="shared" si="0"/>
        <v>6.3989692380957575</v>
      </c>
      <c r="V7" s="1">
        <v>2</v>
      </c>
      <c r="W7">
        <f t="shared" ref="W7:AF30" si="4">ROUND(((J7/J$34)*1000000),0)</f>
        <v>6078849</v>
      </c>
      <c r="X7">
        <f t="shared" si="1"/>
        <v>3472294</v>
      </c>
      <c r="Y7">
        <f t="shared" si="1"/>
        <v>1983406</v>
      </c>
      <c r="Z7">
        <f t="shared" si="1"/>
        <v>1132939</v>
      </c>
      <c r="AA7">
        <f t="shared" si="1"/>
        <v>647145</v>
      </c>
      <c r="AB7">
        <f t="shared" si="1"/>
        <v>369655</v>
      </c>
      <c r="AC7">
        <f t="shared" si="1"/>
        <v>211150</v>
      </c>
      <c r="AD7">
        <f t="shared" si="1"/>
        <v>120611</v>
      </c>
      <c r="AE7">
        <f t="shared" si="1"/>
        <v>68894</v>
      </c>
      <c r="AF7">
        <f t="shared" si="1"/>
        <v>39353</v>
      </c>
    </row>
    <row r="8" spans="1:32" x14ac:dyDescent="0.25">
      <c r="A8" s="1">
        <v>3</v>
      </c>
      <c r="B8">
        <v>2.7777777777777769E-2</v>
      </c>
      <c r="C8">
        <v>0.5</v>
      </c>
      <c r="D8">
        <v>0.3</v>
      </c>
      <c r="E8">
        <v>0.2</v>
      </c>
      <c r="F8" s="2">
        <v>0</v>
      </c>
      <c r="G8" s="2">
        <v>0</v>
      </c>
      <c r="H8">
        <f t="shared" si="2"/>
        <v>277.77777777777771</v>
      </c>
      <c r="J8">
        <f t="shared" si="3"/>
        <v>22.020167594990333</v>
      </c>
      <c r="K8">
        <f t="shared" si="0"/>
        <v>52.354389823859066</v>
      </c>
      <c r="L8">
        <f t="shared" si="0"/>
        <v>59.671768983167205</v>
      </c>
      <c r="M8">
        <f t="shared" si="0"/>
        <v>50.328527130277834</v>
      </c>
      <c r="N8">
        <f t="shared" si="0"/>
        <v>36.376462679610071</v>
      </c>
      <c r="O8">
        <f t="shared" si="0"/>
        <v>24.078769935145292</v>
      </c>
      <c r="P8">
        <f t="shared" si="0"/>
        <v>15.114353120148719</v>
      </c>
      <c r="Q8">
        <f t="shared" si="0"/>
        <v>9.1777377375232607</v>
      </c>
      <c r="R8">
        <f t="shared" si="0"/>
        <v>5.4561161540080461</v>
      </c>
      <c r="S8">
        <f t="shared" si="0"/>
        <v>3.1994846190478787</v>
      </c>
      <c r="V8" s="1">
        <v>3</v>
      </c>
      <c r="W8">
        <f t="shared" si="4"/>
        <v>3039424</v>
      </c>
      <c r="X8">
        <f t="shared" si="1"/>
        <v>1736147</v>
      </c>
      <c r="Y8">
        <f t="shared" si="1"/>
        <v>991703</v>
      </c>
      <c r="Z8">
        <f t="shared" si="1"/>
        <v>566470</v>
      </c>
      <c r="AA8">
        <f t="shared" si="1"/>
        <v>323573</v>
      </c>
      <c r="AB8">
        <f t="shared" si="1"/>
        <v>184828</v>
      </c>
      <c r="AC8">
        <f t="shared" si="1"/>
        <v>105575</v>
      </c>
      <c r="AD8">
        <f t="shared" si="1"/>
        <v>60306</v>
      </c>
      <c r="AE8">
        <f t="shared" si="1"/>
        <v>34447</v>
      </c>
      <c r="AF8">
        <f t="shared" si="1"/>
        <v>19676</v>
      </c>
    </row>
    <row r="9" spans="1:32" x14ac:dyDescent="0.25">
      <c r="A9" s="1">
        <v>4</v>
      </c>
      <c r="B9">
        <v>2.7777777777777769E-2</v>
      </c>
      <c r="C9">
        <v>0.3</v>
      </c>
      <c r="D9">
        <v>0.3</v>
      </c>
      <c r="E9">
        <v>0.2</v>
      </c>
      <c r="F9">
        <v>0.2</v>
      </c>
      <c r="G9" s="2">
        <v>0</v>
      </c>
      <c r="H9">
        <f t="shared" si="2"/>
        <v>277.77777777777771</v>
      </c>
      <c r="J9">
        <f t="shared" si="3"/>
        <v>22.020167594990333</v>
      </c>
      <c r="K9">
        <f t="shared" si="0"/>
        <v>52.354389823859066</v>
      </c>
      <c r="L9">
        <f t="shared" si="0"/>
        <v>59.671768983167205</v>
      </c>
      <c r="M9">
        <f t="shared" si="0"/>
        <v>50.328527130277834</v>
      </c>
      <c r="N9">
        <f t="shared" si="0"/>
        <v>36.376462679610071</v>
      </c>
      <c r="O9">
        <f t="shared" si="0"/>
        <v>24.078769935145292</v>
      </c>
      <c r="P9">
        <f t="shared" si="0"/>
        <v>15.114353120148719</v>
      </c>
      <c r="Q9">
        <f t="shared" si="0"/>
        <v>9.1777377375232607</v>
      </c>
      <c r="R9">
        <f t="shared" si="0"/>
        <v>5.4561161540080461</v>
      </c>
      <c r="S9">
        <f t="shared" si="0"/>
        <v>3.1994846190478787</v>
      </c>
      <c r="V9" s="1">
        <v>4</v>
      </c>
      <c r="W9">
        <f t="shared" si="4"/>
        <v>3039424</v>
      </c>
      <c r="X9">
        <f t="shared" si="1"/>
        <v>1736147</v>
      </c>
      <c r="Y9">
        <f t="shared" si="1"/>
        <v>991703</v>
      </c>
      <c r="Z9">
        <f t="shared" si="1"/>
        <v>566470</v>
      </c>
      <c r="AA9">
        <f t="shared" si="1"/>
        <v>323573</v>
      </c>
      <c r="AB9">
        <f t="shared" si="1"/>
        <v>184828</v>
      </c>
      <c r="AC9">
        <f t="shared" si="1"/>
        <v>105575</v>
      </c>
      <c r="AD9">
        <f t="shared" si="1"/>
        <v>60306</v>
      </c>
      <c r="AE9">
        <f t="shared" si="1"/>
        <v>34447</v>
      </c>
      <c r="AF9">
        <f t="shared" si="1"/>
        <v>19676</v>
      </c>
    </row>
    <row r="10" spans="1:32" x14ac:dyDescent="0.25">
      <c r="A10" s="1">
        <v>5</v>
      </c>
      <c r="B10">
        <v>2.7777777777777769E-2</v>
      </c>
      <c r="C10">
        <v>0.3</v>
      </c>
      <c r="D10">
        <v>0.3</v>
      </c>
      <c r="E10">
        <v>0.2</v>
      </c>
      <c r="F10">
        <v>0.2</v>
      </c>
      <c r="G10" s="2">
        <v>0</v>
      </c>
      <c r="H10">
        <f t="shared" si="2"/>
        <v>277.77777777777771</v>
      </c>
      <c r="J10">
        <f t="shared" si="3"/>
        <v>22.020167594990333</v>
      </c>
      <c r="K10">
        <f t="shared" si="0"/>
        <v>52.354389823859066</v>
      </c>
      <c r="L10">
        <f t="shared" si="0"/>
        <v>59.671768983167205</v>
      </c>
      <c r="M10">
        <f t="shared" si="0"/>
        <v>50.328527130277834</v>
      </c>
      <c r="N10">
        <f t="shared" si="0"/>
        <v>36.376462679610071</v>
      </c>
      <c r="O10">
        <f t="shared" si="0"/>
        <v>24.078769935145292</v>
      </c>
      <c r="P10">
        <f t="shared" si="0"/>
        <v>15.114353120148719</v>
      </c>
      <c r="Q10">
        <f t="shared" si="0"/>
        <v>9.1777377375232607</v>
      </c>
      <c r="R10">
        <f t="shared" si="0"/>
        <v>5.4561161540080461</v>
      </c>
      <c r="S10">
        <f t="shared" si="0"/>
        <v>3.1994846190478787</v>
      </c>
      <c r="V10" s="1">
        <v>5</v>
      </c>
      <c r="W10">
        <f t="shared" si="4"/>
        <v>3039424</v>
      </c>
      <c r="X10">
        <f t="shared" si="1"/>
        <v>1736147</v>
      </c>
      <c r="Y10">
        <f t="shared" si="1"/>
        <v>991703</v>
      </c>
      <c r="Z10">
        <f t="shared" si="1"/>
        <v>566470</v>
      </c>
      <c r="AA10">
        <f t="shared" si="1"/>
        <v>323573</v>
      </c>
      <c r="AB10">
        <f t="shared" si="1"/>
        <v>184828</v>
      </c>
      <c r="AC10">
        <f t="shared" si="1"/>
        <v>105575</v>
      </c>
      <c r="AD10">
        <f t="shared" si="1"/>
        <v>60306</v>
      </c>
      <c r="AE10">
        <f t="shared" si="1"/>
        <v>34447</v>
      </c>
      <c r="AF10">
        <f t="shared" si="1"/>
        <v>19676</v>
      </c>
    </row>
    <row r="11" spans="1:32" x14ac:dyDescent="0.25">
      <c r="A11" s="1">
        <v>6</v>
      </c>
      <c r="B11">
        <v>5.5555555555555539E-2</v>
      </c>
      <c r="C11">
        <v>0.4</v>
      </c>
      <c r="D11">
        <v>0.3</v>
      </c>
      <c r="E11">
        <v>0.3</v>
      </c>
      <c r="F11" s="2">
        <v>0</v>
      </c>
      <c r="G11" s="2">
        <v>0</v>
      </c>
      <c r="H11">
        <f t="shared" si="2"/>
        <v>555.55555555555543</v>
      </c>
      <c r="J11">
        <f t="shared" si="3"/>
        <v>44.040335189980667</v>
      </c>
      <c r="K11">
        <f t="shared" si="0"/>
        <v>104.70877964771813</v>
      </c>
      <c r="L11">
        <f t="shared" si="0"/>
        <v>119.34353796633441</v>
      </c>
      <c r="M11">
        <f t="shared" si="0"/>
        <v>100.65705426055567</v>
      </c>
      <c r="N11">
        <f t="shared" si="0"/>
        <v>72.752925359220143</v>
      </c>
      <c r="O11">
        <f t="shared" si="0"/>
        <v>48.157539870290584</v>
      </c>
      <c r="P11">
        <f t="shared" si="0"/>
        <v>30.228706240297438</v>
      </c>
      <c r="Q11">
        <f t="shared" si="0"/>
        <v>18.355475475046521</v>
      </c>
      <c r="R11">
        <f t="shared" si="0"/>
        <v>10.912232308016092</v>
      </c>
      <c r="S11">
        <f t="shared" si="0"/>
        <v>6.3989692380957575</v>
      </c>
      <c r="V11" s="1">
        <v>6</v>
      </c>
      <c r="W11">
        <f t="shared" si="4"/>
        <v>6078849</v>
      </c>
      <c r="X11">
        <f t="shared" si="1"/>
        <v>3472294</v>
      </c>
      <c r="Y11">
        <f t="shared" si="1"/>
        <v>1983406</v>
      </c>
      <c r="Z11">
        <f t="shared" si="1"/>
        <v>1132939</v>
      </c>
      <c r="AA11">
        <f t="shared" si="1"/>
        <v>647145</v>
      </c>
      <c r="AB11">
        <f t="shared" si="1"/>
        <v>369655</v>
      </c>
      <c r="AC11">
        <f t="shared" si="1"/>
        <v>211150</v>
      </c>
      <c r="AD11">
        <f t="shared" si="1"/>
        <v>120611</v>
      </c>
      <c r="AE11">
        <f t="shared" si="1"/>
        <v>68894</v>
      </c>
      <c r="AF11">
        <f t="shared" si="1"/>
        <v>39353</v>
      </c>
    </row>
    <row r="12" spans="1:32" x14ac:dyDescent="0.25">
      <c r="A12" s="1">
        <v>7</v>
      </c>
      <c r="B12">
        <v>5.5555555555555539E-2</v>
      </c>
      <c r="C12">
        <v>0.3</v>
      </c>
      <c r="D12">
        <v>0.3</v>
      </c>
      <c r="E12">
        <v>0.2</v>
      </c>
      <c r="F12">
        <v>0.2</v>
      </c>
      <c r="G12" s="2">
        <v>0</v>
      </c>
      <c r="H12">
        <f t="shared" si="2"/>
        <v>555.55555555555543</v>
      </c>
      <c r="J12">
        <f t="shared" si="3"/>
        <v>44.040335189980667</v>
      </c>
      <c r="K12">
        <f t="shared" si="0"/>
        <v>104.70877964771813</v>
      </c>
      <c r="L12">
        <f t="shared" si="0"/>
        <v>119.34353796633441</v>
      </c>
      <c r="M12">
        <f t="shared" si="0"/>
        <v>100.65705426055567</v>
      </c>
      <c r="N12">
        <f t="shared" si="0"/>
        <v>72.752925359220143</v>
      </c>
      <c r="O12">
        <f t="shared" si="0"/>
        <v>48.157539870290584</v>
      </c>
      <c r="P12">
        <f t="shared" si="0"/>
        <v>30.228706240297438</v>
      </c>
      <c r="Q12">
        <f t="shared" si="0"/>
        <v>18.355475475046521</v>
      </c>
      <c r="R12">
        <f t="shared" si="0"/>
        <v>10.912232308016092</v>
      </c>
      <c r="S12">
        <f t="shared" si="0"/>
        <v>6.3989692380957575</v>
      </c>
      <c r="V12" s="1">
        <v>7</v>
      </c>
      <c r="W12">
        <f t="shared" si="4"/>
        <v>6078849</v>
      </c>
      <c r="X12">
        <f t="shared" si="1"/>
        <v>3472294</v>
      </c>
      <c r="Y12">
        <f t="shared" si="1"/>
        <v>1983406</v>
      </c>
      <c r="Z12">
        <f t="shared" si="1"/>
        <v>1132939</v>
      </c>
      <c r="AA12">
        <f t="shared" si="1"/>
        <v>647145</v>
      </c>
      <c r="AB12">
        <f t="shared" si="1"/>
        <v>369655</v>
      </c>
      <c r="AC12">
        <f t="shared" si="1"/>
        <v>211150</v>
      </c>
      <c r="AD12">
        <f t="shared" si="1"/>
        <v>120611</v>
      </c>
      <c r="AE12">
        <f t="shared" si="1"/>
        <v>68894</v>
      </c>
      <c r="AF12">
        <f t="shared" si="1"/>
        <v>39353</v>
      </c>
    </row>
    <row r="13" spans="1:32" x14ac:dyDescent="0.25">
      <c r="A13" s="1">
        <v>8</v>
      </c>
      <c r="B13">
        <v>5.5555555555555539E-2</v>
      </c>
      <c r="C13">
        <v>0.7</v>
      </c>
      <c r="D13">
        <v>0.3</v>
      </c>
      <c r="E13" s="2">
        <v>0</v>
      </c>
      <c r="F13" s="2">
        <v>0</v>
      </c>
      <c r="G13" s="2">
        <v>0</v>
      </c>
      <c r="H13">
        <f t="shared" si="2"/>
        <v>555.55555555555543</v>
      </c>
      <c r="J13">
        <f t="shared" si="3"/>
        <v>44.040335189980667</v>
      </c>
      <c r="K13">
        <f t="shared" si="0"/>
        <v>104.70877964771813</v>
      </c>
      <c r="L13">
        <f t="shared" si="0"/>
        <v>119.34353796633441</v>
      </c>
      <c r="M13">
        <f t="shared" si="0"/>
        <v>100.65705426055567</v>
      </c>
      <c r="N13">
        <f t="shared" si="0"/>
        <v>72.752925359220143</v>
      </c>
      <c r="O13">
        <f t="shared" si="0"/>
        <v>48.157539870290584</v>
      </c>
      <c r="P13">
        <f t="shared" si="0"/>
        <v>30.228706240297438</v>
      </c>
      <c r="Q13">
        <f t="shared" si="0"/>
        <v>18.355475475046521</v>
      </c>
      <c r="R13">
        <f t="shared" si="0"/>
        <v>10.912232308016092</v>
      </c>
      <c r="S13">
        <f t="shared" si="0"/>
        <v>6.3989692380957575</v>
      </c>
      <c r="V13" s="1">
        <v>8</v>
      </c>
      <c r="W13">
        <f t="shared" si="4"/>
        <v>6078849</v>
      </c>
      <c r="X13">
        <f t="shared" si="1"/>
        <v>3472294</v>
      </c>
      <c r="Y13">
        <f t="shared" si="1"/>
        <v>1983406</v>
      </c>
      <c r="Z13">
        <f t="shared" si="1"/>
        <v>1132939</v>
      </c>
      <c r="AA13">
        <f t="shared" si="1"/>
        <v>647145</v>
      </c>
      <c r="AB13">
        <f t="shared" si="1"/>
        <v>369655</v>
      </c>
      <c r="AC13">
        <f t="shared" si="1"/>
        <v>211150</v>
      </c>
      <c r="AD13">
        <f t="shared" si="1"/>
        <v>120611</v>
      </c>
      <c r="AE13">
        <f t="shared" si="1"/>
        <v>68894</v>
      </c>
      <c r="AF13">
        <f t="shared" si="1"/>
        <v>39353</v>
      </c>
    </row>
    <row r="14" spans="1:32" x14ac:dyDescent="0.25">
      <c r="A14" s="1">
        <v>9</v>
      </c>
      <c r="B14">
        <v>5.5555555555555539E-2</v>
      </c>
      <c r="C14">
        <v>0.7</v>
      </c>
      <c r="D14">
        <v>0.3</v>
      </c>
      <c r="E14" s="2">
        <v>0</v>
      </c>
      <c r="F14" s="2">
        <v>0</v>
      </c>
      <c r="G14" s="2">
        <v>0</v>
      </c>
      <c r="H14">
        <f t="shared" si="2"/>
        <v>555.55555555555543</v>
      </c>
      <c r="J14">
        <f t="shared" si="3"/>
        <v>44.040335189980667</v>
      </c>
      <c r="K14">
        <f t="shared" si="0"/>
        <v>104.70877964771813</v>
      </c>
      <c r="L14">
        <f t="shared" si="0"/>
        <v>119.34353796633441</v>
      </c>
      <c r="M14">
        <f t="shared" si="0"/>
        <v>100.65705426055567</v>
      </c>
      <c r="N14">
        <f t="shared" si="0"/>
        <v>72.752925359220143</v>
      </c>
      <c r="O14">
        <f t="shared" si="0"/>
        <v>48.157539870290584</v>
      </c>
      <c r="P14">
        <f t="shared" si="0"/>
        <v>30.228706240297438</v>
      </c>
      <c r="Q14">
        <f t="shared" si="0"/>
        <v>18.355475475046521</v>
      </c>
      <c r="R14">
        <f t="shared" si="0"/>
        <v>10.912232308016092</v>
      </c>
      <c r="S14">
        <f t="shared" si="0"/>
        <v>6.3989692380957575</v>
      </c>
      <c r="V14" s="1">
        <v>9</v>
      </c>
      <c r="W14">
        <f t="shared" si="4"/>
        <v>6078849</v>
      </c>
      <c r="X14">
        <f t="shared" si="1"/>
        <v>3472294</v>
      </c>
      <c r="Y14">
        <f t="shared" si="1"/>
        <v>1983406</v>
      </c>
      <c r="Z14">
        <f t="shared" si="1"/>
        <v>1132939</v>
      </c>
      <c r="AA14">
        <f t="shared" si="1"/>
        <v>647145</v>
      </c>
      <c r="AB14">
        <f t="shared" si="1"/>
        <v>369655</v>
      </c>
      <c r="AC14">
        <f t="shared" si="1"/>
        <v>211150</v>
      </c>
      <c r="AD14">
        <f t="shared" si="1"/>
        <v>120611</v>
      </c>
      <c r="AE14">
        <f t="shared" si="1"/>
        <v>68894</v>
      </c>
      <c r="AF14">
        <f t="shared" si="1"/>
        <v>39353</v>
      </c>
    </row>
    <row r="15" spans="1:32" x14ac:dyDescent="0.25">
      <c r="A15" s="1">
        <v>10</v>
      </c>
      <c r="B15">
        <v>5.5555555555555539E-2</v>
      </c>
      <c r="C15">
        <v>0.5</v>
      </c>
      <c r="D15">
        <v>0.3</v>
      </c>
      <c r="E15">
        <v>0.2</v>
      </c>
      <c r="F15" s="2">
        <v>0</v>
      </c>
      <c r="G15" s="2">
        <v>0</v>
      </c>
      <c r="H15">
        <f t="shared" si="2"/>
        <v>555.55555555555543</v>
      </c>
      <c r="J15">
        <f t="shared" si="3"/>
        <v>44.040335189980667</v>
      </c>
      <c r="K15">
        <f t="shared" si="0"/>
        <v>104.70877964771813</v>
      </c>
      <c r="L15">
        <f t="shared" si="0"/>
        <v>119.34353796633441</v>
      </c>
      <c r="M15">
        <f t="shared" si="0"/>
        <v>100.65705426055567</v>
      </c>
      <c r="N15">
        <f t="shared" si="0"/>
        <v>72.752925359220143</v>
      </c>
      <c r="O15">
        <f t="shared" si="0"/>
        <v>48.157539870290584</v>
      </c>
      <c r="P15">
        <f t="shared" si="0"/>
        <v>30.228706240297438</v>
      </c>
      <c r="Q15">
        <f t="shared" si="0"/>
        <v>18.355475475046521</v>
      </c>
      <c r="R15">
        <f t="shared" si="0"/>
        <v>10.912232308016092</v>
      </c>
      <c r="S15">
        <f t="shared" si="0"/>
        <v>6.3989692380957575</v>
      </c>
      <c r="V15" s="1">
        <v>10</v>
      </c>
      <c r="W15">
        <f t="shared" si="4"/>
        <v>6078849</v>
      </c>
      <c r="X15">
        <f t="shared" si="1"/>
        <v>3472294</v>
      </c>
      <c r="Y15">
        <f t="shared" si="1"/>
        <v>1983406</v>
      </c>
      <c r="Z15">
        <f t="shared" si="1"/>
        <v>1132939</v>
      </c>
      <c r="AA15">
        <f t="shared" si="1"/>
        <v>647145</v>
      </c>
      <c r="AB15">
        <f t="shared" si="1"/>
        <v>369655</v>
      </c>
      <c r="AC15">
        <f t="shared" si="1"/>
        <v>211150</v>
      </c>
      <c r="AD15">
        <f t="shared" si="1"/>
        <v>120611</v>
      </c>
      <c r="AE15">
        <f t="shared" si="1"/>
        <v>68894</v>
      </c>
      <c r="AF15">
        <f t="shared" si="1"/>
        <v>39353</v>
      </c>
    </row>
    <row r="16" spans="1:32" x14ac:dyDescent="0.25">
      <c r="A16" s="1">
        <v>11</v>
      </c>
      <c r="B16">
        <v>2.7777777777777769E-2</v>
      </c>
      <c r="C16">
        <v>0.5</v>
      </c>
      <c r="D16">
        <v>0.3</v>
      </c>
      <c r="E16">
        <v>0.2</v>
      </c>
      <c r="F16" s="2">
        <v>0</v>
      </c>
      <c r="G16" s="2">
        <v>0</v>
      </c>
      <c r="H16">
        <f t="shared" si="2"/>
        <v>277.77777777777771</v>
      </c>
      <c r="J16">
        <f t="shared" si="3"/>
        <v>22.020167594990333</v>
      </c>
      <c r="K16">
        <f t="shared" si="0"/>
        <v>52.354389823859066</v>
      </c>
      <c r="L16">
        <f t="shared" si="0"/>
        <v>59.671768983167205</v>
      </c>
      <c r="M16">
        <f t="shared" si="0"/>
        <v>50.328527130277834</v>
      </c>
      <c r="N16">
        <f t="shared" si="0"/>
        <v>36.376462679610071</v>
      </c>
      <c r="O16">
        <f t="shared" si="0"/>
        <v>24.078769935145292</v>
      </c>
      <c r="P16">
        <f t="shared" si="0"/>
        <v>15.114353120148719</v>
      </c>
      <c r="Q16">
        <f t="shared" si="0"/>
        <v>9.1777377375232607</v>
      </c>
      <c r="R16">
        <f t="shared" si="0"/>
        <v>5.4561161540080461</v>
      </c>
      <c r="S16">
        <f t="shared" si="0"/>
        <v>3.1994846190478787</v>
      </c>
      <c r="V16" s="1">
        <v>11</v>
      </c>
      <c r="W16">
        <f t="shared" si="4"/>
        <v>3039424</v>
      </c>
      <c r="X16">
        <f t="shared" si="1"/>
        <v>1736147</v>
      </c>
      <c r="Y16">
        <f t="shared" si="1"/>
        <v>991703</v>
      </c>
      <c r="Z16">
        <f t="shared" si="1"/>
        <v>566470</v>
      </c>
      <c r="AA16">
        <f t="shared" si="1"/>
        <v>323573</v>
      </c>
      <c r="AB16">
        <f t="shared" si="1"/>
        <v>184828</v>
      </c>
      <c r="AC16">
        <f t="shared" si="1"/>
        <v>105575</v>
      </c>
      <c r="AD16">
        <f t="shared" si="1"/>
        <v>60306</v>
      </c>
      <c r="AE16">
        <f t="shared" si="1"/>
        <v>34447</v>
      </c>
      <c r="AF16">
        <f t="shared" si="1"/>
        <v>19676</v>
      </c>
    </row>
    <row r="17" spans="1:32" x14ac:dyDescent="0.25">
      <c r="A17" s="1">
        <v>12</v>
      </c>
      <c r="B17">
        <v>2.7777777777777769E-2</v>
      </c>
      <c r="C17">
        <v>0.5</v>
      </c>
      <c r="D17">
        <v>0.3</v>
      </c>
      <c r="E17">
        <v>0.2</v>
      </c>
      <c r="F17" s="2">
        <v>0</v>
      </c>
      <c r="G17" s="2">
        <v>0</v>
      </c>
      <c r="H17">
        <f t="shared" si="2"/>
        <v>277.77777777777771</v>
      </c>
      <c r="J17">
        <f t="shared" si="3"/>
        <v>22.020167594990333</v>
      </c>
      <c r="K17">
        <f t="shared" si="0"/>
        <v>52.354389823859066</v>
      </c>
      <c r="L17">
        <f t="shared" si="0"/>
        <v>59.671768983167205</v>
      </c>
      <c r="M17">
        <f t="shared" si="0"/>
        <v>50.328527130277834</v>
      </c>
      <c r="N17">
        <f t="shared" si="0"/>
        <v>36.376462679610071</v>
      </c>
      <c r="O17">
        <f t="shared" si="0"/>
        <v>24.078769935145292</v>
      </c>
      <c r="P17">
        <f t="shared" si="0"/>
        <v>15.114353120148719</v>
      </c>
      <c r="Q17">
        <f t="shared" si="0"/>
        <v>9.1777377375232607</v>
      </c>
      <c r="R17">
        <f t="shared" si="0"/>
        <v>5.4561161540080461</v>
      </c>
      <c r="S17">
        <f t="shared" si="0"/>
        <v>3.1994846190478787</v>
      </c>
      <c r="V17" s="1">
        <v>12</v>
      </c>
      <c r="W17">
        <f t="shared" si="4"/>
        <v>3039424</v>
      </c>
      <c r="X17">
        <f t="shared" si="1"/>
        <v>1736147</v>
      </c>
      <c r="Y17">
        <f t="shared" si="1"/>
        <v>991703</v>
      </c>
      <c r="Z17">
        <f t="shared" si="1"/>
        <v>566470</v>
      </c>
      <c r="AA17">
        <f t="shared" si="1"/>
        <v>323573</v>
      </c>
      <c r="AB17">
        <f t="shared" si="1"/>
        <v>184828</v>
      </c>
      <c r="AC17">
        <f t="shared" si="1"/>
        <v>105575</v>
      </c>
      <c r="AD17">
        <f t="shared" si="1"/>
        <v>60306</v>
      </c>
      <c r="AE17">
        <f t="shared" si="1"/>
        <v>34447</v>
      </c>
      <c r="AF17">
        <f t="shared" si="1"/>
        <v>19676</v>
      </c>
    </row>
    <row r="18" spans="1:32" x14ac:dyDescent="0.25">
      <c r="A18" s="1">
        <v>13</v>
      </c>
      <c r="B18">
        <v>2.7777777777777769E-2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277.77777777777771</v>
      </c>
      <c r="J18">
        <f t="shared" si="3"/>
        <v>22.020167594990333</v>
      </c>
      <c r="K18">
        <f t="shared" si="0"/>
        <v>52.354389823859066</v>
      </c>
      <c r="L18">
        <f t="shared" si="0"/>
        <v>59.671768983167205</v>
      </c>
      <c r="M18">
        <f t="shared" si="0"/>
        <v>50.328527130277834</v>
      </c>
      <c r="N18">
        <f t="shared" si="0"/>
        <v>36.376462679610071</v>
      </c>
      <c r="O18">
        <f t="shared" si="0"/>
        <v>24.078769935145292</v>
      </c>
      <c r="P18">
        <f t="shared" si="0"/>
        <v>15.114353120148719</v>
      </c>
      <c r="Q18">
        <f t="shared" si="0"/>
        <v>9.1777377375232607</v>
      </c>
      <c r="R18">
        <f t="shared" si="0"/>
        <v>5.4561161540080461</v>
      </c>
      <c r="S18">
        <f t="shared" si="0"/>
        <v>3.1994846190478787</v>
      </c>
      <c r="V18" s="1">
        <v>13</v>
      </c>
      <c r="W18">
        <f t="shared" si="4"/>
        <v>3039424</v>
      </c>
      <c r="X18">
        <f t="shared" si="1"/>
        <v>1736147</v>
      </c>
      <c r="Y18">
        <f t="shared" si="1"/>
        <v>991703</v>
      </c>
      <c r="Z18">
        <f t="shared" si="1"/>
        <v>566470</v>
      </c>
      <c r="AA18">
        <f t="shared" si="1"/>
        <v>323573</v>
      </c>
      <c r="AB18">
        <f t="shared" si="1"/>
        <v>184828</v>
      </c>
      <c r="AC18">
        <f t="shared" si="1"/>
        <v>105575</v>
      </c>
      <c r="AD18">
        <f t="shared" si="1"/>
        <v>60306</v>
      </c>
      <c r="AE18">
        <f t="shared" si="1"/>
        <v>34447</v>
      </c>
      <c r="AF18">
        <f t="shared" si="1"/>
        <v>19676</v>
      </c>
    </row>
    <row r="19" spans="1:32" x14ac:dyDescent="0.25">
      <c r="A19" s="1">
        <v>14</v>
      </c>
      <c r="B19">
        <v>2.7777777777777769E-2</v>
      </c>
      <c r="C19">
        <v>0.7</v>
      </c>
      <c r="D19">
        <v>0.3</v>
      </c>
      <c r="E19" s="2">
        <v>0</v>
      </c>
      <c r="F19" s="2">
        <v>0</v>
      </c>
      <c r="G19" s="2">
        <v>0</v>
      </c>
      <c r="H19">
        <f t="shared" si="2"/>
        <v>277.77777777777771</v>
      </c>
      <c r="J19">
        <f t="shared" si="3"/>
        <v>22.020167594990333</v>
      </c>
      <c r="K19">
        <f t="shared" si="0"/>
        <v>52.354389823859066</v>
      </c>
      <c r="L19">
        <f t="shared" si="0"/>
        <v>59.671768983167205</v>
      </c>
      <c r="M19">
        <f t="shared" si="0"/>
        <v>50.328527130277834</v>
      </c>
      <c r="N19">
        <f t="shared" si="0"/>
        <v>36.376462679610071</v>
      </c>
      <c r="O19">
        <f t="shared" si="0"/>
        <v>24.078769935145292</v>
      </c>
      <c r="P19">
        <f t="shared" si="0"/>
        <v>15.114353120148719</v>
      </c>
      <c r="Q19">
        <f t="shared" si="0"/>
        <v>9.1777377375232607</v>
      </c>
      <c r="R19">
        <f t="shared" si="0"/>
        <v>5.4561161540080461</v>
      </c>
      <c r="S19">
        <f t="shared" si="0"/>
        <v>3.1994846190478787</v>
      </c>
      <c r="V19" s="1">
        <v>14</v>
      </c>
      <c r="W19">
        <f t="shared" si="4"/>
        <v>3039424</v>
      </c>
      <c r="X19">
        <f t="shared" si="1"/>
        <v>1736147</v>
      </c>
      <c r="Y19">
        <f t="shared" si="1"/>
        <v>991703</v>
      </c>
      <c r="Z19">
        <f t="shared" si="1"/>
        <v>566470</v>
      </c>
      <c r="AA19">
        <f t="shared" si="1"/>
        <v>323573</v>
      </c>
      <c r="AB19">
        <f t="shared" si="1"/>
        <v>184828</v>
      </c>
      <c r="AC19">
        <f t="shared" si="1"/>
        <v>105575</v>
      </c>
      <c r="AD19">
        <f t="shared" si="1"/>
        <v>60306</v>
      </c>
      <c r="AE19">
        <f t="shared" si="1"/>
        <v>34447</v>
      </c>
      <c r="AF19">
        <f t="shared" si="1"/>
        <v>19676</v>
      </c>
    </row>
    <row r="20" spans="1:32" x14ac:dyDescent="0.25">
      <c r="A20" s="1">
        <v>15</v>
      </c>
      <c r="B20">
        <v>2.7777777777777769E-2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277.77777777777771</v>
      </c>
      <c r="J20">
        <f t="shared" si="3"/>
        <v>22.020167594990333</v>
      </c>
      <c r="K20">
        <f t="shared" si="0"/>
        <v>52.354389823859066</v>
      </c>
      <c r="L20">
        <f t="shared" si="0"/>
        <v>59.671768983167205</v>
      </c>
      <c r="M20">
        <f t="shared" si="0"/>
        <v>50.328527130277834</v>
      </c>
      <c r="N20">
        <f t="shared" si="0"/>
        <v>36.376462679610071</v>
      </c>
      <c r="O20">
        <f t="shared" si="0"/>
        <v>24.078769935145292</v>
      </c>
      <c r="P20">
        <f t="shared" si="0"/>
        <v>15.114353120148719</v>
      </c>
      <c r="Q20">
        <f t="shared" si="0"/>
        <v>9.1777377375232607</v>
      </c>
      <c r="R20">
        <f t="shared" si="0"/>
        <v>5.4561161540080461</v>
      </c>
      <c r="S20">
        <f t="shared" si="0"/>
        <v>3.1994846190478787</v>
      </c>
      <c r="V20" s="1">
        <v>15</v>
      </c>
      <c r="W20">
        <f t="shared" si="4"/>
        <v>3039424</v>
      </c>
      <c r="X20">
        <f t="shared" si="1"/>
        <v>1736147</v>
      </c>
      <c r="Y20">
        <f t="shared" si="1"/>
        <v>991703</v>
      </c>
      <c r="Z20">
        <f t="shared" si="1"/>
        <v>566470</v>
      </c>
      <c r="AA20">
        <f t="shared" si="1"/>
        <v>323573</v>
      </c>
      <c r="AB20">
        <f t="shared" si="1"/>
        <v>184828</v>
      </c>
      <c r="AC20">
        <f t="shared" si="1"/>
        <v>105575</v>
      </c>
      <c r="AD20">
        <f t="shared" si="1"/>
        <v>60306</v>
      </c>
      <c r="AE20">
        <f t="shared" si="1"/>
        <v>34447</v>
      </c>
      <c r="AF20">
        <f t="shared" si="1"/>
        <v>19676</v>
      </c>
    </row>
    <row r="21" spans="1:32" x14ac:dyDescent="0.25">
      <c r="A21" s="1">
        <v>16</v>
      </c>
      <c r="B21">
        <v>2.7777777777777769E-2</v>
      </c>
      <c r="C21">
        <v>0.7</v>
      </c>
      <c r="D21">
        <v>0.3</v>
      </c>
      <c r="E21" s="2">
        <v>0</v>
      </c>
      <c r="F21" s="2">
        <v>0</v>
      </c>
      <c r="G21" s="2">
        <v>0</v>
      </c>
      <c r="H21">
        <f t="shared" si="2"/>
        <v>277.77777777777771</v>
      </c>
      <c r="J21">
        <f t="shared" si="3"/>
        <v>22.020167594990333</v>
      </c>
      <c r="K21">
        <f t="shared" si="0"/>
        <v>52.354389823859066</v>
      </c>
      <c r="L21">
        <f t="shared" si="0"/>
        <v>59.671768983167205</v>
      </c>
      <c r="M21">
        <f t="shared" si="0"/>
        <v>50.328527130277834</v>
      </c>
      <c r="N21">
        <f t="shared" si="0"/>
        <v>36.376462679610071</v>
      </c>
      <c r="O21">
        <f t="shared" si="0"/>
        <v>24.078769935145292</v>
      </c>
      <c r="P21">
        <f t="shared" si="0"/>
        <v>15.114353120148719</v>
      </c>
      <c r="Q21">
        <f t="shared" si="0"/>
        <v>9.1777377375232607</v>
      </c>
      <c r="R21">
        <f t="shared" si="0"/>
        <v>5.4561161540080461</v>
      </c>
      <c r="S21">
        <f t="shared" si="0"/>
        <v>3.1994846190478787</v>
      </c>
      <c r="V21" s="1">
        <v>16</v>
      </c>
      <c r="W21">
        <f t="shared" si="4"/>
        <v>3039424</v>
      </c>
      <c r="X21">
        <f t="shared" si="1"/>
        <v>1736147</v>
      </c>
      <c r="Y21">
        <f t="shared" si="1"/>
        <v>991703</v>
      </c>
      <c r="Z21">
        <f t="shared" si="1"/>
        <v>566470</v>
      </c>
      <c r="AA21">
        <f t="shared" si="1"/>
        <v>323573</v>
      </c>
      <c r="AB21">
        <f t="shared" si="1"/>
        <v>184828</v>
      </c>
      <c r="AC21">
        <f t="shared" si="1"/>
        <v>105575</v>
      </c>
      <c r="AD21">
        <f t="shared" si="1"/>
        <v>60306</v>
      </c>
      <c r="AE21">
        <f t="shared" si="1"/>
        <v>34447</v>
      </c>
      <c r="AF21">
        <f t="shared" si="1"/>
        <v>19676</v>
      </c>
    </row>
    <row r="22" spans="1:32" x14ac:dyDescent="0.25">
      <c r="A22" s="1">
        <v>17</v>
      </c>
      <c r="B22">
        <v>2.7777777777777769E-2</v>
      </c>
      <c r="C22">
        <v>0.7</v>
      </c>
      <c r="D22">
        <v>0.3</v>
      </c>
      <c r="E22" s="2">
        <v>0</v>
      </c>
      <c r="F22" s="2">
        <v>0</v>
      </c>
      <c r="G22" s="2">
        <v>0</v>
      </c>
      <c r="H22">
        <f t="shared" si="2"/>
        <v>277.77777777777771</v>
      </c>
      <c r="J22">
        <f t="shared" si="3"/>
        <v>22.020167594990333</v>
      </c>
      <c r="K22">
        <f t="shared" si="3"/>
        <v>52.354389823859066</v>
      </c>
      <c r="L22">
        <f t="shared" si="3"/>
        <v>59.671768983167205</v>
      </c>
      <c r="M22">
        <f t="shared" si="3"/>
        <v>50.328527130277834</v>
      </c>
      <c r="N22">
        <f t="shared" si="3"/>
        <v>36.376462679610071</v>
      </c>
      <c r="O22">
        <f t="shared" si="3"/>
        <v>24.078769935145292</v>
      </c>
      <c r="P22">
        <f t="shared" si="3"/>
        <v>15.114353120148719</v>
      </c>
      <c r="Q22">
        <f t="shared" si="3"/>
        <v>9.1777377375232607</v>
      </c>
      <c r="R22">
        <f t="shared" si="3"/>
        <v>5.4561161540080461</v>
      </c>
      <c r="S22">
        <f t="shared" si="3"/>
        <v>3.1994846190478787</v>
      </c>
      <c r="V22" s="1">
        <v>17</v>
      </c>
      <c r="W22">
        <f t="shared" si="4"/>
        <v>3039424</v>
      </c>
      <c r="X22">
        <f t="shared" si="4"/>
        <v>1736147</v>
      </c>
      <c r="Y22">
        <f t="shared" si="4"/>
        <v>991703</v>
      </c>
      <c r="Z22">
        <f t="shared" si="4"/>
        <v>566470</v>
      </c>
      <c r="AA22">
        <f t="shared" si="4"/>
        <v>323573</v>
      </c>
      <c r="AB22">
        <f t="shared" si="4"/>
        <v>184828</v>
      </c>
      <c r="AC22">
        <f t="shared" si="4"/>
        <v>105575</v>
      </c>
      <c r="AD22">
        <f t="shared" si="4"/>
        <v>60306</v>
      </c>
      <c r="AE22">
        <f t="shared" si="4"/>
        <v>34447</v>
      </c>
      <c r="AF22">
        <f t="shared" si="4"/>
        <v>19676</v>
      </c>
    </row>
    <row r="23" spans="1:32" x14ac:dyDescent="0.25">
      <c r="A23" s="1">
        <v>18</v>
      </c>
      <c r="B23">
        <v>2.7777777777777769E-2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277.77777777777771</v>
      </c>
      <c r="J23">
        <f t="shared" si="3"/>
        <v>22.020167594990333</v>
      </c>
      <c r="K23">
        <f t="shared" si="3"/>
        <v>52.354389823859066</v>
      </c>
      <c r="L23">
        <f t="shared" si="3"/>
        <v>59.671768983167205</v>
      </c>
      <c r="M23">
        <f t="shared" si="3"/>
        <v>50.328527130277834</v>
      </c>
      <c r="N23">
        <f t="shared" si="3"/>
        <v>36.376462679610071</v>
      </c>
      <c r="O23">
        <f t="shared" si="3"/>
        <v>24.078769935145292</v>
      </c>
      <c r="P23">
        <f t="shared" si="3"/>
        <v>15.114353120148719</v>
      </c>
      <c r="Q23">
        <f t="shared" si="3"/>
        <v>9.1777377375232607</v>
      </c>
      <c r="R23">
        <f t="shared" si="3"/>
        <v>5.4561161540080461</v>
      </c>
      <c r="S23">
        <f t="shared" si="3"/>
        <v>3.1994846190478787</v>
      </c>
      <c r="V23" s="1">
        <v>18</v>
      </c>
      <c r="W23">
        <f t="shared" si="4"/>
        <v>3039424</v>
      </c>
      <c r="X23">
        <f t="shared" si="4"/>
        <v>1736147</v>
      </c>
      <c r="Y23">
        <f t="shared" si="4"/>
        <v>991703</v>
      </c>
      <c r="Z23">
        <f t="shared" si="4"/>
        <v>566470</v>
      </c>
      <c r="AA23">
        <f t="shared" si="4"/>
        <v>323573</v>
      </c>
      <c r="AB23">
        <f t="shared" si="4"/>
        <v>184828</v>
      </c>
      <c r="AC23">
        <f t="shared" si="4"/>
        <v>105575</v>
      </c>
      <c r="AD23">
        <f t="shared" si="4"/>
        <v>60306</v>
      </c>
      <c r="AE23">
        <f t="shared" si="4"/>
        <v>34447</v>
      </c>
      <c r="AF23">
        <f t="shared" si="4"/>
        <v>19676</v>
      </c>
    </row>
    <row r="24" spans="1:32" x14ac:dyDescent="0.25">
      <c r="A24" s="1">
        <v>19</v>
      </c>
      <c r="B24">
        <v>5.5555555555555539E-2</v>
      </c>
      <c r="C24">
        <v>0.7</v>
      </c>
      <c r="D24">
        <v>0.3</v>
      </c>
      <c r="E24" s="2">
        <v>0</v>
      </c>
      <c r="F24" s="2">
        <v>0</v>
      </c>
      <c r="G24" s="2">
        <v>0</v>
      </c>
      <c r="H24">
        <f t="shared" si="2"/>
        <v>555.55555555555543</v>
      </c>
      <c r="J24">
        <f t="shared" si="3"/>
        <v>44.040335189980667</v>
      </c>
      <c r="K24">
        <f t="shared" si="3"/>
        <v>104.70877964771813</v>
      </c>
      <c r="L24">
        <f t="shared" si="3"/>
        <v>119.34353796633441</v>
      </c>
      <c r="M24">
        <f t="shared" si="3"/>
        <v>100.65705426055567</v>
      </c>
      <c r="N24">
        <f t="shared" si="3"/>
        <v>72.752925359220143</v>
      </c>
      <c r="O24">
        <f t="shared" si="3"/>
        <v>48.157539870290584</v>
      </c>
      <c r="P24">
        <f t="shared" si="3"/>
        <v>30.228706240297438</v>
      </c>
      <c r="Q24">
        <f t="shared" si="3"/>
        <v>18.355475475046521</v>
      </c>
      <c r="R24">
        <f t="shared" si="3"/>
        <v>10.912232308016092</v>
      </c>
      <c r="S24">
        <f t="shared" si="3"/>
        <v>6.3989692380957575</v>
      </c>
      <c r="V24" s="1">
        <v>19</v>
      </c>
      <c r="W24">
        <f t="shared" si="4"/>
        <v>6078849</v>
      </c>
      <c r="X24">
        <f t="shared" si="4"/>
        <v>3472294</v>
      </c>
      <c r="Y24">
        <f t="shared" si="4"/>
        <v>1983406</v>
      </c>
      <c r="Z24">
        <f t="shared" si="4"/>
        <v>1132939</v>
      </c>
      <c r="AA24">
        <f t="shared" si="4"/>
        <v>647145</v>
      </c>
      <c r="AB24">
        <f t="shared" si="4"/>
        <v>369655</v>
      </c>
      <c r="AC24">
        <f t="shared" si="4"/>
        <v>211150</v>
      </c>
      <c r="AD24">
        <f t="shared" si="4"/>
        <v>120611</v>
      </c>
      <c r="AE24">
        <f t="shared" si="4"/>
        <v>68894</v>
      </c>
      <c r="AF24">
        <f t="shared" si="4"/>
        <v>39353</v>
      </c>
    </row>
    <row r="25" spans="1:32" x14ac:dyDescent="0.25">
      <c r="A25" s="1">
        <v>20</v>
      </c>
      <c r="B25">
        <v>5.5555555555555539E-2</v>
      </c>
      <c r="C25">
        <v>0.4</v>
      </c>
      <c r="D25">
        <v>0.3</v>
      </c>
      <c r="E25">
        <v>0.2</v>
      </c>
      <c r="F25">
        <v>0.1</v>
      </c>
      <c r="G25" s="2">
        <v>0</v>
      </c>
      <c r="H25">
        <f t="shared" si="2"/>
        <v>555.55555555555543</v>
      </c>
      <c r="J25">
        <f t="shared" si="3"/>
        <v>44.040335189980667</v>
      </c>
      <c r="K25">
        <f t="shared" si="3"/>
        <v>104.70877964771813</v>
      </c>
      <c r="L25">
        <f t="shared" si="3"/>
        <v>119.34353796633441</v>
      </c>
      <c r="M25">
        <f t="shared" si="3"/>
        <v>100.65705426055567</v>
      </c>
      <c r="N25">
        <f t="shared" si="3"/>
        <v>72.752925359220143</v>
      </c>
      <c r="O25">
        <f t="shared" si="3"/>
        <v>48.157539870290584</v>
      </c>
      <c r="P25">
        <f t="shared" si="3"/>
        <v>30.228706240297438</v>
      </c>
      <c r="Q25">
        <f t="shared" si="3"/>
        <v>18.355475475046521</v>
      </c>
      <c r="R25">
        <f t="shared" si="3"/>
        <v>10.912232308016092</v>
      </c>
      <c r="S25">
        <f t="shared" si="3"/>
        <v>6.3989692380957575</v>
      </c>
      <c r="V25" s="1">
        <v>20</v>
      </c>
      <c r="W25">
        <f t="shared" si="4"/>
        <v>6078849</v>
      </c>
      <c r="X25">
        <f t="shared" si="4"/>
        <v>3472294</v>
      </c>
      <c r="Y25">
        <f t="shared" si="4"/>
        <v>1983406</v>
      </c>
      <c r="Z25">
        <f t="shared" si="4"/>
        <v>1132939</v>
      </c>
      <c r="AA25">
        <f t="shared" si="4"/>
        <v>647145</v>
      </c>
      <c r="AB25">
        <f t="shared" si="4"/>
        <v>369655</v>
      </c>
      <c r="AC25">
        <f t="shared" si="4"/>
        <v>211150</v>
      </c>
      <c r="AD25">
        <f t="shared" si="4"/>
        <v>120611</v>
      </c>
      <c r="AE25">
        <f t="shared" si="4"/>
        <v>68894</v>
      </c>
      <c r="AF25">
        <f t="shared" si="4"/>
        <v>39353</v>
      </c>
    </row>
    <row r="26" spans="1:32" x14ac:dyDescent="0.25">
      <c r="A26" s="1">
        <v>21</v>
      </c>
      <c r="B26">
        <v>5.5555555555555539E-2</v>
      </c>
      <c r="C26">
        <v>0.4</v>
      </c>
      <c r="D26">
        <v>0.3</v>
      </c>
      <c r="E26">
        <v>0.2</v>
      </c>
      <c r="F26">
        <v>0.1</v>
      </c>
      <c r="G26" s="2">
        <v>0</v>
      </c>
      <c r="H26">
        <f t="shared" si="2"/>
        <v>555.55555555555543</v>
      </c>
      <c r="J26">
        <f t="shared" si="3"/>
        <v>44.040335189980667</v>
      </c>
      <c r="K26">
        <f t="shared" si="3"/>
        <v>104.70877964771813</v>
      </c>
      <c r="L26">
        <f t="shared" si="3"/>
        <v>119.34353796633441</v>
      </c>
      <c r="M26">
        <f t="shared" si="3"/>
        <v>100.65705426055567</v>
      </c>
      <c r="N26">
        <f t="shared" si="3"/>
        <v>72.752925359220143</v>
      </c>
      <c r="O26">
        <f t="shared" si="3"/>
        <v>48.157539870290584</v>
      </c>
      <c r="P26">
        <f t="shared" si="3"/>
        <v>30.228706240297438</v>
      </c>
      <c r="Q26">
        <f t="shared" si="3"/>
        <v>18.355475475046521</v>
      </c>
      <c r="R26">
        <f t="shared" si="3"/>
        <v>10.912232308016092</v>
      </c>
      <c r="S26">
        <f t="shared" si="3"/>
        <v>6.3989692380957575</v>
      </c>
      <c r="V26" s="1">
        <v>21</v>
      </c>
      <c r="W26">
        <f t="shared" si="4"/>
        <v>6078849</v>
      </c>
      <c r="X26">
        <f t="shared" si="4"/>
        <v>3472294</v>
      </c>
      <c r="Y26">
        <f t="shared" si="4"/>
        <v>1983406</v>
      </c>
      <c r="Z26">
        <f t="shared" si="4"/>
        <v>1132939</v>
      </c>
      <c r="AA26">
        <f t="shared" si="4"/>
        <v>647145</v>
      </c>
      <c r="AB26">
        <f t="shared" si="4"/>
        <v>369655</v>
      </c>
      <c r="AC26">
        <f t="shared" si="4"/>
        <v>211150</v>
      </c>
      <c r="AD26">
        <f t="shared" si="4"/>
        <v>120611</v>
      </c>
      <c r="AE26">
        <f t="shared" si="4"/>
        <v>68894</v>
      </c>
      <c r="AF26">
        <f t="shared" si="4"/>
        <v>39353</v>
      </c>
    </row>
    <row r="27" spans="1:32" x14ac:dyDescent="0.25">
      <c r="A27" s="1">
        <v>22</v>
      </c>
      <c r="B27">
        <v>5.5555555555555539E-2</v>
      </c>
      <c r="C27">
        <v>0.4</v>
      </c>
      <c r="D27">
        <v>0.3</v>
      </c>
      <c r="E27">
        <v>0.2</v>
      </c>
      <c r="F27">
        <v>0.1</v>
      </c>
      <c r="G27" s="2">
        <v>0</v>
      </c>
      <c r="H27">
        <f t="shared" si="2"/>
        <v>555.55555555555543</v>
      </c>
      <c r="J27">
        <f t="shared" si="3"/>
        <v>44.040335189980667</v>
      </c>
      <c r="K27">
        <f t="shared" si="3"/>
        <v>104.70877964771813</v>
      </c>
      <c r="L27">
        <f t="shared" si="3"/>
        <v>119.34353796633441</v>
      </c>
      <c r="M27">
        <f t="shared" si="3"/>
        <v>100.65705426055567</v>
      </c>
      <c r="N27">
        <f t="shared" si="3"/>
        <v>72.752925359220143</v>
      </c>
      <c r="O27">
        <f t="shared" si="3"/>
        <v>48.157539870290584</v>
      </c>
      <c r="P27">
        <f t="shared" si="3"/>
        <v>30.228706240297438</v>
      </c>
      <c r="Q27">
        <f t="shared" si="3"/>
        <v>18.355475475046521</v>
      </c>
      <c r="R27">
        <f t="shared" si="3"/>
        <v>10.912232308016092</v>
      </c>
      <c r="S27">
        <f t="shared" si="3"/>
        <v>6.3989692380957575</v>
      </c>
      <c r="V27" s="1">
        <v>22</v>
      </c>
      <c r="W27">
        <f t="shared" si="4"/>
        <v>6078849</v>
      </c>
      <c r="X27">
        <f t="shared" si="4"/>
        <v>3472294</v>
      </c>
      <c r="Y27">
        <f t="shared" si="4"/>
        <v>1983406</v>
      </c>
      <c r="Z27">
        <f t="shared" si="4"/>
        <v>1132939</v>
      </c>
      <c r="AA27">
        <f t="shared" si="4"/>
        <v>647145</v>
      </c>
      <c r="AB27">
        <f t="shared" si="4"/>
        <v>369655</v>
      </c>
      <c r="AC27">
        <f t="shared" si="4"/>
        <v>211150</v>
      </c>
      <c r="AD27">
        <f t="shared" si="4"/>
        <v>120611</v>
      </c>
      <c r="AE27">
        <f t="shared" si="4"/>
        <v>68894</v>
      </c>
      <c r="AF27">
        <f t="shared" si="4"/>
        <v>39353</v>
      </c>
    </row>
    <row r="28" spans="1:32" x14ac:dyDescent="0.25">
      <c r="A28" s="1">
        <v>23</v>
      </c>
      <c r="B28">
        <v>2.7777777777777769E-2</v>
      </c>
      <c r="C28">
        <v>0.4</v>
      </c>
      <c r="D28">
        <v>0.3</v>
      </c>
      <c r="E28">
        <v>0.2</v>
      </c>
      <c r="F28">
        <v>0.1</v>
      </c>
      <c r="G28" s="2">
        <v>0</v>
      </c>
      <c r="H28">
        <f t="shared" si="2"/>
        <v>277.77777777777771</v>
      </c>
      <c r="J28">
        <f t="shared" si="3"/>
        <v>22.020167594990333</v>
      </c>
      <c r="K28">
        <f t="shared" si="3"/>
        <v>52.354389823859066</v>
      </c>
      <c r="L28">
        <f t="shared" si="3"/>
        <v>59.671768983167205</v>
      </c>
      <c r="M28">
        <f t="shared" si="3"/>
        <v>50.328527130277834</v>
      </c>
      <c r="N28">
        <f t="shared" si="3"/>
        <v>36.376462679610071</v>
      </c>
      <c r="O28">
        <f t="shared" si="3"/>
        <v>24.078769935145292</v>
      </c>
      <c r="P28">
        <f t="shared" si="3"/>
        <v>15.114353120148719</v>
      </c>
      <c r="Q28">
        <f t="shared" si="3"/>
        <v>9.1777377375232607</v>
      </c>
      <c r="R28">
        <f t="shared" si="3"/>
        <v>5.4561161540080461</v>
      </c>
      <c r="S28">
        <f t="shared" si="3"/>
        <v>3.1994846190478787</v>
      </c>
      <c r="V28" s="1">
        <v>23</v>
      </c>
      <c r="W28">
        <f t="shared" si="4"/>
        <v>3039424</v>
      </c>
      <c r="X28">
        <f t="shared" si="4"/>
        <v>1736147</v>
      </c>
      <c r="Y28">
        <f t="shared" si="4"/>
        <v>991703</v>
      </c>
      <c r="Z28">
        <f t="shared" si="4"/>
        <v>566470</v>
      </c>
      <c r="AA28">
        <f t="shared" si="4"/>
        <v>323573</v>
      </c>
      <c r="AB28">
        <f t="shared" si="4"/>
        <v>184828</v>
      </c>
      <c r="AC28">
        <f t="shared" si="4"/>
        <v>105575</v>
      </c>
      <c r="AD28">
        <f t="shared" si="4"/>
        <v>60306</v>
      </c>
      <c r="AE28">
        <f t="shared" si="4"/>
        <v>34447</v>
      </c>
      <c r="AF28">
        <f t="shared" si="4"/>
        <v>19676</v>
      </c>
    </row>
    <row r="29" spans="1:32" x14ac:dyDescent="0.25">
      <c r="A29" s="1">
        <v>24</v>
      </c>
      <c r="B29">
        <v>2.7777777777777769E-2</v>
      </c>
      <c r="C29">
        <v>0.4</v>
      </c>
      <c r="D29">
        <v>0.3</v>
      </c>
      <c r="E29">
        <v>0.2</v>
      </c>
      <c r="F29">
        <v>0.1</v>
      </c>
      <c r="G29">
        <v>0</v>
      </c>
      <c r="H29">
        <f t="shared" si="2"/>
        <v>277.77777777777771</v>
      </c>
      <c r="J29">
        <f t="shared" si="3"/>
        <v>22.020167594990333</v>
      </c>
      <c r="K29">
        <f t="shared" si="3"/>
        <v>52.354389823859066</v>
      </c>
      <c r="L29">
        <f t="shared" si="3"/>
        <v>59.671768983167205</v>
      </c>
      <c r="M29">
        <f t="shared" si="3"/>
        <v>50.328527130277834</v>
      </c>
      <c r="N29">
        <f t="shared" si="3"/>
        <v>36.376462679610071</v>
      </c>
      <c r="O29">
        <f t="shared" si="3"/>
        <v>24.078769935145292</v>
      </c>
      <c r="P29">
        <f t="shared" si="3"/>
        <v>15.114353120148719</v>
      </c>
      <c r="Q29">
        <f t="shared" si="3"/>
        <v>9.1777377375232607</v>
      </c>
      <c r="R29">
        <f t="shared" si="3"/>
        <v>5.4561161540080461</v>
      </c>
      <c r="S29">
        <f t="shared" si="3"/>
        <v>3.1994846190478787</v>
      </c>
      <c r="V29" s="1">
        <v>24</v>
      </c>
      <c r="W29">
        <f t="shared" si="4"/>
        <v>3039424</v>
      </c>
      <c r="X29">
        <f t="shared" si="4"/>
        <v>1736147</v>
      </c>
      <c r="Y29">
        <f t="shared" si="4"/>
        <v>991703</v>
      </c>
      <c r="Z29">
        <f t="shared" si="4"/>
        <v>566470</v>
      </c>
      <c r="AA29">
        <f t="shared" si="4"/>
        <v>323573</v>
      </c>
      <c r="AB29">
        <f t="shared" si="4"/>
        <v>184828</v>
      </c>
      <c r="AC29">
        <f t="shared" si="4"/>
        <v>105575</v>
      </c>
      <c r="AD29">
        <f t="shared" si="4"/>
        <v>60306</v>
      </c>
      <c r="AE29">
        <f t="shared" si="4"/>
        <v>34447</v>
      </c>
      <c r="AF29">
        <f t="shared" si="4"/>
        <v>19676</v>
      </c>
    </row>
    <row r="30" spans="1:32" x14ac:dyDescent="0.25">
      <c r="A30" s="1">
        <v>25</v>
      </c>
      <c r="B30">
        <v>2.7777777777777769E-2</v>
      </c>
      <c r="C30">
        <v>0.4</v>
      </c>
      <c r="D30">
        <v>0.3</v>
      </c>
      <c r="E30">
        <v>0.1</v>
      </c>
      <c r="F30">
        <v>0.1</v>
      </c>
      <c r="G30">
        <v>0.1</v>
      </c>
      <c r="H30">
        <f t="shared" si="2"/>
        <v>277.77777777777771</v>
      </c>
      <c r="J30">
        <f t="shared" si="3"/>
        <v>22.020167594990333</v>
      </c>
      <c r="K30">
        <f t="shared" si="3"/>
        <v>52.354389823859066</v>
      </c>
      <c r="L30">
        <f t="shared" si="3"/>
        <v>59.671768983167205</v>
      </c>
      <c r="M30">
        <f t="shared" si="3"/>
        <v>50.328527130277834</v>
      </c>
      <c r="N30">
        <f t="shared" si="3"/>
        <v>36.376462679610071</v>
      </c>
      <c r="O30">
        <f t="shared" si="3"/>
        <v>24.078769935145292</v>
      </c>
      <c r="P30">
        <f t="shared" si="3"/>
        <v>15.114353120148719</v>
      </c>
      <c r="Q30">
        <f t="shared" si="3"/>
        <v>9.1777377375232607</v>
      </c>
      <c r="R30">
        <f t="shared" si="3"/>
        <v>5.4561161540080461</v>
      </c>
      <c r="S30">
        <f t="shared" si="3"/>
        <v>3.1994846190478787</v>
      </c>
      <c r="V30" s="1">
        <v>25</v>
      </c>
      <c r="W30">
        <f t="shared" si="4"/>
        <v>3039424</v>
      </c>
      <c r="X30">
        <f t="shared" si="4"/>
        <v>1736147</v>
      </c>
      <c r="Y30">
        <f t="shared" si="4"/>
        <v>991703</v>
      </c>
      <c r="Z30">
        <f t="shared" si="4"/>
        <v>566470</v>
      </c>
      <c r="AA30">
        <f t="shared" si="4"/>
        <v>323573</v>
      </c>
      <c r="AB30">
        <f t="shared" si="4"/>
        <v>184828</v>
      </c>
      <c r="AC30">
        <f t="shared" si="4"/>
        <v>105575</v>
      </c>
      <c r="AD30">
        <f t="shared" si="4"/>
        <v>60306</v>
      </c>
      <c r="AE30">
        <f t="shared" si="4"/>
        <v>34447</v>
      </c>
      <c r="AF30">
        <f t="shared" si="4"/>
        <v>19676</v>
      </c>
    </row>
    <row r="32" spans="1:32" x14ac:dyDescent="0.25">
      <c r="I32" t="s">
        <v>25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V32" s="1" t="s">
        <v>26</v>
      </c>
      <c r="W32">
        <f>ROUND((274*(J$34*$O$42)),0)</f>
        <v>54</v>
      </c>
      <c r="X32">
        <f t="shared" ref="X32:AF32" si="5">ROUND((274*(K$34*$O$42)),0)</f>
        <v>224</v>
      </c>
      <c r="Y32">
        <f t="shared" si="5"/>
        <v>447</v>
      </c>
      <c r="Z32">
        <f t="shared" si="5"/>
        <v>660</v>
      </c>
      <c r="AA32">
        <f t="shared" si="5"/>
        <v>835</v>
      </c>
      <c r="AB32">
        <f t="shared" si="5"/>
        <v>967</v>
      </c>
      <c r="AC32">
        <f t="shared" si="5"/>
        <v>1063</v>
      </c>
      <c r="AD32">
        <f t="shared" si="5"/>
        <v>1130</v>
      </c>
      <c r="AE32">
        <f t="shared" si="5"/>
        <v>1176</v>
      </c>
      <c r="AF32">
        <f t="shared" si="5"/>
        <v>1207</v>
      </c>
    </row>
    <row r="33" spans="8:41" x14ac:dyDescent="0.25">
      <c r="I33" t="s">
        <v>27</v>
      </c>
      <c r="J33">
        <f>($I$42*(1-(EXP(-$J$42*(J32-$K$42)))))</f>
        <v>9.3205936118218808</v>
      </c>
      <c r="K33">
        <f t="shared" ref="K33:S33" si="6">($I$42*(1-(EXP(-$J$42*(K32-$K$42)))))</f>
        <v>14.358913203592012</v>
      </c>
      <c r="L33">
        <f t="shared" si="6"/>
        <v>17.702595260936977</v>
      </c>
      <c r="M33">
        <f t="shared" si="6"/>
        <v>19.921630694670288</v>
      </c>
      <c r="N33">
        <f t="shared" si="6"/>
        <v>21.394294115328751</v>
      </c>
      <c r="O33">
        <f t="shared" si="6"/>
        <v>22.371627562815352</v>
      </c>
      <c r="P33">
        <f t="shared" si="6"/>
        <v>23.020235149706423</v>
      </c>
      <c r="Q33">
        <f t="shared" si="6"/>
        <v>23.450683736986999</v>
      </c>
      <c r="R33">
        <f t="shared" si="6"/>
        <v>23.736351049606579</v>
      </c>
      <c r="S33">
        <f t="shared" si="6"/>
        <v>23.925934233082334</v>
      </c>
      <c r="V33" s="1" t="s">
        <v>28</v>
      </c>
      <c r="W33">
        <f>ROUND((726*(J$34*$O$42)),0)</f>
        <v>143</v>
      </c>
      <c r="X33">
        <f t="shared" ref="X33:AF33" si="7">ROUND((726*(K$34*$O$42)),0)</f>
        <v>593</v>
      </c>
      <c r="Y33">
        <f t="shared" si="7"/>
        <v>1184</v>
      </c>
      <c r="Z33">
        <f t="shared" si="7"/>
        <v>1748</v>
      </c>
      <c r="AA33">
        <f t="shared" si="7"/>
        <v>2212</v>
      </c>
      <c r="AB33">
        <f t="shared" si="7"/>
        <v>2563</v>
      </c>
      <c r="AC33">
        <f t="shared" si="7"/>
        <v>2817</v>
      </c>
      <c r="AD33">
        <f t="shared" si="7"/>
        <v>2994</v>
      </c>
      <c r="AE33">
        <f t="shared" si="7"/>
        <v>3116</v>
      </c>
      <c r="AF33">
        <f t="shared" si="7"/>
        <v>3199</v>
      </c>
    </row>
    <row r="34" spans="8:41" x14ac:dyDescent="0.25">
      <c r="I34" t="s">
        <v>29</v>
      </c>
      <c r="J34">
        <f>($L$42*(J33^$M$42))</f>
        <v>7.2448478263368994</v>
      </c>
      <c r="K34">
        <f t="shared" ref="K34:S34" si="8">($L$42*(K33^$M$42))</f>
        <v>30.155508763537483</v>
      </c>
      <c r="L34">
        <f t="shared" si="8"/>
        <v>60.171020928930716</v>
      </c>
      <c r="M34">
        <f t="shared" si="8"/>
        <v>88.845942384613011</v>
      </c>
      <c r="N34">
        <f t="shared" si="8"/>
        <v>112.42133865224864</v>
      </c>
      <c r="O34">
        <f t="shared" si="8"/>
        <v>130.27692355171416</v>
      </c>
      <c r="P34">
        <f t="shared" si="8"/>
        <v>143.16197182806167</v>
      </c>
      <c r="Q34">
        <f t="shared" si="8"/>
        <v>152.18738684253887</v>
      </c>
      <c r="R34">
        <f t="shared" si="8"/>
        <v>158.39137685221155</v>
      </c>
      <c r="S34">
        <f t="shared" si="8"/>
        <v>162.60461342885444</v>
      </c>
      <c r="V34" t="s">
        <v>30</v>
      </c>
    </row>
    <row r="35" spans="8:41" x14ac:dyDescent="0.25">
      <c r="H35">
        <v>100</v>
      </c>
      <c r="I35" t="s">
        <v>31</v>
      </c>
      <c r="J35">
        <f>($H$35*(EXP(-$N$42*J32)))</f>
        <v>57.120906384881486</v>
      </c>
      <c r="K35">
        <f t="shared" ref="K35:S35" si="9">($H$35*(EXP(-$N$42*K32)))</f>
        <v>32.627979462303948</v>
      </c>
      <c r="L35">
        <f t="shared" si="9"/>
        <v>18.637397603940993</v>
      </c>
      <c r="M35">
        <f t="shared" si="9"/>
        <v>10.645850437925281</v>
      </c>
      <c r="N35">
        <f t="shared" si="9"/>
        <v>6.0810062625217949</v>
      </c>
      <c r="O35">
        <f t="shared" si="9"/>
        <v>3.473525894473855</v>
      </c>
      <c r="P35">
        <f t="shared" si="9"/>
        <v>1.984109474437028</v>
      </c>
      <c r="Q35">
        <f t="shared" si="9"/>
        <v>1.1333413154667387</v>
      </c>
      <c r="R35">
        <f t="shared" si="9"/>
        <v>0.64737483182893985</v>
      </c>
      <c r="S35">
        <f t="shared" si="9"/>
        <v>0.36978637164829292</v>
      </c>
      <c r="W35">
        <f>SUM(W32:W33)</f>
        <v>197</v>
      </c>
      <c r="X35">
        <f t="shared" ref="X35:AF35" si="10">SUM(X32:X33)</f>
        <v>817</v>
      </c>
      <c r="Y35">
        <f t="shared" si="10"/>
        <v>1631</v>
      </c>
      <c r="Z35">
        <f t="shared" si="10"/>
        <v>2408</v>
      </c>
      <c r="AA35">
        <f t="shared" si="10"/>
        <v>3047</v>
      </c>
      <c r="AB35">
        <f t="shared" si="10"/>
        <v>3530</v>
      </c>
      <c r="AC35">
        <f t="shared" si="10"/>
        <v>3880</v>
      </c>
      <c r="AD35">
        <f t="shared" si="10"/>
        <v>4124</v>
      </c>
      <c r="AE35">
        <f t="shared" si="10"/>
        <v>4292</v>
      </c>
      <c r="AF35">
        <f t="shared" si="10"/>
        <v>4406</v>
      </c>
      <c r="AG35" s="8">
        <f>(X35-W35)/364</f>
        <v>1.7032967032967032</v>
      </c>
      <c r="AH35" s="8">
        <f t="shared" ref="AH35:AN35" si="11">(Y35-X35)/364</f>
        <v>2.2362637362637363</v>
      </c>
      <c r="AI35" s="8">
        <f t="shared" si="11"/>
        <v>2.1346153846153846</v>
      </c>
      <c r="AJ35" s="8">
        <f t="shared" si="11"/>
        <v>1.7554945054945055</v>
      </c>
      <c r="AK35" s="8">
        <f t="shared" si="11"/>
        <v>1.3269230769230769</v>
      </c>
      <c r="AL35" s="8">
        <f t="shared" si="11"/>
        <v>0.96153846153846156</v>
      </c>
      <c r="AM35" s="8">
        <f t="shared" si="11"/>
        <v>0.67032967032967028</v>
      </c>
      <c r="AN35" s="8">
        <f t="shared" si="11"/>
        <v>0.46153846153846156</v>
      </c>
      <c r="AO35" s="8">
        <f>(AF35-AE35)/364</f>
        <v>0.31318681318681318</v>
      </c>
    </row>
    <row r="36" spans="8:41" x14ac:dyDescent="0.25">
      <c r="I36" t="s">
        <v>32</v>
      </c>
      <c r="J36">
        <f>(J34*J35)</f>
        <v>413.83227446090217</v>
      </c>
      <c r="K36">
        <f t="shared" ref="K36:S36" si="12">(K34*K35)</f>
        <v>983.91332061202775</v>
      </c>
      <c r="L36">
        <f t="shared" si="12"/>
        <v>1121.4312412875367</v>
      </c>
      <c r="M36">
        <f t="shared" si="12"/>
        <v>945.84061464311674</v>
      </c>
      <c r="N36">
        <f t="shared" si="12"/>
        <v>683.63486438540747</v>
      </c>
      <c r="O36">
        <f t="shared" si="12"/>
        <v>452.52026740926993</v>
      </c>
      <c r="P36">
        <f t="shared" si="12"/>
        <v>284.04902468314407</v>
      </c>
      <c r="Q36">
        <f t="shared" si="12"/>
        <v>172.48025320156844</v>
      </c>
      <c r="R36">
        <f t="shared" si="12"/>
        <v>102.53859095285469</v>
      </c>
      <c r="S36">
        <f t="shared" si="12"/>
        <v>60.128970013129369</v>
      </c>
      <c r="T36" t="s">
        <v>33</v>
      </c>
      <c r="U36">
        <f>SUM(J36:S36)</f>
        <v>5220.3694216489575</v>
      </c>
      <c r="W36" s="12">
        <f>SUM(W6:W30)*SUM(W32:W33)</f>
        <v>21555597175</v>
      </c>
    </row>
    <row r="37" spans="8:41" x14ac:dyDescent="0.25">
      <c r="I37" t="s">
        <v>34</v>
      </c>
      <c r="J37">
        <f>(J36/$U$36)</f>
        <v>7.9272603341965217E-2</v>
      </c>
      <c r="K37">
        <f t="shared" ref="K37:S37" si="13">(K36/$U$36)</f>
        <v>0.18847580336589267</v>
      </c>
      <c r="L37">
        <f t="shared" si="13"/>
        <v>0.21481836833940199</v>
      </c>
      <c r="M37">
        <f t="shared" si="13"/>
        <v>0.18118269766900025</v>
      </c>
      <c r="N37">
        <f t="shared" si="13"/>
        <v>0.13095526564659629</v>
      </c>
      <c r="O37">
        <f t="shared" si="13"/>
        <v>8.6683571766523068E-2</v>
      </c>
      <c r="P37">
        <f t="shared" si="13"/>
        <v>5.4411671232535402E-2</v>
      </c>
      <c r="Q37">
        <f t="shared" si="13"/>
        <v>3.3039855855083747E-2</v>
      </c>
      <c r="R37">
        <f t="shared" si="13"/>
        <v>1.964201815442897E-2</v>
      </c>
      <c r="S37">
        <f t="shared" si="13"/>
        <v>1.1518144628572365E-2</v>
      </c>
    </row>
    <row r="38" spans="8:41" x14ac:dyDescent="0.25">
      <c r="W38" s="12"/>
    </row>
    <row r="40" spans="8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W40">
        <v>0.12112885499999999</v>
      </c>
      <c r="X40">
        <v>0.32785113700000001</v>
      </c>
      <c r="Y40">
        <v>0.53191106799999999</v>
      </c>
      <c r="Z40">
        <v>0.698683991</v>
      </c>
      <c r="AA40">
        <v>0.82381932000000002</v>
      </c>
      <c r="AB40">
        <v>0.91319505000000001</v>
      </c>
      <c r="AC40">
        <v>0.97567114799999999</v>
      </c>
      <c r="AD40">
        <v>1.0182263090000001</v>
      </c>
      <c r="AE40">
        <v>1.0470876899999999</v>
      </c>
      <c r="AF40">
        <v>1.0664792249999999</v>
      </c>
    </row>
    <row r="41" spans="8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W41" t="s">
        <v>164</v>
      </c>
    </row>
    <row r="42" spans="8:41" x14ac:dyDescent="0.25">
      <c r="I42">
        <v>24.3</v>
      </c>
      <c r="J42">
        <v>0.41</v>
      </c>
      <c r="K42">
        <v>-0.18</v>
      </c>
      <c r="L42">
        <v>4.5799999999999999E-3</v>
      </c>
      <c r="M42">
        <v>3.3</v>
      </c>
      <c r="N42">
        <v>0.56000000000000005</v>
      </c>
      <c r="O42">
        <v>2.7099999999999999E-2</v>
      </c>
      <c r="W42">
        <f>W40*5</f>
        <v>0.60564427499999995</v>
      </c>
      <c r="X42">
        <f t="shared" ref="X42:AF42" si="14">X40*5</f>
        <v>1.6392556850000002</v>
      </c>
      <c r="Y42">
        <f t="shared" si="14"/>
        <v>2.6595553399999998</v>
      </c>
      <c r="Z42">
        <f t="shared" si="14"/>
        <v>3.4934199550000002</v>
      </c>
      <c r="AA42">
        <f t="shared" si="14"/>
        <v>4.1190965999999998</v>
      </c>
      <c r="AB42">
        <f t="shared" si="14"/>
        <v>4.5659752500000002</v>
      </c>
      <c r="AC42">
        <f t="shared" si="14"/>
        <v>4.8783557399999999</v>
      </c>
      <c r="AD42">
        <f t="shared" si="14"/>
        <v>5.0911315450000005</v>
      </c>
      <c r="AE42">
        <f t="shared" si="14"/>
        <v>5.2354384499999993</v>
      </c>
      <c r="AF42">
        <f t="shared" si="14"/>
        <v>5.3323961249999998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72"/>
  <sheetViews>
    <sheetView topLeftCell="L1" zoomScale="75" zoomScaleNormal="75" workbookViewId="0">
      <selection activeCell="X40" sqref="X40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84</v>
      </c>
      <c r="C1" t="s">
        <v>85</v>
      </c>
    </row>
    <row r="2" spans="1:32" x14ac:dyDescent="0.25">
      <c r="A2" t="s">
        <v>2</v>
      </c>
      <c r="B2">
        <v>21</v>
      </c>
    </row>
    <row r="3" spans="1:32" x14ac:dyDescent="0.25">
      <c r="A3" t="s">
        <v>3</v>
      </c>
      <c r="B3">
        <v>500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6.5916734664717294E-3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3.2958367332358649</v>
      </c>
      <c r="J6">
        <f>($H6*J$37)</f>
        <v>0.17391541735943966</v>
      </c>
      <c r="K6">
        <f t="shared" ref="K6:S21" si="0">($H6*K$37)</f>
        <v>0.42660644578222612</v>
      </c>
      <c r="L6">
        <f t="shared" si="0"/>
        <v>0.56365563278739361</v>
      </c>
      <c r="M6">
        <f t="shared" si="0"/>
        <v>0.56460207732298651</v>
      </c>
      <c r="N6">
        <f t="shared" si="0"/>
        <v>0.48535904861116225</v>
      </c>
      <c r="O6">
        <f t="shared" si="0"/>
        <v>0.37978961637168429</v>
      </c>
      <c r="P6">
        <f t="shared" si="0"/>
        <v>0.27941050667898393</v>
      </c>
      <c r="Q6">
        <f t="shared" si="0"/>
        <v>0.19707912837719718</v>
      </c>
      <c r="R6">
        <f t="shared" si="0"/>
        <v>0.13495104709882957</v>
      </c>
      <c r="S6">
        <f t="shared" si="0"/>
        <v>9.046781284596174E-2</v>
      </c>
      <c r="V6" s="1">
        <v>1</v>
      </c>
      <c r="W6">
        <f>ROUND(((J6/J$34)*1000000),0)</f>
        <v>751</v>
      </c>
      <c r="X6">
        <f t="shared" ref="X6:AF21" si="1">ROUND(((K6/K$34)*1000000),0)</f>
        <v>474</v>
      </c>
      <c r="Y6">
        <f t="shared" si="1"/>
        <v>299</v>
      </c>
      <c r="Z6">
        <f t="shared" si="1"/>
        <v>189</v>
      </c>
      <c r="AA6">
        <f t="shared" si="1"/>
        <v>119</v>
      </c>
      <c r="AB6">
        <f t="shared" si="1"/>
        <v>75</v>
      </c>
      <c r="AC6">
        <f t="shared" si="1"/>
        <v>48</v>
      </c>
      <c r="AD6">
        <f t="shared" si="1"/>
        <v>30</v>
      </c>
      <c r="AE6">
        <f t="shared" si="1"/>
        <v>19</v>
      </c>
      <c r="AF6">
        <f t="shared" si="1"/>
        <v>12</v>
      </c>
    </row>
    <row r="7" spans="1:32" x14ac:dyDescent="0.25">
      <c r="A7" s="1">
        <v>2</v>
      </c>
      <c r="B7">
        <v>6.5916734664717294E-3</v>
      </c>
      <c r="C7">
        <v>0</v>
      </c>
      <c r="D7">
        <v>1</v>
      </c>
      <c r="E7" s="2">
        <v>0</v>
      </c>
      <c r="F7" s="2">
        <v>0</v>
      </c>
      <c r="G7" s="2">
        <v>0</v>
      </c>
      <c r="H7">
        <f t="shared" ref="H7:H30" si="2">(B7*$B$3)</f>
        <v>3.2958367332358649</v>
      </c>
      <c r="J7">
        <f t="shared" ref="J7:S30" si="3">($H7*J$37)</f>
        <v>0.17391541735943966</v>
      </c>
      <c r="K7">
        <f t="shared" si="0"/>
        <v>0.42660644578222612</v>
      </c>
      <c r="L7">
        <f t="shared" si="0"/>
        <v>0.56365563278739361</v>
      </c>
      <c r="M7">
        <f t="shared" si="0"/>
        <v>0.56460207732298651</v>
      </c>
      <c r="N7">
        <f t="shared" si="0"/>
        <v>0.48535904861116225</v>
      </c>
      <c r="O7">
        <f t="shared" si="0"/>
        <v>0.37978961637168429</v>
      </c>
      <c r="P7">
        <f t="shared" si="0"/>
        <v>0.27941050667898393</v>
      </c>
      <c r="Q7">
        <f t="shared" si="0"/>
        <v>0.19707912837719718</v>
      </c>
      <c r="R7">
        <f t="shared" si="0"/>
        <v>0.13495104709882957</v>
      </c>
      <c r="S7">
        <f t="shared" si="0"/>
        <v>9.046781284596174E-2</v>
      </c>
      <c r="V7" s="1">
        <v>2</v>
      </c>
      <c r="W7">
        <f t="shared" ref="W7:AF30" si="4">ROUND(((J7/J$34)*1000000),0)</f>
        <v>751</v>
      </c>
      <c r="X7">
        <f t="shared" si="1"/>
        <v>474</v>
      </c>
      <c r="Y7">
        <f t="shared" si="1"/>
        <v>299</v>
      </c>
      <c r="Z7">
        <f t="shared" si="1"/>
        <v>189</v>
      </c>
      <c r="AA7">
        <f t="shared" si="1"/>
        <v>119</v>
      </c>
      <c r="AB7">
        <f t="shared" si="1"/>
        <v>75</v>
      </c>
      <c r="AC7">
        <f t="shared" si="1"/>
        <v>48</v>
      </c>
      <c r="AD7">
        <f t="shared" si="1"/>
        <v>30</v>
      </c>
      <c r="AE7">
        <f t="shared" si="1"/>
        <v>19</v>
      </c>
      <c r="AF7">
        <f t="shared" si="1"/>
        <v>12</v>
      </c>
    </row>
    <row r="8" spans="1:32" x14ac:dyDescent="0.25">
      <c r="A8" s="1">
        <v>3</v>
      </c>
      <c r="B8">
        <v>1.8421404228737608E-2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9.2107021143688037</v>
      </c>
      <c r="J8">
        <f t="shared" si="3"/>
        <v>0.48603229833572154</v>
      </c>
      <c r="K8">
        <f t="shared" si="0"/>
        <v>1.1922146666263607</v>
      </c>
      <c r="L8">
        <f t="shared" si="0"/>
        <v>1.5752188439242065</v>
      </c>
      <c r="M8">
        <f t="shared" si="0"/>
        <v>1.5778638228447974</v>
      </c>
      <c r="N8">
        <f t="shared" si="0"/>
        <v>1.3564074852948531</v>
      </c>
      <c r="O8">
        <f t="shared" si="0"/>
        <v>1.0613781281257562</v>
      </c>
      <c r="P8">
        <f t="shared" si="0"/>
        <v>0.78085389324435328</v>
      </c>
      <c r="Q8">
        <f t="shared" si="0"/>
        <v>0.55076670702058839</v>
      </c>
      <c r="R8">
        <f t="shared" si="0"/>
        <v>0.37714061570917001</v>
      </c>
      <c r="S8">
        <f t="shared" si="0"/>
        <v>0.25282565324299644</v>
      </c>
      <c r="V8" s="1">
        <v>3</v>
      </c>
      <c r="W8">
        <f t="shared" si="4"/>
        <v>2099</v>
      </c>
      <c r="X8">
        <f t="shared" si="1"/>
        <v>1325</v>
      </c>
      <c r="Y8">
        <f t="shared" si="1"/>
        <v>837</v>
      </c>
      <c r="Z8">
        <f t="shared" si="1"/>
        <v>528</v>
      </c>
      <c r="AA8">
        <f t="shared" si="1"/>
        <v>333</v>
      </c>
      <c r="AB8">
        <f t="shared" si="1"/>
        <v>210</v>
      </c>
      <c r="AC8">
        <f t="shared" si="1"/>
        <v>133</v>
      </c>
      <c r="AD8">
        <f t="shared" si="1"/>
        <v>84</v>
      </c>
      <c r="AE8">
        <f t="shared" si="1"/>
        <v>53</v>
      </c>
      <c r="AF8">
        <f t="shared" si="1"/>
        <v>33</v>
      </c>
    </row>
    <row r="9" spans="1:32" x14ac:dyDescent="0.25">
      <c r="A9" s="1">
        <v>4</v>
      </c>
      <c r="B9">
        <v>3.1160897341932635E-2</v>
      </c>
      <c r="C9">
        <v>0</v>
      </c>
      <c r="D9">
        <v>0</v>
      </c>
      <c r="E9">
        <v>0</v>
      </c>
      <c r="F9">
        <v>1</v>
      </c>
      <c r="G9" s="2">
        <v>0</v>
      </c>
      <c r="H9">
        <f t="shared" si="2"/>
        <v>15.580448670966318</v>
      </c>
      <c r="J9">
        <f t="shared" si="3"/>
        <v>0.82215244642839447</v>
      </c>
      <c r="K9">
        <f t="shared" si="0"/>
        <v>2.0167017874964865</v>
      </c>
      <c r="L9">
        <f t="shared" si="0"/>
        <v>2.6645760593009769</v>
      </c>
      <c r="M9">
        <f t="shared" si="0"/>
        <v>2.6690501979492964</v>
      </c>
      <c r="N9">
        <f t="shared" si="0"/>
        <v>2.2944436742322334</v>
      </c>
      <c r="O9">
        <f t="shared" si="0"/>
        <v>1.7953840261484664</v>
      </c>
      <c r="P9">
        <f t="shared" si="0"/>
        <v>1.3208606523316688</v>
      </c>
      <c r="Q9">
        <f t="shared" si="0"/>
        <v>0.93165453641418505</v>
      </c>
      <c r="R9">
        <f t="shared" si="0"/>
        <v>0.63795570976361249</v>
      </c>
      <c r="S9">
        <f t="shared" si="0"/>
        <v>0.42766958090099721</v>
      </c>
      <c r="V9" s="1">
        <v>4</v>
      </c>
      <c r="W9">
        <f t="shared" si="4"/>
        <v>3551</v>
      </c>
      <c r="X9">
        <f t="shared" si="1"/>
        <v>2242</v>
      </c>
      <c r="Y9">
        <f t="shared" si="1"/>
        <v>1415</v>
      </c>
      <c r="Z9">
        <f t="shared" si="1"/>
        <v>893</v>
      </c>
      <c r="AA9">
        <f t="shared" si="1"/>
        <v>564</v>
      </c>
      <c r="AB9">
        <f t="shared" si="1"/>
        <v>356</v>
      </c>
      <c r="AC9">
        <f t="shared" si="1"/>
        <v>225</v>
      </c>
      <c r="AD9">
        <f t="shared" si="1"/>
        <v>142</v>
      </c>
      <c r="AE9">
        <f t="shared" si="1"/>
        <v>90</v>
      </c>
      <c r="AF9">
        <f t="shared" si="1"/>
        <v>57</v>
      </c>
    </row>
    <row r="10" spans="1:32" x14ac:dyDescent="0.25">
      <c r="A10" s="1">
        <v>5</v>
      </c>
      <c r="B10">
        <v>2.4052580334393104E-2</v>
      </c>
      <c r="C10">
        <v>0</v>
      </c>
      <c r="D10">
        <v>0</v>
      </c>
      <c r="E10">
        <v>0</v>
      </c>
      <c r="F10">
        <v>1</v>
      </c>
      <c r="G10" s="2">
        <v>0</v>
      </c>
      <c r="H10">
        <f t="shared" si="2"/>
        <v>12.026290167196551</v>
      </c>
      <c r="J10">
        <f t="shared" si="3"/>
        <v>0.63460585065456643</v>
      </c>
      <c r="K10">
        <f t="shared" si="0"/>
        <v>1.5566586938110607</v>
      </c>
      <c r="L10">
        <f t="shared" si="0"/>
        <v>2.0567421091944209</v>
      </c>
      <c r="M10">
        <f t="shared" si="0"/>
        <v>2.0601956226823361</v>
      </c>
      <c r="N10">
        <f t="shared" si="0"/>
        <v>1.7710430541082771</v>
      </c>
      <c r="O10">
        <f t="shared" si="0"/>
        <v>1.3858271809750078</v>
      </c>
      <c r="P10">
        <f t="shared" si="0"/>
        <v>1.0195504513919726</v>
      </c>
      <c r="Q10">
        <f t="shared" si="0"/>
        <v>0.71912869950792424</v>
      </c>
      <c r="R10">
        <f t="shared" si="0"/>
        <v>0.49242744169068842</v>
      </c>
      <c r="S10">
        <f t="shared" si="0"/>
        <v>0.33011106318029676</v>
      </c>
      <c r="V10" s="1">
        <v>5</v>
      </c>
      <c r="W10">
        <f t="shared" si="4"/>
        <v>2741</v>
      </c>
      <c r="X10">
        <f t="shared" si="1"/>
        <v>1730</v>
      </c>
      <c r="Y10">
        <f t="shared" si="1"/>
        <v>1092</v>
      </c>
      <c r="Z10">
        <f t="shared" si="1"/>
        <v>690</v>
      </c>
      <c r="AA10">
        <f t="shared" si="1"/>
        <v>435</v>
      </c>
      <c r="AB10">
        <f t="shared" si="1"/>
        <v>275</v>
      </c>
      <c r="AC10">
        <f t="shared" si="1"/>
        <v>173</v>
      </c>
      <c r="AD10">
        <f t="shared" si="1"/>
        <v>110</v>
      </c>
      <c r="AE10">
        <f t="shared" si="1"/>
        <v>69</v>
      </c>
      <c r="AF10">
        <f t="shared" si="1"/>
        <v>44</v>
      </c>
    </row>
    <row r="11" spans="1:32" x14ac:dyDescent="0.25">
      <c r="A11" s="1">
        <v>6</v>
      </c>
      <c r="B11">
        <v>3.5323822556138577E-2</v>
      </c>
      <c r="C11">
        <v>0</v>
      </c>
      <c r="D11">
        <v>0</v>
      </c>
      <c r="E11">
        <v>1</v>
      </c>
      <c r="F11" s="2">
        <v>0</v>
      </c>
      <c r="G11" s="2">
        <v>0</v>
      </c>
      <c r="H11">
        <f t="shared" si="2"/>
        <v>17.66191127806929</v>
      </c>
      <c r="J11">
        <f t="shared" si="3"/>
        <v>0.93198751027786164</v>
      </c>
      <c r="K11">
        <f t="shared" si="0"/>
        <v>2.2861221006723147</v>
      </c>
      <c r="L11">
        <f t="shared" si="0"/>
        <v>3.0205488267317362</v>
      </c>
      <c r="M11">
        <f t="shared" si="0"/>
        <v>3.025620685798263</v>
      </c>
      <c r="N11">
        <f t="shared" si="0"/>
        <v>2.6009687822618819</v>
      </c>
      <c r="O11">
        <f t="shared" si="0"/>
        <v>2.0352374985829189</v>
      </c>
      <c r="P11">
        <f t="shared" si="0"/>
        <v>1.4973204010258951</v>
      </c>
      <c r="Q11">
        <f t="shared" si="0"/>
        <v>1.0561184797342273</v>
      </c>
      <c r="R11">
        <f t="shared" si="0"/>
        <v>0.72318309845462381</v>
      </c>
      <c r="S11">
        <f t="shared" si="0"/>
        <v>0.48480389452956718</v>
      </c>
      <c r="V11" s="1">
        <v>6</v>
      </c>
      <c r="W11">
        <f t="shared" si="4"/>
        <v>4026</v>
      </c>
      <c r="X11">
        <f t="shared" si="1"/>
        <v>2541</v>
      </c>
      <c r="Y11">
        <f t="shared" si="1"/>
        <v>1604</v>
      </c>
      <c r="Z11">
        <f t="shared" si="1"/>
        <v>1013</v>
      </c>
      <c r="AA11">
        <f t="shared" si="1"/>
        <v>639</v>
      </c>
      <c r="AB11">
        <f t="shared" si="1"/>
        <v>404</v>
      </c>
      <c r="AC11">
        <f t="shared" si="1"/>
        <v>255</v>
      </c>
      <c r="AD11">
        <f t="shared" si="1"/>
        <v>161</v>
      </c>
      <c r="AE11">
        <f t="shared" si="1"/>
        <v>102</v>
      </c>
      <c r="AF11">
        <f t="shared" si="1"/>
        <v>64</v>
      </c>
    </row>
    <row r="12" spans="1:32" x14ac:dyDescent="0.25">
      <c r="A12" s="1">
        <v>7</v>
      </c>
      <c r="B12">
        <v>4.4508438192050095E-2</v>
      </c>
      <c r="C12">
        <v>0</v>
      </c>
      <c r="D12">
        <v>0</v>
      </c>
      <c r="E12">
        <v>0</v>
      </c>
      <c r="F12">
        <v>1</v>
      </c>
      <c r="G12" s="2">
        <v>0</v>
      </c>
      <c r="H12">
        <f t="shared" si="2"/>
        <v>22.254219096025047</v>
      </c>
      <c r="J12">
        <f t="shared" si="3"/>
        <v>1.1743153910095789</v>
      </c>
      <c r="K12">
        <f t="shared" si="0"/>
        <v>2.8805411434604493</v>
      </c>
      <c r="L12">
        <f t="shared" si="0"/>
        <v>3.8059275874517695</v>
      </c>
      <c r="M12">
        <f t="shared" si="0"/>
        <v>3.8123181904342909</v>
      </c>
      <c r="N12">
        <f t="shared" si="0"/>
        <v>3.2772517215761265</v>
      </c>
      <c r="O12">
        <f t="shared" si="0"/>
        <v>2.564423549231043</v>
      </c>
      <c r="P12">
        <f t="shared" si="0"/>
        <v>1.886641583504824</v>
      </c>
      <c r="Q12">
        <f t="shared" si="0"/>
        <v>1.3307218946655033</v>
      </c>
      <c r="R12">
        <f t="shared" si="0"/>
        <v>0.91121933895881002</v>
      </c>
      <c r="S12">
        <f t="shared" si="0"/>
        <v>0.61085869573265106</v>
      </c>
      <c r="V12" s="1">
        <v>7</v>
      </c>
      <c r="W12">
        <f t="shared" si="4"/>
        <v>5072</v>
      </c>
      <c r="X12">
        <f t="shared" si="1"/>
        <v>3202</v>
      </c>
      <c r="Y12">
        <f t="shared" si="1"/>
        <v>2021</v>
      </c>
      <c r="Z12">
        <f t="shared" si="1"/>
        <v>1276</v>
      </c>
      <c r="AA12">
        <f t="shared" si="1"/>
        <v>806</v>
      </c>
      <c r="AB12">
        <f t="shared" si="1"/>
        <v>509</v>
      </c>
      <c r="AC12">
        <f t="shared" si="1"/>
        <v>321</v>
      </c>
      <c r="AD12">
        <f t="shared" si="1"/>
        <v>203</v>
      </c>
      <c r="AE12">
        <f t="shared" si="1"/>
        <v>128</v>
      </c>
      <c r="AF12">
        <f t="shared" si="1"/>
        <v>81</v>
      </c>
    </row>
    <row r="13" spans="1:32" x14ac:dyDescent="0.25">
      <c r="A13" s="1">
        <v>8</v>
      </c>
      <c r="B13">
        <v>3.9550040798830378E-2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>
        <f t="shared" si="2"/>
        <v>19.77502039941519</v>
      </c>
      <c r="J13">
        <f t="shared" si="3"/>
        <v>1.0434925041566379</v>
      </c>
      <c r="K13">
        <f t="shared" si="0"/>
        <v>2.5596386746933568</v>
      </c>
      <c r="L13">
        <f t="shared" si="0"/>
        <v>3.3819337967243621</v>
      </c>
      <c r="M13">
        <f t="shared" si="0"/>
        <v>3.3876124639379195</v>
      </c>
      <c r="N13">
        <f t="shared" si="0"/>
        <v>2.9121542916669734</v>
      </c>
      <c r="O13">
        <f t="shared" si="0"/>
        <v>2.2787376982301057</v>
      </c>
      <c r="P13">
        <f t="shared" si="0"/>
        <v>1.6764630400739038</v>
      </c>
      <c r="Q13">
        <f t="shared" si="0"/>
        <v>1.182474770263183</v>
      </c>
      <c r="R13">
        <f t="shared" si="0"/>
        <v>0.8097062825929775</v>
      </c>
      <c r="S13">
        <f t="shared" si="0"/>
        <v>0.54280687707577047</v>
      </c>
      <c r="V13" s="1">
        <v>8</v>
      </c>
      <c r="W13">
        <f t="shared" si="4"/>
        <v>4507</v>
      </c>
      <c r="X13">
        <f t="shared" si="1"/>
        <v>2845</v>
      </c>
      <c r="Y13">
        <f t="shared" si="1"/>
        <v>1796</v>
      </c>
      <c r="Z13">
        <f t="shared" si="1"/>
        <v>1134</v>
      </c>
      <c r="AA13">
        <f t="shared" si="1"/>
        <v>716</v>
      </c>
      <c r="AB13">
        <f t="shared" si="1"/>
        <v>452</v>
      </c>
      <c r="AC13">
        <f t="shared" si="1"/>
        <v>285</v>
      </c>
      <c r="AD13">
        <f t="shared" si="1"/>
        <v>180</v>
      </c>
      <c r="AE13">
        <f t="shared" si="1"/>
        <v>114</v>
      </c>
      <c r="AF13">
        <f t="shared" si="1"/>
        <v>72</v>
      </c>
    </row>
    <row r="14" spans="1:32" x14ac:dyDescent="0.25">
      <c r="A14" s="1">
        <v>9</v>
      </c>
      <c r="B14">
        <v>3.9550040798830378E-2</v>
      </c>
      <c r="C14">
        <v>0</v>
      </c>
      <c r="D14">
        <v>1</v>
      </c>
      <c r="E14" s="2">
        <v>0</v>
      </c>
      <c r="F14" s="2">
        <v>0</v>
      </c>
      <c r="G14" s="2">
        <v>0</v>
      </c>
      <c r="H14">
        <f t="shared" si="2"/>
        <v>19.77502039941519</v>
      </c>
      <c r="J14">
        <f t="shared" si="3"/>
        <v>1.0434925041566379</v>
      </c>
      <c r="K14">
        <f t="shared" si="0"/>
        <v>2.5596386746933568</v>
      </c>
      <c r="L14">
        <f t="shared" si="0"/>
        <v>3.3819337967243621</v>
      </c>
      <c r="M14">
        <f t="shared" si="0"/>
        <v>3.3876124639379195</v>
      </c>
      <c r="N14">
        <f t="shared" si="0"/>
        <v>2.9121542916669734</v>
      </c>
      <c r="O14">
        <f t="shared" si="0"/>
        <v>2.2787376982301057</v>
      </c>
      <c r="P14">
        <f t="shared" si="0"/>
        <v>1.6764630400739038</v>
      </c>
      <c r="Q14">
        <f t="shared" si="0"/>
        <v>1.182474770263183</v>
      </c>
      <c r="R14">
        <f t="shared" si="0"/>
        <v>0.8097062825929775</v>
      </c>
      <c r="S14">
        <f t="shared" si="0"/>
        <v>0.54280687707577047</v>
      </c>
      <c r="V14" s="1">
        <v>9</v>
      </c>
      <c r="W14">
        <f t="shared" si="4"/>
        <v>4507</v>
      </c>
      <c r="X14">
        <f t="shared" si="1"/>
        <v>2845</v>
      </c>
      <c r="Y14">
        <f t="shared" si="1"/>
        <v>1796</v>
      </c>
      <c r="Z14">
        <f t="shared" si="1"/>
        <v>1134</v>
      </c>
      <c r="AA14">
        <f t="shared" si="1"/>
        <v>716</v>
      </c>
      <c r="AB14">
        <f t="shared" si="1"/>
        <v>452</v>
      </c>
      <c r="AC14">
        <f t="shared" si="1"/>
        <v>285</v>
      </c>
      <c r="AD14">
        <f t="shared" si="1"/>
        <v>180</v>
      </c>
      <c r="AE14">
        <f t="shared" si="1"/>
        <v>114</v>
      </c>
      <c r="AF14">
        <f t="shared" si="1"/>
        <v>72</v>
      </c>
    </row>
    <row r="15" spans="1:32" x14ac:dyDescent="0.25">
      <c r="A15" s="1">
        <v>10</v>
      </c>
      <c r="B15">
        <v>7.2687563407675071E-2</v>
      </c>
      <c r="C15">
        <v>0</v>
      </c>
      <c r="D15">
        <v>0</v>
      </c>
      <c r="E15">
        <v>1</v>
      </c>
      <c r="F15" s="2">
        <v>0</v>
      </c>
      <c r="G15" s="2">
        <v>0</v>
      </c>
      <c r="H15">
        <f t="shared" si="2"/>
        <v>36.343781703837536</v>
      </c>
      <c r="J15">
        <f t="shared" si="3"/>
        <v>1.9177964429195318</v>
      </c>
      <c r="K15">
        <f t="shared" si="0"/>
        <v>4.7042656520600339</v>
      </c>
      <c r="L15">
        <f t="shared" si="0"/>
        <v>6.2155315727823766</v>
      </c>
      <c r="M15">
        <f t="shared" si="0"/>
        <v>6.2259681861162557</v>
      </c>
      <c r="N15">
        <f t="shared" si="0"/>
        <v>5.3521411218047641</v>
      </c>
      <c r="O15">
        <f t="shared" si="0"/>
        <v>4.1880080926353616</v>
      </c>
      <c r="P15">
        <f t="shared" si="0"/>
        <v>3.0811096794013753</v>
      </c>
      <c r="Q15">
        <f t="shared" si="0"/>
        <v>2.1732268312608918</v>
      </c>
      <c r="R15">
        <f t="shared" si="0"/>
        <v>1.4881293563497529</v>
      </c>
      <c r="S15">
        <f t="shared" si="0"/>
        <v>0.99760476850719126</v>
      </c>
      <c r="V15" s="1">
        <v>10</v>
      </c>
      <c r="W15">
        <f t="shared" si="4"/>
        <v>8284</v>
      </c>
      <c r="X15">
        <f t="shared" si="1"/>
        <v>5229</v>
      </c>
      <c r="Y15">
        <f t="shared" si="1"/>
        <v>3301</v>
      </c>
      <c r="Z15">
        <f t="shared" si="1"/>
        <v>2084</v>
      </c>
      <c r="AA15">
        <f t="shared" si="1"/>
        <v>1316</v>
      </c>
      <c r="AB15">
        <f t="shared" si="1"/>
        <v>831</v>
      </c>
      <c r="AC15">
        <f t="shared" si="1"/>
        <v>524</v>
      </c>
      <c r="AD15">
        <f t="shared" si="1"/>
        <v>331</v>
      </c>
      <c r="AE15">
        <f t="shared" si="1"/>
        <v>209</v>
      </c>
      <c r="AF15">
        <f t="shared" si="1"/>
        <v>132</v>
      </c>
    </row>
    <row r="16" spans="1:32" x14ac:dyDescent="0.25">
      <c r="A16" s="1">
        <v>11</v>
      </c>
      <c r="B16">
        <v>2.7472177555704705E-2</v>
      </c>
      <c r="C16">
        <v>0</v>
      </c>
      <c r="D16">
        <v>0</v>
      </c>
      <c r="E16">
        <v>1</v>
      </c>
      <c r="F16" s="2">
        <v>0</v>
      </c>
      <c r="G16" s="2">
        <v>0</v>
      </c>
      <c r="H16">
        <f t="shared" si="2"/>
        <v>13.736088777852352</v>
      </c>
      <c r="J16">
        <f t="shared" si="3"/>
        <v>0.72482886928111234</v>
      </c>
      <c r="K16">
        <f t="shared" si="0"/>
        <v>1.7779715704289265</v>
      </c>
      <c r="L16">
        <f t="shared" si="0"/>
        <v>2.3491527156148426</v>
      </c>
      <c r="M16">
        <f t="shared" si="0"/>
        <v>2.3530972211278489</v>
      </c>
      <c r="N16">
        <f t="shared" si="0"/>
        <v>2.0228353284694589</v>
      </c>
      <c r="O16">
        <f t="shared" si="0"/>
        <v>1.5828526439979462</v>
      </c>
      <c r="P16">
        <f t="shared" si="0"/>
        <v>1.1645017140879612</v>
      </c>
      <c r="Q16">
        <f t="shared" si="0"/>
        <v>0.82136847870892671</v>
      </c>
      <c r="R16">
        <f t="shared" si="0"/>
        <v>0.56243670838442539</v>
      </c>
      <c r="S16">
        <f t="shared" si="0"/>
        <v>0.37704352775090288</v>
      </c>
      <c r="V16" s="1">
        <v>11</v>
      </c>
      <c r="W16">
        <f t="shared" si="4"/>
        <v>3131</v>
      </c>
      <c r="X16">
        <f t="shared" si="1"/>
        <v>1976</v>
      </c>
      <c r="Y16">
        <f t="shared" si="1"/>
        <v>1248</v>
      </c>
      <c r="Z16">
        <f t="shared" si="1"/>
        <v>788</v>
      </c>
      <c r="AA16">
        <f t="shared" si="1"/>
        <v>497</v>
      </c>
      <c r="AB16">
        <f t="shared" si="1"/>
        <v>314</v>
      </c>
      <c r="AC16">
        <f t="shared" si="1"/>
        <v>198</v>
      </c>
      <c r="AD16">
        <f t="shared" si="1"/>
        <v>125</v>
      </c>
      <c r="AE16">
        <f t="shared" si="1"/>
        <v>79</v>
      </c>
      <c r="AF16">
        <f t="shared" si="1"/>
        <v>50</v>
      </c>
    </row>
    <row r="17" spans="1:32" x14ac:dyDescent="0.25">
      <c r="A17" s="1">
        <v>12</v>
      </c>
      <c r="B17">
        <v>2.268555840960285E-2</v>
      </c>
      <c r="C17">
        <v>0</v>
      </c>
      <c r="D17">
        <v>0</v>
      </c>
      <c r="E17">
        <v>1</v>
      </c>
      <c r="F17" s="2">
        <v>0</v>
      </c>
      <c r="G17" s="2">
        <v>0</v>
      </c>
      <c r="H17">
        <f t="shared" si="2"/>
        <v>11.342779204801424</v>
      </c>
      <c r="J17">
        <f t="shared" si="3"/>
        <v>0.5985381980624459</v>
      </c>
      <c r="K17">
        <f t="shared" si="0"/>
        <v>1.4681864162312517</v>
      </c>
      <c r="L17">
        <f t="shared" si="0"/>
        <v>1.9398477253977782</v>
      </c>
      <c r="M17">
        <f t="shared" si="0"/>
        <v>1.9431049593768051</v>
      </c>
      <c r="N17">
        <f t="shared" si="0"/>
        <v>1.6703862991549796</v>
      </c>
      <c r="O17">
        <f t="shared" si="0"/>
        <v>1.3070640664141056</v>
      </c>
      <c r="P17">
        <f t="shared" si="0"/>
        <v>0.96160457610100902</v>
      </c>
      <c r="Q17">
        <f t="shared" si="0"/>
        <v>0.67825721356728541</v>
      </c>
      <c r="R17">
        <f t="shared" si="0"/>
        <v>0.46444046067655637</v>
      </c>
      <c r="S17">
        <f t="shared" si="0"/>
        <v>0.31134928981920706</v>
      </c>
      <c r="V17" s="1">
        <v>12</v>
      </c>
      <c r="W17">
        <f t="shared" si="4"/>
        <v>2585</v>
      </c>
      <c r="X17">
        <f t="shared" si="1"/>
        <v>1632</v>
      </c>
      <c r="Y17">
        <f t="shared" si="1"/>
        <v>1030</v>
      </c>
      <c r="Z17">
        <f t="shared" si="1"/>
        <v>650</v>
      </c>
      <c r="AA17">
        <f t="shared" si="1"/>
        <v>411</v>
      </c>
      <c r="AB17">
        <f t="shared" si="1"/>
        <v>259</v>
      </c>
      <c r="AC17">
        <f t="shared" si="1"/>
        <v>164</v>
      </c>
      <c r="AD17">
        <f t="shared" si="1"/>
        <v>103</v>
      </c>
      <c r="AE17">
        <f t="shared" si="1"/>
        <v>65</v>
      </c>
      <c r="AF17">
        <f t="shared" si="1"/>
        <v>41</v>
      </c>
    </row>
    <row r="18" spans="1:32" x14ac:dyDescent="0.25">
      <c r="A18" s="1">
        <v>13</v>
      </c>
      <c r="B18">
        <v>1.3183346932943459E-2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6.5916734664717298</v>
      </c>
      <c r="J18">
        <f t="shared" si="3"/>
        <v>0.34783083471887932</v>
      </c>
      <c r="K18">
        <f t="shared" si="0"/>
        <v>0.85321289156445224</v>
      </c>
      <c r="L18">
        <f t="shared" si="0"/>
        <v>1.1273112655747872</v>
      </c>
      <c r="M18">
        <f t="shared" si="0"/>
        <v>1.129204154645973</v>
      </c>
      <c r="N18">
        <f t="shared" si="0"/>
        <v>0.97071809722232449</v>
      </c>
      <c r="O18">
        <f t="shared" si="0"/>
        <v>0.75957923274336858</v>
      </c>
      <c r="P18">
        <f t="shared" si="0"/>
        <v>0.55882101335796786</v>
      </c>
      <c r="Q18">
        <f t="shared" si="0"/>
        <v>0.39415825675439436</v>
      </c>
      <c r="R18">
        <f t="shared" si="0"/>
        <v>0.26990209419765915</v>
      </c>
      <c r="S18">
        <f t="shared" si="0"/>
        <v>0.18093562569192348</v>
      </c>
      <c r="V18" s="1">
        <v>13</v>
      </c>
      <c r="W18">
        <f t="shared" si="4"/>
        <v>1502</v>
      </c>
      <c r="X18">
        <f t="shared" si="1"/>
        <v>948</v>
      </c>
      <c r="Y18">
        <f t="shared" si="1"/>
        <v>599</v>
      </c>
      <c r="Z18">
        <f t="shared" si="1"/>
        <v>378</v>
      </c>
      <c r="AA18">
        <f t="shared" si="1"/>
        <v>239</v>
      </c>
      <c r="AB18">
        <f t="shared" si="1"/>
        <v>151</v>
      </c>
      <c r="AC18">
        <f t="shared" si="1"/>
        <v>95</v>
      </c>
      <c r="AD18">
        <f t="shared" si="1"/>
        <v>60</v>
      </c>
      <c r="AE18">
        <f t="shared" si="1"/>
        <v>38</v>
      </c>
      <c r="AF18">
        <f t="shared" si="1"/>
        <v>24</v>
      </c>
    </row>
    <row r="19" spans="1:32" x14ac:dyDescent="0.25">
      <c r="A19" s="1">
        <v>14</v>
      </c>
      <c r="B19">
        <v>7.230822668777925E-3</v>
      </c>
      <c r="C19">
        <v>0</v>
      </c>
      <c r="D19">
        <v>1</v>
      </c>
      <c r="E19" s="2">
        <v>0</v>
      </c>
      <c r="F19" s="2">
        <v>0</v>
      </c>
      <c r="G19" s="2">
        <v>0</v>
      </c>
      <c r="H19">
        <f t="shared" si="2"/>
        <v>3.6154113343889627</v>
      </c>
      <c r="J19">
        <f t="shared" si="3"/>
        <v>0.19077879823524227</v>
      </c>
      <c r="K19">
        <f t="shared" si="0"/>
        <v>0.46797153628728388</v>
      </c>
      <c r="L19">
        <f t="shared" si="0"/>
        <v>0.61830943957923556</v>
      </c>
      <c r="M19">
        <f t="shared" si="0"/>
        <v>0.61934765432660055</v>
      </c>
      <c r="N19">
        <f t="shared" si="0"/>
        <v>0.53242097458941695</v>
      </c>
      <c r="O19">
        <f t="shared" si="0"/>
        <v>0.41661520119211515</v>
      </c>
      <c r="P19">
        <f t="shared" si="0"/>
        <v>0.30650302019140346</v>
      </c>
      <c r="Q19">
        <f t="shared" si="0"/>
        <v>0.21618853486315118</v>
      </c>
      <c r="R19">
        <f t="shared" si="0"/>
        <v>0.14803632120142726</v>
      </c>
      <c r="S19">
        <f t="shared" si="0"/>
        <v>9.9239853923086388E-2</v>
      </c>
      <c r="V19" s="1">
        <v>14</v>
      </c>
      <c r="W19">
        <f t="shared" si="4"/>
        <v>824</v>
      </c>
      <c r="X19">
        <f t="shared" si="1"/>
        <v>520</v>
      </c>
      <c r="Y19">
        <f t="shared" si="1"/>
        <v>328</v>
      </c>
      <c r="Z19">
        <f t="shared" si="1"/>
        <v>207</v>
      </c>
      <c r="AA19">
        <f t="shared" si="1"/>
        <v>131</v>
      </c>
      <c r="AB19">
        <f t="shared" si="1"/>
        <v>83</v>
      </c>
      <c r="AC19">
        <f t="shared" si="1"/>
        <v>52</v>
      </c>
      <c r="AD19">
        <f t="shared" si="1"/>
        <v>33</v>
      </c>
      <c r="AE19">
        <f t="shared" si="1"/>
        <v>21</v>
      </c>
      <c r="AF19">
        <f t="shared" si="1"/>
        <v>13</v>
      </c>
    </row>
    <row r="20" spans="1:32" x14ac:dyDescent="0.25">
      <c r="A20" s="1">
        <v>15</v>
      </c>
      <c r="B20">
        <v>6.5916734664717294E-3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3.2958367332358649</v>
      </c>
      <c r="J20">
        <f t="shared" si="3"/>
        <v>0.17391541735943966</v>
      </c>
      <c r="K20">
        <f t="shared" si="0"/>
        <v>0.42660644578222612</v>
      </c>
      <c r="L20">
        <f t="shared" si="0"/>
        <v>0.56365563278739361</v>
      </c>
      <c r="M20">
        <f t="shared" si="0"/>
        <v>0.56460207732298651</v>
      </c>
      <c r="N20">
        <f t="shared" si="0"/>
        <v>0.48535904861116225</v>
      </c>
      <c r="O20">
        <f t="shared" si="0"/>
        <v>0.37978961637168429</v>
      </c>
      <c r="P20">
        <f t="shared" si="0"/>
        <v>0.27941050667898393</v>
      </c>
      <c r="Q20">
        <f t="shared" si="0"/>
        <v>0.19707912837719718</v>
      </c>
      <c r="R20">
        <f t="shared" si="0"/>
        <v>0.13495104709882957</v>
      </c>
      <c r="S20">
        <f t="shared" si="0"/>
        <v>9.046781284596174E-2</v>
      </c>
      <c r="V20" s="1">
        <v>15</v>
      </c>
      <c r="W20">
        <f t="shared" si="4"/>
        <v>751</v>
      </c>
      <c r="X20">
        <f t="shared" si="1"/>
        <v>474</v>
      </c>
      <c r="Y20">
        <f t="shared" si="1"/>
        <v>299</v>
      </c>
      <c r="Z20">
        <f t="shared" si="1"/>
        <v>189</v>
      </c>
      <c r="AA20">
        <f t="shared" si="1"/>
        <v>119</v>
      </c>
      <c r="AB20">
        <f t="shared" si="1"/>
        <v>75</v>
      </c>
      <c r="AC20">
        <f t="shared" si="1"/>
        <v>48</v>
      </c>
      <c r="AD20">
        <f t="shared" si="1"/>
        <v>30</v>
      </c>
      <c r="AE20">
        <f t="shared" si="1"/>
        <v>19</v>
      </c>
      <c r="AF20">
        <f t="shared" si="1"/>
        <v>12</v>
      </c>
    </row>
    <row r="21" spans="1:32" x14ac:dyDescent="0.25">
      <c r="A21" s="1">
        <v>16</v>
      </c>
      <c r="B21">
        <v>5.2733387731773836E-2</v>
      </c>
      <c r="C21">
        <v>0</v>
      </c>
      <c r="D21">
        <v>1</v>
      </c>
      <c r="E21" s="2">
        <v>0</v>
      </c>
      <c r="F21" s="2">
        <v>0</v>
      </c>
      <c r="G21" s="2">
        <v>0</v>
      </c>
      <c r="H21">
        <f t="shared" si="2"/>
        <v>26.366693865886919</v>
      </c>
      <c r="J21">
        <f t="shared" si="3"/>
        <v>1.3913233388755173</v>
      </c>
      <c r="K21">
        <f t="shared" si="0"/>
        <v>3.4128515662578089</v>
      </c>
      <c r="L21">
        <f t="shared" si="0"/>
        <v>4.5092450622991489</v>
      </c>
      <c r="M21">
        <f t="shared" si="0"/>
        <v>4.5168166185838921</v>
      </c>
      <c r="N21">
        <f t="shared" si="0"/>
        <v>3.882872388889298</v>
      </c>
      <c r="O21">
        <f t="shared" si="0"/>
        <v>3.0383169309734743</v>
      </c>
      <c r="P21">
        <f t="shared" si="0"/>
        <v>2.2352840534318714</v>
      </c>
      <c r="Q21">
        <f t="shared" si="0"/>
        <v>1.5766330270175775</v>
      </c>
      <c r="R21">
        <f t="shared" si="0"/>
        <v>1.0796083767906366</v>
      </c>
      <c r="S21">
        <f t="shared" si="0"/>
        <v>0.72374250276769392</v>
      </c>
      <c r="V21" s="1">
        <v>16</v>
      </c>
      <c r="W21">
        <f t="shared" si="4"/>
        <v>6010</v>
      </c>
      <c r="X21">
        <f t="shared" si="1"/>
        <v>3794</v>
      </c>
      <c r="Y21">
        <f t="shared" si="1"/>
        <v>2395</v>
      </c>
      <c r="Z21">
        <f t="shared" si="1"/>
        <v>1512</v>
      </c>
      <c r="AA21">
        <f t="shared" si="1"/>
        <v>954</v>
      </c>
      <c r="AB21">
        <f t="shared" si="1"/>
        <v>603</v>
      </c>
      <c r="AC21">
        <f t="shared" si="1"/>
        <v>380</v>
      </c>
      <c r="AD21">
        <f t="shared" si="1"/>
        <v>240</v>
      </c>
      <c r="AE21">
        <f t="shared" si="1"/>
        <v>152</v>
      </c>
      <c r="AF21">
        <f t="shared" si="1"/>
        <v>96</v>
      </c>
    </row>
    <row r="22" spans="1:32" x14ac:dyDescent="0.25">
      <c r="A22" s="1">
        <v>17</v>
      </c>
      <c r="B22">
        <v>0.10016909476626723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50.084547383133618</v>
      </c>
      <c r="J22">
        <f t="shared" si="3"/>
        <v>2.6428721039359062</v>
      </c>
      <c r="K22">
        <f t="shared" si="3"/>
        <v>6.4828425911597032</v>
      </c>
      <c r="L22">
        <f t="shared" si="3"/>
        <v>8.5654841344017765</v>
      </c>
      <c r="M22">
        <f t="shared" si="3"/>
        <v>8.5798665962847931</v>
      </c>
      <c r="N22">
        <f t="shared" si="3"/>
        <v>7.3756651908335735</v>
      </c>
      <c r="O22">
        <f t="shared" si="3"/>
        <v>5.7713996706730955</v>
      </c>
      <c r="P22">
        <f t="shared" si="3"/>
        <v>4.2460078862490969</v>
      </c>
      <c r="Q22">
        <f t="shared" si="3"/>
        <v>2.9948749717779237</v>
      </c>
      <c r="R22">
        <f t="shared" si="3"/>
        <v>2.0507575647379999</v>
      </c>
      <c r="S22">
        <f t="shared" si="3"/>
        <v>1.3747766730797504</v>
      </c>
      <c r="V22" s="1">
        <v>17</v>
      </c>
      <c r="W22">
        <f t="shared" si="4"/>
        <v>11415</v>
      </c>
      <c r="X22">
        <f t="shared" si="4"/>
        <v>7206</v>
      </c>
      <c r="Y22">
        <f t="shared" si="4"/>
        <v>4549</v>
      </c>
      <c r="Z22">
        <f t="shared" si="4"/>
        <v>2872</v>
      </c>
      <c r="AA22">
        <f t="shared" si="4"/>
        <v>1813</v>
      </c>
      <c r="AB22">
        <f t="shared" si="4"/>
        <v>1144</v>
      </c>
      <c r="AC22">
        <f t="shared" si="4"/>
        <v>723</v>
      </c>
      <c r="AD22">
        <f t="shared" si="4"/>
        <v>456</v>
      </c>
      <c r="AE22">
        <f t="shared" si="4"/>
        <v>288</v>
      </c>
      <c r="AF22">
        <f t="shared" si="4"/>
        <v>182</v>
      </c>
    </row>
    <row r="23" spans="1:32" x14ac:dyDescent="0.25">
      <c r="A23" s="1">
        <v>18</v>
      </c>
      <c r="B23">
        <v>2.6366693865886918E-2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13.18334693294346</v>
      </c>
      <c r="J23">
        <f t="shared" si="3"/>
        <v>0.69566166943775865</v>
      </c>
      <c r="K23">
        <f t="shared" si="3"/>
        <v>1.7064257831289045</v>
      </c>
      <c r="L23">
        <f t="shared" si="3"/>
        <v>2.2546225311495744</v>
      </c>
      <c r="M23">
        <f t="shared" si="3"/>
        <v>2.258408309291946</v>
      </c>
      <c r="N23">
        <f t="shared" si="3"/>
        <v>1.941436194444649</v>
      </c>
      <c r="O23">
        <f t="shared" si="3"/>
        <v>1.5191584654867372</v>
      </c>
      <c r="P23">
        <f t="shared" si="3"/>
        <v>1.1176420267159357</v>
      </c>
      <c r="Q23">
        <f t="shared" si="3"/>
        <v>0.78831651350878873</v>
      </c>
      <c r="R23">
        <f t="shared" si="3"/>
        <v>0.5398041883953183</v>
      </c>
      <c r="S23">
        <f t="shared" si="3"/>
        <v>0.36187125138384696</v>
      </c>
      <c r="V23" s="1">
        <v>18</v>
      </c>
      <c r="W23">
        <f t="shared" si="4"/>
        <v>3005</v>
      </c>
      <c r="X23">
        <f t="shared" si="4"/>
        <v>1897</v>
      </c>
      <c r="Y23">
        <f t="shared" si="4"/>
        <v>1197</v>
      </c>
      <c r="Z23">
        <f t="shared" si="4"/>
        <v>756</v>
      </c>
      <c r="AA23">
        <f t="shared" si="4"/>
        <v>477</v>
      </c>
      <c r="AB23">
        <f t="shared" si="4"/>
        <v>301</v>
      </c>
      <c r="AC23">
        <f t="shared" si="4"/>
        <v>190</v>
      </c>
      <c r="AD23">
        <f t="shared" si="4"/>
        <v>120</v>
      </c>
      <c r="AE23">
        <f t="shared" si="4"/>
        <v>76</v>
      </c>
      <c r="AF23">
        <f t="shared" si="4"/>
        <v>48</v>
      </c>
    </row>
    <row r="24" spans="1:32" x14ac:dyDescent="0.25">
      <c r="A24" s="1">
        <v>19</v>
      </c>
      <c r="B24">
        <v>5.2733387731773836E-2</v>
      </c>
      <c r="C24">
        <v>0</v>
      </c>
      <c r="D24">
        <v>1</v>
      </c>
      <c r="E24" s="2">
        <v>0</v>
      </c>
      <c r="F24" s="2">
        <v>0</v>
      </c>
      <c r="G24" s="2">
        <v>0</v>
      </c>
      <c r="H24">
        <f t="shared" si="2"/>
        <v>26.366693865886919</v>
      </c>
      <c r="J24">
        <f t="shared" si="3"/>
        <v>1.3913233388755173</v>
      </c>
      <c r="K24">
        <f t="shared" si="3"/>
        <v>3.4128515662578089</v>
      </c>
      <c r="L24">
        <f t="shared" si="3"/>
        <v>4.5092450622991489</v>
      </c>
      <c r="M24">
        <f t="shared" si="3"/>
        <v>4.5168166185838921</v>
      </c>
      <c r="N24">
        <f t="shared" si="3"/>
        <v>3.882872388889298</v>
      </c>
      <c r="O24">
        <f t="shared" si="3"/>
        <v>3.0383169309734743</v>
      </c>
      <c r="P24">
        <f t="shared" si="3"/>
        <v>2.2352840534318714</v>
      </c>
      <c r="Q24">
        <f t="shared" si="3"/>
        <v>1.5766330270175775</v>
      </c>
      <c r="R24">
        <f t="shared" si="3"/>
        <v>1.0796083767906366</v>
      </c>
      <c r="S24">
        <f t="shared" si="3"/>
        <v>0.72374250276769392</v>
      </c>
      <c r="V24" s="1">
        <v>19</v>
      </c>
      <c r="W24">
        <f t="shared" si="4"/>
        <v>6010</v>
      </c>
      <c r="X24">
        <f t="shared" si="4"/>
        <v>3794</v>
      </c>
      <c r="Y24">
        <f t="shared" si="4"/>
        <v>2395</v>
      </c>
      <c r="Z24">
        <f t="shared" si="4"/>
        <v>1512</v>
      </c>
      <c r="AA24">
        <f t="shared" si="4"/>
        <v>954</v>
      </c>
      <c r="AB24">
        <f t="shared" si="4"/>
        <v>603</v>
      </c>
      <c r="AC24">
        <f t="shared" si="4"/>
        <v>380</v>
      </c>
      <c r="AD24">
        <f t="shared" si="4"/>
        <v>240</v>
      </c>
      <c r="AE24">
        <f t="shared" si="4"/>
        <v>152</v>
      </c>
      <c r="AF24">
        <f t="shared" si="4"/>
        <v>96</v>
      </c>
    </row>
    <row r="25" spans="1:32" x14ac:dyDescent="0.25">
      <c r="A25" s="1">
        <v>20</v>
      </c>
      <c r="B25">
        <v>3.7151129274704799E-2</v>
      </c>
      <c r="C25">
        <v>0</v>
      </c>
      <c r="D25">
        <v>0</v>
      </c>
      <c r="E25">
        <v>0</v>
      </c>
      <c r="F25">
        <v>1</v>
      </c>
      <c r="G25" s="2">
        <v>0</v>
      </c>
      <c r="H25">
        <f t="shared" si="2"/>
        <v>18.5755646373524</v>
      </c>
      <c r="J25">
        <f t="shared" si="3"/>
        <v>0.98019936607132785</v>
      </c>
      <c r="K25">
        <f t="shared" si="3"/>
        <v>2.4043835449818087</v>
      </c>
      <c r="L25">
        <f t="shared" si="3"/>
        <v>3.176802277390208</v>
      </c>
      <c r="M25">
        <f t="shared" si="3"/>
        <v>3.1821365044983918</v>
      </c>
      <c r="N25">
        <f t="shared" si="3"/>
        <v>2.735517293342606</v>
      </c>
      <c r="O25">
        <f t="shared" si="3"/>
        <v>2.1405206442313838</v>
      </c>
      <c r="P25">
        <f t="shared" si="3"/>
        <v>1.5747770133246513</v>
      </c>
      <c r="Q25">
        <f t="shared" si="3"/>
        <v>1.1107516494755052</v>
      </c>
      <c r="R25">
        <f t="shared" si="3"/>
        <v>0.7605934702358631</v>
      </c>
      <c r="S25">
        <f t="shared" si="3"/>
        <v>0.509882873800654</v>
      </c>
      <c r="V25" s="1">
        <v>20</v>
      </c>
      <c r="W25">
        <f t="shared" si="4"/>
        <v>4234</v>
      </c>
      <c r="X25">
        <f t="shared" si="4"/>
        <v>2673</v>
      </c>
      <c r="Y25">
        <f t="shared" si="4"/>
        <v>1687</v>
      </c>
      <c r="Z25">
        <f t="shared" si="4"/>
        <v>1065</v>
      </c>
      <c r="AA25">
        <f t="shared" si="4"/>
        <v>672</v>
      </c>
      <c r="AB25">
        <f t="shared" si="4"/>
        <v>424</v>
      </c>
      <c r="AC25">
        <f t="shared" si="4"/>
        <v>268</v>
      </c>
      <c r="AD25">
        <f t="shared" si="4"/>
        <v>169</v>
      </c>
      <c r="AE25">
        <f t="shared" si="4"/>
        <v>107</v>
      </c>
      <c r="AF25">
        <f t="shared" si="4"/>
        <v>67</v>
      </c>
    </row>
    <row r="26" spans="1:32" x14ac:dyDescent="0.25">
      <c r="A26" s="1">
        <v>21</v>
      </c>
      <c r="B26">
        <v>0.1145718983598861</v>
      </c>
      <c r="C26">
        <v>0</v>
      </c>
      <c r="D26">
        <v>0</v>
      </c>
      <c r="E26">
        <v>0</v>
      </c>
      <c r="F26">
        <v>1</v>
      </c>
      <c r="G26" s="2">
        <v>0</v>
      </c>
      <c r="H26">
        <f t="shared" si="2"/>
        <v>57.285949179943046</v>
      </c>
      <c r="J26">
        <f t="shared" si="3"/>
        <v>3.0228772135444411</v>
      </c>
      <c r="K26">
        <f t="shared" si="3"/>
        <v>7.4149774855269808</v>
      </c>
      <c r="L26">
        <f t="shared" si="3"/>
        <v>9.7970714414440287</v>
      </c>
      <c r="M26">
        <f t="shared" si="3"/>
        <v>9.8135218842165308</v>
      </c>
      <c r="N26">
        <f t="shared" si="3"/>
        <v>8.4361744962609926</v>
      </c>
      <c r="O26">
        <f t="shared" si="3"/>
        <v>6.6012398135928452</v>
      </c>
      <c r="P26">
        <f t="shared" si="3"/>
        <v>4.8565197191182978</v>
      </c>
      <c r="Q26">
        <f t="shared" si="3"/>
        <v>3.4254927796617998</v>
      </c>
      <c r="R26">
        <f t="shared" si="3"/>
        <v>2.3456255426504469</v>
      </c>
      <c r="S26">
        <f t="shared" si="3"/>
        <v>1.5724488039266833</v>
      </c>
      <c r="V26" s="1">
        <v>21</v>
      </c>
      <c r="W26">
        <f t="shared" si="4"/>
        <v>13057</v>
      </c>
      <c r="X26">
        <f t="shared" si="4"/>
        <v>8243</v>
      </c>
      <c r="Y26">
        <f t="shared" si="4"/>
        <v>5203</v>
      </c>
      <c r="Z26">
        <f t="shared" si="4"/>
        <v>3285</v>
      </c>
      <c r="AA26">
        <f t="shared" si="4"/>
        <v>2074</v>
      </c>
      <c r="AB26">
        <f t="shared" si="4"/>
        <v>1309</v>
      </c>
      <c r="AC26">
        <f t="shared" si="4"/>
        <v>826</v>
      </c>
      <c r="AD26">
        <f t="shared" si="4"/>
        <v>522</v>
      </c>
      <c r="AE26">
        <f t="shared" si="4"/>
        <v>329</v>
      </c>
      <c r="AF26">
        <f t="shared" si="4"/>
        <v>208</v>
      </c>
    </row>
    <row r="27" spans="1:32" x14ac:dyDescent="0.25">
      <c r="A27" s="1">
        <v>22</v>
      </c>
      <c r="B27">
        <v>5.1359542038181348E-2</v>
      </c>
      <c r="C27">
        <v>0</v>
      </c>
      <c r="D27">
        <v>0</v>
      </c>
      <c r="E27">
        <v>0</v>
      </c>
      <c r="F27">
        <v>1</v>
      </c>
      <c r="G27" s="2">
        <v>0</v>
      </c>
      <c r="H27">
        <f t="shared" si="2"/>
        <v>25.679771019090673</v>
      </c>
      <c r="J27">
        <f t="shared" si="3"/>
        <v>1.3550756472378884</v>
      </c>
      <c r="K27">
        <f t="shared" si="3"/>
        <v>3.3239376612566223</v>
      </c>
      <c r="L27">
        <f t="shared" si="3"/>
        <v>4.3917671763400001</v>
      </c>
      <c r="M27">
        <f t="shared" si="3"/>
        <v>4.3991414733466465</v>
      </c>
      <c r="N27">
        <f t="shared" si="3"/>
        <v>3.7817131852102492</v>
      </c>
      <c r="O27">
        <f t="shared" si="3"/>
        <v>2.959160654259017</v>
      </c>
      <c r="P27">
        <f t="shared" si="3"/>
        <v>2.177048929483766</v>
      </c>
      <c r="Q27">
        <f t="shared" si="3"/>
        <v>1.5355575227173166</v>
      </c>
      <c r="R27">
        <f t="shared" si="3"/>
        <v>1.0514816930515887</v>
      </c>
      <c r="S27">
        <f t="shared" si="3"/>
        <v>0.70488707618757795</v>
      </c>
      <c r="V27" s="1">
        <v>22</v>
      </c>
      <c r="W27">
        <f t="shared" si="4"/>
        <v>5853</v>
      </c>
      <c r="X27">
        <f t="shared" si="4"/>
        <v>3695</v>
      </c>
      <c r="Y27">
        <f t="shared" si="4"/>
        <v>2333</v>
      </c>
      <c r="Z27">
        <f t="shared" si="4"/>
        <v>1472</v>
      </c>
      <c r="AA27">
        <f t="shared" si="4"/>
        <v>930</v>
      </c>
      <c r="AB27">
        <f t="shared" si="4"/>
        <v>587</v>
      </c>
      <c r="AC27">
        <f t="shared" si="4"/>
        <v>370</v>
      </c>
      <c r="AD27">
        <f t="shared" si="4"/>
        <v>234</v>
      </c>
      <c r="AE27">
        <f t="shared" si="4"/>
        <v>148</v>
      </c>
      <c r="AF27">
        <f t="shared" si="4"/>
        <v>93</v>
      </c>
    </row>
    <row r="28" spans="1:32" x14ac:dyDescent="0.25">
      <c r="A28" s="1">
        <v>23</v>
      </c>
      <c r="B28">
        <v>4.110782174300677E-2</v>
      </c>
      <c r="C28">
        <v>0</v>
      </c>
      <c r="D28">
        <v>0</v>
      </c>
      <c r="E28">
        <v>0</v>
      </c>
      <c r="F28">
        <v>1</v>
      </c>
      <c r="G28" s="2">
        <v>0</v>
      </c>
      <c r="H28">
        <f t="shared" si="2"/>
        <v>20.553910871503383</v>
      </c>
      <c r="J28">
        <f t="shared" si="3"/>
        <v>1.0845931631075176</v>
      </c>
      <c r="K28">
        <f t="shared" si="3"/>
        <v>2.6604566832434799</v>
      </c>
      <c r="L28">
        <f t="shared" si="3"/>
        <v>3.5151400315750503</v>
      </c>
      <c r="M28">
        <f t="shared" si="3"/>
        <v>3.5210423678264879</v>
      </c>
      <c r="N28">
        <f t="shared" si="3"/>
        <v>3.0268570421681678</v>
      </c>
      <c r="O28">
        <f t="shared" si="3"/>
        <v>2.3684916932040934</v>
      </c>
      <c r="P28">
        <f t="shared" si="3"/>
        <v>1.7424948854195694</v>
      </c>
      <c r="Q28">
        <f t="shared" si="3"/>
        <v>1.2290496062653702</v>
      </c>
      <c r="R28">
        <f t="shared" si="3"/>
        <v>0.84159866479857415</v>
      </c>
      <c r="S28">
        <f t="shared" si="3"/>
        <v>0.56418673389507201</v>
      </c>
      <c r="V28" s="1">
        <v>23</v>
      </c>
      <c r="W28">
        <f t="shared" si="4"/>
        <v>4685</v>
      </c>
      <c r="X28">
        <f t="shared" si="4"/>
        <v>2957</v>
      </c>
      <c r="Y28">
        <f t="shared" si="4"/>
        <v>1867</v>
      </c>
      <c r="Z28">
        <f t="shared" si="4"/>
        <v>1179</v>
      </c>
      <c r="AA28">
        <f t="shared" si="4"/>
        <v>744</v>
      </c>
      <c r="AB28">
        <f t="shared" si="4"/>
        <v>470</v>
      </c>
      <c r="AC28">
        <f t="shared" si="4"/>
        <v>297</v>
      </c>
      <c r="AD28">
        <f t="shared" si="4"/>
        <v>187</v>
      </c>
      <c r="AE28">
        <f t="shared" si="4"/>
        <v>118</v>
      </c>
      <c r="AF28">
        <f t="shared" si="4"/>
        <v>75</v>
      </c>
    </row>
    <row r="29" spans="1:32" x14ac:dyDescent="0.25">
      <c r="A29" s="1">
        <v>24</v>
      </c>
      <c r="B29">
        <v>7.3764688345312204E-2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2"/>
        <v>36.882344172656104</v>
      </c>
      <c r="J29">
        <f t="shared" si="3"/>
        <v>1.9462154224139292</v>
      </c>
      <c r="K29">
        <f t="shared" si="3"/>
        <v>4.7739760895757959</v>
      </c>
      <c r="L29">
        <f t="shared" si="3"/>
        <v>6.3076367933159894</v>
      </c>
      <c r="M29">
        <f t="shared" si="3"/>
        <v>6.3182280622189833</v>
      </c>
      <c r="N29">
        <f t="shared" si="3"/>
        <v>5.4314521401108253</v>
      </c>
      <c r="O29">
        <f t="shared" si="3"/>
        <v>4.2500683371135439</v>
      </c>
      <c r="P29">
        <f t="shared" si="3"/>
        <v>3.1267672845774483</v>
      </c>
      <c r="Q29">
        <f t="shared" si="3"/>
        <v>2.2054309210026877</v>
      </c>
      <c r="R29">
        <f t="shared" si="3"/>
        <v>1.5101812888263473</v>
      </c>
      <c r="S29">
        <f t="shared" si="3"/>
        <v>1.0123878335005538</v>
      </c>
      <c r="V29" s="1">
        <v>24</v>
      </c>
      <c r="W29">
        <f t="shared" si="4"/>
        <v>8406</v>
      </c>
      <c r="X29">
        <f t="shared" si="4"/>
        <v>5307</v>
      </c>
      <c r="Y29">
        <f t="shared" si="4"/>
        <v>3350</v>
      </c>
      <c r="Z29">
        <f t="shared" si="4"/>
        <v>2115</v>
      </c>
      <c r="AA29">
        <f t="shared" si="4"/>
        <v>1335</v>
      </c>
      <c r="AB29">
        <f t="shared" si="4"/>
        <v>843</v>
      </c>
      <c r="AC29">
        <f t="shared" si="4"/>
        <v>532</v>
      </c>
      <c r="AD29">
        <f t="shared" si="4"/>
        <v>336</v>
      </c>
      <c r="AE29">
        <f t="shared" si="4"/>
        <v>212</v>
      </c>
      <c r="AF29">
        <f t="shared" si="4"/>
        <v>134</v>
      </c>
    </row>
    <row r="30" spans="1:32" x14ac:dyDescent="0.25">
      <c r="A30" s="1">
        <v>25</v>
      </c>
      <c r="B30">
        <v>5.4440642518174917E-2</v>
      </c>
      <c r="C30">
        <v>0</v>
      </c>
      <c r="D30">
        <v>0</v>
      </c>
      <c r="E30">
        <v>0</v>
      </c>
      <c r="F30">
        <v>0</v>
      </c>
      <c r="G30">
        <v>1</v>
      </c>
      <c r="H30">
        <f t="shared" si="2"/>
        <v>27.220321259087459</v>
      </c>
      <c r="J30">
        <f t="shared" si="3"/>
        <v>1.4363677316577304</v>
      </c>
      <c r="K30">
        <f t="shared" si="3"/>
        <v>3.5233433708315425</v>
      </c>
      <c r="L30">
        <f t="shared" si="3"/>
        <v>4.6552328424664955</v>
      </c>
      <c r="M30">
        <f t="shared" si="3"/>
        <v>4.6630495295168437</v>
      </c>
      <c r="N30">
        <f t="shared" si="3"/>
        <v>4.0085812188365457</v>
      </c>
      <c r="O30">
        <f t="shared" si="3"/>
        <v>3.1366830960564438</v>
      </c>
      <c r="P30">
        <f t="shared" si="3"/>
        <v>2.3076518561339947</v>
      </c>
      <c r="Q30">
        <f t="shared" si="3"/>
        <v>1.62767686086844</v>
      </c>
      <c r="R30">
        <f t="shared" si="3"/>
        <v>1.1145609305330533</v>
      </c>
      <c r="S30">
        <f t="shared" si="3"/>
        <v>0.74717382218636919</v>
      </c>
      <c r="V30" s="1">
        <v>25</v>
      </c>
      <c r="W30">
        <f t="shared" si="4"/>
        <v>6204</v>
      </c>
      <c r="X30">
        <f t="shared" si="4"/>
        <v>3917</v>
      </c>
      <c r="Y30">
        <f t="shared" si="4"/>
        <v>2472</v>
      </c>
      <c r="Z30">
        <f t="shared" si="4"/>
        <v>1561</v>
      </c>
      <c r="AA30">
        <f t="shared" si="4"/>
        <v>985</v>
      </c>
      <c r="AB30">
        <f t="shared" si="4"/>
        <v>622</v>
      </c>
      <c r="AC30">
        <f t="shared" si="4"/>
        <v>393</v>
      </c>
      <c r="AD30">
        <f t="shared" si="4"/>
        <v>248</v>
      </c>
      <c r="AE30">
        <f t="shared" si="4"/>
        <v>156</v>
      </c>
      <c r="AF30">
        <f t="shared" si="4"/>
        <v>99</v>
      </c>
    </row>
    <row r="32" spans="1:32" x14ac:dyDescent="0.25">
      <c r="I32" t="s">
        <v>25</v>
      </c>
      <c r="J32">
        <v>2</v>
      </c>
      <c r="K32">
        <v>4</v>
      </c>
      <c r="L32">
        <v>6</v>
      </c>
      <c r="M32">
        <v>8</v>
      </c>
      <c r="N32">
        <v>10</v>
      </c>
      <c r="O32">
        <v>12</v>
      </c>
      <c r="P32">
        <v>14</v>
      </c>
      <c r="Q32">
        <v>16</v>
      </c>
      <c r="R32">
        <v>18</v>
      </c>
      <c r="S32">
        <v>20</v>
      </c>
      <c r="V32" s="1" t="s">
        <v>26</v>
      </c>
      <c r="W32">
        <f>ROUND((274*(J$34*$O$42)),0)</f>
        <v>1719</v>
      </c>
      <c r="X32">
        <f t="shared" ref="X32:AF32" si="5">ROUND((274*(K$34*$O$42)),0)</f>
        <v>6680</v>
      </c>
      <c r="Y32">
        <f t="shared" si="5"/>
        <v>13981</v>
      </c>
      <c r="Z32">
        <f t="shared" si="5"/>
        <v>22184</v>
      </c>
      <c r="AA32">
        <f t="shared" si="5"/>
        <v>30209</v>
      </c>
      <c r="AB32">
        <f t="shared" si="5"/>
        <v>37444</v>
      </c>
      <c r="AC32">
        <f t="shared" si="5"/>
        <v>43638</v>
      </c>
      <c r="AD32">
        <f t="shared" si="5"/>
        <v>48757</v>
      </c>
      <c r="AE32">
        <f t="shared" si="5"/>
        <v>52887</v>
      </c>
      <c r="AF32">
        <f t="shared" si="5"/>
        <v>56162</v>
      </c>
    </row>
    <row r="33" spans="1:41" x14ac:dyDescent="0.25">
      <c r="I33" t="s">
        <v>27</v>
      </c>
      <c r="J33">
        <f>($I$42*(1-(EXP(-$J$42*(J32-$K$42)))))</f>
        <v>24.376241212093149</v>
      </c>
      <c r="K33">
        <f t="shared" ref="K33:S33" si="6">($I$42*(1-(EXP(-$J$42*(K32-$K$42)))))</f>
        <v>37.569721455774129</v>
      </c>
      <c r="L33">
        <f t="shared" si="6"/>
        <v>47.541139317165545</v>
      </c>
      <c r="M33">
        <f t="shared" si="6"/>
        <v>55.077374816066396</v>
      </c>
      <c r="N33">
        <f t="shared" si="6"/>
        <v>60.773139077917129</v>
      </c>
      <c r="O33">
        <f t="shared" si="6"/>
        <v>65.077905102188495</v>
      </c>
      <c r="P33">
        <f t="shared" si="6"/>
        <v>68.331377274103787</v>
      </c>
      <c r="Q33">
        <f t="shared" si="6"/>
        <v>70.790298644916021</v>
      </c>
      <c r="R33">
        <f t="shared" si="6"/>
        <v>72.648711438493919</v>
      </c>
      <c r="S33">
        <f t="shared" si="6"/>
        <v>74.053269612793429</v>
      </c>
      <c r="V33" s="1" t="s">
        <v>28</v>
      </c>
      <c r="W33">
        <f>ROUND((726*(J$34*$O$42)),0)</f>
        <v>4555</v>
      </c>
      <c r="X33">
        <f t="shared" ref="X33:AF33" si="7">ROUND((726*(K$34*$O$42)),0)</f>
        <v>17699</v>
      </c>
      <c r="Y33">
        <f t="shared" si="7"/>
        <v>37044</v>
      </c>
      <c r="Z33">
        <f t="shared" si="7"/>
        <v>58779</v>
      </c>
      <c r="AA33">
        <f t="shared" si="7"/>
        <v>80042</v>
      </c>
      <c r="AB33">
        <f t="shared" si="7"/>
        <v>99214</v>
      </c>
      <c r="AC33">
        <f t="shared" si="7"/>
        <v>115624</v>
      </c>
      <c r="AD33">
        <f t="shared" si="7"/>
        <v>129188</v>
      </c>
      <c r="AE33">
        <f t="shared" si="7"/>
        <v>140130</v>
      </c>
      <c r="AF33">
        <f t="shared" si="7"/>
        <v>148808</v>
      </c>
    </row>
    <row r="34" spans="1:41" x14ac:dyDescent="0.25">
      <c r="I34" t="s">
        <v>29</v>
      </c>
      <c r="J34">
        <f>($L$42*(J33^$M$42))</f>
        <v>231.51762796106826</v>
      </c>
      <c r="K34">
        <f t="shared" ref="K34:S34" si="8">($L$42*(K33^$M$42))</f>
        <v>899.59877558385688</v>
      </c>
      <c r="L34">
        <f t="shared" si="8"/>
        <v>1882.8284658122811</v>
      </c>
      <c r="M34">
        <f t="shared" si="8"/>
        <v>2987.5476279601644</v>
      </c>
      <c r="N34">
        <f t="shared" si="8"/>
        <v>4068.2811480682094</v>
      </c>
      <c r="O34">
        <f t="shared" si="8"/>
        <v>5042.7376681054029</v>
      </c>
      <c r="P34">
        <f t="shared" si="8"/>
        <v>5876.8077510090825</v>
      </c>
      <c r="Q34">
        <f t="shared" si="8"/>
        <v>6566.2111682542463</v>
      </c>
      <c r="R34">
        <f t="shared" si="8"/>
        <v>7122.3929899001751</v>
      </c>
      <c r="S34">
        <f t="shared" si="8"/>
        <v>7563.4375765147242</v>
      </c>
      <c r="V34" t="s">
        <v>30</v>
      </c>
    </row>
    <row r="35" spans="1:41" x14ac:dyDescent="0.25">
      <c r="H35">
        <v>100</v>
      </c>
      <c r="I35" t="s">
        <v>31</v>
      </c>
      <c r="J35">
        <f>($H$35*(EXP(-$N$42*J32)))</f>
        <v>63.128364550692595</v>
      </c>
      <c r="K35">
        <f t="shared" ref="K35:S35" si="9">($H$35*(EXP(-$N$42*K32)))</f>
        <v>39.851904108451414</v>
      </c>
      <c r="L35">
        <f t="shared" si="9"/>
        <v>25.157855305975644</v>
      </c>
      <c r="M35">
        <f t="shared" si="9"/>
        <v>15.881742610692068</v>
      </c>
      <c r="N35">
        <f t="shared" si="9"/>
        <v>10.025884372280371</v>
      </c>
      <c r="O35">
        <f t="shared" si="9"/>
        <v>6.3291768359640708</v>
      </c>
      <c r="P35">
        <f t="shared" si="9"/>
        <v>3.9955058260653895</v>
      </c>
      <c r="Q35">
        <f t="shared" si="9"/>
        <v>2.5222974835227214</v>
      </c>
      <c r="R35">
        <f t="shared" si="9"/>
        <v>1.5922851504511684</v>
      </c>
      <c r="S35">
        <f t="shared" si="9"/>
        <v>1.0051835744633575</v>
      </c>
      <c r="W35">
        <f>SUM(W32:W33)</f>
        <v>6274</v>
      </c>
      <c r="X35">
        <f t="shared" ref="X35:AF35" si="10">SUM(X32:X33)</f>
        <v>24379</v>
      </c>
      <c r="Y35">
        <f t="shared" si="10"/>
        <v>51025</v>
      </c>
      <c r="Z35">
        <f t="shared" si="10"/>
        <v>80963</v>
      </c>
      <c r="AA35">
        <f t="shared" si="10"/>
        <v>110251</v>
      </c>
      <c r="AB35">
        <f t="shared" si="10"/>
        <v>136658</v>
      </c>
      <c r="AC35">
        <f t="shared" si="10"/>
        <v>159262</v>
      </c>
      <c r="AD35">
        <f t="shared" si="10"/>
        <v>177945</v>
      </c>
      <c r="AE35">
        <f t="shared" si="10"/>
        <v>193017</v>
      </c>
      <c r="AF35">
        <f t="shared" si="10"/>
        <v>204970</v>
      </c>
      <c r="AG35" s="8">
        <f>(X35-W35)/(2*364)</f>
        <v>24.869505494505493</v>
      </c>
      <c r="AH35" s="8">
        <f t="shared" ref="AH35:AO35" si="11">(Y35-X35)/(2*364)</f>
        <v>36.60164835164835</v>
      </c>
      <c r="AI35" s="8">
        <f t="shared" si="11"/>
        <v>41.123626373626372</v>
      </c>
      <c r="AJ35" s="8">
        <f t="shared" si="11"/>
        <v>40.230769230769234</v>
      </c>
      <c r="AK35" s="8">
        <f t="shared" si="11"/>
        <v>36.27335164835165</v>
      </c>
      <c r="AL35" s="8">
        <f t="shared" si="11"/>
        <v>31.049450549450551</v>
      </c>
      <c r="AM35" s="8">
        <f t="shared" si="11"/>
        <v>25.66346153846154</v>
      </c>
      <c r="AN35" s="8">
        <f t="shared" si="11"/>
        <v>20.703296703296704</v>
      </c>
      <c r="AO35" s="8">
        <f t="shared" si="11"/>
        <v>16.418956043956044</v>
      </c>
    </row>
    <row r="36" spans="1:41" x14ac:dyDescent="0.25">
      <c r="I36" t="s">
        <v>32</v>
      </c>
      <c r="J36">
        <f>(J34*J35)</f>
        <v>14615.329217837938</v>
      </c>
      <c r="K36">
        <f t="shared" ref="K36:S36" si="12">(K34*K35)</f>
        <v>35850.72414064817</v>
      </c>
      <c r="L36">
        <f t="shared" si="12"/>
        <v>47367.92610887748</v>
      </c>
      <c r="M36">
        <f t="shared" si="12"/>
        <v>47447.462464446959</v>
      </c>
      <c r="N36">
        <f t="shared" si="12"/>
        <v>40788.116384459907</v>
      </c>
      <c r="O36">
        <f t="shared" si="12"/>
        <v>31916.378438816191</v>
      </c>
      <c r="P36">
        <f t="shared" si="12"/>
        <v>23480.819607823028</v>
      </c>
      <c r="Q36">
        <f t="shared" si="12"/>
        <v>16561.937905966475</v>
      </c>
      <c r="R36">
        <f t="shared" si="12"/>
        <v>11340.880593495547</v>
      </c>
      <c r="S36">
        <f t="shared" si="12"/>
        <v>7602.643218391544</v>
      </c>
      <c r="T36" t="s">
        <v>33</v>
      </c>
      <c r="U36">
        <f>SUM(J36:S36)</f>
        <v>276972.21808076324</v>
      </c>
      <c r="W36" s="12">
        <f>SUM(W6:W30)*SUM(W32:W33)</f>
        <v>714991314</v>
      </c>
    </row>
    <row r="37" spans="1:41" x14ac:dyDescent="0.25">
      <c r="I37" t="s">
        <v>34</v>
      </c>
      <c r="J37">
        <f>(J36/$U$36)</f>
        <v>5.2768213790944929E-2</v>
      </c>
      <c r="K37">
        <f t="shared" ref="K37:S37" si="13">(K36/$U$36)</f>
        <v>0.12943797897518494</v>
      </c>
      <c r="L37">
        <f t="shared" si="13"/>
        <v>0.17102049598008892</v>
      </c>
      <c r="M37">
        <f t="shared" si="13"/>
        <v>0.17130765963903136</v>
      </c>
      <c r="N37">
        <f t="shared" si="13"/>
        <v>0.14726428761373592</v>
      </c>
      <c r="O37">
        <f t="shared" si="13"/>
        <v>0.11523314020437093</v>
      </c>
      <c r="P37">
        <f t="shared" si="13"/>
        <v>8.4776804585419391E-2</v>
      </c>
      <c r="Q37">
        <f t="shared" si="13"/>
        <v>5.9796386874936047E-2</v>
      </c>
      <c r="R37">
        <f t="shared" si="13"/>
        <v>4.0945913897359271E-2</v>
      </c>
      <c r="S37">
        <f t="shared" si="13"/>
        <v>2.7449118438928284E-2</v>
      </c>
    </row>
    <row r="38" spans="1:41" x14ac:dyDescent="0.25">
      <c r="W38" s="12"/>
      <c r="X38" t="s">
        <v>165</v>
      </c>
    </row>
    <row r="39" spans="1:41" x14ac:dyDescent="0.25">
      <c r="X39">
        <v>1.365848137</v>
      </c>
      <c r="Y39">
        <v>3.5320949989999999</v>
      </c>
      <c r="Z39">
        <v>5.923376856</v>
      </c>
      <c r="AA39">
        <v>8.1831755729999998</v>
      </c>
      <c r="AB39">
        <v>10.15755145</v>
      </c>
      <c r="AC39">
        <v>11.80499472</v>
      </c>
      <c r="AD39">
        <v>13.140133280000001</v>
      </c>
      <c r="AE39">
        <v>14.20107782</v>
      </c>
      <c r="AF39">
        <v>15.032740049999999</v>
      </c>
      <c r="AG39">
        <v>15.678498380000001</v>
      </c>
    </row>
    <row r="40" spans="1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X40" t="s">
        <v>164</v>
      </c>
    </row>
    <row r="41" spans="1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X41">
        <f>X39*5</f>
        <v>6.8292406850000003</v>
      </c>
      <c r="Y41">
        <f t="shared" ref="Y41:AG41" si="14">Y39*5</f>
        <v>17.660474995000001</v>
      </c>
      <c r="Z41">
        <f t="shared" si="14"/>
        <v>29.616884280000001</v>
      </c>
      <c r="AA41">
        <f t="shared" si="14"/>
        <v>40.915877864999999</v>
      </c>
      <c r="AB41">
        <f t="shared" si="14"/>
        <v>50.787757249999999</v>
      </c>
      <c r="AC41">
        <f t="shared" si="14"/>
        <v>59.024973599999996</v>
      </c>
      <c r="AD41">
        <f t="shared" si="14"/>
        <v>65.700666400000003</v>
      </c>
      <c r="AE41">
        <f t="shared" si="14"/>
        <v>71.005389100000002</v>
      </c>
      <c r="AF41">
        <f t="shared" si="14"/>
        <v>75.163700249999991</v>
      </c>
      <c r="AG41">
        <f t="shared" si="14"/>
        <v>78.39249190000001</v>
      </c>
    </row>
    <row r="42" spans="1:41" x14ac:dyDescent="0.25">
      <c r="I42">
        <v>78.400000000000006</v>
      </c>
      <c r="J42">
        <v>0.14000000000000001</v>
      </c>
      <c r="K42">
        <v>-0.66</v>
      </c>
      <c r="L42">
        <v>1.03E-2</v>
      </c>
      <c r="M42">
        <v>3.1375999999999999</v>
      </c>
      <c r="N42">
        <v>0.23</v>
      </c>
      <c r="O42">
        <v>2.7099999999999999E-2</v>
      </c>
    </row>
    <row r="45" spans="1:41" x14ac:dyDescent="0.25">
      <c r="A45" s="1" t="s">
        <v>161</v>
      </c>
    </row>
    <row r="46" spans="1:41" x14ac:dyDescent="0.25">
      <c r="C46" t="s">
        <v>4</v>
      </c>
    </row>
    <row r="47" spans="1:41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</row>
    <row r="48" spans="1:41" x14ac:dyDescent="0.25">
      <c r="A48" s="1">
        <v>1</v>
      </c>
      <c r="B48">
        <v>6.5916734664717294E-3</v>
      </c>
      <c r="C48">
        <v>1</v>
      </c>
      <c r="D48" s="2">
        <v>0</v>
      </c>
      <c r="E48" s="2">
        <v>0</v>
      </c>
      <c r="F48" s="2">
        <v>0</v>
      </c>
      <c r="G48" s="2">
        <v>0</v>
      </c>
    </row>
    <row r="49" spans="1:7" x14ac:dyDescent="0.25">
      <c r="A49" s="1">
        <v>2</v>
      </c>
      <c r="B49">
        <v>6.5916734664717294E-3</v>
      </c>
      <c r="C49">
        <v>0.1</v>
      </c>
      <c r="D49">
        <v>0.9</v>
      </c>
      <c r="E49" s="2">
        <v>0</v>
      </c>
      <c r="F49" s="2">
        <v>0</v>
      </c>
      <c r="G49" s="2">
        <v>0</v>
      </c>
    </row>
    <row r="50" spans="1:7" x14ac:dyDescent="0.25">
      <c r="A50" s="1">
        <v>3</v>
      </c>
      <c r="B50">
        <v>1.8421404228737608E-2</v>
      </c>
      <c r="C50">
        <v>0</v>
      </c>
      <c r="D50">
        <v>0</v>
      </c>
      <c r="E50">
        <v>1</v>
      </c>
      <c r="F50" s="2">
        <v>0</v>
      </c>
      <c r="G50" s="2">
        <v>0</v>
      </c>
    </row>
    <row r="51" spans="1:7" x14ac:dyDescent="0.25">
      <c r="A51" s="1">
        <v>4</v>
      </c>
      <c r="B51">
        <v>3.1160897341932635E-2</v>
      </c>
      <c r="C51">
        <v>0</v>
      </c>
      <c r="D51">
        <v>0</v>
      </c>
      <c r="E51">
        <v>0.5</v>
      </c>
      <c r="F51">
        <v>0.5</v>
      </c>
      <c r="G51" s="2">
        <v>0</v>
      </c>
    </row>
    <row r="52" spans="1:7" x14ac:dyDescent="0.25">
      <c r="A52" s="1">
        <v>5</v>
      </c>
      <c r="B52">
        <v>2.4052580334393104E-2</v>
      </c>
      <c r="C52">
        <v>0</v>
      </c>
      <c r="D52">
        <v>0</v>
      </c>
      <c r="E52">
        <v>0.5</v>
      </c>
      <c r="F52">
        <v>0.5</v>
      </c>
      <c r="G52" s="2">
        <v>0</v>
      </c>
    </row>
    <row r="53" spans="1:7" x14ac:dyDescent="0.25">
      <c r="A53" s="1">
        <v>6</v>
      </c>
      <c r="B53">
        <v>3.5323822556138577E-2</v>
      </c>
      <c r="C53">
        <v>0.2</v>
      </c>
      <c r="D53">
        <v>0.4</v>
      </c>
      <c r="E53">
        <v>0.4</v>
      </c>
      <c r="F53" s="2">
        <v>0</v>
      </c>
      <c r="G53" s="2">
        <v>0</v>
      </c>
    </row>
    <row r="54" spans="1:7" x14ac:dyDescent="0.25">
      <c r="A54" s="1">
        <v>7</v>
      </c>
      <c r="B54">
        <v>4.4508438192050095E-2</v>
      </c>
      <c r="C54">
        <v>0.1</v>
      </c>
      <c r="D54">
        <v>0.1</v>
      </c>
      <c r="E54">
        <v>0.4</v>
      </c>
      <c r="F54">
        <v>0.4</v>
      </c>
      <c r="G54" s="2">
        <v>0</v>
      </c>
    </row>
    <row r="55" spans="1:7" x14ac:dyDescent="0.25">
      <c r="A55" s="1">
        <v>8</v>
      </c>
      <c r="B55">
        <v>3.9550040798830378E-2</v>
      </c>
      <c r="C55">
        <v>0.5</v>
      </c>
      <c r="D55">
        <v>0.5</v>
      </c>
      <c r="E55" s="2">
        <v>0</v>
      </c>
      <c r="F55" s="2">
        <v>0</v>
      </c>
      <c r="G55" s="2">
        <v>0</v>
      </c>
    </row>
    <row r="56" spans="1:7" x14ac:dyDescent="0.25">
      <c r="A56" s="1">
        <v>9</v>
      </c>
      <c r="B56">
        <v>3.9550040798830378E-2</v>
      </c>
      <c r="C56">
        <v>0.4</v>
      </c>
      <c r="D56">
        <v>0.6</v>
      </c>
      <c r="E56" s="2">
        <v>0</v>
      </c>
      <c r="F56" s="2">
        <v>0</v>
      </c>
      <c r="G56" s="2">
        <v>0</v>
      </c>
    </row>
    <row r="57" spans="1:7" x14ac:dyDescent="0.25">
      <c r="A57" s="1">
        <v>10</v>
      </c>
      <c r="B57">
        <v>7.2687563407675071E-2</v>
      </c>
      <c r="C57">
        <v>0.1</v>
      </c>
      <c r="D57">
        <v>0.3</v>
      </c>
      <c r="E57">
        <v>0.6</v>
      </c>
      <c r="F57" s="2">
        <v>0</v>
      </c>
      <c r="G57" s="2">
        <v>0</v>
      </c>
    </row>
    <row r="58" spans="1:7" x14ac:dyDescent="0.25">
      <c r="A58" s="1">
        <v>11</v>
      </c>
      <c r="B58">
        <v>2.7472177555704705E-2</v>
      </c>
      <c r="C58">
        <v>0.1</v>
      </c>
      <c r="D58">
        <v>0.3</v>
      </c>
      <c r="E58">
        <v>0.6</v>
      </c>
      <c r="F58" s="2">
        <v>0</v>
      </c>
      <c r="G58" s="2">
        <v>0</v>
      </c>
    </row>
    <row r="59" spans="1:7" x14ac:dyDescent="0.25">
      <c r="A59" s="1">
        <v>12</v>
      </c>
      <c r="B59">
        <v>2.268555840960285E-2</v>
      </c>
      <c r="C59">
        <v>0</v>
      </c>
      <c r="D59">
        <v>0.4</v>
      </c>
      <c r="E59">
        <v>0.6</v>
      </c>
      <c r="F59" s="2">
        <v>0</v>
      </c>
      <c r="G59" s="2">
        <v>0</v>
      </c>
    </row>
    <row r="60" spans="1:7" x14ac:dyDescent="0.25">
      <c r="A60" s="1">
        <v>13</v>
      </c>
      <c r="B60">
        <v>1.3183346932943459E-2</v>
      </c>
      <c r="C60">
        <v>1</v>
      </c>
      <c r="D60" s="2">
        <v>0</v>
      </c>
      <c r="E60" s="2">
        <v>0</v>
      </c>
      <c r="F60" s="2">
        <v>0</v>
      </c>
      <c r="G60" s="2">
        <v>0</v>
      </c>
    </row>
    <row r="61" spans="1:7" x14ac:dyDescent="0.25">
      <c r="A61" s="1">
        <v>14</v>
      </c>
      <c r="B61">
        <v>7.230822668777925E-3</v>
      </c>
      <c r="C61">
        <v>0.5</v>
      </c>
      <c r="D61">
        <v>0.5</v>
      </c>
      <c r="E61" s="2">
        <v>0</v>
      </c>
      <c r="F61" s="2">
        <v>0</v>
      </c>
      <c r="G61" s="2">
        <v>0</v>
      </c>
    </row>
    <row r="62" spans="1:7" x14ac:dyDescent="0.25">
      <c r="A62" s="1">
        <v>15</v>
      </c>
      <c r="B62">
        <v>6.5916734664717294E-3</v>
      </c>
      <c r="C62">
        <v>1</v>
      </c>
      <c r="D62" s="2">
        <v>0</v>
      </c>
      <c r="E62" s="2">
        <v>0</v>
      </c>
      <c r="F62" s="2">
        <v>0</v>
      </c>
      <c r="G62" s="2">
        <v>0</v>
      </c>
    </row>
    <row r="63" spans="1:7" x14ac:dyDescent="0.25">
      <c r="A63" s="1">
        <v>16</v>
      </c>
      <c r="B63">
        <v>5.2733387731773836E-2</v>
      </c>
      <c r="C63">
        <v>0.2</v>
      </c>
      <c r="D63">
        <v>0.8</v>
      </c>
      <c r="E63" s="2">
        <v>0</v>
      </c>
      <c r="F63" s="2">
        <v>0</v>
      </c>
      <c r="G63" s="2">
        <v>0</v>
      </c>
    </row>
    <row r="64" spans="1:7" x14ac:dyDescent="0.25">
      <c r="A64" s="1">
        <v>17</v>
      </c>
      <c r="B64">
        <v>0.10016909476626723</v>
      </c>
      <c r="C64">
        <v>0</v>
      </c>
      <c r="D64">
        <v>1</v>
      </c>
      <c r="E64" s="2">
        <v>0</v>
      </c>
      <c r="F64" s="2">
        <v>0</v>
      </c>
      <c r="G64" s="2">
        <v>0</v>
      </c>
    </row>
    <row r="65" spans="1:7" x14ac:dyDescent="0.25">
      <c r="A65" s="1">
        <v>18</v>
      </c>
      <c r="B65">
        <v>2.6366693865886918E-2</v>
      </c>
      <c r="C65">
        <v>1</v>
      </c>
      <c r="D65" s="2">
        <v>0</v>
      </c>
      <c r="E65" s="2">
        <v>0</v>
      </c>
      <c r="F65" s="2">
        <v>0</v>
      </c>
      <c r="G65" s="2">
        <v>0</v>
      </c>
    </row>
    <row r="66" spans="1:7" x14ac:dyDescent="0.25">
      <c r="A66" s="1">
        <v>19</v>
      </c>
      <c r="B66">
        <v>5.2733387731773836E-2</v>
      </c>
      <c r="C66">
        <v>0.5</v>
      </c>
      <c r="D66">
        <v>0.5</v>
      </c>
      <c r="E66" s="2">
        <v>0</v>
      </c>
      <c r="F66" s="2">
        <v>0</v>
      </c>
      <c r="G66" s="2">
        <v>0</v>
      </c>
    </row>
    <row r="67" spans="1:7" x14ac:dyDescent="0.25">
      <c r="A67" s="1">
        <v>20</v>
      </c>
      <c r="B67">
        <v>3.7151129274704799E-2</v>
      </c>
      <c r="C67">
        <v>0</v>
      </c>
      <c r="D67">
        <v>0.1</v>
      </c>
      <c r="E67">
        <v>0.2</v>
      </c>
      <c r="F67">
        <v>0.7</v>
      </c>
      <c r="G67" s="2">
        <v>0</v>
      </c>
    </row>
    <row r="68" spans="1:7" x14ac:dyDescent="0.25">
      <c r="A68" s="1">
        <v>21</v>
      </c>
      <c r="B68">
        <v>0.1145718983598861</v>
      </c>
      <c r="C68">
        <v>0</v>
      </c>
      <c r="D68">
        <v>0</v>
      </c>
      <c r="E68">
        <v>0</v>
      </c>
      <c r="F68">
        <v>1</v>
      </c>
      <c r="G68" s="2">
        <v>0</v>
      </c>
    </row>
    <row r="69" spans="1:7" x14ac:dyDescent="0.25">
      <c r="A69" s="1">
        <v>22</v>
      </c>
      <c r="B69">
        <v>5.1359542038181348E-2</v>
      </c>
      <c r="C69">
        <v>0</v>
      </c>
      <c r="D69">
        <v>0</v>
      </c>
      <c r="E69">
        <v>0.5</v>
      </c>
      <c r="F69">
        <v>0.5</v>
      </c>
      <c r="G69" s="2">
        <v>0</v>
      </c>
    </row>
    <row r="70" spans="1:7" x14ac:dyDescent="0.25">
      <c r="A70" s="1">
        <v>23</v>
      </c>
      <c r="B70">
        <v>4.110782174300677E-2</v>
      </c>
      <c r="C70">
        <v>0</v>
      </c>
      <c r="D70">
        <v>0</v>
      </c>
      <c r="E70">
        <v>0.5</v>
      </c>
      <c r="F70">
        <v>0.5</v>
      </c>
      <c r="G70" s="2">
        <v>0</v>
      </c>
    </row>
    <row r="71" spans="1:7" x14ac:dyDescent="0.25">
      <c r="A71" s="1">
        <v>24</v>
      </c>
      <c r="B71">
        <v>7.3764688345312204E-2</v>
      </c>
      <c r="C71">
        <v>0</v>
      </c>
      <c r="D71">
        <v>0</v>
      </c>
      <c r="E71">
        <v>0.1</v>
      </c>
      <c r="F71">
        <v>0.7</v>
      </c>
      <c r="G71">
        <v>0.2</v>
      </c>
    </row>
    <row r="72" spans="1:7" x14ac:dyDescent="0.25">
      <c r="A72" s="1">
        <v>25</v>
      </c>
      <c r="B72">
        <v>5.4440642518174917E-2</v>
      </c>
      <c r="C72">
        <v>0</v>
      </c>
      <c r="D72">
        <v>0</v>
      </c>
      <c r="E72">
        <v>0.1</v>
      </c>
      <c r="F72">
        <v>0.4</v>
      </c>
      <c r="G72">
        <v>0.5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42"/>
  <sheetViews>
    <sheetView zoomScale="75" zoomScaleNormal="75" workbookViewId="0">
      <selection activeCell="W36" sqref="W36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102</v>
      </c>
      <c r="C1" t="s">
        <v>103</v>
      </c>
    </row>
    <row r="2" spans="1:32" x14ac:dyDescent="0.25">
      <c r="A2" t="s">
        <v>2</v>
      </c>
      <c r="B2" s="5"/>
    </row>
    <row r="3" spans="1:32" x14ac:dyDescent="0.25">
      <c r="A3" t="s">
        <v>3</v>
      </c>
      <c r="B3">
        <v>13.2</v>
      </c>
    </row>
    <row r="4" spans="1:32" x14ac:dyDescent="0.25">
      <c r="C4" t="s">
        <v>4</v>
      </c>
      <c r="J4" t="s">
        <v>5</v>
      </c>
      <c r="W4" t="s">
        <v>104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 s="6">
        <v>6.0329810532895892E-2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0.7963534990342257</v>
      </c>
      <c r="J6">
        <f>($H6*J$37)</f>
        <v>6.6109372325604002E-2</v>
      </c>
      <c r="K6">
        <f t="shared" ref="K6:S21" si="0">($H6*K$37)</f>
        <v>0.15866249358144957</v>
      </c>
      <c r="L6">
        <f t="shared" si="0"/>
        <v>0.13962299435167563</v>
      </c>
      <c r="M6">
        <f t="shared" si="0"/>
        <v>0.11344368291073646</v>
      </c>
      <c r="N6">
        <f t="shared" si="0"/>
        <v>8.7264371469797278E-2</v>
      </c>
      <c r="O6">
        <f t="shared" si="0"/>
        <v>6.9811497175837817E-2</v>
      </c>
      <c r="P6">
        <f t="shared" si="0"/>
        <v>5.6721841455368231E-2</v>
      </c>
      <c r="Q6">
        <f t="shared" si="0"/>
        <v>4.3632185734898639E-2</v>
      </c>
      <c r="R6">
        <f t="shared" si="0"/>
        <v>3.4905748587918908E-2</v>
      </c>
      <c r="S6">
        <f t="shared" si="0"/>
        <v>2.6179311440939181E-2</v>
      </c>
      <c r="V6" s="1">
        <v>1</v>
      </c>
      <c r="W6">
        <f>ROUND(((J6/J$34)*1000000),0)</f>
        <v>661</v>
      </c>
      <c r="X6">
        <f t="shared" ref="X6:AF21" si="1">ROUND(((K6/K$34)*1000000),0)</f>
        <v>529</v>
      </c>
      <c r="Y6">
        <f t="shared" si="1"/>
        <v>423</v>
      </c>
      <c r="Z6">
        <f t="shared" si="1"/>
        <v>344</v>
      </c>
      <c r="AA6">
        <f t="shared" si="1"/>
        <v>264</v>
      </c>
      <c r="AB6">
        <f t="shared" si="1"/>
        <v>212</v>
      </c>
      <c r="AC6">
        <f t="shared" si="1"/>
        <v>172</v>
      </c>
      <c r="AD6">
        <f t="shared" si="1"/>
        <v>132</v>
      </c>
      <c r="AE6">
        <f t="shared" si="1"/>
        <v>106</v>
      </c>
      <c r="AF6">
        <f t="shared" si="1"/>
        <v>79</v>
      </c>
    </row>
    <row r="7" spans="1:32" x14ac:dyDescent="0.25">
      <c r="A7" s="1">
        <v>2</v>
      </c>
      <c r="B7" s="6">
        <v>0.11271105608022154</v>
      </c>
      <c r="C7">
        <v>1</v>
      </c>
      <c r="D7">
        <v>0</v>
      </c>
      <c r="E7" s="2">
        <v>0</v>
      </c>
      <c r="F7" s="2">
        <v>0</v>
      </c>
      <c r="G7" s="2">
        <v>0</v>
      </c>
      <c r="H7">
        <f t="shared" ref="H7:H30" si="2">(B7*$B$3)</f>
        <v>1.4877859402589242</v>
      </c>
      <c r="J7">
        <f t="shared" ref="J7:S30" si="3">($H7*J$37)</f>
        <v>0.12350871162700683</v>
      </c>
      <c r="K7">
        <f t="shared" si="0"/>
        <v>0.29642090790481634</v>
      </c>
      <c r="L7">
        <f t="shared" si="0"/>
        <v>0.26085039895623841</v>
      </c>
      <c r="M7">
        <f t="shared" si="0"/>
        <v>0.21194094915194372</v>
      </c>
      <c r="N7">
        <f t="shared" si="0"/>
        <v>0.16303149934764902</v>
      </c>
      <c r="O7">
        <f t="shared" si="0"/>
        <v>0.1304251994781192</v>
      </c>
      <c r="P7">
        <f t="shared" si="0"/>
        <v>0.10597047457597186</v>
      </c>
      <c r="Q7">
        <f t="shared" si="0"/>
        <v>8.1515749673824509E-2</v>
      </c>
      <c r="R7">
        <f t="shared" si="0"/>
        <v>6.5212599739059601E-2</v>
      </c>
      <c r="S7">
        <f t="shared" si="0"/>
        <v>4.8909449804294701E-2</v>
      </c>
      <c r="V7" s="1">
        <v>2</v>
      </c>
      <c r="W7">
        <f t="shared" ref="W7:AF30" si="4">ROUND(((J7/J$34)*1000000),0)</f>
        <v>1235</v>
      </c>
      <c r="X7">
        <f t="shared" si="1"/>
        <v>988</v>
      </c>
      <c r="Y7">
        <f t="shared" si="1"/>
        <v>790</v>
      </c>
      <c r="Z7">
        <f t="shared" si="1"/>
        <v>642</v>
      </c>
      <c r="AA7">
        <f t="shared" si="1"/>
        <v>494</v>
      </c>
      <c r="AB7">
        <f t="shared" si="1"/>
        <v>395</v>
      </c>
      <c r="AC7">
        <f t="shared" si="1"/>
        <v>321</v>
      </c>
      <c r="AD7">
        <f t="shared" si="1"/>
        <v>247</v>
      </c>
      <c r="AE7">
        <f t="shared" si="1"/>
        <v>198</v>
      </c>
      <c r="AF7">
        <f t="shared" si="1"/>
        <v>148</v>
      </c>
    </row>
    <row r="8" spans="1:32" x14ac:dyDescent="0.25">
      <c r="A8" s="1">
        <v>3</v>
      </c>
      <c r="B8" s="6">
        <v>5.0151787826997307E-2</v>
      </c>
      <c r="C8">
        <v>1</v>
      </c>
      <c r="D8">
        <v>0</v>
      </c>
      <c r="E8">
        <v>0</v>
      </c>
      <c r="F8" s="2">
        <v>0</v>
      </c>
      <c r="G8" s="2">
        <v>0</v>
      </c>
      <c r="H8">
        <f t="shared" si="2"/>
        <v>0.66200359931636443</v>
      </c>
      <c r="J8">
        <f t="shared" si="3"/>
        <v>5.4956300790002036E-2</v>
      </c>
      <c r="K8">
        <f t="shared" si="0"/>
        <v>0.13189512189600486</v>
      </c>
      <c r="L8">
        <f t="shared" si="0"/>
        <v>0.11606770726848428</v>
      </c>
      <c r="M8">
        <f t="shared" si="0"/>
        <v>9.4305012155643492E-2</v>
      </c>
      <c r="N8">
        <f t="shared" si="0"/>
        <v>7.2542317042802687E-2</v>
      </c>
      <c r="O8">
        <f t="shared" si="0"/>
        <v>5.8033853634242141E-2</v>
      </c>
      <c r="P8">
        <f t="shared" si="0"/>
        <v>4.7152506077821746E-2</v>
      </c>
      <c r="Q8">
        <f t="shared" si="0"/>
        <v>3.6271158521401343E-2</v>
      </c>
      <c r="R8">
        <f t="shared" si="0"/>
        <v>2.9016926817121071E-2</v>
      </c>
      <c r="S8">
        <f t="shared" si="0"/>
        <v>2.1762695112840805E-2</v>
      </c>
      <c r="V8" s="1">
        <v>3</v>
      </c>
      <c r="W8">
        <f t="shared" si="4"/>
        <v>550</v>
      </c>
      <c r="X8">
        <f t="shared" si="1"/>
        <v>440</v>
      </c>
      <c r="Y8">
        <f t="shared" si="1"/>
        <v>352</v>
      </c>
      <c r="Z8">
        <f t="shared" si="1"/>
        <v>286</v>
      </c>
      <c r="AA8">
        <f t="shared" si="1"/>
        <v>220</v>
      </c>
      <c r="AB8">
        <f t="shared" si="1"/>
        <v>176</v>
      </c>
      <c r="AC8">
        <f t="shared" si="1"/>
        <v>143</v>
      </c>
      <c r="AD8">
        <f t="shared" si="1"/>
        <v>110</v>
      </c>
      <c r="AE8">
        <f t="shared" si="1"/>
        <v>88</v>
      </c>
      <c r="AF8">
        <f t="shared" si="1"/>
        <v>66</v>
      </c>
    </row>
    <row r="9" spans="1:32" x14ac:dyDescent="0.25">
      <c r="A9" s="1">
        <v>4</v>
      </c>
      <c r="B9" s="6">
        <v>3.6320112152022528E-2</v>
      </c>
      <c r="C9">
        <v>1</v>
      </c>
      <c r="D9">
        <v>0</v>
      </c>
      <c r="E9">
        <v>0</v>
      </c>
      <c r="F9">
        <v>0</v>
      </c>
      <c r="G9" s="2">
        <v>0</v>
      </c>
      <c r="H9">
        <f t="shared" si="2"/>
        <v>0.47942548040669736</v>
      </c>
      <c r="J9">
        <f t="shared" si="3"/>
        <v>3.9799558393383477E-2</v>
      </c>
      <c r="K9">
        <f t="shared" si="0"/>
        <v>9.5518940144120337E-2</v>
      </c>
      <c r="L9">
        <f t="shared" si="0"/>
        <v>8.4056667326825901E-2</v>
      </c>
      <c r="M9">
        <f t="shared" si="0"/>
        <v>6.8296042203046053E-2</v>
      </c>
      <c r="N9">
        <f t="shared" si="0"/>
        <v>5.2535417079266192E-2</v>
      </c>
      <c r="O9">
        <f t="shared" si="0"/>
        <v>4.2028333663412951E-2</v>
      </c>
      <c r="P9">
        <f t="shared" si="0"/>
        <v>3.4148021101523027E-2</v>
      </c>
      <c r="Q9">
        <f t="shared" si="0"/>
        <v>2.6267708539633096E-2</v>
      </c>
      <c r="R9">
        <f t="shared" si="0"/>
        <v>2.1014166831706475E-2</v>
      </c>
      <c r="S9">
        <f t="shared" si="0"/>
        <v>1.5760625123779858E-2</v>
      </c>
      <c r="V9" s="1">
        <v>4</v>
      </c>
      <c r="W9">
        <f t="shared" si="4"/>
        <v>398</v>
      </c>
      <c r="X9">
        <f t="shared" si="1"/>
        <v>318</v>
      </c>
      <c r="Y9">
        <f t="shared" si="1"/>
        <v>255</v>
      </c>
      <c r="Z9">
        <f t="shared" si="1"/>
        <v>207</v>
      </c>
      <c r="AA9">
        <f t="shared" si="1"/>
        <v>159</v>
      </c>
      <c r="AB9">
        <f t="shared" si="1"/>
        <v>127</v>
      </c>
      <c r="AC9">
        <f t="shared" si="1"/>
        <v>103</v>
      </c>
      <c r="AD9">
        <f t="shared" si="1"/>
        <v>80</v>
      </c>
      <c r="AE9">
        <f t="shared" si="1"/>
        <v>64</v>
      </c>
      <c r="AF9">
        <f t="shared" si="1"/>
        <v>48</v>
      </c>
    </row>
    <row r="10" spans="1:32" x14ac:dyDescent="0.25">
      <c r="A10" s="1">
        <v>5</v>
      </c>
      <c r="B10" s="6">
        <v>3.4827989969517401E-2</v>
      </c>
      <c r="C10">
        <v>1</v>
      </c>
      <c r="D10">
        <v>0</v>
      </c>
      <c r="E10">
        <v>0</v>
      </c>
      <c r="F10">
        <v>0</v>
      </c>
      <c r="G10" s="2">
        <v>0</v>
      </c>
      <c r="H10">
        <f t="shared" si="2"/>
        <v>0.45972946759762967</v>
      </c>
      <c r="J10">
        <f t="shared" si="3"/>
        <v>3.8164491748101423E-2</v>
      </c>
      <c r="K10">
        <f t="shared" si="0"/>
        <v>9.1594780195443398E-2</v>
      </c>
      <c r="L10">
        <f t="shared" si="0"/>
        <v>8.0603406571990194E-2</v>
      </c>
      <c r="M10">
        <f t="shared" si="0"/>
        <v>6.5490267839742031E-2</v>
      </c>
      <c r="N10">
        <f t="shared" si="0"/>
        <v>5.0377129107493875E-2</v>
      </c>
      <c r="O10">
        <f t="shared" si="0"/>
        <v>4.0301703285995097E-2</v>
      </c>
      <c r="P10">
        <f t="shared" si="0"/>
        <v>3.2745133919871015E-2</v>
      </c>
      <c r="Q10">
        <f t="shared" si="0"/>
        <v>2.5188564553746937E-2</v>
      </c>
      <c r="R10">
        <f t="shared" si="0"/>
        <v>2.0150851642997548E-2</v>
      </c>
      <c r="S10">
        <f t="shared" si="0"/>
        <v>1.5113138732248161E-2</v>
      </c>
      <c r="V10" s="1">
        <v>5</v>
      </c>
      <c r="W10">
        <f t="shared" si="4"/>
        <v>382</v>
      </c>
      <c r="X10">
        <f t="shared" si="1"/>
        <v>305</v>
      </c>
      <c r="Y10">
        <f t="shared" si="1"/>
        <v>244</v>
      </c>
      <c r="Z10">
        <f t="shared" si="1"/>
        <v>198</v>
      </c>
      <c r="AA10">
        <f t="shared" si="1"/>
        <v>153</v>
      </c>
      <c r="AB10">
        <f t="shared" si="1"/>
        <v>122</v>
      </c>
      <c r="AC10">
        <f t="shared" si="1"/>
        <v>99</v>
      </c>
      <c r="AD10">
        <f t="shared" si="1"/>
        <v>76</v>
      </c>
      <c r="AE10">
        <f t="shared" si="1"/>
        <v>61</v>
      </c>
      <c r="AF10">
        <f t="shared" si="1"/>
        <v>46</v>
      </c>
    </row>
    <row r="11" spans="1:32" x14ac:dyDescent="0.25">
      <c r="A11" s="1">
        <v>6</v>
      </c>
      <c r="B11" s="6">
        <v>3.9764604854752E-2</v>
      </c>
      <c r="C11">
        <v>1</v>
      </c>
      <c r="D11">
        <v>0</v>
      </c>
      <c r="E11">
        <v>0</v>
      </c>
      <c r="F11" s="2">
        <v>0</v>
      </c>
      <c r="G11" s="2">
        <v>0</v>
      </c>
      <c r="H11">
        <f t="shared" si="2"/>
        <v>0.52489278408272633</v>
      </c>
      <c r="J11">
        <f t="shared" si="3"/>
        <v>4.3574031552608861E-2</v>
      </c>
      <c r="K11">
        <f t="shared" si="0"/>
        <v>0.10457767572626125</v>
      </c>
      <c r="L11">
        <f t="shared" si="0"/>
        <v>9.2028354639109911E-2</v>
      </c>
      <c r="M11">
        <f t="shared" si="0"/>
        <v>7.4773038144276813E-2</v>
      </c>
      <c r="N11">
        <f t="shared" si="0"/>
        <v>5.7517721649443701E-2</v>
      </c>
      <c r="O11">
        <f t="shared" si="0"/>
        <v>4.6014177319554955E-2</v>
      </c>
      <c r="P11">
        <f t="shared" si="0"/>
        <v>3.7386519072138406E-2</v>
      </c>
      <c r="Q11">
        <f t="shared" si="0"/>
        <v>2.8758860824721851E-2</v>
      </c>
      <c r="R11">
        <f t="shared" si="0"/>
        <v>2.3007088659777478E-2</v>
      </c>
      <c r="S11">
        <f t="shared" si="0"/>
        <v>1.7255316494833108E-2</v>
      </c>
      <c r="V11" s="1">
        <v>6</v>
      </c>
      <c r="W11">
        <f t="shared" si="4"/>
        <v>436</v>
      </c>
      <c r="X11">
        <f t="shared" si="1"/>
        <v>349</v>
      </c>
      <c r="Y11">
        <f t="shared" si="1"/>
        <v>279</v>
      </c>
      <c r="Z11">
        <f t="shared" si="1"/>
        <v>227</v>
      </c>
      <c r="AA11">
        <f t="shared" si="1"/>
        <v>174</v>
      </c>
      <c r="AB11">
        <f t="shared" si="1"/>
        <v>139</v>
      </c>
      <c r="AC11">
        <f t="shared" si="1"/>
        <v>113</v>
      </c>
      <c r="AD11">
        <f t="shared" si="1"/>
        <v>87</v>
      </c>
      <c r="AE11">
        <f t="shared" si="1"/>
        <v>70</v>
      </c>
      <c r="AF11">
        <f t="shared" si="1"/>
        <v>52</v>
      </c>
    </row>
    <row r="12" spans="1:32" x14ac:dyDescent="0.25">
      <c r="A12" s="1">
        <v>7</v>
      </c>
      <c r="B12" s="6">
        <v>4.5225401962534981E-2</v>
      </c>
      <c r="C12">
        <v>1</v>
      </c>
      <c r="D12">
        <v>0</v>
      </c>
      <c r="E12">
        <v>0</v>
      </c>
      <c r="F12">
        <v>0</v>
      </c>
      <c r="G12" s="2">
        <v>0</v>
      </c>
      <c r="H12">
        <f t="shared" si="2"/>
        <v>0.59697530590546166</v>
      </c>
      <c r="J12">
        <f t="shared" si="3"/>
        <v>4.9557969940682525E-2</v>
      </c>
      <c r="K12">
        <f t="shared" si="0"/>
        <v>0.11893912785763805</v>
      </c>
      <c r="L12">
        <f t="shared" si="0"/>
        <v>0.10466643251472149</v>
      </c>
      <c r="M12">
        <f t="shared" si="0"/>
        <v>8.5041476418211207E-2</v>
      </c>
      <c r="N12">
        <f t="shared" si="0"/>
        <v>6.5416520321700936E-2</v>
      </c>
      <c r="O12">
        <f t="shared" si="0"/>
        <v>5.2333216257360746E-2</v>
      </c>
      <c r="P12">
        <f t="shared" si="0"/>
        <v>4.2520738209105603E-2</v>
      </c>
      <c r="Q12">
        <f t="shared" si="0"/>
        <v>3.2708260160850468E-2</v>
      </c>
      <c r="R12">
        <f t="shared" si="0"/>
        <v>2.6166608128680373E-2</v>
      </c>
      <c r="S12">
        <f t="shared" si="0"/>
        <v>1.9624956096510281E-2</v>
      </c>
      <c r="V12" s="1">
        <v>7</v>
      </c>
      <c r="W12">
        <f t="shared" si="4"/>
        <v>496</v>
      </c>
      <c r="X12">
        <f t="shared" si="1"/>
        <v>396</v>
      </c>
      <c r="Y12">
        <f t="shared" si="1"/>
        <v>317</v>
      </c>
      <c r="Z12">
        <f t="shared" si="1"/>
        <v>258</v>
      </c>
      <c r="AA12">
        <f t="shared" si="1"/>
        <v>198</v>
      </c>
      <c r="AB12">
        <f t="shared" si="1"/>
        <v>159</v>
      </c>
      <c r="AC12">
        <f t="shared" si="1"/>
        <v>129</v>
      </c>
      <c r="AD12">
        <f t="shared" si="1"/>
        <v>99</v>
      </c>
      <c r="AE12">
        <f t="shared" si="1"/>
        <v>79</v>
      </c>
      <c r="AF12">
        <f t="shared" si="1"/>
        <v>59</v>
      </c>
    </row>
    <row r="13" spans="1:32" x14ac:dyDescent="0.25">
      <c r="A13" s="1">
        <v>8</v>
      </c>
      <c r="B13" s="6">
        <v>1.0688158103622634E-2</v>
      </c>
      <c r="C13">
        <v>1</v>
      </c>
      <c r="D13">
        <v>0</v>
      </c>
      <c r="E13" s="2">
        <v>0</v>
      </c>
      <c r="F13" s="2">
        <v>0</v>
      </c>
      <c r="G13" s="2">
        <v>0</v>
      </c>
      <c r="H13">
        <f t="shared" si="2"/>
        <v>0.14108368696781876</v>
      </c>
      <c r="J13">
        <f t="shared" si="3"/>
        <v>1.1712077616455152E-2</v>
      </c>
      <c r="K13">
        <f t="shared" si="0"/>
        <v>2.8108986279492362E-2</v>
      </c>
      <c r="L13">
        <f t="shared" si="0"/>
        <v>2.4735907925953281E-2</v>
      </c>
      <c r="M13">
        <f t="shared" si="0"/>
        <v>2.0097925189837041E-2</v>
      </c>
      <c r="N13">
        <f t="shared" si="0"/>
        <v>1.5459942453720801E-2</v>
      </c>
      <c r="O13">
        <f t="shared" si="0"/>
        <v>1.236795396297664E-2</v>
      </c>
      <c r="P13">
        <f t="shared" si="0"/>
        <v>1.0048962594918521E-2</v>
      </c>
      <c r="Q13">
        <f t="shared" si="0"/>
        <v>7.7299712268604007E-3</v>
      </c>
      <c r="R13">
        <f t="shared" si="0"/>
        <v>6.1839769814883202E-3</v>
      </c>
      <c r="S13">
        <f t="shared" si="0"/>
        <v>4.6379827361162406E-3</v>
      </c>
      <c r="V13" s="1">
        <v>8</v>
      </c>
      <c r="W13">
        <f t="shared" si="4"/>
        <v>117</v>
      </c>
      <c r="X13">
        <f t="shared" si="1"/>
        <v>94</v>
      </c>
      <c r="Y13">
        <f t="shared" si="1"/>
        <v>75</v>
      </c>
      <c r="Z13">
        <f t="shared" si="1"/>
        <v>61</v>
      </c>
      <c r="AA13">
        <f t="shared" si="1"/>
        <v>47</v>
      </c>
      <c r="AB13">
        <f t="shared" si="1"/>
        <v>37</v>
      </c>
      <c r="AC13">
        <f t="shared" si="1"/>
        <v>30</v>
      </c>
      <c r="AD13">
        <f t="shared" si="1"/>
        <v>23</v>
      </c>
      <c r="AE13">
        <f t="shared" si="1"/>
        <v>19</v>
      </c>
      <c r="AF13">
        <f t="shared" si="1"/>
        <v>14</v>
      </c>
    </row>
    <row r="14" spans="1:32" x14ac:dyDescent="0.25">
      <c r="A14" s="1">
        <v>9</v>
      </c>
      <c r="B14" s="6">
        <v>2.0924599043747754E-2</v>
      </c>
      <c r="C14">
        <v>1</v>
      </c>
      <c r="D14">
        <v>0</v>
      </c>
      <c r="E14" s="2">
        <v>0</v>
      </c>
      <c r="F14" s="2">
        <v>0</v>
      </c>
      <c r="G14" s="2">
        <v>0</v>
      </c>
      <c r="H14">
        <f t="shared" si="2"/>
        <v>0.27620470737747033</v>
      </c>
      <c r="J14">
        <f t="shared" si="3"/>
        <v>2.2929163820145305E-2</v>
      </c>
      <c r="K14">
        <f t="shared" si="0"/>
        <v>5.5029993168348723E-2</v>
      </c>
      <c r="L14">
        <f t="shared" si="0"/>
        <v>4.8426393988146882E-2</v>
      </c>
      <c r="M14">
        <f t="shared" si="0"/>
        <v>3.934644511536934E-2</v>
      </c>
      <c r="N14">
        <f t="shared" si="0"/>
        <v>3.0266496242591801E-2</v>
      </c>
      <c r="O14">
        <f t="shared" si="0"/>
        <v>2.4213196994073441E-2</v>
      </c>
      <c r="P14">
        <f t="shared" si="0"/>
        <v>1.967322255768467E-2</v>
      </c>
      <c r="Q14">
        <f t="shared" si="0"/>
        <v>1.5133248121295901E-2</v>
      </c>
      <c r="R14">
        <f t="shared" si="0"/>
        <v>1.210659849703672E-2</v>
      </c>
      <c r="S14">
        <f t="shared" si="0"/>
        <v>9.0799488727775404E-3</v>
      </c>
      <c r="V14" s="1">
        <v>9</v>
      </c>
      <c r="W14">
        <f t="shared" si="4"/>
        <v>229</v>
      </c>
      <c r="X14">
        <f t="shared" si="1"/>
        <v>183</v>
      </c>
      <c r="Y14">
        <f t="shared" si="1"/>
        <v>147</v>
      </c>
      <c r="Z14">
        <f t="shared" si="1"/>
        <v>119</v>
      </c>
      <c r="AA14">
        <f t="shared" si="1"/>
        <v>92</v>
      </c>
      <c r="AB14">
        <f t="shared" si="1"/>
        <v>73</v>
      </c>
      <c r="AC14">
        <f t="shared" si="1"/>
        <v>60</v>
      </c>
      <c r="AD14">
        <f t="shared" si="1"/>
        <v>46</v>
      </c>
      <c r="AE14">
        <f t="shared" si="1"/>
        <v>37</v>
      </c>
      <c r="AF14">
        <f t="shared" si="1"/>
        <v>28</v>
      </c>
    </row>
    <row r="15" spans="1:32" x14ac:dyDescent="0.25">
      <c r="A15" s="1">
        <v>10</v>
      </c>
      <c r="B15" s="6">
        <v>4.1616647875785694E-2</v>
      </c>
      <c r="C15">
        <v>1</v>
      </c>
      <c r="D15">
        <v>0</v>
      </c>
      <c r="E15">
        <v>0</v>
      </c>
      <c r="F15" s="2">
        <v>0</v>
      </c>
      <c r="G15" s="2">
        <v>0</v>
      </c>
      <c r="H15">
        <f t="shared" si="2"/>
        <v>0.5493397519603711</v>
      </c>
      <c r="J15">
        <f t="shared" si="3"/>
        <v>4.5603499249574228E-2</v>
      </c>
      <c r="K15">
        <f t="shared" si="0"/>
        <v>0.10944839819897813</v>
      </c>
      <c r="L15">
        <f t="shared" si="0"/>
        <v>9.6314590415100765E-2</v>
      </c>
      <c r="M15">
        <f t="shared" si="0"/>
        <v>7.8255604712269375E-2</v>
      </c>
      <c r="N15">
        <f t="shared" si="0"/>
        <v>6.0196619009437978E-2</v>
      </c>
      <c r="O15">
        <f t="shared" si="0"/>
        <v>4.8157295207550382E-2</v>
      </c>
      <c r="P15">
        <f t="shared" si="0"/>
        <v>3.9127802356134687E-2</v>
      </c>
      <c r="Q15">
        <f t="shared" si="0"/>
        <v>3.0098309504718989E-2</v>
      </c>
      <c r="R15">
        <f t="shared" si="0"/>
        <v>2.4078647603775191E-2</v>
      </c>
      <c r="S15">
        <f t="shared" si="0"/>
        <v>1.8058985702831393E-2</v>
      </c>
      <c r="V15" s="1">
        <v>10</v>
      </c>
      <c r="W15">
        <f t="shared" si="4"/>
        <v>456</v>
      </c>
      <c r="X15">
        <f t="shared" si="1"/>
        <v>365</v>
      </c>
      <c r="Y15">
        <f t="shared" si="1"/>
        <v>292</v>
      </c>
      <c r="Z15">
        <f t="shared" si="1"/>
        <v>237</v>
      </c>
      <c r="AA15">
        <f t="shared" si="1"/>
        <v>182</v>
      </c>
      <c r="AB15">
        <f t="shared" si="1"/>
        <v>146</v>
      </c>
      <c r="AC15">
        <f t="shared" si="1"/>
        <v>119</v>
      </c>
      <c r="AD15">
        <f t="shared" si="1"/>
        <v>91</v>
      </c>
      <c r="AE15">
        <f t="shared" si="1"/>
        <v>73</v>
      </c>
      <c r="AF15">
        <f t="shared" si="1"/>
        <v>55</v>
      </c>
    </row>
    <row r="16" spans="1:32" x14ac:dyDescent="0.25">
      <c r="A16" s="1">
        <v>11</v>
      </c>
      <c r="B16" s="6">
        <v>3.1526603372238345E-2</v>
      </c>
      <c r="C16">
        <v>1</v>
      </c>
      <c r="D16">
        <v>0</v>
      </c>
      <c r="E16">
        <v>0</v>
      </c>
      <c r="F16" s="2">
        <v>0</v>
      </c>
      <c r="G16" s="2">
        <v>0</v>
      </c>
      <c r="H16">
        <f t="shared" si="2"/>
        <v>0.41615116451354611</v>
      </c>
      <c r="J16">
        <f t="shared" si="3"/>
        <v>3.4546834178444806E-2</v>
      </c>
      <c r="K16">
        <f t="shared" si="0"/>
        <v>8.2912402028267523E-2</v>
      </c>
      <c r="L16">
        <f t="shared" si="0"/>
        <v>7.2962913784875433E-2</v>
      </c>
      <c r="M16">
        <f t="shared" si="0"/>
        <v>5.9282367450211287E-2</v>
      </c>
      <c r="N16">
        <f t="shared" si="0"/>
        <v>4.5601821115547142E-2</v>
      </c>
      <c r="O16">
        <f t="shared" si="0"/>
        <v>3.6481456892437716E-2</v>
      </c>
      <c r="P16">
        <f t="shared" si="0"/>
        <v>2.9641183725105644E-2</v>
      </c>
      <c r="Q16">
        <f t="shared" si="0"/>
        <v>2.2800910557773571E-2</v>
      </c>
      <c r="R16">
        <f t="shared" si="0"/>
        <v>1.8240728446218858E-2</v>
      </c>
      <c r="S16">
        <f t="shared" si="0"/>
        <v>1.3680546334664144E-2</v>
      </c>
      <c r="V16" s="1">
        <v>11</v>
      </c>
      <c r="W16">
        <f t="shared" si="4"/>
        <v>345</v>
      </c>
      <c r="X16">
        <f t="shared" si="1"/>
        <v>276</v>
      </c>
      <c r="Y16">
        <f t="shared" si="1"/>
        <v>221</v>
      </c>
      <c r="Z16">
        <f t="shared" si="1"/>
        <v>180</v>
      </c>
      <c r="AA16">
        <f t="shared" si="1"/>
        <v>138</v>
      </c>
      <c r="AB16">
        <f t="shared" si="1"/>
        <v>111</v>
      </c>
      <c r="AC16">
        <f t="shared" si="1"/>
        <v>90</v>
      </c>
      <c r="AD16">
        <f t="shared" si="1"/>
        <v>69</v>
      </c>
      <c r="AE16">
        <f t="shared" si="1"/>
        <v>55</v>
      </c>
      <c r="AF16">
        <f t="shared" si="1"/>
        <v>41</v>
      </c>
    </row>
    <row r="17" spans="1:32" x14ac:dyDescent="0.25">
      <c r="A17" s="1">
        <v>12</v>
      </c>
      <c r="B17" s="6">
        <v>2.6537693119865695E-2</v>
      </c>
      <c r="C17">
        <v>1</v>
      </c>
      <c r="D17">
        <v>0</v>
      </c>
      <c r="E17">
        <v>0</v>
      </c>
      <c r="F17" s="2">
        <v>0</v>
      </c>
      <c r="G17" s="2">
        <v>0</v>
      </c>
      <c r="H17">
        <f t="shared" si="2"/>
        <v>0.35029754918222716</v>
      </c>
      <c r="J17">
        <f t="shared" si="3"/>
        <v>2.9079989140148362E-2</v>
      </c>
      <c r="K17">
        <f t="shared" si="0"/>
        <v>6.9791973936356069E-2</v>
      </c>
      <c r="L17">
        <f t="shared" si="0"/>
        <v>6.1416937063993343E-2</v>
      </c>
      <c r="M17">
        <f t="shared" si="0"/>
        <v>4.990126136449459E-2</v>
      </c>
      <c r="N17">
        <f t="shared" si="0"/>
        <v>3.8385585664995836E-2</v>
      </c>
      <c r="O17">
        <f t="shared" si="0"/>
        <v>3.0708468531996672E-2</v>
      </c>
      <c r="P17">
        <f t="shared" si="0"/>
        <v>2.4950630682247295E-2</v>
      </c>
      <c r="Q17">
        <f t="shared" si="0"/>
        <v>1.9192792832497918E-2</v>
      </c>
      <c r="R17">
        <f t="shared" si="0"/>
        <v>1.5354234265998336E-2</v>
      </c>
      <c r="S17">
        <f t="shared" si="0"/>
        <v>1.1515675699498752E-2</v>
      </c>
      <c r="V17" s="1">
        <v>12</v>
      </c>
      <c r="W17">
        <f t="shared" si="4"/>
        <v>291</v>
      </c>
      <c r="X17">
        <f t="shared" si="1"/>
        <v>233</v>
      </c>
      <c r="Y17">
        <f t="shared" si="1"/>
        <v>186</v>
      </c>
      <c r="Z17">
        <f t="shared" si="1"/>
        <v>151</v>
      </c>
      <c r="AA17">
        <f t="shared" si="1"/>
        <v>116</v>
      </c>
      <c r="AB17">
        <f t="shared" si="1"/>
        <v>93</v>
      </c>
      <c r="AC17">
        <f t="shared" si="1"/>
        <v>76</v>
      </c>
      <c r="AD17">
        <f t="shared" si="1"/>
        <v>58</v>
      </c>
      <c r="AE17">
        <f t="shared" si="1"/>
        <v>47</v>
      </c>
      <c r="AF17">
        <f t="shared" si="1"/>
        <v>35</v>
      </c>
    </row>
    <row r="18" spans="1:32" x14ac:dyDescent="0.25">
      <c r="A18" s="1">
        <v>13</v>
      </c>
      <c r="B18" s="6">
        <v>1.2233888917137488E-2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0.16148733370621482</v>
      </c>
      <c r="J18">
        <f t="shared" si="3"/>
        <v>1.340588856933545E-2</v>
      </c>
      <c r="K18">
        <f t="shared" si="0"/>
        <v>3.2174132566405077E-2</v>
      </c>
      <c r="L18">
        <f t="shared" si="0"/>
        <v>2.8313236658436471E-2</v>
      </c>
      <c r="M18">
        <f t="shared" si="0"/>
        <v>2.3004504784979632E-2</v>
      </c>
      <c r="N18">
        <f t="shared" si="0"/>
        <v>1.7695772911522793E-2</v>
      </c>
      <c r="O18">
        <f t="shared" si="0"/>
        <v>1.4156618329218235E-2</v>
      </c>
      <c r="P18">
        <f t="shared" si="0"/>
        <v>1.1502252392489816E-2</v>
      </c>
      <c r="Q18">
        <f t="shared" si="0"/>
        <v>8.8478864557613966E-3</v>
      </c>
      <c r="R18">
        <f t="shared" si="0"/>
        <v>7.0783091646091176E-3</v>
      </c>
      <c r="S18">
        <f t="shared" si="0"/>
        <v>5.3087318734568378E-3</v>
      </c>
      <c r="V18" s="1">
        <v>13</v>
      </c>
      <c r="W18">
        <f t="shared" si="4"/>
        <v>134</v>
      </c>
      <c r="X18">
        <f t="shared" si="1"/>
        <v>107</v>
      </c>
      <c r="Y18">
        <f t="shared" si="1"/>
        <v>86</v>
      </c>
      <c r="Z18">
        <f t="shared" si="1"/>
        <v>70</v>
      </c>
      <c r="AA18">
        <f t="shared" si="1"/>
        <v>54</v>
      </c>
      <c r="AB18">
        <f t="shared" si="1"/>
        <v>43</v>
      </c>
      <c r="AC18">
        <f t="shared" si="1"/>
        <v>35</v>
      </c>
      <c r="AD18">
        <f t="shared" si="1"/>
        <v>27</v>
      </c>
      <c r="AE18">
        <f t="shared" si="1"/>
        <v>21</v>
      </c>
      <c r="AF18">
        <f t="shared" si="1"/>
        <v>16</v>
      </c>
    </row>
    <row r="19" spans="1:32" x14ac:dyDescent="0.25">
      <c r="A19" s="1">
        <v>14</v>
      </c>
      <c r="B19" s="6">
        <v>8.4217306241400322E-2</v>
      </c>
      <c r="C19">
        <v>1</v>
      </c>
      <c r="D19">
        <v>0</v>
      </c>
      <c r="E19" s="2">
        <v>0</v>
      </c>
      <c r="F19" s="2">
        <v>0</v>
      </c>
      <c r="G19" s="2">
        <v>0</v>
      </c>
      <c r="H19">
        <f t="shared" si="2"/>
        <v>1.1116684423864842</v>
      </c>
      <c r="J19">
        <f t="shared" si="3"/>
        <v>9.2285276638426395E-2</v>
      </c>
      <c r="K19">
        <f t="shared" si="0"/>
        <v>0.2214846639322233</v>
      </c>
      <c r="L19">
        <f t="shared" si="0"/>
        <v>0.19490650426035652</v>
      </c>
      <c r="M19">
        <f t="shared" si="0"/>
        <v>0.15836153471153969</v>
      </c>
      <c r="N19">
        <f t="shared" si="0"/>
        <v>0.12181656516272284</v>
      </c>
      <c r="O19">
        <f t="shared" si="0"/>
        <v>9.7453252130178261E-2</v>
      </c>
      <c r="P19">
        <f t="shared" si="0"/>
        <v>7.9180767355769843E-2</v>
      </c>
      <c r="Q19">
        <f t="shared" si="0"/>
        <v>6.0908282581361418E-2</v>
      </c>
      <c r="R19">
        <f t="shared" si="0"/>
        <v>4.8726626065089131E-2</v>
      </c>
      <c r="S19">
        <f t="shared" si="0"/>
        <v>3.654496954881685E-2</v>
      </c>
      <c r="V19" s="1">
        <v>14</v>
      </c>
      <c r="W19">
        <f t="shared" si="4"/>
        <v>923</v>
      </c>
      <c r="X19">
        <f t="shared" si="1"/>
        <v>738</v>
      </c>
      <c r="Y19">
        <f t="shared" si="1"/>
        <v>591</v>
      </c>
      <c r="Z19">
        <f t="shared" si="1"/>
        <v>480</v>
      </c>
      <c r="AA19">
        <f t="shared" si="1"/>
        <v>369</v>
      </c>
      <c r="AB19">
        <f t="shared" si="1"/>
        <v>295</v>
      </c>
      <c r="AC19">
        <f t="shared" si="1"/>
        <v>240</v>
      </c>
      <c r="AD19">
        <f t="shared" si="1"/>
        <v>185</v>
      </c>
      <c r="AE19">
        <f t="shared" si="1"/>
        <v>148</v>
      </c>
      <c r="AF19">
        <f t="shared" si="1"/>
        <v>111</v>
      </c>
    </row>
    <row r="20" spans="1:32" x14ac:dyDescent="0.25">
      <c r="A20" s="1">
        <v>15</v>
      </c>
      <c r="B20" s="6">
        <v>8.6593132586652161E-3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0.11430293501438085</v>
      </c>
      <c r="J20">
        <f t="shared" si="3"/>
        <v>9.4888705806392883E-3</v>
      </c>
      <c r="K20">
        <f t="shared" si="0"/>
        <v>2.2773289393534287E-2</v>
      </c>
      <c r="L20">
        <f t="shared" si="0"/>
        <v>2.0040494666310176E-2</v>
      </c>
      <c r="M20">
        <f t="shared" si="0"/>
        <v>1.6282901916377018E-2</v>
      </c>
      <c r="N20">
        <f t="shared" si="0"/>
        <v>1.2525309166443859E-2</v>
      </c>
      <c r="O20">
        <f t="shared" si="0"/>
        <v>1.0020247333155088E-2</v>
      </c>
      <c r="P20">
        <f t="shared" si="0"/>
        <v>8.1414509581885092E-3</v>
      </c>
      <c r="Q20">
        <f t="shared" si="0"/>
        <v>6.2626545832219294E-3</v>
      </c>
      <c r="R20">
        <f t="shared" si="0"/>
        <v>5.010123666577544E-3</v>
      </c>
      <c r="S20">
        <f t="shared" si="0"/>
        <v>3.7575927499331578E-3</v>
      </c>
      <c r="V20" s="1">
        <v>15</v>
      </c>
      <c r="W20">
        <f t="shared" si="4"/>
        <v>95</v>
      </c>
      <c r="X20">
        <f t="shared" si="1"/>
        <v>76</v>
      </c>
      <c r="Y20">
        <f t="shared" si="1"/>
        <v>61</v>
      </c>
      <c r="Z20">
        <f t="shared" si="1"/>
        <v>49</v>
      </c>
      <c r="AA20">
        <f t="shared" si="1"/>
        <v>38</v>
      </c>
      <c r="AB20">
        <f t="shared" si="1"/>
        <v>30</v>
      </c>
      <c r="AC20">
        <f t="shared" si="1"/>
        <v>25</v>
      </c>
      <c r="AD20">
        <f t="shared" si="1"/>
        <v>19</v>
      </c>
      <c r="AE20">
        <f t="shared" si="1"/>
        <v>15</v>
      </c>
      <c r="AF20">
        <f t="shared" si="1"/>
        <v>11</v>
      </c>
    </row>
    <row r="21" spans="1:32" x14ac:dyDescent="0.25">
      <c r="A21" s="1">
        <v>16</v>
      </c>
      <c r="B21" s="6">
        <v>4.8512310542731902E-3</v>
      </c>
      <c r="C21">
        <v>1</v>
      </c>
      <c r="D21">
        <v>0</v>
      </c>
      <c r="E21" s="2">
        <v>0</v>
      </c>
      <c r="F21" s="2">
        <v>0</v>
      </c>
      <c r="G21" s="2">
        <v>0</v>
      </c>
      <c r="H21">
        <f t="shared" si="2"/>
        <v>6.4036249916406107E-2</v>
      </c>
      <c r="J21">
        <f t="shared" si="3"/>
        <v>5.3159762507393417E-3</v>
      </c>
      <c r="K21">
        <f t="shared" si="0"/>
        <v>1.2758343001774419E-2</v>
      </c>
      <c r="L21">
        <f t="shared" si="0"/>
        <v>1.1227341841561489E-2</v>
      </c>
      <c r="M21">
        <f t="shared" si="0"/>
        <v>9.1222152462687098E-3</v>
      </c>
      <c r="N21">
        <f t="shared" si="0"/>
        <v>7.0170886509759315E-3</v>
      </c>
      <c r="O21">
        <f t="shared" si="0"/>
        <v>5.6136709207807445E-3</v>
      </c>
      <c r="P21">
        <f t="shared" si="0"/>
        <v>4.5611076231343549E-3</v>
      </c>
      <c r="Q21">
        <f t="shared" si="0"/>
        <v>3.5085443254879657E-3</v>
      </c>
      <c r="R21">
        <f t="shared" si="0"/>
        <v>2.8068354603903722E-3</v>
      </c>
      <c r="S21">
        <f t="shared" si="0"/>
        <v>2.1051265952927792E-3</v>
      </c>
      <c r="V21" s="1">
        <v>16</v>
      </c>
      <c r="W21">
        <f t="shared" si="4"/>
        <v>53</v>
      </c>
      <c r="X21">
        <f t="shared" si="1"/>
        <v>43</v>
      </c>
      <c r="Y21">
        <f t="shared" si="1"/>
        <v>34</v>
      </c>
      <c r="Z21">
        <f t="shared" si="1"/>
        <v>28</v>
      </c>
      <c r="AA21">
        <f t="shared" si="1"/>
        <v>21</v>
      </c>
      <c r="AB21">
        <f t="shared" si="1"/>
        <v>17</v>
      </c>
      <c r="AC21">
        <f t="shared" si="1"/>
        <v>14</v>
      </c>
      <c r="AD21">
        <f t="shared" si="1"/>
        <v>11</v>
      </c>
      <c r="AE21">
        <f t="shared" si="1"/>
        <v>9</v>
      </c>
      <c r="AF21">
        <f t="shared" si="1"/>
        <v>6</v>
      </c>
    </row>
    <row r="22" spans="1:32" x14ac:dyDescent="0.25">
      <c r="A22" s="1">
        <v>17</v>
      </c>
      <c r="B22" s="6">
        <v>2.1055805655995137E-2</v>
      </c>
      <c r="C22">
        <v>1</v>
      </c>
      <c r="D22">
        <v>0</v>
      </c>
      <c r="E22" s="2">
        <v>0</v>
      </c>
      <c r="F22" s="2">
        <v>0</v>
      </c>
      <c r="G22" s="2">
        <v>0</v>
      </c>
      <c r="H22">
        <f t="shared" si="2"/>
        <v>0.27793663465913582</v>
      </c>
      <c r="J22">
        <f t="shared" si="3"/>
        <v>2.30729399517795E-2</v>
      </c>
      <c r="K22">
        <f t="shared" si="3"/>
        <v>5.5375055884270788E-2</v>
      </c>
      <c r="L22">
        <f t="shared" si="3"/>
        <v>4.8730049178158298E-2</v>
      </c>
      <c r="M22">
        <f t="shared" si="3"/>
        <v>3.9593164957253617E-2</v>
      </c>
      <c r="N22">
        <f t="shared" si="3"/>
        <v>3.0456280736348935E-2</v>
      </c>
      <c r="O22">
        <f t="shared" si="3"/>
        <v>2.4365024589079149E-2</v>
      </c>
      <c r="P22">
        <f t="shared" si="3"/>
        <v>1.9796582478626808E-2</v>
      </c>
      <c r="Q22">
        <f t="shared" si="3"/>
        <v>1.5228140368174468E-2</v>
      </c>
      <c r="R22">
        <f t="shared" si="3"/>
        <v>1.2182512294539575E-2</v>
      </c>
      <c r="S22">
        <f t="shared" si="3"/>
        <v>9.1368842209046813E-3</v>
      </c>
      <c r="V22" s="1">
        <v>17</v>
      </c>
      <c r="W22">
        <f t="shared" si="4"/>
        <v>231</v>
      </c>
      <c r="X22">
        <f t="shared" si="4"/>
        <v>185</v>
      </c>
      <c r="Y22">
        <f t="shared" si="4"/>
        <v>148</v>
      </c>
      <c r="Z22">
        <f t="shared" si="4"/>
        <v>120</v>
      </c>
      <c r="AA22">
        <f t="shared" si="4"/>
        <v>92</v>
      </c>
      <c r="AB22">
        <f t="shared" si="4"/>
        <v>74</v>
      </c>
      <c r="AC22">
        <f t="shared" si="4"/>
        <v>60</v>
      </c>
      <c r="AD22">
        <f t="shared" si="4"/>
        <v>46</v>
      </c>
      <c r="AE22">
        <f t="shared" si="4"/>
        <v>37</v>
      </c>
      <c r="AF22">
        <f t="shared" si="4"/>
        <v>28</v>
      </c>
    </row>
    <row r="23" spans="1:32" x14ac:dyDescent="0.25">
      <c r="A23" s="1">
        <v>18</v>
      </c>
      <c r="B23" s="6">
        <v>0.14487248876788975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1.9123168517361446</v>
      </c>
      <c r="J23">
        <f t="shared" si="3"/>
        <v>0.1587511914109368</v>
      </c>
      <c r="K23">
        <f t="shared" si="3"/>
        <v>0.38100285938624828</v>
      </c>
      <c r="L23">
        <f t="shared" si="3"/>
        <v>0.33528251625989852</v>
      </c>
      <c r="M23">
        <f t="shared" si="3"/>
        <v>0.27241704446116755</v>
      </c>
      <c r="N23">
        <f t="shared" si="3"/>
        <v>0.20955157266243657</v>
      </c>
      <c r="O23">
        <f t="shared" si="3"/>
        <v>0.16764125812994926</v>
      </c>
      <c r="P23">
        <f t="shared" si="3"/>
        <v>0.13620852223058377</v>
      </c>
      <c r="Q23">
        <f t="shared" si="3"/>
        <v>0.10477578633121828</v>
      </c>
      <c r="R23">
        <f t="shared" si="3"/>
        <v>8.3820629064974631E-2</v>
      </c>
      <c r="S23">
        <f t="shared" si="3"/>
        <v>6.2865471798730976E-2</v>
      </c>
      <c r="V23" s="1">
        <v>18</v>
      </c>
      <c r="W23">
        <f t="shared" si="4"/>
        <v>1588</v>
      </c>
      <c r="X23">
        <f t="shared" si="4"/>
        <v>1270</v>
      </c>
      <c r="Y23">
        <f t="shared" si="4"/>
        <v>1016</v>
      </c>
      <c r="Z23">
        <f t="shared" si="4"/>
        <v>826</v>
      </c>
      <c r="AA23">
        <f t="shared" si="4"/>
        <v>635</v>
      </c>
      <c r="AB23">
        <f t="shared" si="4"/>
        <v>508</v>
      </c>
      <c r="AC23">
        <f t="shared" si="4"/>
        <v>413</v>
      </c>
      <c r="AD23">
        <f t="shared" si="4"/>
        <v>318</v>
      </c>
      <c r="AE23">
        <f t="shared" si="4"/>
        <v>254</v>
      </c>
      <c r="AF23">
        <f t="shared" si="4"/>
        <v>191</v>
      </c>
    </row>
    <row r="24" spans="1:32" x14ac:dyDescent="0.25">
      <c r="A24" s="1">
        <v>19</v>
      </c>
      <c r="B24" s="6">
        <v>1.0862798311310552E-2</v>
      </c>
      <c r="C24">
        <v>1</v>
      </c>
      <c r="D24">
        <v>0</v>
      </c>
      <c r="E24" s="2">
        <v>0</v>
      </c>
      <c r="F24" s="2">
        <v>0</v>
      </c>
      <c r="G24" s="2">
        <v>0</v>
      </c>
      <c r="H24">
        <f t="shared" si="2"/>
        <v>0.14338893770929928</v>
      </c>
      <c r="J24">
        <f t="shared" si="3"/>
        <v>1.1903448257454699E-2</v>
      </c>
      <c r="K24">
        <f t="shared" si="3"/>
        <v>2.8568275817891269E-2</v>
      </c>
      <c r="L24">
        <f t="shared" si="3"/>
        <v>2.5140082719744321E-2</v>
      </c>
      <c r="M24">
        <f t="shared" si="3"/>
        <v>2.0426317209792259E-2</v>
      </c>
      <c r="N24">
        <f t="shared" si="3"/>
        <v>1.5712551699840201E-2</v>
      </c>
      <c r="O24">
        <f t="shared" si="3"/>
        <v>1.257004135987216E-2</v>
      </c>
      <c r="P24">
        <f t="shared" si="3"/>
        <v>1.021315860489613E-2</v>
      </c>
      <c r="Q24">
        <f t="shared" si="3"/>
        <v>7.8562758499201007E-3</v>
      </c>
      <c r="R24">
        <f t="shared" si="3"/>
        <v>6.2850206799360802E-3</v>
      </c>
      <c r="S24">
        <f t="shared" si="3"/>
        <v>4.7137655099520606E-3</v>
      </c>
      <c r="V24" s="1">
        <v>19</v>
      </c>
      <c r="W24">
        <f t="shared" si="4"/>
        <v>119</v>
      </c>
      <c r="X24">
        <f t="shared" si="4"/>
        <v>95</v>
      </c>
      <c r="Y24">
        <f t="shared" si="4"/>
        <v>76</v>
      </c>
      <c r="Z24">
        <f t="shared" si="4"/>
        <v>62</v>
      </c>
      <c r="AA24">
        <f t="shared" si="4"/>
        <v>48</v>
      </c>
      <c r="AB24">
        <f t="shared" si="4"/>
        <v>38</v>
      </c>
      <c r="AC24">
        <f t="shared" si="4"/>
        <v>31</v>
      </c>
      <c r="AD24">
        <f t="shared" si="4"/>
        <v>24</v>
      </c>
      <c r="AE24">
        <f t="shared" si="4"/>
        <v>19</v>
      </c>
      <c r="AF24">
        <f t="shared" si="4"/>
        <v>14</v>
      </c>
    </row>
    <row r="25" spans="1:32" x14ac:dyDescent="0.25">
      <c r="A25" s="1">
        <v>20</v>
      </c>
      <c r="B25" s="6">
        <v>1.6284484368303133E-2</v>
      </c>
      <c r="C25">
        <v>1</v>
      </c>
      <c r="D25">
        <v>0</v>
      </c>
      <c r="E25">
        <v>0</v>
      </c>
      <c r="F25">
        <v>0</v>
      </c>
      <c r="G25" s="2">
        <v>0</v>
      </c>
      <c r="H25">
        <f t="shared" si="2"/>
        <v>0.21495519366160135</v>
      </c>
      <c r="J25">
        <f t="shared" si="3"/>
        <v>1.7844528778150535E-2</v>
      </c>
      <c r="K25">
        <f t="shared" si="3"/>
        <v>4.282686906756128E-2</v>
      </c>
      <c r="L25">
        <f t="shared" si="3"/>
        <v>3.7687644779453931E-2</v>
      </c>
      <c r="M25">
        <f t="shared" si="3"/>
        <v>3.062121138330632E-2</v>
      </c>
      <c r="N25">
        <f t="shared" si="3"/>
        <v>2.3554777987158708E-2</v>
      </c>
      <c r="O25">
        <f t="shared" si="3"/>
        <v>1.8843822389726966E-2</v>
      </c>
      <c r="P25">
        <f t="shared" si="3"/>
        <v>1.531060569165316E-2</v>
      </c>
      <c r="Q25">
        <f t="shared" si="3"/>
        <v>1.1777388993579354E-2</v>
      </c>
      <c r="R25">
        <f t="shared" si="3"/>
        <v>9.4219111948634828E-3</v>
      </c>
      <c r="S25">
        <f t="shared" si="3"/>
        <v>7.0664333961476125E-3</v>
      </c>
      <c r="V25" s="1">
        <v>20</v>
      </c>
      <c r="W25">
        <f t="shared" si="4"/>
        <v>178</v>
      </c>
      <c r="X25">
        <f t="shared" si="4"/>
        <v>143</v>
      </c>
      <c r="Y25">
        <f t="shared" si="4"/>
        <v>114</v>
      </c>
      <c r="Z25">
        <f t="shared" si="4"/>
        <v>93</v>
      </c>
      <c r="AA25">
        <f t="shared" si="4"/>
        <v>71</v>
      </c>
      <c r="AB25">
        <f t="shared" si="4"/>
        <v>57</v>
      </c>
      <c r="AC25">
        <f t="shared" si="4"/>
        <v>46</v>
      </c>
      <c r="AD25">
        <f t="shared" si="4"/>
        <v>36</v>
      </c>
      <c r="AE25">
        <f t="shared" si="4"/>
        <v>29</v>
      </c>
      <c r="AF25">
        <f t="shared" si="4"/>
        <v>21</v>
      </c>
    </row>
    <row r="26" spans="1:32" x14ac:dyDescent="0.25">
      <c r="A26" s="1">
        <v>21</v>
      </c>
      <c r="B26" s="6">
        <v>4.7828914075027228E-2</v>
      </c>
      <c r="C26">
        <v>1</v>
      </c>
      <c r="D26">
        <v>0</v>
      </c>
      <c r="E26">
        <v>0</v>
      </c>
      <c r="F26">
        <v>0</v>
      </c>
      <c r="G26" s="2">
        <v>0</v>
      </c>
      <c r="H26">
        <f t="shared" si="2"/>
        <v>0.63134166579035933</v>
      </c>
      <c r="J26">
        <f t="shared" si="3"/>
        <v>5.2410897043861808E-2</v>
      </c>
      <c r="K26">
        <f t="shared" si="3"/>
        <v>0.12578615290526832</v>
      </c>
      <c r="L26">
        <f t="shared" si="3"/>
        <v>0.11069181455663614</v>
      </c>
      <c r="M26">
        <f t="shared" si="3"/>
        <v>8.9937099327266859E-2</v>
      </c>
      <c r="N26">
        <f t="shared" si="3"/>
        <v>6.9182384097897592E-2</v>
      </c>
      <c r="O26">
        <f t="shared" si="3"/>
        <v>5.534590727831807E-2</v>
      </c>
      <c r="P26">
        <f t="shared" si="3"/>
        <v>4.4968549663633429E-2</v>
      </c>
      <c r="Q26">
        <f t="shared" si="3"/>
        <v>3.4591192048948796E-2</v>
      </c>
      <c r="R26">
        <f t="shared" si="3"/>
        <v>2.7672953639159035E-2</v>
      </c>
      <c r="S26">
        <f t="shared" si="3"/>
        <v>2.0754715229369277E-2</v>
      </c>
      <c r="V26" s="1">
        <v>21</v>
      </c>
      <c r="W26">
        <f t="shared" si="4"/>
        <v>524</v>
      </c>
      <c r="X26">
        <f t="shared" si="4"/>
        <v>419</v>
      </c>
      <c r="Y26">
        <f t="shared" si="4"/>
        <v>335</v>
      </c>
      <c r="Z26">
        <f t="shared" si="4"/>
        <v>273</v>
      </c>
      <c r="AA26">
        <f t="shared" si="4"/>
        <v>210</v>
      </c>
      <c r="AB26">
        <f t="shared" si="4"/>
        <v>168</v>
      </c>
      <c r="AC26">
        <f t="shared" si="4"/>
        <v>136</v>
      </c>
      <c r="AD26">
        <f t="shared" si="4"/>
        <v>105</v>
      </c>
      <c r="AE26">
        <f t="shared" si="4"/>
        <v>84</v>
      </c>
      <c r="AF26">
        <f t="shared" si="4"/>
        <v>63</v>
      </c>
    </row>
    <row r="27" spans="1:32" x14ac:dyDescent="0.25">
      <c r="A27" s="1">
        <v>22</v>
      </c>
      <c r="B27" s="6">
        <v>2.1758177707316657E-2</v>
      </c>
      <c r="C27">
        <v>1</v>
      </c>
      <c r="D27">
        <v>0</v>
      </c>
      <c r="E27">
        <v>0</v>
      </c>
      <c r="F27">
        <v>0</v>
      </c>
      <c r="G27" s="2">
        <v>0</v>
      </c>
      <c r="H27">
        <f t="shared" si="2"/>
        <v>0.28720794573657987</v>
      </c>
      <c r="J27">
        <f t="shared" si="3"/>
        <v>2.3842598849126671E-2</v>
      </c>
      <c r="K27">
        <f t="shared" si="3"/>
        <v>5.7222237237904004E-2</v>
      </c>
      <c r="L27">
        <f t="shared" si="3"/>
        <v>5.0355568769355527E-2</v>
      </c>
      <c r="M27">
        <f t="shared" si="3"/>
        <v>4.091389962510137E-2</v>
      </c>
      <c r="N27">
        <f t="shared" si="3"/>
        <v>3.1472230480847206E-2</v>
      </c>
      <c r="O27">
        <f t="shared" si="3"/>
        <v>2.5177784384677764E-2</v>
      </c>
      <c r="P27">
        <f t="shared" si="3"/>
        <v>2.0456949812550685E-2</v>
      </c>
      <c r="Q27">
        <f t="shared" si="3"/>
        <v>1.5736115240423603E-2</v>
      </c>
      <c r="R27">
        <f t="shared" si="3"/>
        <v>1.2588892192338882E-2</v>
      </c>
      <c r="S27">
        <f t="shared" si="3"/>
        <v>9.4416691442541622E-3</v>
      </c>
      <c r="V27" s="1">
        <v>22</v>
      </c>
      <c r="W27">
        <f t="shared" si="4"/>
        <v>238</v>
      </c>
      <c r="X27">
        <f t="shared" si="4"/>
        <v>191</v>
      </c>
      <c r="Y27">
        <f t="shared" si="4"/>
        <v>153</v>
      </c>
      <c r="Z27">
        <f t="shared" si="4"/>
        <v>124</v>
      </c>
      <c r="AA27">
        <f t="shared" si="4"/>
        <v>95</v>
      </c>
      <c r="AB27">
        <f t="shared" si="4"/>
        <v>76</v>
      </c>
      <c r="AC27">
        <f t="shared" si="4"/>
        <v>62</v>
      </c>
      <c r="AD27">
        <f t="shared" si="4"/>
        <v>48</v>
      </c>
      <c r="AE27">
        <f t="shared" si="4"/>
        <v>38</v>
      </c>
      <c r="AF27">
        <f t="shared" si="4"/>
        <v>29</v>
      </c>
    </row>
    <row r="28" spans="1:32" x14ac:dyDescent="0.25">
      <c r="A28" s="1">
        <v>23</v>
      </c>
      <c r="B28" s="6">
        <v>1.4062627879440145E-2</v>
      </c>
      <c r="C28">
        <v>1</v>
      </c>
      <c r="D28">
        <v>0</v>
      </c>
      <c r="E28">
        <v>0</v>
      </c>
      <c r="F28">
        <v>0</v>
      </c>
      <c r="G28" s="2">
        <v>0</v>
      </c>
      <c r="H28">
        <f t="shared" si="2"/>
        <v>0.1856266880086099</v>
      </c>
      <c r="J28">
        <f t="shared" si="3"/>
        <v>1.5409819691898549E-2</v>
      </c>
      <c r="K28">
        <f t="shared" si="3"/>
        <v>3.6983567260556509E-2</v>
      </c>
      <c r="L28">
        <f t="shared" si="3"/>
        <v>3.2545539189289735E-2</v>
      </c>
      <c r="M28">
        <f t="shared" si="3"/>
        <v>2.6443250591297908E-2</v>
      </c>
      <c r="N28">
        <f t="shared" si="3"/>
        <v>2.0340961993306084E-2</v>
      </c>
      <c r="O28">
        <f t="shared" si="3"/>
        <v>1.6272769594644867E-2</v>
      </c>
      <c r="P28">
        <f t="shared" si="3"/>
        <v>1.3221625295648954E-2</v>
      </c>
      <c r="Q28">
        <f t="shared" si="3"/>
        <v>1.0170480996653042E-2</v>
      </c>
      <c r="R28">
        <f t="shared" si="3"/>
        <v>8.1363847973224337E-3</v>
      </c>
      <c r="S28">
        <f t="shared" si="3"/>
        <v>6.1022885979918253E-3</v>
      </c>
      <c r="V28" s="1">
        <v>23</v>
      </c>
      <c r="W28">
        <f t="shared" si="4"/>
        <v>154</v>
      </c>
      <c r="X28">
        <f t="shared" si="4"/>
        <v>123</v>
      </c>
      <c r="Y28">
        <f t="shared" si="4"/>
        <v>99</v>
      </c>
      <c r="Z28">
        <f t="shared" si="4"/>
        <v>80</v>
      </c>
      <c r="AA28">
        <f t="shared" si="4"/>
        <v>62</v>
      </c>
      <c r="AB28">
        <f t="shared" si="4"/>
        <v>49</v>
      </c>
      <c r="AC28">
        <f t="shared" si="4"/>
        <v>40</v>
      </c>
      <c r="AD28">
        <f t="shared" si="4"/>
        <v>31</v>
      </c>
      <c r="AE28">
        <f t="shared" si="4"/>
        <v>25</v>
      </c>
      <c r="AF28">
        <f t="shared" si="4"/>
        <v>18</v>
      </c>
    </row>
    <row r="29" spans="1:32" x14ac:dyDescent="0.25">
      <c r="A29" s="1">
        <v>24</v>
      </c>
      <c r="B29" s="6">
        <v>3.7697596227807384E-2</v>
      </c>
      <c r="C29">
        <v>1</v>
      </c>
      <c r="D29">
        <v>0</v>
      </c>
      <c r="E29">
        <v>0</v>
      </c>
      <c r="F29">
        <v>0</v>
      </c>
      <c r="G29">
        <v>0</v>
      </c>
      <c r="H29">
        <f t="shared" si="2"/>
        <v>0.49760827020705745</v>
      </c>
      <c r="J29">
        <f t="shared" si="3"/>
        <v>4.1309004666034987E-2</v>
      </c>
      <c r="K29">
        <f t="shared" si="3"/>
        <v>9.9141611198483956E-2</v>
      </c>
      <c r="L29">
        <f t="shared" si="3"/>
        <v>8.724461785466589E-2</v>
      </c>
      <c r="M29">
        <f t="shared" si="3"/>
        <v>7.0886252006916034E-2</v>
      </c>
      <c r="N29">
        <f t="shared" si="3"/>
        <v>5.4527886159166185E-2</v>
      </c>
      <c r="O29">
        <f t="shared" si="3"/>
        <v>4.3622308927332945E-2</v>
      </c>
      <c r="P29">
        <f t="shared" si="3"/>
        <v>3.5443126003458017E-2</v>
      </c>
      <c r="Q29">
        <f t="shared" si="3"/>
        <v>2.7263943079583092E-2</v>
      </c>
      <c r="R29">
        <f t="shared" si="3"/>
        <v>2.1811154463666473E-2</v>
      </c>
      <c r="S29">
        <f t="shared" si="3"/>
        <v>1.6358365847749856E-2</v>
      </c>
      <c r="V29" s="1">
        <v>24</v>
      </c>
      <c r="W29">
        <f t="shared" si="4"/>
        <v>413</v>
      </c>
      <c r="X29">
        <f t="shared" si="4"/>
        <v>330</v>
      </c>
      <c r="Y29">
        <f t="shared" si="4"/>
        <v>264</v>
      </c>
      <c r="Z29">
        <f t="shared" si="4"/>
        <v>215</v>
      </c>
      <c r="AA29">
        <f t="shared" si="4"/>
        <v>165</v>
      </c>
      <c r="AB29">
        <f t="shared" si="4"/>
        <v>132</v>
      </c>
      <c r="AC29">
        <f t="shared" si="4"/>
        <v>107</v>
      </c>
      <c r="AD29">
        <f t="shared" si="4"/>
        <v>83</v>
      </c>
      <c r="AE29">
        <f t="shared" si="4"/>
        <v>66</v>
      </c>
      <c r="AF29">
        <f t="shared" si="4"/>
        <v>50</v>
      </c>
    </row>
    <row r="30" spans="1:32" x14ac:dyDescent="0.25">
      <c r="A30" s="1">
        <v>25</v>
      </c>
      <c r="B30" s="6">
        <v>6.4990902641231932E-2</v>
      </c>
      <c r="C30">
        <v>1</v>
      </c>
      <c r="D30">
        <v>0</v>
      </c>
      <c r="E30">
        <v>0</v>
      </c>
      <c r="F30">
        <v>0</v>
      </c>
      <c r="G30">
        <v>0</v>
      </c>
      <c r="H30">
        <f t="shared" si="2"/>
        <v>0.85787991486426141</v>
      </c>
      <c r="J30">
        <f t="shared" si="3"/>
        <v>7.121699442671936E-2</v>
      </c>
      <c r="K30">
        <f t="shared" si="3"/>
        <v>0.17092078662412646</v>
      </c>
      <c r="L30">
        <f t="shared" si="3"/>
        <v>0.1504102922292313</v>
      </c>
      <c r="M30">
        <f t="shared" si="3"/>
        <v>0.12220836243625043</v>
      </c>
      <c r="N30">
        <f t="shared" si="3"/>
        <v>9.4006432643269563E-2</v>
      </c>
      <c r="O30">
        <f t="shared" si="3"/>
        <v>7.5205146114615651E-2</v>
      </c>
      <c r="P30">
        <f t="shared" si="3"/>
        <v>6.1104181218125213E-2</v>
      </c>
      <c r="Q30">
        <f t="shared" si="3"/>
        <v>4.7003216321634782E-2</v>
      </c>
      <c r="R30">
        <f t="shared" si="3"/>
        <v>3.7602573057307825E-2</v>
      </c>
      <c r="S30">
        <f t="shared" si="3"/>
        <v>2.8201929792980869E-2</v>
      </c>
      <c r="V30" s="1">
        <v>25</v>
      </c>
      <c r="W30">
        <f t="shared" si="4"/>
        <v>712</v>
      </c>
      <c r="X30">
        <f t="shared" si="4"/>
        <v>570</v>
      </c>
      <c r="Y30">
        <f t="shared" si="4"/>
        <v>456</v>
      </c>
      <c r="Z30">
        <f t="shared" si="4"/>
        <v>370</v>
      </c>
      <c r="AA30">
        <f t="shared" si="4"/>
        <v>285</v>
      </c>
      <c r="AB30">
        <f t="shared" si="4"/>
        <v>228</v>
      </c>
      <c r="AC30">
        <f t="shared" si="4"/>
        <v>185</v>
      </c>
      <c r="AD30">
        <f t="shared" si="4"/>
        <v>142</v>
      </c>
      <c r="AE30">
        <f t="shared" si="4"/>
        <v>114</v>
      </c>
      <c r="AF30">
        <f t="shared" si="4"/>
        <v>85</v>
      </c>
    </row>
    <row r="32" spans="1:32" x14ac:dyDescent="0.25">
      <c r="I32" t="s">
        <v>25</v>
      </c>
      <c r="J32">
        <v>1</v>
      </c>
      <c r="K32">
        <v>3</v>
      </c>
      <c r="L32">
        <v>5</v>
      </c>
      <c r="M32">
        <v>7</v>
      </c>
      <c r="N32">
        <v>9</v>
      </c>
      <c r="O32">
        <v>11</v>
      </c>
      <c r="P32">
        <v>13</v>
      </c>
      <c r="Q32">
        <v>15</v>
      </c>
      <c r="R32">
        <v>17</v>
      </c>
      <c r="S32">
        <v>19</v>
      </c>
      <c r="V32" s="1" t="s">
        <v>26</v>
      </c>
      <c r="W32">
        <f>ROUND((238*(J$34*$O$42)),0)</f>
        <v>643</v>
      </c>
      <c r="X32">
        <f t="shared" ref="X32:AF32" si="5">ROUND((238*(K$34*$O$42)),0)</f>
        <v>1928</v>
      </c>
      <c r="Y32">
        <f t="shared" si="5"/>
        <v>2121</v>
      </c>
      <c r="Z32">
        <f t="shared" si="5"/>
        <v>2121</v>
      </c>
      <c r="AA32">
        <f t="shared" si="5"/>
        <v>2121</v>
      </c>
      <c r="AB32">
        <f t="shared" si="5"/>
        <v>2121</v>
      </c>
      <c r="AC32">
        <f t="shared" si="5"/>
        <v>2121</v>
      </c>
      <c r="AD32">
        <f t="shared" si="5"/>
        <v>2121</v>
      </c>
      <c r="AE32">
        <f t="shared" si="5"/>
        <v>2121</v>
      </c>
      <c r="AF32">
        <f t="shared" si="5"/>
        <v>2121</v>
      </c>
    </row>
    <row r="33" spans="8:41" x14ac:dyDescent="0.25">
      <c r="I33" t="s">
        <v>27</v>
      </c>
      <c r="V33" s="1" t="s">
        <v>28</v>
      </c>
      <c r="W33">
        <f>ROUND((762*(J$34*$O$42)),0)</f>
        <v>2057</v>
      </c>
      <c r="X33">
        <f t="shared" ref="X33:AF33" si="6">ROUND((762*(K$34*$O$42)),0)</f>
        <v>6172</v>
      </c>
      <c r="Y33">
        <f t="shared" si="6"/>
        <v>6789</v>
      </c>
      <c r="Z33">
        <f t="shared" si="6"/>
        <v>6789</v>
      </c>
      <c r="AA33">
        <f t="shared" si="6"/>
        <v>6789</v>
      </c>
      <c r="AB33">
        <f t="shared" si="6"/>
        <v>6789</v>
      </c>
      <c r="AC33">
        <f t="shared" si="6"/>
        <v>6789</v>
      </c>
      <c r="AD33">
        <f t="shared" si="6"/>
        <v>6789</v>
      </c>
      <c r="AE33">
        <f t="shared" si="6"/>
        <v>6789</v>
      </c>
      <c r="AF33">
        <f t="shared" si="6"/>
        <v>6789</v>
      </c>
    </row>
    <row r="34" spans="8:41" x14ac:dyDescent="0.25">
      <c r="I34" t="s">
        <v>29</v>
      </c>
      <c r="J34">
        <v>100</v>
      </c>
      <c r="K34">
        <v>300</v>
      </c>
      <c r="L34">
        <v>330</v>
      </c>
      <c r="M34">
        <v>330</v>
      </c>
      <c r="N34">
        <v>330</v>
      </c>
      <c r="O34">
        <v>330</v>
      </c>
      <c r="P34">
        <v>330</v>
      </c>
      <c r="Q34">
        <v>330</v>
      </c>
      <c r="R34">
        <v>330</v>
      </c>
      <c r="S34">
        <v>330</v>
      </c>
      <c r="V34" t="s">
        <v>30</v>
      </c>
    </row>
    <row r="35" spans="8:41" x14ac:dyDescent="0.25">
      <c r="H35">
        <v>100</v>
      </c>
      <c r="I35" t="s">
        <v>31</v>
      </c>
      <c r="J35">
        <v>50</v>
      </c>
      <c r="K35">
        <v>40</v>
      </c>
      <c r="L35">
        <v>32</v>
      </c>
      <c r="M35">
        <v>26</v>
      </c>
      <c r="N35">
        <v>20</v>
      </c>
      <c r="O35">
        <v>16</v>
      </c>
      <c r="P35">
        <v>13</v>
      </c>
      <c r="Q35">
        <v>10</v>
      </c>
      <c r="R35">
        <v>8</v>
      </c>
      <c r="S35">
        <v>6</v>
      </c>
      <c r="W35">
        <f>SUM(W32:W33)</f>
        <v>2700</v>
      </c>
      <c r="X35">
        <f t="shared" ref="X35:AF35" si="7">SUM(X32:X33)</f>
        <v>8100</v>
      </c>
      <c r="Y35">
        <f t="shared" si="7"/>
        <v>8910</v>
      </c>
      <c r="Z35">
        <f t="shared" si="7"/>
        <v>8910</v>
      </c>
      <c r="AA35">
        <f t="shared" si="7"/>
        <v>8910</v>
      </c>
      <c r="AB35">
        <f t="shared" si="7"/>
        <v>8910</v>
      </c>
      <c r="AC35">
        <f t="shared" si="7"/>
        <v>8910</v>
      </c>
      <c r="AD35">
        <f t="shared" si="7"/>
        <v>8910</v>
      </c>
      <c r="AE35">
        <f t="shared" si="7"/>
        <v>8910</v>
      </c>
      <c r="AF35">
        <f t="shared" si="7"/>
        <v>8910</v>
      </c>
      <c r="AG35" s="8">
        <f>(X35-W35)/(2*364)</f>
        <v>7.4175824175824179</v>
      </c>
      <c r="AH35" s="8">
        <f t="shared" ref="AH35:AO35" si="8">(Y35-X35)/(2*364)</f>
        <v>1.1126373626373627</v>
      </c>
      <c r="AI35" s="8">
        <f t="shared" si="8"/>
        <v>0</v>
      </c>
      <c r="AJ35" s="8">
        <f t="shared" si="8"/>
        <v>0</v>
      </c>
      <c r="AK35" s="8">
        <f t="shared" si="8"/>
        <v>0</v>
      </c>
      <c r="AL35" s="8">
        <f t="shared" si="8"/>
        <v>0</v>
      </c>
      <c r="AM35" s="8">
        <f t="shared" si="8"/>
        <v>0</v>
      </c>
      <c r="AN35" s="8">
        <f t="shared" si="8"/>
        <v>0</v>
      </c>
      <c r="AO35" s="8">
        <f t="shared" si="8"/>
        <v>0</v>
      </c>
    </row>
    <row r="36" spans="8:41" x14ac:dyDescent="0.25">
      <c r="I36" t="s">
        <v>32</v>
      </c>
      <c r="J36">
        <f>(J34*J35)</f>
        <v>5000</v>
      </c>
      <c r="K36">
        <f t="shared" ref="K36:S36" si="9">(K34*K35)</f>
        <v>12000</v>
      </c>
      <c r="L36">
        <f t="shared" si="9"/>
        <v>10560</v>
      </c>
      <c r="M36">
        <f t="shared" si="9"/>
        <v>8580</v>
      </c>
      <c r="N36">
        <f t="shared" si="9"/>
        <v>6600</v>
      </c>
      <c r="O36">
        <f t="shared" si="9"/>
        <v>5280</v>
      </c>
      <c r="P36">
        <f t="shared" si="9"/>
        <v>4290</v>
      </c>
      <c r="Q36">
        <f t="shared" si="9"/>
        <v>3300</v>
      </c>
      <c r="R36">
        <f t="shared" si="9"/>
        <v>2640</v>
      </c>
      <c r="S36">
        <f t="shared" si="9"/>
        <v>1980</v>
      </c>
      <c r="T36" t="s">
        <v>33</v>
      </c>
      <c r="U36">
        <f>SUM(J36:S36)</f>
        <v>60230</v>
      </c>
      <c r="W36" s="12">
        <f>SUM(W6:W30)*SUM(W32:W33)</f>
        <v>29586600</v>
      </c>
    </row>
    <row r="37" spans="8:41" x14ac:dyDescent="0.25">
      <c r="I37" t="s">
        <v>34</v>
      </c>
      <c r="J37">
        <f>(J36/$U$36)</f>
        <v>8.3015108749792468E-2</v>
      </c>
      <c r="K37">
        <f t="shared" ref="K37:S37" si="10">(K36/$U$36)</f>
        <v>0.1992362609995019</v>
      </c>
      <c r="L37">
        <f t="shared" si="10"/>
        <v>0.17532790967956169</v>
      </c>
      <c r="M37">
        <f t="shared" si="10"/>
        <v>0.14245392661464387</v>
      </c>
      <c r="N37">
        <f t="shared" si="10"/>
        <v>0.10957994354972606</v>
      </c>
      <c r="O37">
        <f t="shared" si="10"/>
        <v>8.7663954839780844E-2</v>
      </c>
      <c r="P37">
        <f t="shared" si="10"/>
        <v>7.1226963307321936E-2</v>
      </c>
      <c r="Q37">
        <f t="shared" si="10"/>
        <v>5.4789971774863028E-2</v>
      </c>
      <c r="R37">
        <f t="shared" si="10"/>
        <v>4.3831977419890422E-2</v>
      </c>
      <c r="S37">
        <f t="shared" si="10"/>
        <v>3.2873983064917817E-2</v>
      </c>
    </row>
    <row r="40" spans="8:41" x14ac:dyDescent="0.25">
      <c r="O40" s="3" t="s">
        <v>41</v>
      </c>
    </row>
    <row r="41" spans="8:41" x14ac:dyDescent="0.25">
      <c r="O41" s="3" t="s">
        <v>46</v>
      </c>
    </row>
    <row r="42" spans="8:41" x14ac:dyDescent="0.25">
      <c r="O42">
        <v>2.7E-2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44"/>
  <sheetViews>
    <sheetView zoomScale="75" zoomScaleNormal="75" workbookViewId="0">
      <selection activeCell="W44" sqref="W44:AF44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105</v>
      </c>
      <c r="C1" t="s">
        <v>106</v>
      </c>
    </row>
    <row r="2" spans="1:32" x14ac:dyDescent="0.25">
      <c r="A2" t="s">
        <v>2</v>
      </c>
      <c r="B2" s="5">
        <v>22</v>
      </c>
    </row>
    <row r="3" spans="1:32" x14ac:dyDescent="0.25">
      <c r="A3" t="s">
        <v>3</v>
      </c>
      <c r="B3">
        <v>8</v>
      </c>
    </row>
    <row r="4" spans="1:32" x14ac:dyDescent="0.25">
      <c r="C4" t="s">
        <v>4</v>
      </c>
      <c r="J4" t="s">
        <v>5</v>
      </c>
      <c r="W4" t="s">
        <v>107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 s="6">
        <v>3.7949471765310841E-2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0.30359577412248673</v>
      </c>
      <c r="J6">
        <f>($H6*J$37)</f>
        <v>1.3638624174415396E-2</v>
      </c>
      <c r="K6">
        <f t="shared" ref="K6:S21" si="0">($H6*K$37)</f>
        <v>3.6824285270921575E-2</v>
      </c>
      <c r="L6">
        <f t="shared" si="0"/>
        <v>4.4734687292082499E-2</v>
      </c>
      <c r="M6">
        <f t="shared" si="0"/>
        <v>3.9279237622316346E-2</v>
      </c>
      <c r="N6">
        <f t="shared" si="0"/>
        <v>3.6005967820456647E-2</v>
      </c>
      <c r="O6">
        <f t="shared" si="0"/>
        <v>3.2732698018596955E-2</v>
      </c>
      <c r="P6">
        <f t="shared" si="0"/>
        <v>2.9459428216737256E-2</v>
      </c>
      <c r="Q6">
        <f t="shared" si="0"/>
        <v>2.6186158414877564E-2</v>
      </c>
      <c r="R6">
        <f t="shared" si="0"/>
        <v>2.4003978546971099E-2</v>
      </c>
      <c r="S6">
        <f t="shared" si="0"/>
        <v>2.07307087451114E-2</v>
      </c>
      <c r="V6" s="1">
        <v>1</v>
      </c>
      <c r="W6">
        <f>ROUND(((J6/J$34)*1000000),0)</f>
        <v>1</v>
      </c>
      <c r="X6">
        <f t="shared" ref="X6:AF21" si="1">ROUND(((K6/K$34)*1000000),0)</f>
        <v>1</v>
      </c>
      <c r="Y6">
        <f t="shared" si="1"/>
        <v>1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</row>
    <row r="7" spans="1:32" x14ac:dyDescent="0.25">
      <c r="A7" s="1">
        <v>2</v>
      </c>
      <c r="B7" s="6">
        <v>0.14179805978414095</v>
      </c>
      <c r="C7">
        <v>1</v>
      </c>
      <c r="D7">
        <v>0</v>
      </c>
      <c r="E7" s="2">
        <v>0</v>
      </c>
      <c r="F7" s="2">
        <v>0</v>
      </c>
      <c r="G7" s="2">
        <v>0</v>
      </c>
      <c r="H7">
        <f t="shared" ref="H7:H30" si="2">(B7*$B$3)</f>
        <v>1.1343844782731276</v>
      </c>
      <c r="J7">
        <f t="shared" ref="J7:S30" si="3">($H7*J$37)</f>
        <v>5.0960668386034483E-2</v>
      </c>
      <c r="K7">
        <f t="shared" si="0"/>
        <v>0.13759380464229312</v>
      </c>
      <c r="L7">
        <f t="shared" si="0"/>
        <v>0.1671509923061931</v>
      </c>
      <c r="M7">
        <f t="shared" si="0"/>
        <v>0.14676672495177931</v>
      </c>
      <c r="N7">
        <f t="shared" si="0"/>
        <v>0.13453616453913103</v>
      </c>
      <c r="O7">
        <f t="shared" si="0"/>
        <v>0.12230560412648277</v>
      </c>
      <c r="P7">
        <f t="shared" si="0"/>
        <v>0.11007504371383449</v>
      </c>
      <c r="Q7">
        <f t="shared" si="0"/>
        <v>9.7844483301186211E-2</v>
      </c>
      <c r="R7">
        <f t="shared" si="0"/>
        <v>8.9690776359420701E-2</v>
      </c>
      <c r="S7">
        <f t="shared" si="0"/>
        <v>7.7460215946772409E-2</v>
      </c>
      <c r="V7" s="1">
        <v>2</v>
      </c>
      <c r="W7">
        <f t="shared" ref="W7:AF30" si="4">ROUND(((J7/J$34)*1000000),0)</f>
        <v>3</v>
      </c>
      <c r="X7">
        <f t="shared" si="1"/>
        <v>2</v>
      </c>
      <c r="Y7">
        <f t="shared" si="1"/>
        <v>2</v>
      </c>
      <c r="Z7">
        <f t="shared" si="1"/>
        <v>2</v>
      </c>
      <c r="AA7">
        <f t="shared" si="1"/>
        <v>2</v>
      </c>
      <c r="AB7">
        <f t="shared" si="1"/>
        <v>2</v>
      </c>
      <c r="AC7">
        <f t="shared" si="1"/>
        <v>1</v>
      </c>
      <c r="AD7">
        <f t="shared" si="1"/>
        <v>1</v>
      </c>
      <c r="AE7">
        <f t="shared" si="1"/>
        <v>1</v>
      </c>
      <c r="AF7">
        <f t="shared" si="1"/>
        <v>1</v>
      </c>
    </row>
    <row r="8" spans="1:32" x14ac:dyDescent="0.25">
      <c r="A8" s="1">
        <v>3</v>
      </c>
      <c r="B8" s="6">
        <v>0</v>
      </c>
      <c r="C8">
        <v>1</v>
      </c>
      <c r="D8">
        <v>0</v>
      </c>
      <c r="E8">
        <v>0</v>
      </c>
      <c r="F8" s="2">
        <v>0</v>
      </c>
      <c r="G8" s="2">
        <v>0</v>
      </c>
      <c r="H8">
        <f t="shared" si="2"/>
        <v>0</v>
      </c>
      <c r="J8">
        <f t="shared" si="3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V8" s="1">
        <v>3</v>
      </c>
      <c r="W8">
        <f t="shared" si="4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</row>
    <row r="9" spans="1:32" x14ac:dyDescent="0.25">
      <c r="A9" s="1">
        <v>4</v>
      </c>
      <c r="B9" s="6">
        <v>0</v>
      </c>
      <c r="C9">
        <v>1</v>
      </c>
      <c r="D9">
        <v>0</v>
      </c>
      <c r="E9">
        <v>0</v>
      </c>
      <c r="F9">
        <v>0</v>
      </c>
      <c r="G9" s="2">
        <v>0</v>
      </c>
      <c r="H9">
        <f t="shared" si="2"/>
        <v>0</v>
      </c>
      <c r="J9">
        <f t="shared" si="3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V9" s="1">
        <v>4</v>
      </c>
      <c r="W9">
        <f t="shared" si="4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</row>
    <row r="10" spans="1:32" x14ac:dyDescent="0.25">
      <c r="A10" s="1">
        <v>5</v>
      </c>
      <c r="B10" s="6">
        <v>0</v>
      </c>
      <c r="C10">
        <v>1</v>
      </c>
      <c r="D10">
        <v>0</v>
      </c>
      <c r="E10">
        <v>0</v>
      </c>
      <c r="F10">
        <v>0</v>
      </c>
      <c r="G10" s="2">
        <v>0</v>
      </c>
      <c r="H10">
        <f t="shared" si="2"/>
        <v>0</v>
      </c>
      <c r="J10">
        <f t="shared" si="3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V10" s="1">
        <v>5</v>
      </c>
      <c r="W10">
        <f t="shared" si="4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</row>
    <row r="11" spans="1:32" x14ac:dyDescent="0.25">
      <c r="A11" s="1">
        <v>6</v>
      </c>
      <c r="B11" s="6">
        <v>0.10005307398545994</v>
      </c>
      <c r="C11">
        <v>1</v>
      </c>
      <c r="D11">
        <v>0</v>
      </c>
      <c r="E11">
        <v>0</v>
      </c>
      <c r="F11" s="2">
        <v>0</v>
      </c>
      <c r="G11" s="2">
        <v>0</v>
      </c>
      <c r="H11">
        <f t="shared" si="2"/>
        <v>0.80042459188367954</v>
      </c>
      <c r="J11">
        <f t="shared" si="3"/>
        <v>3.5957978072043102E-2</v>
      </c>
      <c r="K11">
        <f t="shared" si="0"/>
        <v>9.7086540794516396E-2</v>
      </c>
      <c r="L11">
        <f t="shared" si="0"/>
        <v>0.11794216807630138</v>
      </c>
      <c r="M11">
        <f t="shared" si="0"/>
        <v>0.10355897684748415</v>
      </c>
      <c r="N11">
        <f t="shared" si="0"/>
        <v>9.4929062110193793E-2</v>
      </c>
      <c r="O11">
        <f t="shared" si="0"/>
        <v>8.6299147372903465E-2</v>
      </c>
      <c r="P11">
        <f t="shared" si="0"/>
        <v>7.7669232635613109E-2</v>
      </c>
      <c r="Q11">
        <f t="shared" si="0"/>
        <v>6.9039317898322766E-2</v>
      </c>
      <c r="R11">
        <f t="shared" si="0"/>
        <v>6.3286041406795876E-2</v>
      </c>
      <c r="S11">
        <f t="shared" si="0"/>
        <v>5.465612666950552E-2</v>
      </c>
      <c r="V11" s="1">
        <v>6</v>
      </c>
      <c r="W11">
        <f t="shared" si="4"/>
        <v>2</v>
      </c>
      <c r="X11">
        <f t="shared" si="1"/>
        <v>2</v>
      </c>
      <c r="Y11">
        <f t="shared" si="1"/>
        <v>1</v>
      </c>
      <c r="Z11">
        <f t="shared" si="1"/>
        <v>1</v>
      </c>
      <c r="AA11">
        <f t="shared" si="1"/>
        <v>1</v>
      </c>
      <c r="AB11">
        <f t="shared" si="1"/>
        <v>1</v>
      </c>
      <c r="AC11">
        <f t="shared" si="1"/>
        <v>1</v>
      </c>
      <c r="AD11">
        <f t="shared" si="1"/>
        <v>1</v>
      </c>
      <c r="AE11">
        <f t="shared" si="1"/>
        <v>1</v>
      </c>
      <c r="AF11">
        <f t="shared" si="1"/>
        <v>1</v>
      </c>
    </row>
    <row r="12" spans="1:32" x14ac:dyDescent="0.25">
      <c r="A12" s="1">
        <v>7</v>
      </c>
      <c r="B12" s="6">
        <v>0.1137931712161584</v>
      </c>
      <c r="C12">
        <v>1</v>
      </c>
      <c r="D12">
        <v>0</v>
      </c>
      <c r="E12">
        <v>0</v>
      </c>
      <c r="F12">
        <v>0</v>
      </c>
      <c r="G12" s="2">
        <v>0</v>
      </c>
      <c r="H12">
        <f t="shared" si="2"/>
        <v>0.91034536972926716</v>
      </c>
      <c r="J12">
        <f t="shared" si="3"/>
        <v>4.089601840652593E-2</v>
      </c>
      <c r="K12">
        <f t="shared" si="0"/>
        <v>0.11041924969762001</v>
      </c>
      <c r="L12">
        <f t="shared" si="0"/>
        <v>0.13413894037340504</v>
      </c>
      <c r="M12">
        <f t="shared" si="0"/>
        <v>0.11778053301079468</v>
      </c>
      <c r="N12">
        <f t="shared" si="0"/>
        <v>0.10796548859322845</v>
      </c>
      <c r="O12">
        <f t="shared" si="0"/>
        <v>9.8150444175662238E-2</v>
      </c>
      <c r="P12">
        <f t="shared" si="0"/>
        <v>8.8335399758095998E-2</v>
      </c>
      <c r="Q12">
        <f t="shared" si="0"/>
        <v>7.8520355340529785E-2</v>
      </c>
      <c r="R12">
        <f t="shared" si="0"/>
        <v>7.1976992395485634E-2</v>
      </c>
      <c r="S12">
        <f t="shared" si="0"/>
        <v>6.2161947977919407E-2</v>
      </c>
      <c r="V12" s="1">
        <v>7</v>
      </c>
      <c r="W12">
        <f t="shared" si="4"/>
        <v>2</v>
      </c>
      <c r="X12">
        <f t="shared" si="1"/>
        <v>2</v>
      </c>
      <c r="Y12">
        <f t="shared" si="1"/>
        <v>2</v>
      </c>
      <c r="Z12">
        <f t="shared" si="1"/>
        <v>1</v>
      </c>
      <c r="AA12">
        <f t="shared" si="1"/>
        <v>1</v>
      </c>
      <c r="AB12">
        <f t="shared" si="1"/>
        <v>1</v>
      </c>
      <c r="AC12">
        <f t="shared" si="1"/>
        <v>1</v>
      </c>
      <c r="AD12">
        <f t="shared" si="1"/>
        <v>1</v>
      </c>
      <c r="AE12">
        <f t="shared" si="1"/>
        <v>1</v>
      </c>
      <c r="AF12">
        <f t="shared" si="1"/>
        <v>1</v>
      </c>
    </row>
    <row r="13" spans="1:32" x14ac:dyDescent="0.25">
      <c r="A13" s="1">
        <v>8</v>
      </c>
      <c r="B13" s="6">
        <v>2.6892837924988307E-2</v>
      </c>
      <c r="C13">
        <v>1</v>
      </c>
      <c r="D13">
        <v>0</v>
      </c>
      <c r="E13" s="2">
        <v>0</v>
      </c>
      <c r="F13" s="2">
        <v>0</v>
      </c>
      <c r="G13" s="2">
        <v>0</v>
      </c>
      <c r="H13">
        <f t="shared" si="2"/>
        <v>0.21514270339990646</v>
      </c>
      <c r="J13">
        <f t="shared" si="3"/>
        <v>9.664991168010173E-3</v>
      </c>
      <c r="K13">
        <f t="shared" si="0"/>
        <v>2.6095476153627468E-2</v>
      </c>
      <c r="L13">
        <f t="shared" si="0"/>
        <v>3.1701171031073366E-2</v>
      </c>
      <c r="M13">
        <f t="shared" si="0"/>
        <v>2.7835174563869299E-2</v>
      </c>
      <c r="N13">
        <f t="shared" si="0"/>
        <v>2.5515576683546856E-2</v>
      </c>
      <c r="O13">
        <f t="shared" si="0"/>
        <v>2.3195978803224417E-2</v>
      </c>
      <c r="P13">
        <f t="shared" si="0"/>
        <v>2.0876380922901974E-2</v>
      </c>
      <c r="Q13">
        <f t="shared" si="0"/>
        <v>1.8556783042579534E-2</v>
      </c>
      <c r="R13">
        <f t="shared" si="0"/>
        <v>1.7010384455697906E-2</v>
      </c>
      <c r="S13">
        <f t="shared" si="0"/>
        <v>1.4690786575375463E-2</v>
      </c>
      <c r="V13" s="1">
        <v>8</v>
      </c>
      <c r="W13">
        <f t="shared" si="4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</row>
    <row r="14" spans="1:32" x14ac:dyDescent="0.25">
      <c r="A14" s="1">
        <v>9</v>
      </c>
      <c r="B14" s="6">
        <v>7.3708732915674521E-2</v>
      </c>
      <c r="C14">
        <v>1</v>
      </c>
      <c r="D14">
        <v>0</v>
      </c>
      <c r="E14" s="2">
        <v>0</v>
      </c>
      <c r="F14" s="2">
        <v>0</v>
      </c>
      <c r="G14" s="2">
        <v>0</v>
      </c>
      <c r="H14">
        <f t="shared" si="2"/>
        <v>0.58966986332539617</v>
      </c>
      <c r="J14">
        <f t="shared" si="3"/>
        <v>2.6490110661518247E-2</v>
      </c>
      <c r="K14">
        <f t="shared" si="0"/>
        <v>7.1523298786099268E-2</v>
      </c>
      <c r="L14">
        <f t="shared" si="0"/>
        <v>8.6887562969779841E-2</v>
      </c>
      <c r="M14">
        <f t="shared" si="0"/>
        <v>7.6291518705172548E-2</v>
      </c>
      <c r="N14">
        <f t="shared" si="0"/>
        <v>6.9933892146408175E-2</v>
      </c>
      <c r="O14">
        <f t="shared" si="0"/>
        <v>6.3576265587643802E-2</v>
      </c>
      <c r="P14">
        <f t="shared" si="0"/>
        <v>5.7218639028879414E-2</v>
      </c>
      <c r="Q14">
        <f t="shared" si="0"/>
        <v>5.0861012470115034E-2</v>
      </c>
      <c r="R14">
        <f t="shared" si="0"/>
        <v>4.6622594764272114E-2</v>
      </c>
      <c r="S14">
        <f t="shared" si="0"/>
        <v>4.0264968205507734E-2</v>
      </c>
      <c r="V14" s="1">
        <v>9</v>
      </c>
      <c r="W14">
        <f t="shared" si="4"/>
        <v>1</v>
      </c>
      <c r="X14">
        <f t="shared" si="1"/>
        <v>1</v>
      </c>
      <c r="Y14">
        <f t="shared" si="1"/>
        <v>1</v>
      </c>
      <c r="Z14">
        <f t="shared" si="1"/>
        <v>1</v>
      </c>
      <c r="AA14">
        <f t="shared" si="1"/>
        <v>1</v>
      </c>
      <c r="AB14">
        <f t="shared" si="1"/>
        <v>1</v>
      </c>
      <c r="AC14">
        <f t="shared" si="1"/>
        <v>1</v>
      </c>
      <c r="AD14">
        <f t="shared" si="1"/>
        <v>1</v>
      </c>
      <c r="AE14">
        <f t="shared" si="1"/>
        <v>1</v>
      </c>
      <c r="AF14">
        <f t="shared" si="1"/>
        <v>1</v>
      </c>
    </row>
    <row r="15" spans="1:32" x14ac:dyDescent="0.25">
      <c r="A15" s="1">
        <v>10</v>
      </c>
      <c r="B15" s="6">
        <v>0.13089132798352276</v>
      </c>
      <c r="C15">
        <v>1</v>
      </c>
      <c r="D15">
        <v>0</v>
      </c>
      <c r="E15">
        <v>0</v>
      </c>
      <c r="F15" s="2">
        <v>0</v>
      </c>
      <c r="G15" s="2">
        <v>0</v>
      </c>
      <c r="H15">
        <f t="shared" si="2"/>
        <v>1.0471306238681821</v>
      </c>
      <c r="J15">
        <f t="shared" si="3"/>
        <v>4.7040908529567931E-2</v>
      </c>
      <c r="K15">
        <f t="shared" si="0"/>
        <v>0.12701045302983341</v>
      </c>
      <c r="L15">
        <f t="shared" si="0"/>
        <v>0.1542941799769828</v>
      </c>
      <c r="M15">
        <f t="shared" si="0"/>
        <v>0.13547781656515565</v>
      </c>
      <c r="N15">
        <f t="shared" si="0"/>
        <v>0.12418799851805934</v>
      </c>
      <c r="O15">
        <f t="shared" si="0"/>
        <v>0.11289818047096303</v>
      </c>
      <c r="P15">
        <f t="shared" si="0"/>
        <v>0.10160836242386673</v>
      </c>
      <c r="Q15">
        <f t="shared" si="0"/>
        <v>9.0318544376770435E-2</v>
      </c>
      <c r="R15">
        <f t="shared" si="0"/>
        <v>8.2791999012039555E-2</v>
      </c>
      <c r="S15">
        <f t="shared" si="0"/>
        <v>7.1502180964943249E-2</v>
      </c>
      <c r="V15" s="1">
        <v>10</v>
      </c>
      <c r="W15">
        <f t="shared" si="4"/>
        <v>2</v>
      </c>
      <c r="X15">
        <f t="shared" si="1"/>
        <v>2</v>
      </c>
      <c r="Y15">
        <f t="shared" si="1"/>
        <v>2</v>
      </c>
      <c r="Z15">
        <f t="shared" si="1"/>
        <v>2</v>
      </c>
      <c r="AA15">
        <f t="shared" si="1"/>
        <v>2</v>
      </c>
      <c r="AB15">
        <f t="shared" si="1"/>
        <v>1</v>
      </c>
      <c r="AC15">
        <f t="shared" si="1"/>
        <v>1</v>
      </c>
      <c r="AD15">
        <f t="shared" si="1"/>
        <v>1</v>
      </c>
      <c r="AE15">
        <f t="shared" si="1"/>
        <v>1</v>
      </c>
      <c r="AF15">
        <f t="shared" si="1"/>
        <v>1</v>
      </c>
    </row>
    <row r="16" spans="1:32" x14ac:dyDescent="0.25">
      <c r="A16" s="1">
        <v>11</v>
      </c>
      <c r="B16" s="6">
        <v>2.6441719474179236E-2</v>
      </c>
      <c r="C16">
        <v>1</v>
      </c>
      <c r="D16">
        <v>0</v>
      </c>
      <c r="E16">
        <v>0</v>
      </c>
      <c r="F16" s="2">
        <v>0</v>
      </c>
      <c r="G16" s="2">
        <v>0</v>
      </c>
      <c r="H16">
        <f t="shared" si="2"/>
        <v>0.21153375579343389</v>
      </c>
      <c r="J16">
        <f t="shared" si="3"/>
        <v>9.5028641416636962E-3</v>
      </c>
      <c r="K16">
        <f t="shared" si="0"/>
        <v>2.5657733182491982E-2</v>
      </c>
      <c r="L16">
        <f t="shared" si="0"/>
        <v>3.1169394384656924E-2</v>
      </c>
      <c r="M16">
        <f t="shared" si="0"/>
        <v>2.736824872799145E-2</v>
      </c>
      <c r="N16">
        <f t="shared" si="0"/>
        <v>2.5087561333992158E-2</v>
      </c>
      <c r="O16">
        <f t="shared" si="0"/>
        <v>2.2806873939992874E-2</v>
      </c>
      <c r="P16">
        <f t="shared" si="0"/>
        <v>2.0526186545993585E-2</v>
      </c>
      <c r="Q16">
        <f t="shared" si="0"/>
        <v>1.8245499151994297E-2</v>
      </c>
      <c r="R16">
        <f t="shared" si="0"/>
        <v>1.6725040889328108E-2</v>
      </c>
      <c r="S16">
        <f t="shared" si="0"/>
        <v>1.4444353495328818E-2</v>
      </c>
      <c r="V16" s="1">
        <v>11</v>
      </c>
      <c r="W16">
        <f t="shared" si="4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</row>
    <row r="17" spans="1:32" x14ac:dyDescent="0.25">
      <c r="A17" s="1">
        <v>12</v>
      </c>
      <c r="B17" s="6">
        <v>0</v>
      </c>
      <c r="C17">
        <v>1</v>
      </c>
      <c r="D17">
        <v>0</v>
      </c>
      <c r="E17">
        <v>0</v>
      </c>
      <c r="F17" s="2">
        <v>0</v>
      </c>
      <c r="G17" s="2">
        <v>0</v>
      </c>
      <c r="H17">
        <f t="shared" si="2"/>
        <v>0</v>
      </c>
      <c r="J17">
        <f t="shared" si="3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V17" s="1">
        <v>12</v>
      </c>
      <c r="W17">
        <f t="shared" si="4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</row>
    <row r="18" spans="1:32" x14ac:dyDescent="0.25">
      <c r="A18" s="1">
        <v>13</v>
      </c>
      <c r="B18" s="6">
        <v>3.078210376859759E-2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0.24625683014878072</v>
      </c>
      <c r="J18">
        <f t="shared" si="3"/>
        <v>1.1062750680538217E-2</v>
      </c>
      <c r="K18">
        <f t="shared" si="0"/>
        <v>2.9869426837453188E-2</v>
      </c>
      <c r="L18">
        <f t="shared" si="0"/>
        <v>3.6285822232165352E-2</v>
      </c>
      <c r="M18">
        <f t="shared" si="0"/>
        <v>3.1860721959950065E-2</v>
      </c>
      <c r="N18">
        <f t="shared" si="0"/>
        <v>2.9205661796620895E-2</v>
      </c>
      <c r="O18">
        <f t="shared" si="0"/>
        <v>2.6550601633291725E-2</v>
      </c>
      <c r="P18">
        <f t="shared" si="0"/>
        <v>2.3895541469962551E-2</v>
      </c>
      <c r="Q18">
        <f t="shared" si="0"/>
        <v>2.1240481306633377E-2</v>
      </c>
      <c r="R18">
        <f t="shared" si="0"/>
        <v>1.9470441197747265E-2</v>
      </c>
      <c r="S18">
        <f t="shared" si="0"/>
        <v>1.6815381034418091E-2</v>
      </c>
      <c r="V18" s="1">
        <v>13</v>
      </c>
      <c r="W18">
        <f t="shared" si="4"/>
        <v>1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  <c r="AC18">
        <f t="shared" si="1"/>
        <v>0</v>
      </c>
      <c r="AD18">
        <f t="shared" si="1"/>
        <v>0</v>
      </c>
      <c r="AE18">
        <f t="shared" si="1"/>
        <v>0</v>
      </c>
      <c r="AF18">
        <f t="shared" si="1"/>
        <v>0</v>
      </c>
    </row>
    <row r="19" spans="1:32" x14ac:dyDescent="0.25">
      <c r="A19" s="1">
        <v>14</v>
      </c>
      <c r="B19" s="6">
        <v>8.8292511256821138E-2</v>
      </c>
      <c r="C19">
        <v>1</v>
      </c>
      <c r="D19">
        <v>0</v>
      </c>
      <c r="E19" s="2">
        <v>0</v>
      </c>
      <c r="F19" s="2">
        <v>0</v>
      </c>
      <c r="G19" s="2">
        <v>0</v>
      </c>
      <c r="H19">
        <f t="shared" si="2"/>
        <v>0.7063400900545691</v>
      </c>
      <c r="J19">
        <f t="shared" si="3"/>
        <v>3.1731360739198973E-2</v>
      </c>
      <c r="K19">
        <f t="shared" si="0"/>
        <v>8.5674673995837225E-2</v>
      </c>
      <c r="L19">
        <f t="shared" si="0"/>
        <v>0.10407886322457262</v>
      </c>
      <c r="M19">
        <f t="shared" si="0"/>
        <v>9.138631892889304E-2</v>
      </c>
      <c r="N19">
        <f t="shared" si="0"/>
        <v>8.3770792351485282E-2</v>
      </c>
      <c r="O19">
        <f t="shared" si="0"/>
        <v>7.6155265774077538E-2</v>
      </c>
      <c r="P19">
        <f t="shared" si="0"/>
        <v>6.853973919666978E-2</v>
      </c>
      <c r="Q19">
        <f t="shared" si="0"/>
        <v>6.0924212619262029E-2</v>
      </c>
      <c r="R19">
        <f t="shared" si="0"/>
        <v>5.5847194900990195E-2</v>
      </c>
      <c r="S19">
        <f t="shared" si="0"/>
        <v>4.8231668323582437E-2</v>
      </c>
      <c r="V19" s="1">
        <v>14</v>
      </c>
      <c r="W19">
        <f t="shared" si="4"/>
        <v>2</v>
      </c>
      <c r="X19">
        <f t="shared" si="1"/>
        <v>1</v>
      </c>
      <c r="Y19">
        <f t="shared" si="1"/>
        <v>1</v>
      </c>
      <c r="Z19">
        <f t="shared" si="1"/>
        <v>1</v>
      </c>
      <c r="AA19">
        <f t="shared" si="1"/>
        <v>1</v>
      </c>
      <c r="AB19">
        <f t="shared" si="1"/>
        <v>1</v>
      </c>
      <c r="AC19">
        <f t="shared" si="1"/>
        <v>1</v>
      </c>
      <c r="AD19">
        <f t="shared" si="1"/>
        <v>1</v>
      </c>
      <c r="AE19">
        <f t="shared" si="1"/>
        <v>1</v>
      </c>
      <c r="AF19">
        <f t="shared" si="1"/>
        <v>1</v>
      </c>
    </row>
    <row r="20" spans="1:32" x14ac:dyDescent="0.25">
      <c r="A20" s="1">
        <v>15</v>
      </c>
      <c r="B20" s="6">
        <v>9.0783301851940883E-3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7.2626641481552706E-2</v>
      </c>
      <c r="J20">
        <f t="shared" si="3"/>
        <v>3.2626523576618468E-3</v>
      </c>
      <c r="K20">
        <f t="shared" si="0"/>
        <v>8.809161365686987E-3</v>
      </c>
      <c r="L20">
        <f t="shared" si="0"/>
        <v>1.0701499733130856E-2</v>
      </c>
      <c r="M20">
        <f t="shared" si="0"/>
        <v>9.3964387900661184E-3</v>
      </c>
      <c r="N20">
        <f t="shared" si="0"/>
        <v>8.6134022242272748E-3</v>
      </c>
      <c r="O20">
        <f t="shared" si="0"/>
        <v>7.8303656583884329E-3</v>
      </c>
      <c r="P20">
        <f t="shared" si="0"/>
        <v>7.0473290925495884E-3</v>
      </c>
      <c r="Q20">
        <f t="shared" si="0"/>
        <v>6.2642925267107456E-3</v>
      </c>
      <c r="R20">
        <f t="shared" si="0"/>
        <v>5.7422681494848507E-3</v>
      </c>
      <c r="S20">
        <f t="shared" si="0"/>
        <v>4.9592315836460062E-3</v>
      </c>
      <c r="V20" s="1">
        <v>15</v>
      </c>
      <c r="W20">
        <f t="shared" si="4"/>
        <v>0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1"/>
        <v>0</v>
      </c>
      <c r="AC20">
        <f t="shared" si="1"/>
        <v>0</v>
      </c>
      <c r="AD20">
        <f t="shared" si="1"/>
        <v>0</v>
      </c>
      <c r="AE20">
        <f t="shared" si="1"/>
        <v>0</v>
      </c>
      <c r="AF20">
        <f t="shared" si="1"/>
        <v>0</v>
      </c>
    </row>
    <row r="21" spans="1:32" x14ac:dyDescent="0.25">
      <c r="A21" s="1">
        <v>16</v>
      </c>
      <c r="B21" s="6">
        <v>0</v>
      </c>
      <c r="C21">
        <v>1</v>
      </c>
      <c r="D21">
        <v>0</v>
      </c>
      <c r="E21" s="2">
        <v>0</v>
      </c>
      <c r="F21" s="2">
        <v>0</v>
      </c>
      <c r="G21" s="2">
        <v>0</v>
      </c>
      <c r="H21">
        <f t="shared" si="2"/>
        <v>0</v>
      </c>
      <c r="J21">
        <f t="shared" si="3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  <c r="R21">
        <f t="shared" si="0"/>
        <v>0</v>
      </c>
      <c r="S21">
        <f t="shared" si="0"/>
        <v>0</v>
      </c>
      <c r="V21" s="1">
        <v>16</v>
      </c>
      <c r="W21">
        <f t="shared" si="4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1"/>
        <v>0</v>
      </c>
      <c r="AC21">
        <f t="shared" si="1"/>
        <v>0</v>
      </c>
      <c r="AD21">
        <f t="shared" si="1"/>
        <v>0</v>
      </c>
      <c r="AE21">
        <f t="shared" si="1"/>
        <v>0</v>
      </c>
      <c r="AF21">
        <f t="shared" si="1"/>
        <v>0</v>
      </c>
    </row>
    <row r="22" spans="1:32" x14ac:dyDescent="0.25">
      <c r="A22" s="1">
        <v>17</v>
      </c>
      <c r="B22" s="6">
        <v>0</v>
      </c>
      <c r="C22">
        <v>1</v>
      </c>
      <c r="D22">
        <v>0</v>
      </c>
      <c r="E22" s="2">
        <v>0</v>
      </c>
      <c r="F22" s="2">
        <v>0</v>
      </c>
      <c r="G22" s="2">
        <v>0</v>
      </c>
      <c r="H22">
        <f t="shared" si="2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V22" s="1">
        <v>17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</row>
    <row r="23" spans="1:32" x14ac:dyDescent="0.25">
      <c r="A23" s="1">
        <v>18</v>
      </c>
      <c r="B23" s="6">
        <v>9.1129648402750285E-2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0.72903718722200228</v>
      </c>
      <c r="J23">
        <f t="shared" si="3"/>
        <v>3.2750996730548168E-2</v>
      </c>
      <c r="K23">
        <f t="shared" si="3"/>
        <v>8.8427691172480061E-2</v>
      </c>
      <c r="L23">
        <f t="shared" si="3"/>
        <v>0.107423269276198</v>
      </c>
      <c r="M23">
        <f t="shared" si="3"/>
        <v>9.4322870583978743E-2</v>
      </c>
      <c r="N23">
        <f t="shared" si="3"/>
        <v>8.6462631368647166E-2</v>
      </c>
      <c r="O23">
        <f t="shared" si="3"/>
        <v>7.8602392153315617E-2</v>
      </c>
      <c r="P23">
        <f t="shared" si="3"/>
        <v>7.0742152937984054E-2</v>
      </c>
      <c r="Q23">
        <f t="shared" si="3"/>
        <v>6.2881913722652491E-2</v>
      </c>
      <c r="R23">
        <f t="shared" si="3"/>
        <v>5.7641754245764787E-2</v>
      </c>
      <c r="S23">
        <f t="shared" si="3"/>
        <v>4.9781515030433217E-2</v>
      </c>
      <c r="V23" s="1">
        <v>18</v>
      </c>
      <c r="W23">
        <f t="shared" si="4"/>
        <v>2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  <c r="AF23">
        <f t="shared" si="4"/>
        <v>1</v>
      </c>
    </row>
    <row r="24" spans="1:32" x14ac:dyDescent="0.25">
      <c r="A24" s="1">
        <v>19</v>
      </c>
      <c r="B24" s="6">
        <v>0</v>
      </c>
      <c r="C24">
        <v>1</v>
      </c>
      <c r="D24">
        <v>0</v>
      </c>
      <c r="E24" s="2">
        <v>0</v>
      </c>
      <c r="F24" s="2">
        <v>0</v>
      </c>
      <c r="G24" s="2">
        <v>0</v>
      </c>
      <c r="H24">
        <f t="shared" si="2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V24" s="1">
        <v>19</v>
      </c>
      <c r="W24">
        <f t="shared" si="4"/>
        <v>0</v>
      </c>
      <c r="X24">
        <f t="shared" si="4"/>
        <v>0</v>
      </c>
      <c r="Y24">
        <f t="shared" si="4"/>
        <v>0</v>
      </c>
      <c r="Z24">
        <f t="shared" si="4"/>
        <v>0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</row>
    <row r="25" spans="1:32" x14ac:dyDescent="0.25">
      <c r="A25" s="1">
        <v>20</v>
      </c>
      <c r="B25" s="6">
        <v>0</v>
      </c>
      <c r="C25">
        <v>1</v>
      </c>
      <c r="D25">
        <v>0</v>
      </c>
      <c r="E25">
        <v>0</v>
      </c>
      <c r="F25">
        <v>0</v>
      </c>
      <c r="G25" s="2">
        <v>0</v>
      </c>
      <c r="H25">
        <f t="shared" si="2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V25" s="1">
        <v>20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0</v>
      </c>
    </row>
    <row r="26" spans="1:32" x14ac:dyDescent="0.25">
      <c r="A26" s="1">
        <v>21</v>
      </c>
      <c r="B26" s="6">
        <v>0</v>
      </c>
      <c r="C26">
        <v>1</v>
      </c>
      <c r="D26">
        <v>0</v>
      </c>
      <c r="E26">
        <v>0</v>
      </c>
      <c r="F26">
        <v>0</v>
      </c>
      <c r="G26" s="2">
        <v>0</v>
      </c>
      <c r="H26">
        <f t="shared" si="2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V26" s="1">
        <v>21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</row>
    <row r="27" spans="1:32" x14ac:dyDescent="0.25">
      <c r="A27" s="1">
        <v>22</v>
      </c>
      <c r="B27" s="6">
        <v>0</v>
      </c>
      <c r="C27">
        <v>1</v>
      </c>
      <c r="D27">
        <v>0</v>
      </c>
      <c r="E27">
        <v>0</v>
      </c>
      <c r="F27">
        <v>0</v>
      </c>
      <c r="G27" s="2">
        <v>0</v>
      </c>
      <c r="H27">
        <f t="shared" si="2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V27" s="1">
        <v>22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</row>
    <row r="28" spans="1:32" x14ac:dyDescent="0.25">
      <c r="A28" s="1">
        <v>23</v>
      </c>
      <c r="B28" s="6">
        <v>0</v>
      </c>
      <c r="C28">
        <v>1</v>
      </c>
      <c r="D28">
        <v>0</v>
      </c>
      <c r="E28">
        <v>0</v>
      </c>
      <c r="F28">
        <v>0</v>
      </c>
      <c r="G28" s="2">
        <v>0</v>
      </c>
      <c r="H28">
        <f t="shared" si="2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V28" s="1">
        <v>23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</row>
    <row r="29" spans="1:32" x14ac:dyDescent="0.25">
      <c r="A29" s="1">
        <v>24</v>
      </c>
      <c r="B29" s="6">
        <v>4.7426101657892752E-2</v>
      </c>
      <c r="C29">
        <v>1</v>
      </c>
      <c r="D29">
        <v>0</v>
      </c>
      <c r="E29">
        <v>0</v>
      </c>
      <c r="F29">
        <v>0</v>
      </c>
      <c r="G29">
        <v>0</v>
      </c>
      <c r="H29">
        <f t="shared" si="2"/>
        <v>0.37940881326314202</v>
      </c>
      <c r="J29">
        <f t="shared" si="3"/>
        <v>1.7044421081003683E-2</v>
      </c>
      <c r="K29">
        <f t="shared" si="3"/>
        <v>4.6019936918709953E-2</v>
      </c>
      <c r="L29">
        <f t="shared" si="3"/>
        <v>5.5905701145692079E-2</v>
      </c>
      <c r="M29">
        <f t="shared" si="3"/>
        <v>4.9087932713290615E-2</v>
      </c>
      <c r="N29">
        <f t="shared" si="3"/>
        <v>4.499727165384973E-2</v>
      </c>
      <c r="O29">
        <f t="shared" si="3"/>
        <v>4.0906610594408845E-2</v>
      </c>
      <c r="P29">
        <f t="shared" si="3"/>
        <v>3.6815949534967959E-2</v>
      </c>
      <c r="Q29">
        <f t="shared" si="3"/>
        <v>3.2725288475527074E-2</v>
      </c>
      <c r="R29">
        <f t="shared" si="3"/>
        <v>2.9998181102566485E-2</v>
      </c>
      <c r="S29">
        <f t="shared" si="3"/>
        <v>2.59075200431256E-2</v>
      </c>
      <c r="V29" s="1">
        <v>24</v>
      </c>
      <c r="W29">
        <f t="shared" si="4"/>
        <v>1</v>
      </c>
      <c r="X29">
        <f t="shared" si="4"/>
        <v>1</v>
      </c>
      <c r="Y29">
        <f t="shared" si="4"/>
        <v>1</v>
      </c>
      <c r="Z29">
        <f t="shared" si="4"/>
        <v>1</v>
      </c>
      <c r="AA29">
        <f t="shared" si="4"/>
        <v>1</v>
      </c>
      <c r="AB29">
        <f t="shared" si="4"/>
        <v>1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</row>
    <row r="30" spans="1:32" x14ac:dyDescent="0.25">
      <c r="A30" s="1">
        <v>25</v>
      </c>
      <c r="B30" s="6">
        <v>8.1762909679309034E-2</v>
      </c>
      <c r="C30">
        <v>1</v>
      </c>
      <c r="D30">
        <v>0</v>
      </c>
      <c r="E30">
        <v>0</v>
      </c>
      <c r="F30">
        <v>0</v>
      </c>
      <c r="G30">
        <v>0</v>
      </c>
      <c r="H30">
        <f t="shared" si="2"/>
        <v>0.65410327743447227</v>
      </c>
      <c r="J30">
        <f t="shared" si="3"/>
        <v>2.9384693505591745E-2</v>
      </c>
      <c r="K30">
        <f t="shared" si="3"/>
        <v>7.9338672465097723E-2</v>
      </c>
      <c r="L30">
        <f t="shared" si="3"/>
        <v>9.638179469834092E-2</v>
      </c>
      <c r="M30">
        <f t="shared" si="3"/>
        <v>8.4627917296104235E-2</v>
      </c>
      <c r="N30">
        <f t="shared" si="3"/>
        <v>7.7575590854762205E-2</v>
      </c>
      <c r="O30">
        <f t="shared" si="3"/>
        <v>7.0523264413420189E-2</v>
      </c>
      <c r="P30">
        <f t="shared" si="3"/>
        <v>6.3470937972078173E-2</v>
      </c>
      <c r="Q30">
        <f t="shared" si="3"/>
        <v>5.6418611530736157E-2</v>
      </c>
      <c r="R30">
        <f t="shared" si="3"/>
        <v>5.1717060569841475E-2</v>
      </c>
      <c r="S30">
        <f t="shared" si="3"/>
        <v>4.4664734128499452E-2</v>
      </c>
      <c r="V30" s="1">
        <v>25</v>
      </c>
      <c r="W30">
        <f t="shared" si="4"/>
        <v>1</v>
      </c>
      <c r="X30">
        <f t="shared" si="4"/>
        <v>1</v>
      </c>
      <c r="Y30">
        <f t="shared" si="4"/>
        <v>1</v>
      </c>
      <c r="Z30">
        <f t="shared" si="4"/>
        <v>1</v>
      </c>
      <c r="AA30">
        <f t="shared" si="4"/>
        <v>1</v>
      </c>
      <c r="AB30">
        <f t="shared" si="4"/>
        <v>1</v>
      </c>
      <c r="AC30">
        <f t="shared" si="4"/>
        <v>1</v>
      </c>
      <c r="AD30">
        <f t="shared" si="4"/>
        <v>1</v>
      </c>
      <c r="AE30">
        <f t="shared" si="4"/>
        <v>1</v>
      </c>
      <c r="AF30">
        <f t="shared" si="4"/>
        <v>1</v>
      </c>
    </row>
    <row r="32" spans="1:32" x14ac:dyDescent="0.25">
      <c r="I32" t="s">
        <v>25</v>
      </c>
      <c r="J32">
        <v>1</v>
      </c>
      <c r="K32">
        <v>3</v>
      </c>
      <c r="L32">
        <v>5</v>
      </c>
      <c r="M32">
        <v>7</v>
      </c>
      <c r="N32">
        <v>9</v>
      </c>
      <c r="O32">
        <v>11</v>
      </c>
      <c r="P32">
        <v>13</v>
      </c>
      <c r="Q32">
        <v>15</v>
      </c>
      <c r="R32">
        <v>17</v>
      </c>
      <c r="S32">
        <v>19</v>
      </c>
      <c r="V32" s="1" t="s">
        <v>26</v>
      </c>
      <c r="W32">
        <f>ROUND((280*(J$34*$O$42)),0)</f>
        <v>151200</v>
      </c>
      <c r="X32">
        <f t="shared" ref="X32:AF32" si="5">ROUND((280*(K$34*$O$42)),0)</f>
        <v>453600</v>
      </c>
      <c r="Y32">
        <f t="shared" si="5"/>
        <v>604800</v>
      </c>
      <c r="Z32">
        <f t="shared" si="5"/>
        <v>604800</v>
      </c>
      <c r="AA32">
        <f t="shared" si="5"/>
        <v>604800</v>
      </c>
      <c r="AB32">
        <f t="shared" si="5"/>
        <v>604800</v>
      </c>
      <c r="AC32">
        <f t="shared" si="5"/>
        <v>604800</v>
      </c>
      <c r="AD32">
        <f t="shared" si="5"/>
        <v>604800</v>
      </c>
      <c r="AE32">
        <f t="shared" si="5"/>
        <v>604800</v>
      </c>
      <c r="AF32">
        <f t="shared" si="5"/>
        <v>604800</v>
      </c>
    </row>
    <row r="33" spans="8:41" x14ac:dyDescent="0.25">
      <c r="I33" t="s">
        <v>27</v>
      </c>
      <c r="V33" s="1" t="s">
        <v>28</v>
      </c>
      <c r="W33">
        <f>ROUND((720*(J$34*$O$42)),0)</f>
        <v>388800</v>
      </c>
      <c r="X33">
        <f t="shared" ref="X33:AF33" si="6">ROUND((720*(K$34*$O$42)),0)</f>
        <v>1166400</v>
      </c>
      <c r="Y33">
        <f t="shared" si="6"/>
        <v>1555200</v>
      </c>
      <c r="Z33">
        <f t="shared" si="6"/>
        <v>1555200</v>
      </c>
      <c r="AA33">
        <f t="shared" si="6"/>
        <v>1555200</v>
      </c>
      <c r="AB33">
        <f t="shared" si="6"/>
        <v>1555200</v>
      </c>
      <c r="AC33">
        <f t="shared" si="6"/>
        <v>1555200</v>
      </c>
      <c r="AD33">
        <f t="shared" si="6"/>
        <v>1555200</v>
      </c>
      <c r="AE33">
        <f t="shared" si="6"/>
        <v>1555200</v>
      </c>
      <c r="AF33">
        <f t="shared" si="6"/>
        <v>1555200</v>
      </c>
    </row>
    <row r="34" spans="8:41" x14ac:dyDescent="0.25">
      <c r="I34" t="s">
        <v>29</v>
      </c>
      <c r="J34">
        <v>20000</v>
      </c>
      <c r="K34">
        <v>60000</v>
      </c>
      <c r="L34">
        <v>80000</v>
      </c>
      <c r="M34">
        <v>80000</v>
      </c>
      <c r="N34">
        <v>80000</v>
      </c>
      <c r="O34">
        <v>80000</v>
      </c>
      <c r="P34">
        <v>80000</v>
      </c>
      <c r="Q34">
        <v>80000</v>
      </c>
      <c r="R34">
        <v>80000</v>
      </c>
      <c r="S34">
        <v>80000</v>
      </c>
      <c r="V34" t="s">
        <v>108</v>
      </c>
    </row>
    <row r="35" spans="8:41" x14ac:dyDescent="0.25">
      <c r="H35">
        <v>100</v>
      </c>
      <c r="I35" t="s">
        <v>31</v>
      </c>
      <c r="J35">
        <v>50</v>
      </c>
      <c r="K35">
        <v>45</v>
      </c>
      <c r="L35">
        <v>41</v>
      </c>
      <c r="M35">
        <v>36</v>
      </c>
      <c r="N35">
        <v>33</v>
      </c>
      <c r="O35">
        <v>30</v>
      </c>
      <c r="P35">
        <v>27</v>
      </c>
      <c r="Q35">
        <v>24</v>
      </c>
      <c r="R35">
        <v>22</v>
      </c>
      <c r="S35">
        <v>19</v>
      </c>
      <c r="W35">
        <f>SUM(W32:W33)</f>
        <v>540000</v>
      </c>
      <c r="X35">
        <f t="shared" ref="X35:AF35" si="7">SUM(X32:X33)</f>
        <v>1620000</v>
      </c>
      <c r="Y35">
        <f t="shared" si="7"/>
        <v>2160000</v>
      </c>
      <c r="Z35">
        <f t="shared" si="7"/>
        <v>2160000</v>
      </c>
      <c r="AA35">
        <f t="shared" si="7"/>
        <v>2160000</v>
      </c>
      <c r="AB35">
        <f t="shared" si="7"/>
        <v>2160000</v>
      </c>
      <c r="AC35">
        <f t="shared" si="7"/>
        <v>2160000</v>
      </c>
      <c r="AD35">
        <f t="shared" si="7"/>
        <v>2160000</v>
      </c>
      <c r="AE35">
        <f t="shared" si="7"/>
        <v>2160000</v>
      </c>
      <c r="AF35">
        <f t="shared" si="7"/>
        <v>2160000</v>
      </c>
      <c r="AG35" s="8">
        <f>(X35-W35)/(2*364)</f>
        <v>1483.5164835164835</v>
      </c>
      <c r="AH35" s="8">
        <f t="shared" ref="AH35:AO35" si="8">(Y35-X35)/(2*364)</f>
        <v>741.75824175824175</v>
      </c>
      <c r="AI35" s="8">
        <f t="shared" si="8"/>
        <v>0</v>
      </c>
      <c r="AJ35" s="8">
        <f t="shared" si="8"/>
        <v>0</v>
      </c>
      <c r="AK35" s="8">
        <f t="shared" si="8"/>
        <v>0</v>
      </c>
      <c r="AL35" s="8">
        <f t="shared" si="8"/>
        <v>0</v>
      </c>
      <c r="AM35" s="8">
        <f t="shared" si="8"/>
        <v>0</v>
      </c>
      <c r="AN35" s="8">
        <f t="shared" si="8"/>
        <v>0</v>
      </c>
      <c r="AO35" s="8">
        <f t="shared" si="8"/>
        <v>0</v>
      </c>
    </row>
    <row r="36" spans="8:41" x14ac:dyDescent="0.25">
      <c r="I36" t="s">
        <v>32</v>
      </c>
      <c r="J36">
        <f>(J34*J35)</f>
        <v>1000000</v>
      </c>
      <c r="K36">
        <f t="shared" ref="K36:S36" si="9">(K34*K35)</f>
        <v>2700000</v>
      </c>
      <c r="L36">
        <f t="shared" si="9"/>
        <v>3280000</v>
      </c>
      <c r="M36">
        <f t="shared" si="9"/>
        <v>2880000</v>
      </c>
      <c r="N36">
        <f t="shared" si="9"/>
        <v>2640000</v>
      </c>
      <c r="O36">
        <f t="shared" si="9"/>
        <v>2400000</v>
      </c>
      <c r="P36">
        <f t="shared" si="9"/>
        <v>2160000</v>
      </c>
      <c r="Q36">
        <f t="shared" si="9"/>
        <v>1920000</v>
      </c>
      <c r="R36">
        <f t="shared" si="9"/>
        <v>1760000</v>
      </c>
      <c r="S36">
        <f t="shared" si="9"/>
        <v>1520000</v>
      </c>
      <c r="T36" t="s">
        <v>33</v>
      </c>
      <c r="U36">
        <f>SUM(J36:S36)</f>
        <v>22260000</v>
      </c>
      <c r="W36" s="12">
        <f>SUM(W6:W30)*SUM(W32:W33)</f>
        <v>9720000</v>
      </c>
    </row>
    <row r="37" spans="8:41" x14ac:dyDescent="0.25">
      <c r="I37" t="s">
        <v>34</v>
      </c>
      <c r="J37">
        <f>(J36/$U$36)</f>
        <v>4.4923629829290206E-2</v>
      </c>
      <c r="K37">
        <f t="shared" ref="K37:S37" si="10">(K36/$U$36)</f>
        <v>0.12129380053908356</v>
      </c>
      <c r="L37">
        <f t="shared" si="10"/>
        <v>0.14734950584007186</v>
      </c>
      <c r="M37">
        <f t="shared" si="10"/>
        <v>0.1293800539083558</v>
      </c>
      <c r="N37">
        <f t="shared" si="10"/>
        <v>0.11859838274932614</v>
      </c>
      <c r="O37">
        <f t="shared" si="10"/>
        <v>0.1078167115902965</v>
      </c>
      <c r="P37">
        <f t="shared" si="10"/>
        <v>9.7035040431266845E-2</v>
      </c>
      <c r="Q37">
        <f t="shared" si="10"/>
        <v>8.6253369272237201E-2</v>
      </c>
      <c r="R37">
        <f t="shared" si="10"/>
        <v>7.9065588499550768E-2</v>
      </c>
      <c r="S37">
        <f t="shared" si="10"/>
        <v>6.8283917340521111E-2</v>
      </c>
    </row>
    <row r="40" spans="8:41" x14ac:dyDescent="0.25">
      <c r="O40" s="3" t="s">
        <v>41</v>
      </c>
    </row>
    <row r="41" spans="8:41" x14ac:dyDescent="0.25">
      <c r="O41" s="3" t="s">
        <v>46</v>
      </c>
    </row>
    <row r="42" spans="8:41" x14ac:dyDescent="0.25">
      <c r="O42">
        <v>2.7E-2</v>
      </c>
      <c r="W42">
        <v>974.53991829999995</v>
      </c>
      <c r="X42">
        <v>2923.6197550000002</v>
      </c>
      <c r="Y42">
        <v>3898.1596730000001</v>
      </c>
      <c r="Z42">
        <v>3898.1596730000001</v>
      </c>
      <c r="AA42">
        <v>3898.1596730000001</v>
      </c>
      <c r="AB42">
        <v>3898.1596730000001</v>
      </c>
      <c r="AC42">
        <v>3898.1596730000001</v>
      </c>
      <c r="AD42">
        <v>3898.1596730000001</v>
      </c>
      <c r="AE42">
        <v>3898.1596730000001</v>
      </c>
      <c r="AF42">
        <v>3898.1596730000001</v>
      </c>
    </row>
    <row r="43" spans="8:41" x14ac:dyDescent="0.25">
      <c r="W43" t="s">
        <v>164</v>
      </c>
    </row>
    <row r="44" spans="8:41" x14ac:dyDescent="0.25">
      <c r="W44">
        <f>W42*5</f>
        <v>4872.6995914999998</v>
      </c>
      <c r="X44">
        <f t="shared" ref="X44:AF44" si="11">X42*5</f>
        <v>14618.098775</v>
      </c>
      <c r="Y44">
        <f t="shared" si="11"/>
        <v>19490.798365000002</v>
      </c>
      <c r="Z44">
        <f t="shared" si="11"/>
        <v>19490.798365000002</v>
      </c>
      <c r="AA44">
        <f t="shared" si="11"/>
        <v>19490.798365000002</v>
      </c>
      <c r="AB44">
        <f t="shared" si="11"/>
        <v>19490.798365000002</v>
      </c>
      <c r="AC44">
        <f t="shared" si="11"/>
        <v>19490.798365000002</v>
      </c>
      <c r="AD44">
        <f t="shared" si="11"/>
        <v>19490.798365000002</v>
      </c>
      <c r="AE44">
        <f t="shared" si="11"/>
        <v>19490.798365000002</v>
      </c>
      <c r="AF44">
        <f t="shared" si="11"/>
        <v>19490.798365000002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71"/>
  <sheetViews>
    <sheetView topLeftCell="B1" zoomScale="75" zoomScaleNormal="75" workbookViewId="0">
      <selection activeCell="M2" sqref="M2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14" max="14" width="11.5703125" bestFit="1" customWidth="1"/>
    <col min="22" max="22" width="9.28515625" bestFit="1" customWidth="1"/>
    <col min="23" max="23" width="13.85546875" bestFit="1" customWidth="1"/>
    <col min="27" max="28" width="11.5703125" bestFit="1" customWidth="1"/>
  </cols>
  <sheetData>
    <row r="1" spans="1:28" x14ac:dyDescent="0.25">
      <c r="A1" t="s">
        <v>0</v>
      </c>
      <c r="B1" t="s">
        <v>86</v>
      </c>
      <c r="C1" t="s">
        <v>87</v>
      </c>
      <c r="J1" t="s">
        <v>172</v>
      </c>
      <c r="K1">
        <f>SUM(K6:K30)</f>
        <v>1357.8572998845204</v>
      </c>
    </row>
    <row r="2" spans="1:28" x14ac:dyDescent="0.25">
      <c r="A2" t="s">
        <v>2</v>
      </c>
      <c r="B2">
        <v>101</v>
      </c>
      <c r="J2" t="s">
        <v>173</v>
      </c>
      <c r="K2">
        <f>(K1*5.7)/0.00000002</f>
        <v>386989330467.08832</v>
      </c>
      <c r="L2" t="s">
        <v>174</v>
      </c>
      <c r="M2" s="12">
        <f>SUM(W6:W30)</f>
        <v>53163835</v>
      </c>
    </row>
    <row r="3" spans="1:28" x14ac:dyDescent="0.25">
      <c r="A3" t="s">
        <v>3</v>
      </c>
      <c r="B3">
        <v>2000</v>
      </c>
      <c r="D3" t="s">
        <v>171</v>
      </c>
      <c r="E3">
        <f>(B3*5.7)/0.00000002</f>
        <v>570000000000</v>
      </c>
    </row>
    <row r="4" spans="1:28" x14ac:dyDescent="0.25">
      <c r="C4" t="s">
        <v>4</v>
      </c>
      <c r="J4" t="s">
        <v>5</v>
      </c>
      <c r="W4" t="s">
        <v>6</v>
      </c>
    </row>
    <row r="5" spans="1:28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V5" s="1" t="s">
        <v>7</v>
      </c>
      <c r="W5" t="s">
        <v>15</v>
      </c>
      <c r="X5" t="s">
        <v>16</v>
      </c>
    </row>
    <row r="6" spans="1:28" x14ac:dyDescent="0.25">
      <c r="A6" s="1">
        <v>1</v>
      </c>
      <c r="B6">
        <v>6.8976177424286073E-3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13.795235484857214</v>
      </c>
      <c r="J6">
        <f>($H6*J$37)</f>
        <v>4.4292548814875445</v>
      </c>
      <c r="K6">
        <f t="shared" ref="K6:K21" si="0">($H6*K$37)</f>
        <v>9.3659806033696693</v>
      </c>
      <c r="V6" s="1">
        <v>1</v>
      </c>
      <c r="W6">
        <f t="shared" ref="W6:W30" si="1">ROUND(((J6/J$34)*1000000),0)</f>
        <v>366704</v>
      </c>
      <c r="X6">
        <f t="shared" ref="X6:X30" si="2">ROUND(((K6/K$34)*1000000),0)</f>
        <v>10020</v>
      </c>
      <c r="AA6">
        <f>W6*(W32+W33)</f>
        <v>120278912</v>
      </c>
      <c r="AB6">
        <f>X6*(X32+X33)</f>
        <v>253826640</v>
      </c>
    </row>
    <row r="7" spans="1:28" x14ac:dyDescent="0.25">
      <c r="A7" s="1">
        <v>2</v>
      </c>
      <c r="B7">
        <v>1.3795235484857215E-2</v>
      </c>
      <c r="C7">
        <v>0.5</v>
      </c>
      <c r="D7">
        <v>0.5</v>
      </c>
      <c r="E7" s="2">
        <v>0</v>
      </c>
      <c r="F7" s="2">
        <v>0</v>
      </c>
      <c r="G7" s="2">
        <v>0</v>
      </c>
      <c r="H7">
        <f t="shared" ref="H7:H30" si="3">(B7*$B$3)</f>
        <v>27.590470969714428</v>
      </c>
      <c r="J7">
        <f t="shared" ref="J7:K30" si="4">($H7*J$37)</f>
        <v>8.8585097629750891</v>
      </c>
      <c r="K7">
        <f t="shared" si="0"/>
        <v>18.731961206739339</v>
      </c>
      <c r="V7" s="1">
        <v>2</v>
      </c>
      <c r="W7">
        <f t="shared" si="1"/>
        <v>733408</v>
      </c>
      <c r="X7">
        <f t="shared" si="2"/>
        <v>20039</v>
      </c>
    </row>
    <row r="8" spans="1:28" x14ac:dyDescent="0.25">
      <c r="A8" s="1">
        <v>3</v>
      </c>
      <c r="B8">
        <v>2.92704172747042E-2</v>
      </c>
      <c r="C8">
        <v>0.2</v>
      </c>
      <c r="D8">
        <v>0.3</v>
      </c>
      <c r="E8">
        <v>0.5</v>
      </c>
      <c r="F8" s="2">
        <v>0</v>
      </c>
      <c r="G8" s="2">
        <v>0</v>
      </c>
      <c r="H8">
        <f t="shared" si="3"/>
        <v>58.540834549408402</v>
      </c>
      <c r="J8">
        <f t="shared" si="4"/>
        <v>18.795784782285335</v>
      </c>
      <c r="K8">
        <f t="shared" si="0"/>
        <v>39.745049767123071</v>
      </c>
      <c r="V8" s="1">
        <v>3</v>
      </c>
      <c r="W8">
        <f t="shared" si="1"/>
        <v>1556128</v>
      </c>
      <c r="X8">
        <f t="shared" si="2"/>
        <v>42519</v>
      </c>
    </row>
    <row r="9" spans="1:28" x14ac:dyDescent="0.25">
      <c r="A9" s="1">
        <v>4</v>
      </c>
      <c r="B9">
        <v>5.1886671241263851E-2</v>
      </c>
      <c r="C9">
        <v>0.2</v>
      </c>
      <c r="D9">
        <v>0.2</v>
      </c>
      <c r="E9">
        <v>0.3</v>
      </c>
      <c r="F9">
        <v>0.3</v>
      </c>
      <c r="G9" s="2">
        <v>0</v>
      </c>
      <c r="H9">
        <f t="shared" si="3"/>
        <v>103.77334248252771</v>
      </c>
      <c r="J9">
        <f t="shared" si="4"/>
        <v>33.318647170869383</v>
      </c>
      <c r="K9">
        <f t="shared" si="0"/>
        <v>70.454695311658341</v>
      </c>
      <c r="V9" s="1">
        <v>4</v>
      </c>
      <c r="W9">
        <f t="shared" si="1"/>
        <v>2758494</v>
      </c>
      <c r="X9">
        <f t="shared" si="2"/>
        <v>75372</v>
      </c>
    </row>
    <row r="10" spans="1:28" x14ac:dyDescent="0.25">
      <c r="A10" s="1">
        <v>5</v>
      </c>
      <c r="B10">
        <v>8.0980243919505812E-2</v>
      </c>
      <c r="C10">
        <v>0.2</v>
      </c>
      <c r="D10">
        <v>0.2</v>
      </c>
      <c r="E10">
        <v>0.3</v>
      </c>
      <c r="F10">
        <v>0.3</v>
      </c>
      <c r="G10" s="2">
        <v>0</v>
      </c>
      <c r="H10">
        <f t="shared" si="3"/>
        <v>161.96048783901162</v>
      </c>
      <c r="J10">
        <f t="shared" si="4"/>
        <v>52.000872486481619</v>
      </c>
      <c r="K10">
        <f t="shared" si="0"/>
        <v>109.95961535253001</v>
      </c>
      <c r="V10" s="1">
        <v>5</v>
      </c>
      <c r="W10">
        <f t="shared" si="1"/>
        <v>4305220</v>
      </c>
      <c r="X10">
        <f t="shared" si="2"/>
        <v>117635</v>
      </c>
    </row>
    <row r="11" spans="1:28" x14ac:dyDescent="0.25">
      <c r="A11" s="1">
        <v>6</v>
      </c>
      <c r="B11">
        <v>7.7091795054605783E-2</v>
      </c>
      <c r="C11">
        <v>0.3</v>
      </c>
      <c r="D11">
        <v>0.3</v>
      </c>
      <c r="E11">
        <v>0.4</v>
      </c>
      <c r="F11" s="2">
        <v>0</v>
      </c>
      <c r="G11" s="2">
        <v>0</v>
      </c>
      <c r="H11">
        <f t="shared" si="3"/>
        <v>154.18359010921156</v>
      </c>
      <c r="J11">
        <f t="shared" si="4"/>
        <v>49.503933433113744</v>
      </c>
      <c r="K11">
        <f t="shared" si="0"/>
        <v>104.67965667609784</v>
      </c>
      <c r="V11" s="1">
        <v>6</v>
      </c>
      <c r="W11">
        <f t="shared" si="1"/>
        <v>4098495</v>
      </c>
      <c r="X11">
        <f t="shared" si="2"/>
        <v>111986</v>
      </c>
    </row>
    <row r="12" spans="1:28" x14ac:dyDescent="0.25">
      <c r="A12" s="1">
        <v>7</v>
      </c>
      <c r="B12">
        <v>7.2136021684997637E-2</v>
      </c>
      <c r="C12">
        <v>0.2</v>
      </c>
      <c r="D12">
        <v>0.2</v>
      </c>
      <c r="E12">
        <v>0.3</v>
      </c>
      <c r="F12">
        <v>0.3</v>
      </c>
      <c r="G12" s="2">
        <v>0</v>
      </c>
      <c r="H12">
        <f t="shared" si="3"/>
        <v>144.27204336999526</v>
      </c>
      <c r="J12">
        <f t="shared" si="4"/>
        <v>46.321619740393174</v>
      </c>
      <c r="K12">
        <f t="shared" si="0"/>
        <v>97.950423629602099</v>
      </c>
      <c r="V12" s="1">
        <v>7</v>
      </c>
      <c r="W12">
        <f t="shared" si="1"/>
        <v>3835027</v>
      </c>
      <c r="X12">
        <f t="shared" si="2"/>
        <v>104787</v>
      </c>
    </row>
    <row r="13" spans="1:28" x14ac:dyDescent="0.25">
      <c r="A13" s="1">
        <v>8</v>
      </c>
      <c r="B13">
        <v>4.1385706454571645E-2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3"/>
        <v>82.771412909143294</v>
      </c>
      <c r="J13">
        <f t="shared" si="4"/>
        <v>26.575529288925274</v>
      </c>
      <c r="K13">
        <f t="shared" si="0"/>
        <v>56.195883620218027</v>
      </c>
      <c r="V13" s="1">
        <v>8</v>
      </c>
      <c r="W13">
        <f t="shared" si="1"/>
        <v>2200223</v>
      </c>
      <c r="X13">
        <f t="shared" si="2"/>
        <v>60118</v>
      </c>
    </row>
    <row r="14" spans="1:28" x14ac:dyDescent="0.25">
      <c r="A14" s="1">
        <v>9</v>
      </c>
      <c r="B14">
        <v>4.1385706454571645E-2</v>
      </c>
      <c r="C14">
        <v>0.4</v>
      </c>
      <c r="D14">
        <v>0.6</v>
      </c>
      <c r="E14" s="2">
        <v>0</v>
      </c>
      <c r="F14" s="2">
        <v>0</v>
      </c>
      <c r="G14" s="2">
        <v>0</v>
      </c>
      <c r="H14">
        <f t="shared" si="3"/>
        <v>82.771412909143294</v>
      </c>
      <c r="J14">
        <f t="shared" si="4"/>
        <v>26.575529288925274</v>
      </c>
      <c r="K14">
        <f t="shared" si="0"/>
        <v>56.195883620218027</v>
      </c>
      <c r="V14" s="1">
        <v>9</v>
      </c>
      <c r="W14">
        <f t="shared" si="1"/>
        <v>2200223</v>
      </c>
      <c r="X14">
        <f t="shared" si="2"/>
        <v>60118</v>
      </c>
    </row>
    <row r="15" spans="1:28" x14ac:dyDescent="0.25">
      <c r="A15" s="1">
        <v>10</v>
      </c>
      <c r="B15">
        <v>2.7221943140948841E-2</v>
      </c>
      <c r="C15">
        <v>0.2</v>
      </c>
      <c r="D15">
        <v>0.3</v>
      </c>
      <c r="E15">
        <v>0.5</v>
      </c>
      <c r="F15" s="2">
        <v>0</v>
      </c>
      <c r="G15" s="2">
        <v>0</v>
      </c>
      <c r="H15">
        <f t="shared" si="3"/>
        <v>54.443886281897683</v>
      </c>
      <c r="J15">
        <f t="shared" si="4"/>
        <v>17.48037207091895</v>
      </c>
      <c r="K15">
        <f t="shared" si="0"/>
        <v>36.963514210978737</v>
      </c>
      <c r="V15" s="1">
        <v>10</v>
      </c>
      <c r="W15">
        <f t="shared" si="1"/>
        <v>1447223</v>
      </c>
      <c r="X15">
        <f t="shared" si="2"/>
        <v>39544</v>
      </c>
    </row>
    <row r="16" spans="1:28" x14ac:dyDescent="0.25">
      <c r="A16" s="1">
        <v>11</v>
      </c>
      <c r="B16">
        <v>2.4671645819321276E-2</v>
      </c>
      <c r="C16">
        <v>0.2</v>
      </c>
      <c r="D16">
        <v>0.3</v>
      </c>
      <c r="E16">
        <v>0.5</v>
      </c>
      <c r="F16" s="2">
        <v>0</v>
      </c>
      <c r="G16" s="2">
        <v>0</v>
      </c>
      <c r="H16">
        <f t="shared" si="3"/>
        <v>49.343291638642555</v>
      </c>
      <c r="J16">
        <f t="shared" si="4"/>
        <v>15.842717262711751</v>
      </c>
      <c r="K16">
        <f t="shared" si="0"/>
        <v>33.500574375930803</v>
      </c>
      <c r="V16" s="1">
        <v>11</v>
      </c>
      <c r="W16">
        <f t="shared" si="1"/>
        <v>1311639</v>
      </c>
      <c r="X16">
        <f t="shared" si="2"/>
        <v>35839</v>
      </c>
    </row>
    <row r="17" spans="1:24" x14ac:dyDescent="0.25">
      <c r="A17" s="1">
        <v>12</v>
      </c>
      <c r="B17">
        <v>2.8899145838183607E-2</v>
      </c>
      <c r="C17">
        <v>0.2</v>
      </c>
      <c r="D17">
        <v>0.3</v>
      </c>
      <c r="E17">
        <v>0.5</v>
      </c>
      <c r="F17" s="2">
        <v>0</v>
      </c>
      <c r="G17" s="2">
        <v>0</v>
      </c>
      <c r="H17">
        <f t="shared" si="3"/>
        <v>57.798291676367214</v>
      </c>
      <c r="J17">
        <f t="shared" si="4"/>
        <v>18.557375539562248</v>
      </c>
      <c r="K17">
        <f t="shared" si="0"/>
        <v>39.240916136804969</v>
      </c>
      <c r="V17" s="1">
        <v>12</v>
      </c>
      <c r="W17">
        <f t="shared" si="1"/>
        <v>1536389</v>
      </c>
      <c r="X17">
        <f t="shared" si="2"/>
        <v>41980</v>
      </c>
    </row>
    <row r="18" spans="1:24" x14ac:dyDescent="0.25">
      <c r="A18" s="1">
        <v>13</v>
      </c>
      <c r="B18">
        <v>1.3795235484857215E-2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3"/>
        <v>27.590470969714428</v>
      </c>
      <c r="J18">
        <f t="shared" si="4"/>
        <v>8.8585097629750891</v>
      </c>
      <c r="K18">
        <f t="shared" si="0"/>
        <v>18.731961206739339</v>
      </c>
      <c r="V18" s="1">
        <v>13</v>
      </c>
      <c r="W18">
        <f t="shared" si="1"/>
        <v>733408</v>
      </c>
      <c r="X18">
        <f t="shared" si="2"/>
        <v>20039</v>
      </c>
    </row>
    <row r="19" spans="1:24" x14ac:dyDescent="0.25">
      <c r="A19" s="1">
        <v>14</v>
      </c>
      <c r="B19">
        <v>1.50125192530097E-2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3"/>
        <v>30.025038506019399</v>
      </c>
      <c r="J19">
        <f t="shared" si="4"/>
        <v>9.6401796486632723</v>
      </c>
      <c r="K19">
        <f t="shared" si="0"/>
        <v>20.384858857356129</v>
      </c>
      <c r="V19" s="1">
        <v>14</v>
      </c>
      <c r="W19">
        <f t="shared" si="1"/>
        <v>798123</v>
      </c>
      <c r="X19">
        <f t="shared" si="2"/>
        <v>21808</v>
      </c>
    </row>
    <row r="20" spans="1:24" x14ac:dyDescent="0.25">
      <c r="A20" s="1">
        <v>15</v>
      </c>
      <c r="B20">
        <v>6.8976177424286073E-3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3"/>
        <v>13.795235484857214</v>
      </c>
      <c r="J20">
        <f t="shared" si="4"/>
        <v>4.4292548814875445</v>
      </c>
      <c r="K20">
        <f t="shared" si="0"/>
        <v>9.3659806033696693</v>
      </c>
      <c r="V20" s="1">
        <v>15</v>
      </c>
      <c r="W20">
        <f t="shared" si="1"/>
        <v>366704</v>
      </c>
      <c r="X20">
        <f t="shared" si="2"/>
        <v>10020</v>
      </c>
    </row>
    <row r="21" spans="1:24" x14ac:dyDescent="0.25">
      <c r="A21" s="1">
        <v>16</v>
      </c>
      <c r="B21">
        <v>1.3795235484857215E-2</v>
      </c>
      <c r="C21">
        <v>0.4</v>
      </c>
      <c r="D21">
        <v>0.6</v>
      </c>
      <c r="E21" s="2">
        <v>0</v>
      </c>
      <c r="F21" s="2">
        <v>0</v>
      </c>
      <c r="G21" s="2">
        <v>0</v>
      </c>
      <c r="H21">
        <f t="shared" si="3"/>
        <v>27.590470969714428</v>
      </c>
      <c r="J21">
        <f t="shared" si="4"/>
        <v>8.8585097629750891</v>
      </c>
      <c r="K21">
        <f t="shared" si="0"/>
        <v>18.731961206739339</v>
      </c>
      <c r="V21" s="1">
        <v>16</v>
      </c>
      <c r="W21">
        <f t="shared" si="1"/>
        <v>733408</v>
      </c>
      <c r="X21">
        <f t="shared" si="2"/>
        <v>20039</v>
      </c>
    </row>
    <row r="22" spans="1:24" x14ac:dyDescent="0.25">
      <c r="A22" s="1">
        <v>17</v>
      </c>
      <c r="B22">
        <v>2.7590470969714429E-2</v>
      </c>
      <c r="C22">
        <v>0.4</v>
      </c>
      <c r="D22">
        <v>0.6</v>
      </c>
      <c r="E22" s="2">
        <v>0</v>
      </c>
      <c r="F22" s="2">
        <v>0</v>
      </c>
      <c r="G22" s="2">
        <v>0</v>
      </c>
      <c r="H22">
        <f t="shared" si="3"/>
        <v>55.180941939428855</v>
      </c>
      <c r="J22">
        <f t="shared" si="4"/>
        <v>17.717019525950178</v>
      </c>
      <c r="K22">
        <f t="shared" si="4"/>
        <v>37.463922413478677</v>
      </c>
      <c r="V22" s="1">
        <v>17</v>
      </c>
      <c r="W22">
        <f t="shared" si="1"/>
        <v>1466815</v>
      </c>
      <c r="X22">
        <f t="shared" si="2"/>
        <v>40079</v>
      </c>
    </row>
    <row r="23" spans="1:24" x14ac:dyDescent="0.25">
      <c r="A23" s="1">
        <v>18</v>
      </c>
      <c r="B23">
        <v>6.8976177424286073E-3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3"/>
        <v>13.795235484857214</v>
      </c>
      <c r="J23">
        <f t="shared" si="4"/>
        <v>4.4292548814875445</v>
      </c>
      <c r="K23">
        <f t="shared" si="4"/>
        <v>9.3659806033696693</v>
      </c>
      <c r="V23" s="1">
        <v>18</v>
      </c>
      <c r="W23">
        <f t="shared" si="1"/>
        <v>366704</v>
      </c>
      <c r="X23">
        <f t="shared" si="2"/>
        <v>10020</v>
      </c>
    </row>
    <row r="24" spans="1:24" x14ac:dyDescent="0.25">
      <c r="A24" s="1">
        <v>19</v>
      </c>
      <c r="B24">
        <v>1.3795235484857215E-2</v>
      </c>
      <c r="C24">
        <v>0.5</v>
      </c>
      <c r="D24">
        <v>0.5</v>
      </c>
      <c r="E24" s="2">
        <v>0</v>
      </c>
      <c r="F24" s="2">
        <v>0</v>
      </c>
      <c r="G24" s="2">
        <v>0</v>
      </c>
      <c r="H24">
        <f t="shared" si="3"/>
        <v>27.590470969714428</v>
      </c>
      <c r="J24">
        <f t="shared" si="4"/>
        <v>8.8585097629750891</v>
      </c>
      <c r="K24">
        <f t="shared" si="4"/>
        <v>18.731961206739339</v>
      </c>
      <c r="V24" s="1">
        <v>19</v>
      </c>
      <c r="W24">
        <f t="shared" si="1"/>
        <v>733408</v>
      </c>
      <c r="X24">
        <f t="shared" si="2"/>
        <v>20039</v>
      </c>
    </row>
    <row r="25" spans="1:24" x14ac:dyDescent="0.25">
      <c r="A25" s="1">
        <v>20</v>
      </c>
      <c r="B25">
        <v>1.5370762947870036E-2</v>
      </c>
      <c r="C25">
        <v>0.1</v>
      </c>
      <c r="D25">
        <v>0.1</v>
      </c>
      <c r="E25">
        <v>0.4</v>
      </c>
      <c r="F25">
        <v>0.4</v>
      </c>
      <c r="G25" s="2">
        <v>0</v>
      </c>
      <c r="H25">
        <f t="shared" si="3"/>
        <v>30.741525895740072</v>
      </c>
      <c r="J25">
        <f t="shared" si="4"/>
        <v>9.8702232221802344</v>
      </c>
      <c r="K25">
        <f t="shared" si="4"/>
        <v>20.871302673559839</v>
      </c>
      <c r="V25" s="1">
        <v>20</v>
      </c>
      <c r="W25">
        <f t="shared" si="1"/>
        <v>817169</v>
      </c>
      <c r="X25">
        <f t="shared" si="2"/>
        <v>22328</v>
      </c>
    </row>
    <row r="26" spans="1:24" x14ac:dyDescent="0.25">
      <c r="A26" s="1">
        <v>21</v>
      </c>
      <c r="B26">
        <v>7.3826533823349333E-2</v>
      </c>
      <c r="C26">
        <v>0.2</v>
      </c>
      <c r="D26">
        <v>0.2</v>
      </c>
      <c r="E26">
        <v>0.3</v>
      </c>
      <c r="F26">
        <v>0.3</v>
      </c>
      <c r="G26" s="2">
        <v>0</v>
      </c>
      <c r="H26">
        <f t="shared" si="3"/>
        <v>147.65306764669867</v>
      </c>
      <c r="J26">
        <f t="shared" si="4"/>
        <v>47.407169769492334</v>
      </c>
      <c r="K26">
        <f t="shared" si="4"/>
        <v>100.24589787720635</v>
      </c>
      <c r="V26" s="1">
        <v>21</v>
      </c>
      <c r="W26">
        <f t="shared" si="1"/>
        <v>3924902</v>
      </c>
      <c r="X26">
        <f t="shared" si="2"/>
        <v>107243</v>
      </c>
    </row>
    <row r="27" spans="1:24" x14ac:dyDescent="0.25">
      <c r="A27" s="1">
        <v>22</v>
      </c>
      <c r="B27">
        <v>8.2240198886621624E-2</v>
      </c>
      <c r="C27">
        <v>0.2</v>
      </c>
      <c r="D27">
        <v>0.3</v>
      </c>
      <c r="E27">
        <v>0.4</v>
      </c>
      <c r="F27">
        <v>0.1</v>
      </c>
      <c r="G27" s="2">
        <v>0</v>
      </c>
      <c r="H27">
        <f t="shared" si="3"/>
        <v>164.48039777324325</v>
      </c>
      <c r="J27">
        <f t="shared" si="4"/>
        <v>52.809943371089275</v>
      </c>
      <c r="K27">
        <f t="shared" si="4"/>
        <v>111.67045440215398</v>
      </c>
      <c r="V27" s="1">
        <v>22</v>
      </c>
      <c r="W27">
        <f t="shared" si="1"/>
        <v>4372204</v>
      </c>
      <c r="X27">
        <f t="shared" si="2"/>
        <v>119465</v>
      </c>
    </row>
    <row r="28" spans="1:24" x14ac:dyDescent="0.25">
      <c r="A28" s="1">
        <v>23</v>
      </c>
      <c r="B28">
        <v>6.2542095796422614E-2</v>
      </c>
      <c r="C28">
        <v>0.2</v>
      </c>
      <c r="D28">
        <v>0.3</v>
      </c>
      <c r="E28">
        <v>0.3</v>
      </c>
      <c r="F28">
        <v>0.2</v>
      </c>
      <c r="G28" s="2">
        <v>0</v>
      </c>
      <c r="H28">
        <f t="shared" si="3"/>
        <v>125.08419159284523</v>
      </c>
      <c r="J28">
        <f t="shared" si="4"/>
        <v>40.160950265595808</v>
      </c>
      <c r="K28">
        <f t="shared" si="4"/>
        <v>84.923241327249428</v>
      </c>
      <c r="V28" s="1">
        <v>23</v>
      </c>
      <c r="W28">
        <f t="shared" si="1"/>
        <v>3324978</v>
      </c>
      <c r="X28">
        <f t="shared" si="2"/>
        <v>90851</v>
      </c>
    </row>
    <row r="29" spans="1:24" x14ac:dyDescent="0.25">
      <c r="A29" s="1">
        <v>24</v>
      </c>
      <c r="B29">
        <v>0.11995142099723174</v>
      </c>
      <c r="C29">
        <v>0.1</v>
      </c>
      <c r="D29">
        <v>0.2</v>
      </c>
      <c r="E29">
        <v>0.3</v>
      </c>
      <c r="F29">
        <v>0.2</v>
      </c>
      <c r="G29">
        <v>0.2</v>
      </c>
      <c r="H29">
        <f t="shared" si="3"/>
        <v>239.9028419944635</v>
      </c>
      <c r="J29">
        <f t="shared" si="4"/>
        <v>77.025929361851041</v>
      </c>
      <c r="K29">
        <f t="shared" si="4"/>
        <v>162.87691263261246</v>
      </c>
      <c r="V29" s="1">
        <v>24</v>
      </c>
      <c r="W29">
        <f t="shared" si="1"/>
        <v>6377077</v>
      </c>
      <c r="X29">
        <f t="shared" si="2"/>
        <v>174245</v>
      </c>
    </row>
    <row r="30" spans="1:24" x14ac:dyDescent="0.25">
      <c r="A30" s="1">
        <v>25</v>
      </c>
      <c r="B30">
        <v>5.26629052763916E-2</v>
      </c>
      <c r="C30">
        <v>0.2</v>
      </c>
      <c r="D30">
        <v>0.2</v>
      </c>
      <c r="E30">
        <v>0.2</v>
      </c>
      <c r="F30">
        <v>0.2</v>
      </c>
      <c r="G30">
        <v>0.2</v>
      </c>
      <c r="H30">
        <f t="shared" si="3"/>
        <v>105.3258105527832</v>
      </c>
      <c r="J30">
        <f t="shared" si="4"/>
        <v>33.817100190107844</v>
      </c>
      <c r="K30">
        <f t="shared" si="4"/>
        <v>71.508710362675359</v>
      </c>
      <c r="V30" s="1">
        <v>25</v>
      </c>
      <c r="W30">
        <f t="shared" si="1"/>
        <v>2799762</v>
      </c>
      <c r="X30">
        <f t="shared" si="2"/>
        <v>76500</v>
      </c>
    </row>
    <row r="32" spans="1:24" x14ac:dyDescent="0.25">
      <c r="I32" t="s">
        <v>25</v>
      </c>
      <c r="J32">
        <v>0.1</v>
      </c>
      <c r="K32">
        <v>1</v>
      </c>
      <c r="V32" s="1" t="s">
        <v>26</v>
      </c>
      <c r="W32">
        <f>ROUND((100*(J$34*$O$42)),0)</f>
        <v>33</v>
      </c>
      <c r="X32">
        <f>ROUND((100*(K$34*$O$42)),0)</f>
        <v>2533</v>
      </c>
    </row>
    <row r="33" spans="8:26" x14ac:dyDescent="0.25">
      <c r="I33" t="s">
        <v>27</v>
      </c>
      <c r="J33">
        <f>($I$42*(1-(EXP(-$J$42*(J32-$K$42)))))</f>
        <v>7.4680248626706289</v>
      </c>
      <c r="K33">
        <f t="shared" ref="K33" si="5">($I$42*(1-(EXP(-$J$42*(K32-$K$42)))))</f>
        <v>31.824871634870565</v>
      </c>
      <c r="V33" s="1" t="s">
        <v>28</v>
      </c>
      <c r="W33">
        <f>ROUND((900*(J$34*$O$42)),0)</f>
        <v>295</v>
      </c>
      <c r="X33">
        <f>ROUND((900*(K$34*$O$42)),0)</f>
        <v>22799</v>
      </c>
    </row>
    <row r="34" spans="8:26" x14ac:dyDescent="0.25">
      <c r="I34" t="s">
        <v>29</v>
      </c>
      <c r="J34">
        <f>($L$42*(J33^$M$42))</f>
        <v>12.078562845773854</v>
      </c>
      <c r="K34">
        <f t="shared" ref="K34" si="6">($L$42*(K33^$M$42))</f>
        <v>934.75539356806598</v>
      </c>
      <c r="V34" t="s">
        <v>30</v>
      </c>
    </row>
    <row r="35" spans="8:26" x14ac:dyDescent="0.25">
      <c r="H35">
        <v>100</v>
      </c>
      <c r="I35" t="s">
        <v>31</v>
      </c>
      <c r="J35">
        <f>($H$35*(EXP(-$N$42*J32)))</f>
        <v>67.032004603563934</v>
      </c>
      <c r="K35">
        <f t="shared" ref="K35" si="7">($H$35*(EXP(-$N$42*K32)))</f>
        <v>1.8315638888734178</v>
      </c>
      <c r="W35">
        <f>SUM(W32:W33)</f>
        <v>328</v>
      </c>
      <c r="X35">
        <f>SUM(X32:X33)</f>
        <v>25332</v>
      </c>
      <c r="Y35" s="9">
        <f>(X35-W35)/60</f>
        <v>416.73333333333335</v>
      </c>
    </row>
    <row r="36" spans="8:26" x14ac:dyDescent="0.25">
      <c r="I36" t="s">
        <v>32</v>
      </c>
      <c r="J36">
        <f>(J34*J35)</f>
        <v>809.65028028234929</v>
      </c>
      <c r="K36">
        <f t="shared" ref="K36" si="8">(K34*K35)</f>
        <v>1712.0642237889292</v>
      </c>
      <c r="L36" t="s">
        <v>33</v>
      </c>
      <c r="M36">
        <f>SUM(J36:K36)</f>
        <v>2521.7145040712785</v>
      </c>
      <c r="W36" s="12">
        <f>SUM(W6:W30)*SUM(W32:W33)</f>
        <v>17437737880</v>
      </c>
      <c r="X36" s="12">
        <f>SUM(X6:X30)*SUM(X32:X33)</f>
        <v>36798099156</v>
      </c>
      <c r="Y36" s="12">
        <f>W36+X36</f>
        <v>54235837036</v>
      </c>
      <c r="Z36" s="12">
        <f>Y36*5.7*0.00000002</f>
        <v>6182.8854221040001</v>
      </c>
    </row>
    <row r="37" spans="8:26" x14ac:dyDescent="0.25">
      <c r="I37" t="s">
        <v>34</v>
      </c>
      <c r="J37">
        <f>(J36/$M$36)</f>
        <v>0.32107135005773985</v>
      </c>
      <c r="K37">
        <f>(K36/$M$36)</f>
        <v>0.67892864994226021</v>
      </c>
    </row>
    <row r="38" spans="8:26" x14ac:dyDescent="0.25">
      <c r="W38">
        <f>SUM(W6:W30)*W35</f>
        <v>17437737880</v>
      </c>
      <c r="X38">
        <f>(SUM(X32:X33)-SUM(W32:W33))/(365*3)</f>
        <v>22.834703196347032</v>
      </c>
    </row>
    <row r="40" spans="8:26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</row>
    <row r="41" spans="8:26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</row>
    <row r="42" spans="8:26" x14ac:dyDescent="0.25">
      <c r="I42">
        <v>35</v>
      </c>
      <c r="J42">
        <v>2.4</v>
      </c>
      <c r="K42">
        <v>0</v>
      </c>
      <c r="L42">
        <v>2.9000000000000001E-2</v>
      </c>
      <c r="M42">
        <v>3</v>
      </c>
      <c r="N42">
        <v>4</v>
      </c>
      <c r="O42">
        <v>2.7099999999999999E-2</v>
      </c>
    </row>
    <row r="45" spans="8:26" x14ac:dyDescent="0.25">
      <c r="J45" t="s">
        <v>167</v>
      </c>
      <c r="N45" t="s">
        <v>6</v>
      </c>
    </row>
    <row r="46" spans="8:26" x14ac:dyDescent="0.25">
      <c r="I46" s="1" t="s">
        <v>7</v>
      </c>
      <c r="J46" t="s">
        <v>15</v>
      </c>
      <c r="K46" t="s">
        <v>16</v>
      </c>
      <c r="N46" t="s">
        <v>15</v>
      </c>
      <c r="O46" t="s">
        <v>16</v>
      </c>
    </row>
    <row r="47" spans="8:26" x14ac:dyDescent="0.25">
      <c r="I47" s="1">
        <v>1</v>
      </c>
      <c r="J47">
        <f>J6/(5.7*0.00000002)</f>
        <v>38853112.995504774</v>
      </c>
      <c r="K47">
        <f>K6/(5.7*0.00000002)</f>
        <v>82157724.590962008</v>
      </c>
      <c r="N47">
        <f>J47/(W32+W33)</f>
        <v>118454.61279117309</v>
      </c>
      <c r="O47">
        <f>K47/(X32+X33)</f>
        <v>3243.238772736539</v>
      </c>
    </row>
    <row r="48" spans="8:26" x14ac:dyDescent="0.25">
      <c r="I48" s="1">
        <v>2</v>
      </c>
      <c r="J48">
        <f t="shared" ref="J48:K48" si="9">J7/(5.7*0.00000002)</f>
        <v>77706225.991009548</v>
      </c>
      <c r="K48">
        <f t="shared" si="9"/>
        <v>164315449.18192402</v>
      </c>
      <c r="N48">
        <f>J48/(W32+W33)</f>
        <v>236909.22558234617</v>
      </c>
      <c r="O48">
        <f>K48/(X32+X33)</f>
        <v>6486.477545473078</v>
      </c>
    </row>
    <row r="49" spans="9:15" x14ac:dyDescent="0.25">
      <c r="I49" s="1">
        <v>3</v>
      </c>
      <c r="J49">
        <f t="shared" ref="J49:K49" si="10">J8/(5.7*0.00000002)</f>
        <v>164875305.10776609</v>
      </c>
      <c r="K49">
        <f t="shared" si="10"/>
        <v>348640787.43090415</v>
      </c>
      <c r="N49">
        <f>J49/(W32+W33)</f>
        <v>502668.61313343322</v>
      </c>
      <c r="O49">
        <f>K49/(X32+X33)</f>
        <v>13762.860707046588</v>
      </c>
    </row>
    <row r="50" spans="9:15" x14ac:dyDescent="0.25">
      <c r="I50" s="1">
        <v>4</v>
      </c>
      <c r="J50">
        <f t="shared" ref="J50:K50" si="11">J9/(5.7*0.00000002)</f>
        <v>292268834.83218759</v>
      </c>
      <c r="K50">
        <f t="shared" si="11"/>
        <v>618023643.08472228</v>
      </c>
      <c r="N50">
        <f>J50/(W32+W33)</f>
        <v>891063.52082984021</v>
      </c>
      <c r="O50">
        <f>K50/(X32+X33)</f>
        <v>24396.954171984933</v>
      </c>
    </row>
    <row r="51" spans="9:15" x14ac:dyDescent="0.25">
      <c r="I51" s="1">
        <v>5</v>
      </c>
      <c r="J51">
        <f t="shared" ref="J51:K51" si="12">J10/(5.7*0.00000002)</f>
        <v>456148004.26738262</v>
      </c>
      <c r="K51">
        <f t="shared" si="12"/>
        <v>964558029.40815794</v>
      </c>
      <c r="N51">
        <f>J51/(W32+W33)</f>
        <v>1390695.1349615324</v>
      </c>
      <c r="O51">
        <f>K51/(X32+X33)</f>
        <v>38076.663090484682</v>
      </c>
    </row>
    <row r="52" spans="9:15" x14ac:dyDescent="0.25">
      <c r="I52" s="1">
        <v>6</v>
      </c>
      <c r="J52">
        <f t="shared" ref="J52:K52" si="13">J11/(5.7*0.00000002)</f>
        <v>434245030.11503285</v>
      </c>
      <c r="K52">
        <f t="shared" si="13"/>
        <v>918242602.42191076</v>
      </c>
      <c r="N52">
        <f>J52/(W32+W33)</f>
        <v>1323917.7747409539</v>
      </c>
      <c r="O52">
        <f>K52/(X32+X33)</f>
        <v>36248.326323302965</v>
      </c>
    </row>
    <row r="53" spans="9:15" x14ac:dyDescent="0.25">
      <c r="I53" s="1">
        <v>7</v>
      </c>
      <c r="J53">
        <f t="shared" ref="J53:K53" si="14">J12/(5.7*0.00000002)</f>
        <v>406329997.72274715</v>
      </c>
      <c r="K53">
        <f t="shared" si="14"/>
        <v>859214242.36493063</v>
      </c>
      <c r="N53">
        <f>J53/(W32+W33)</f>
        <v>1238810.9686669121</v>
      </c>
      <c r="O53">
        <f>K53/(X32+X33)</f>
        <v>33918.136837396596</v>
      </c>
    </row>
    <row r="54" spans="9:15" x14ac:dyDescent="0.25">
      <c r="I54" s="1">
        <v>8</v>
      </c>
      <c r="J54">
        <f t="shared" ref="J54:K54" si="15">J13/(5.7*0.00000002)</f>
        <v>233118677.97302872</v>
      </c>
      <c r="K54">
        <f t="shared" si="15"/>
        <v>492946347.54577214</v>
      </c>
      <c r="N54">
        <f>J54/(W32+W33)</f>
        <v>710727.67674703873</v>
      </c>
      <c r="O54">
        <f>K54/(X32+X33)</f>
        <v>19459.432636419238</v>
      </c>
    </row>
    <row r="55" spans="9:15" x14ac:dyDescent="0.25">
      <c r="I55" s="1">
        <v>9</v>
      </c>
      <c r="J55">
        <f t="shared" ref="J55:K55" si="16">J14/(5.7*0.00000002)</f>
        <v>233118677.97302872</v>
      </c>
      <c r="K55">
        <f t="shared" si="16"/>
        <v>492946347.54577214</v>
      </c>
      <c r="N55">
        <f>J55/(W32+W33)</f>
        <v>710727.67674703873</v>
      </c>
      <c r="O55">
        <f>K55/(X32+X33)</f>
        <v>19459.432636419238</v>
      </c>
    </row>
    <row r="56" spans="9:15" x14ac:dyDescent="0.25">
      <c r="I56" s="1">
        <v>10</v>
      </c>
      <c r="J56">
        <f t="shared" ref="J56:K56" si="17">J15/(5.7*0.00000002)</f>
        <v>153336597.11332411</v>
      </c>
      <c r="K56">
        <f t="shared" si="17"/>
        <v>324241352.72788364</v>
      </c>
      <c r="N56">
        <f>J56/(W32+W33)</f>
        <v>467489.6253455003</v>
      </c>
      <c r="O56">
        <f>K56/(X32+X33)</f>
        <v>12799.674432649757</v>
      </c>
    </row>
    <row r="57" spans="9:15" x14ac:dyDescent="0.25">
      <c r="I57" s="1">
        <v>11</v>
      </c>
      <c r="J57">
        <f t="shared" ref="J57:K57" si="18">J16/(5.7*0.00000002)</f>
        <v>138971204.05887502</v>
      </c>
      <c r="K57">
        <f t="shared" si="18"/>
        <v>293864687.50816494</v>
      </c>
      <c r="N57">
        <f>J57/(W32+W33)</f>
        <v>423692.69530144823</v>
      </c>
      <c r="O57">
        <f>K57/(X32+X33)</f>
        <v>11600.532429660703</v>
      </c>
    </row>
    <row r="58" spans="9:15" x14ac:dyDescent="0.25">
      <c r="I58" s="1">
        <v>12</v>
      </c>
      <c r="J58">
        <f t="shared" ref="J58:K58" si="19">J17/(5.7*0.00000002)</f>
        <v>162783995.96107236</v>
      </c>
      <c r="K58">
        <f t="shared" si="19"/>
        <v>344218562.60355234</v>
      </c>
      <c r="N58">
        <f>J58/(W32+W33)</f>
        <v>496292.67061302549</v>
      </c>
      <c r="O58">
        <f>K58/(X32+X33)</f>
        <v>13588.290012772475</v>
      </c>
    </row>
    <row r="59" spans="9:15" x14ac:dyDescent="0.25">
      <c r="I59" s="1">
        <v>13</v>
      </c>
      <c r="J59">
        <f t="shared" ref="J59:K59" si="20">J18/(5.7*0.00000002)</f>
        <v>77706225.991009548</v>
      </c>
      <c r="K59">
        <f t="shared" si="20"/>
        <v>164315449.18192402</v>
      </c>
      <c r="N59">
        <f>J59/(W32+W33)</f>
        <v>236909.22558234617</v>
      </c>
      <c r="O59">
        <f>K59/(X32+X33)</f>
        <v>6486.477545473078</v>
      </c>
    </row>
    <row r="60" spans="9:15" x14ac:dyDescent="0.25">
      <c r="I60" s="1">
        <v>14</v>
      </c>
      <c r="J60">
        <f t="shared" ref="J60:K60" si="21">J19/(5.7*0.00000002)</f>
        <v>84562979.374239236</v>
      </c>
      <c r="K60">
        <f t="shared" si="21"/>
        <v>178814551.38031691</v>
      </c>
      <c r="N60">
        <f>J60/(W32+W33)</f>
        <v>257813.96150682695</v>
      </c>
      <c r="O60">
        <f>K60/(X32+X33)</f>
        <v>7058.8406513625814</v>
      </c>
    </row>
    <row r="61" spans="9:15" x14ac:dyDescent="0.25">
      <c r="I61" s="1">
        <v>15</v>
      </c>
      <c r="J61">
        <f t="shared" ref="J61:K61" si="22">J20/(5.7*0.00000002)</f>
        <v>38853112.995504774</v>
      </c>
      <c r="K61">
        <f t="shared" si="22"/>
        <v>82157724.590962008</v>
      </c>
      <c r="N61">
        <f>J61/(W32+W33)</f>
        <v>118454.61279117309</v>
      </c>
      <c r="O61">
        <f>K61/(X32+X33)</f>
        <v>3243.238772736539</v>
      </c>
    </row>
    <row r="62" spans="9:15" x14ac:dyDescent="0.25">
      <c r="I62" s="1">
        <v>16</v>
      </c>
      <c r="J62">
        <f t="shared" ref="J62:K62" si="23">J21/(5.7*0.00000002)</f>
        <v>77706225.991009548</v>
      </c>
      <c r="K62">
        <f t="shared" si="23"/>
        <v>164315449.18192402</v>
      </c>
      <c r="N62">
        <f>J62/(W32+W33)</f>
        <v>236909.22558234617</v>
      </c>
      <c r="O62">
        <f>K62/(X32+X33)</f>
        <v>6486.477545473078</v>
      </c>
    </row>
    <row r="63" spans="9:15" x14ac:dyDescent="0.25">
      <c r="I63" s="1">
        <v>17</v>
      </c>
      <c r="J63">
        <f t="shared" ref="J63:K63" si="24">J22/(5.7*0.00000002)</f>
        <v>155412451.9820191</v>
      </c>
      <c r="K63">
        <f t="shared" si="24"/>
        <v>328630898.36384803</v>
      </c>
      <c r="N63">
        <f>J63/(W32+W33)</f>
        <v>473818.45116469235</v>
      </c>
      <c r="O63">
        <f>K63/(X32+X33)</f>
        <v>12972.955090946156</v>
      </c>
    </row>
    <row r="64" spans="9:15" x14ac:dyDescent="0.25">
      <c r="I64" s="1">
        <v>18</v>
      </c>
      <c r="J64">
        <f t="shared" ref="J64:K64" si="25">J23/(5.7*0.00000002)</f>
        <v>38853112.995504774</v>
      </c>
      <c r="K64">
        <f t="shared" si="25"/>
        <v>82157724.590962008</v>
      </c>
      <c r="N64">
        <f>J64/(W32+W33)</f>
        <v>118454.61279117309</v>
      </c>
      <c r="O64">
        <f>K64/(X32+X33)</f>
        <v>3243.238772736539</v>
      </c>
    </row>
    <row r="65" spans="9:15" x14ac:dyDescent="0.25">
      <c r="I65" s="1">
        <v>19</v>
      </c>
      <c r="J65">
        <f t="shared" ref="J65:K65" si="26">J24/(5.7*0.00000002)</f>
        <v>77706225.991009548</v>
      </c>
      <c r="K65">
        <f t="shared" si="26"/>
        <v>164315449.18192402</v>
      </c>
      <c r="N65">
        <f>J65/(W32+W33)</f>
        <v>236909.22558234617</v>
      </c>
      <c r="O65">
        <f>K65/(X32+X33)</f>
        <v>6486.477545473078</v>
      </c>
    </row>
    <row r="66" spans="9:15" x14ac:dyDescent="0.25">
      <c r="I66" s="1">
        <v>20</v>
      </c>
      <c r="J66">
        <f t="shared" ref="J66:K66" si="27">J25/(5.7*0.00000002)</f>
        <v>86580905.457721353</v>
      </c>
      <c r="K66">
        <f t="shared" si="27"/>
        <v>183081602.39964771</v>
      </c>
      <c r="N66">
        <f>J66/(W32+W33)</f>
        <v>263966.17517597973</v>
      </c>
      <c r="O66">
        <f>K66/(X32+X33)</f>
        <v>7227.285741340901</v>
      </c>
    </row>
    <row r="67" spans="9:15" x14ac:dyDescent="0.25">
      <c r="I67" s="1">
        <v>21</v>
      </c>
      <c r="J67">
        <f t="shared" ref="J67:K67" si="28">J26/(5.7*0.00000002)</f>
        <v>415852366.39905554</v>
      </c>
      <c r="K67">
        <f t="shared" si="28"/>
        <v>879349981.37900305</v>
      </c>
      <c r="N67">
        <f>J67/(W32+W33)</f>
        <v>1267842.5804849255</v>
      </c>
      <c r="O67">
        <f>K67/(X32+X33)</f>
        <v>34713.010476038333</v>
      </c>
    </row>
    <row r="68" spans="9:15" x14ac:dyDescent="0.25">
      <c r="I68" s="1">
        <v>22</v>
      </c>
      <c r="J68">
        <f t="shared" ref="J68:K68" si="29">J27/(5.7*0.00000002)</f>
        <v>463245117.2902568</v>
      </c>
      <c r="K68">
        <f t="shared" si="29"/>
        <v>979565389.49257874</v>
      </c>
      <c r="N68">
        <f>J68/(W32+W33)</f>
        <v>1412332.6746654171</v>
      </c>
      <c r="O68">
        <f>K68/(X32+X33)</f>
        <v>38669.090063657772</v>
      </c>
    </row>
    <row r="69" spans="9:15" x14ac:dyDescent="0.25">
      <c r="I69" s="1">
        <v>23</v>
      </c>
      <c r="J69">
        <f t="shared" ref="J69:K69" si="30">J28/(5.7*0.00000002)</f>
        <v>352289037.41750711</v>
      </c>
      <c r="K69">
        <f t="shared" si="30"/>
        <v>744940713.39692485</v>
      </c>
      <c r="N69">
        <f>J69/(W32+W33)</f>
        <v>1074051.9433460583</v>
      </c>
      <c r="O69">
        <f>K69/(X32+X33)</f>
        <v>29407.102218416425</v>
      </c>
    </row>
    <row r="70" spans="9:15" x14ac:dyDescent="0.25">
      <c r="I70" s="1">
        <v>24</v>
      </c>
      <c r="J70">
        <f t="shared" ref="J70:K70" si="31">J29/(5.7*0.00000002)</f>
        <v>675666047.03378105</v>
      </c>
      <c r="K70">
        <f t="shared" si="31"/>
        <v>1428744847.6544952</v>
      </c>
      <c r="N70">
        <f>J70/(W32+W33)</f>
        <v>2059957.4604688447</v>
      </c>
      <c r="O70">
        <f>K70/(X32+X33)</f>
        <v>56400.791396435154</v>
      </c>
    </row>
    <row r="71" spans="9:15" x14ac:dyDescent="0.25">
      <c r="I71" s="1">
        <v>25</v>
      </c>
      <c r="J71">
        <f t="shared" ref="J71:K71" si="32">J30/(5.7*0.00000002)</f>
        <v>296641229.73778808</v>
      </c>
      <c r="K71">
        <f t="shared" si="32"/>
        <v>627269389.14627504</v>
      </c>
      <c r="N71">
        <f>J71/(W32+W33)</f>
        <v>904393.99310301244</v>
      </c>
      <c r="O71">
        <f>K71/(X32+X33)</f>
        <v>24761.937041934118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72"/>
  <sheetViews>
    <sheetView zoomScale="75" zoomScaleNormal="75" workbookViewId="0">
      <selection activeCell="L2" sqref="L2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10" max="10" width="13.42578125" bestFit="1" customWidth="1"/>
    <col min="22" max="22" width="9.28515625" bestFit="1" customWidth="1"/>
    <col min="23" max="24" width="11.140625" customWidth="1"/>
    <col min="25" max="25" width="13.85546875" bestFit="1" customWidth="1"/>
    <col min="27" max="27" width="13.7109375" bestFit="1" customWidth="1"/>
  </cols>
  <sheetData>
    <row r="1" spans="1:27" x14ac:dyDescent="0.25">
      <c r="A1" t="s">
        <v>0</v>
      </c>
      <c r="B1" t="s">
        <v>89</v>
      </c>
      <c r="C1" t="s">
        <v>90</v>
      </c>
      <c r="I1" t="s">
        <v>172</v>
      </c>
      <c r="J1">
        <f>SUM(J6:J30)</f>
        <v>834.15797353249263</v>
      </c>
    </row>
    <row r="2" spans="1:27" x14ac:dyDescent="0.25">
      <c r="A2" t="s">
        <v>2</v>
      </c>
      <c r="B2">
        <v>102</v>
      </c>
      <c r="I2" t="s">
        <v>173</v>
      </c>
      <c r="J2">
        <f>(J1*5.7)/0.00000002</f>
        <v>237735022456.76041</v>
      </c>
      <c r="K2" t="s">
        <v>174</v>
      </c>
      <c r="L2" s="12">
        <f>SUM(V6:V30)</f>
        <v>325</v>
      </c>
    </row>
    <row r="3" spans="1:27" x14ac:dyDescent="0.25">
      <c r="A3" t="s">
        <v>3</v>
      </c>
      <c r="B3">
        <v>4000</v>
      </c>
      <c r="D3" t="s">
        <v>171</v>
      </c>
      <c r="E3">
        <f>(B3*5.7)/0.00000002</f>
        <v>1140000000000</v>
      </c>
    </row>
    <row r="4" spans="1:27" x14ac:dyDescent="0.25">
      <c r="C4" t="s">
        <v>4</v>
      </c>
      <c r="J4" t="s">
        <v>5</v>
      </c>
      <c r="W4" t="s">
        <v>6</v>
      </c>
    </row>
    <row r="5" spans="1:27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V5" s="1" t="s">
        <v>7</v>
      </c>
      <c r="W5" t="s">
        <v>15</v>
      </c>
      <c r="X5" t="s">
        <v>16</v>
      </c>
      <c r="AA5" t="s">
        <v>142</v>
      </c>
    </row>
    <row r="6" spans="1:27" x14ac:dyDescent="0.25">
      <c r="A6" s="1">
        <v>1</v>
      </c>
      <c r="B6">
        <v>1.3651766560173667E-2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54.607066240694671</v>
      </c>
      <c r="J6">
        <f>($H6*J$37)</f>
        <v>11.387729928973116</v>
      </c>
      <c r="K6">
        <f t="shared" ref="K6:K21" si="0">($H6*K$37)</f>
        <v>43.219336311721555</v>
      </c>
      <c r="O6">
        <f>SUM(J6:K30)</f>
        <v>4000</v>
      </c>
      <c r="V6" s="1">
        <v>1</v>
      </c>
      <c r="W6">
        <f t="shared" ref="W6:X30" si="1">ROUND(((J6/J$34)*1000000),0)</f>
        <v>9675633</v>
      </c>
      <c r="X6">
        <f t="shared" si="1"/>
        <v>3855924</v>
      </c>
      <c r="AA6" s="6">
        <v>1.0339708873474726E-3</v>
      </c>
    </row>
    <row r="7" spans="1:27" x14ac:dyDescent="0.25">
      <c r="A7" s="1">
        <v>2</v>
      </c>
      <c r="B7">
        <v>5.139688812556599E-2</v>
      </c>
      <c r="C7">
        <v>0</v>
      </c>
      <c r="D7">
        <v>1</v>
      </c>
      <c r="E7" s="2">
        <v>0</v>
      </c>
      <c r="F7" s="2">
        <v>0</v>
      </c>
      <c r="G7" s="2">
        <v>0</v>
      </c>
      <c r="H7">
        <f t="shared" ref="H7:H30" si="2">(B7*$B$3)</f>
        <v>205.58755250226395</v>
      </c>
      <c r="J7">
        <f t="shared" ref="J7:K30" si="3">($H7*J$37)</f>
        <v>42.873124044698358</v>
      </c>
      <c r="K7">
        <f t="shared" si="0"/>
        <v>162.71442845756559</v>
      </c>
      <c r="V7" s="1">
        <v>2</v>
      </c>
      <c r="W7">
        <f t="shared" si="1"/>
        <v>36427331</v>
      </c>
      <c r="X7">
        <f t="shared" si="1"/>
        <v>14516985</v>
      </c>
      <c r="AA7" s="6">
        <v>8.7271426989051406E-3</v>
      </c>
    </row>
    <row r="8" spans="1:27" x14ac:dyDescent="0.25">
      <c r="A8" s="1">
        <v>3</v>
      </c>
      <c r="B8">
        <v>6.0661878398111574E-2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242.6475135924463</v>
      </c>
      <c r="J8">
        <f t="shared" si="3"/>
        <v>50.601589555243244</v>
      </c>
      <c r="K8">
        <f t="shared" si="0"/>
        <v>192.04592403720306</v>
      </c>
      <c r="V8" s="1">
        <v>3</v>
      </c>
      <c r="W8">
        <f t="shared" si="1"/>
        <v>42993854</v>
      </c>
      <c r="X8">
        <f t="shared" si="1"/>
        <v>17133869</v>
      </c>
      <c r="AA8" s="6">
        <v>9.1664460641637732E-3</v>
      </c>
    </row>
    <row r="9" spans="1:27" x14ac:dyDescent="0.25">
      <c r="A9" s="1">
        <v>4</v>
      </c>
      <c r="B9">
        <v>1.4441991969643743E-2</v>
      </c>
      <c r="C9">
        <v>0</v>
      </c>
      <c r="D9">
        <v>0</v>
      </c>
      <c r="E9">
        <v>0</v>
      </c>
      <c r="F9">
        <v>1</v>
      </c>
      <c r="G9" s="2">
        <v>0</v>
      </c>
      <c r="H9">
        <f t="shared" si="2"/>
        <v>57.767967878574972</v>
      </c>
      <c r="J9">
        <f t="shared" si="3"/>
        <v>12.046902755170557</v>
      </c>
      <c r="K9">
        <f t="shared" si="0"/>
        <v>45.721065123404415</v>
      </c>
      <c r="V9" s="1">
        <v>4</v>
      </c>
      <c r="W9">
        <f t="shared" si="1"/>
        <v>10235702</v>
      </c>
      <c r="X9">
        <f t="shared" si="1"/>
        <v>4079122</v>
      </c>
      <c r="AA9" s="6">
        <v>1.5804217622053388E-3</v>
      </c>
    </row>
    <row r="10" spans="1:27" x14ac:dyDescent="0.25">
      <c r="A10" s="1">
        <v>5</v>
      </c>
      <c r="B10">
        <v>1.3273859038668056E-3</v>
      </c>
      <c r="C10">
        <v>0</v>
      </c>
      <c r="D10">
        <v>0</v>
      </c>
      <c r="E10">
        <v>0</v>
      </c>
      <c r="F10">
        <v>1</v>
      </c>
      <c r="G10" s="2">
        <v>0</v>
      </c>
      <c r="H10">
        <f t="shared" si="2"/>
        <v>5.3095436154672226</v>
      </c>
      <c r="J10">
        <f t="shared" si="3"/>
        <v>1.1072495356651306</v>
      </c>
      <c r="K10">
        <f t="shared" si="0"/>
        <v>4.2022940798020922</v>
      </c>
      <c r="V10" s="1">
        <v>5</v>
      </c>
      <c r="W10">
        <f t="shared" si="1"/>
        <v>940779</v>
      </c>
      <c r="X10">
        <f t="shared" si="1"/>
        <v>374918</v>
      </c>
      <c r="AA10" s="6">
        <v>1.3929124754064721E-4</v>
      </c>
    </row>
    <row r="11" spans="1:27" x14ac:dyDescent="0.25">
      <c r="A11" s="1">
        <v>6</v>
      </c>
      <c r="B11">
        <v>6.2601339867823262E-3</v>
      </c>
      <c r="C11">
        <v>0</v>
      </c>
      <c r="D11">
        <v>0</v>
      </c>
      <c r="E11">
        <v>1</v>
      </c>
      <c r="F11" s="2">
        <v>0</v>
      </c>
      <c r="G11" s="2">
        <v>0</v>
      </c>
      <c r="H11">
        <f t="shared" si="2"/>
        <v>25.040535947129303</v>
      </c>
      <c r="J11">
        <f t="shared" si="3"/>
        <v>5.2219406804562292</v>
      </c>
      <c r="K11">
        <f t="shared" si="0"/>
        <v>19.818595266673075</v>
      </c>
      <c r="V11" s="1">
        <v>6</v>
      </c>
      <c r="W11">
        <f t="shared" si="1"/>
        <v>4436844</v>
      </c>
      <c r="X11">
        <f t="shared" si="1"/>
        <v>1768167</v>
      </c>
      <c r="AA11" s="6">
        <v>3.7501538255165558E-4</v>
      </c>
    </row>
    <row r="12" spans="1:27" x14ac:dyDescent="0.25">
      <c r="A12" s="1">
        <v>7</v>
      </c>
      <c r="B12">
        <v>5.1897180005405141E-3</v>
      </c>
      <c r="C12">
        <v>0</v>
      </c>
      <c r="D12">
        <v>0</v>
      </c>
      <c r="E12">
        <v>0</v>
      </c>
      <c r="F12">
        <v>1</v>
      </c>
      <c r="G12" s="2">
        <v>0</v>
      </c>
      <c r="H12">
        <f t="shared" si="2"/>
        <v>20.758872002162057</v>
      </c>
      <c r="J12">
        <f t="shared" si="3"/>
        <v>4.329044650535975</v>
      </c>
      <c r="K12">
        <f t="shared" si="0"/>
        <v>16.429827351626081</v>
      </c>
      <c r="V12" s="1">
        <v>7</v>
      </c>
      <c r="W12">
        <f t="shared" si="1"/>
        <v>3678191</v>
      </c>
      <c r="X12">
        <f t="shared" si="1"/>
        <v>1465829</v>
      </c>
      <c r="AA12" s="6">
        <v>3.535858486527915E-4</v>
      </c>
    </row>
    <row r="13" spans="1:27" x14ac:dyDescent="0.25">
      <c r="A13" s="1">
        <v>8</v>
      </c>
      <c r="B13">
        <v>1.9963222200184046E-3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>
        <f t="shared" si="2"/>
        <v>7.9852888800736181</v>
      </c>
      <c r="J13">
        <f t="shared" si="3"/>
        <v>1.6652480975684392</v>
      </c>
      <c r="K13">
        <f t="shared" si="0"/>
        <v>6.3200407825051785</v>
      </c>
      <c r="V13" s="1">
        <v>8</v>
      </c>
      <c r="W13">
        <f t="shared" si="1"/>
        <v>1414885</v>
      </c>
      <c r="X13">
        <f t="shared" si="1"/>
        <v>563859</v>
      </c>
      <c r="AA13" s="6">
        <v>3.2144192210521563E-5</v>
      </c>
    </row>
    <row r="14" spans="1:27" x14ac:dyDescent="0.25">
      <c r="A14" s="1">
        <v>9</v>
      </c>
      <c r="B14">
        <v>1.0197092650961509E-3</v>
      </c>
      <c r="C14">
        <v>0</v>
      </c>
      <c r="D14">
        <v>1</v>
      </c>
      <c r="E14" s="2">
        <v>0</v>
      </c>
      <c r="F14" s="2">
        <v>0</v>
      </c>
      <c r="G14" s="2">
        <v>0</v>
      </c>
      <c r="H14">
        <f t="shared" si="2"/>
        <v>4.078837060384604</v>
      </c>
      <c r="J14">
        <f t="shared" si="3"/>
        <v>0.85059861416491267</v>
      </c>
      <c r="K14">
        <f t="shared" si="0"/>
        <v>3.2282384462196911</v>
      </c>
      <c r="V14" s="1">
        <v>9</v>
      </c>
      <c r="W14">
        <f t="shared" si="1"/>
        <v>722715</v>
      </c>
      <c r="X14">
        <f t="shared" si="1"/>
        <v>288016</v>
      </c>
      <c r="AA14" s="6">
        <v>3.2144219828633509E-5</v>
      </c>
    </row>
    <row r="15" spans="1:27" x14ac:dyDescent="0.25">
      <c r="A15" s="1">
        <v>10</v>
      </c>
      <c r="B15">
        <v>5.9197917800114909E-3</v>
      </c>
      <c r="C15">
        <v>0</v>
      </c>
      <c r="D15">
        <v>0</v>
      </c>
      <c r="E15">
        <v>1</v>
      </c>
      <c r="F15" s="2">
        <v>0</v>
      </c>
      <c r="G15" s="2">
        <v>0</v>
      </c>
      <c r="H15">
        <f t="shared" si="2"/>
        <v>23.679167120045964</v>
      </c>
      <c r="J15">
        <f t="shared" si="3"/>
        <v>4.9380415149486927</v>
      </c>
      <c r="K15">
        <f t="shared" si="0"/>
        <v>18.74112560509727</v>
      </c>
      <c r="V15" s="1">
        <v>10</v>
      </c>
      <c r="W15">
        <f t="shared" si="1"/>
        <v>4195628</v>
      </c>
      <c r="X15">
        <f t="shared" si="1"/>
        <v>1672038</v>
      </c>
      <c r="AA15" s="6">
        <v>4.6392992015735219E-4</v>
      </c>
    </row>
    <row r="16" spans="1:27" x14ac:dyDescent="0.25">
      <c r="A16" s="1">
        <v>11</v>
      </c>
      <c r="B16">
        <v>0.15058660508593902</v>
      </c>
      <c r="C16">
        <v>0</v>
      </c>
      <c r="D16">
        <v>0</v>
      </c>
      <c r="E16">
        <v>1</v>
      </c>
      <c r="F16" s="2">
        <v>0</v>
      </c>
      <c r="G16" s="2">
        <v>0</v>
      </c>
      <c r="H16">
        <f t="shared" si="2"/>
        <v>602.34642034375611</v>
      </c>
      <c r="J16">
        <f t="shared" si="3"/>
        <v>125.61301733962465</v>
      </c>
      <c r="K16">
        <f t="shared" si="0"/>
        <v>476.73340300413145</v>
      </c>
      <c r="V16" s="1">
        <v>11</v>
      </c>
      <c r="W16">
        <f t="shared" si="1"/>
        <v>106727630</v>
      </c>
      <c r="X16">
        <f t="shared" si="1"/>
        <v>42532993</v>
      </c>
      <c r="AA16" s="6">
        <v>1.1920130427423892E-2</v>
      </c>
    </row>
    <row r="17" spans="1:27" x14ac:dyDescent="0.25">
      <c r="A17" s="1">
        <v>12</v>
      </c>
      <c r="B17">
        <v>0.12446329634399113</v>
      </c>
      <c r="C17">
        <v>0</v>
      </c>
      <c r="D17">
        <v>0</v>
      </c>
      <c r="E17">
        <v>1</v>
      </c>
      <c r="F17" s="2">
        <v>0</v>
      </c>
      <c r="G17" s="2">
        <v>0</v>
      </c>
      <c r="H17">
        <f t="shared" si="2"/>
        <v>497.85318537596453</v>
      </c>
      <c r="J17">
        <f t="shared" si="3"/>
        <v>103.82205105747775</v>
      </c>
      <c r="K17">
        <f t="shared" si="0"/>
        <v>394.03113431848681</v>
      </c>
      <c r="V17" s="1">
        <v>12</v>
      </c>
      <c r="W17">
        <f t="shared" si="1"/>
        <v>88212843</v>
      </c>
      <c r="X17">
        <f t="shared" si="1"/>
        <v>35154498</v>
      </c>
      <c r="AA17" s="6">
        <v>8.2931963527179374E-3</v>
      </c>
    </row>
    <row r="18" spans="1:27" x14ac:dyDescent="0.25">
      <c r="A18" s="1">
        <v>13</v>
      </c>
      <c r="B18">
        <v>9.4471560226429066E-2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377.88624090571625</v>
      </c>
      <c r="J18">
        <f t="shared" si="3"/>
        <v>78.804205234930905</v>
      </c>
      <c r="K18">
        <f t="shared" si="0"/>
        <v>299.08203567078533</v>
      </c>
      <c r="V18" s="1">
        <v>13</v>
      </c>
      <c r="W18">
        <f t="shared" si="1"/>
        <v>66956325</v>
      </c>
      <c r="X18">
        <f t="shared" si="1"/>
        <v>26683370</v>
      </c>
      <c r="AA18" s="6">
        <v>1.7411425993589338E-3</v>
      </c>
    </row>
    <row r="19" spans="1:27" x14ac:dyDescent="0.25">
      <c r="A19" s="1">
        <v>14</v>
      </c>
      <c r="B19">
        <v>6.1971016061723658E-2</v>
      </c>
      <c r="C19">
        <v>0</v>
      </c>
      <c r="D19">
        <v>1</v>
      </c>
      <c r="E19" s="2">
        <v>0</v>
      </c>
      <c r="F19" s="2">
        <v>0</v>
      </c>
      <c r="G19" s="2">
        <v>0</v>
      </c>
      <c r="H19">
        <f t="shared" si="2"/>
        <v>247.88406424689464</v>
      </c>
      <c r="J19">
        <f t="shared" si="3"/>
        <v>51.693617175796959</v>
      </c>
      <c r="K19">
        <f t="shared" si="0"/>
        <v>196.19044707109768</v>
      </c>
      <c r="V19" s="1">
        <v>14</v>
      </c>
      <c r="W19">
        <f t="shared" si="1"/>
        <v>43921700</v>
      </c>
      <c r="X19">
        <f t="shared" si="1"/>
        <v>17503634</v>
      </c>
      <c r="AA19" s="6">
        <v>6.5520537841139417E-3</v>
      </c>
    </row>
    <row r="20" spans="1:27" x14ac:dyDescent="0.25">
      <c r="A20" s="1">
        <v>15</v>
      </c>
      <c r="B20">
        <v>3.2525500667635182E-2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130.10200267054074</v>
      </c>
      <c r="J20">
        <f t="shared" si="3"/>
        <v>27.131405725044303</v>
      </c>
      <c r="K20">
        <f t="shared" si="0"/>
        <v>102.97059694549644</v>
      </c>
      <c r="V20" s="1">
        <v>15</v>
      </c>
      <c r="W20">
        <f t="shared" si="1"/>
        <v>23052313</v>
      </c>
      <c r="X20">
        <f t="shared" si="1"/>
        <v>9186786</v>
      </c>
      <c r="AA20" s="6">
        <v>3.5358589725313205E-4</v>
      </c>
    </row>
    <row r="21" spans="1:27" x14ac:dyDescent="0.25">
      <c r="A21" s="1">
        <v>16</v>
      </c>
      <c r="B21">
        <v>0.14660888665594143</v>
      </c>
      <c r="C21">
        <v>0</v>
      </c>
      <c r="D21">
        <v>1</v>
      </c>
      <c r="E21" s="2">
        <v>0</v>
      </c>
      <c r="F21" s="2">
        <v>0</v>
      </c>
      <c r="G21" s="2">
        <v>0</v>
      </c>
      <c r="H21">
        <f t="shared" si="2"/>
        <v>586.43554662376573</v>
      </c>
      <c r="J21">
        <f t="shared" si="3"/>
        <v>122.29497179477501</v>
      </c>
      <c r="K21">
        <f t="shared" si="0"/>
        <v>464.14057482899074</v>
      </c>
      <c r="V21" s="1">
        <v>16</v>
      </c>
      <c r="W21">
        <f t="shared" si="1"/>
        <v>103908438</v>
      </c>
      <c r="X21">
        <f t="shared" si="1"/>
        <v>41409491</v>
      </c>
      <c r="AA21" s="6">
        <v>1.0714723839068477E-3</v>
      </c>
    </row>
    <row r="22" spans="1:27" x14ac:dyDescent="0.25">
      <c r="A22" s="1">
        <v>17</v>
      </c>
      <c r="B22">
        <v>9.3532673394511961E-2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374.13069357804784</v>
      </c>
      <c r="J22">
        <f t="shared" si="3"/>
        <v>78.021025297842584</v>
      </c>
      <c r="K22">
        <f t="shared" si="3"/>
        <v>296.10966828020526</v>
      </c>
      <c r="V22" s="1">
        <v>17</v>
      </c>
      <c r="W22">
        <f t="shared" si="1"/>
        <v>66290893</v>
      </c>
      <c r="X22">
        <f t="shared" si="1"/>
        <v>26418183</v>
      </c>
      <c r="AA22" s="6">
        <v>4.944845051687889E-3</v>
      </c>
    </row>
    <row r="23" spans="1:27" x14ac:dyDescent="0.25">
      <c r="A23" s="1">
        <v>18</v>
      </c>
      <c r="B23">
        <v>5.2579421717974487E-2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210.31768687189793</v>
      </c>
      <c r="J23">
        <f t="shared" si="3"/>
        <v>43.859543869775926</v>
      </c>
      <c r="K23">
        <f t="shared" si="3"/>
        <v>166.458143002122</v>
      </c>
      <c r="V23" s="1">
        <v>18</v>
      </c>
      <c r="W23">
        <f t="shared" si="1"/>
        <v>37265446</v>
      </c>
      <c r="X23">
        <f t="shared" si="1"/>
        <v>14850990</v>
      </c>
      <c r="AA23" s="6">
        <v>5.737734666478529E-3</v>
      </c>
    </row>
    <row r="24" spans="1:27" x14ac:dyDescent="0.25">
      <c r="A24" s="1">
        <v>19</v>
      </c>
      <c r="B24">
        <v>6.9064237433467388E-2</v>
      </c>
      <c r="C24">
        <v>0</v>
      </c>
      <c r="D24">
        <v>1</v>
      </c>
      <c r="E24" s="2">
        <v>0</v>
      </c>
      <c r="F24" s="2">
        <v>0</v>
      </c>
      <c r="G24" s="2">
        <v>0</v>
      </c>
      <c r="H24">
        <f t="shared" si="2"/>
        <v>276.25694973386953</v>
      </c>
      <c r="J24">
        <f t="shared" si="3"/>
        <v>57.610484341068073</v>
      </c>
      <c r="K24">
        <f t="shared" si="3"/>
        <v>218.64646539280145</v>
      </c>
      <c r="V24" s="1">
        <v>19</v>
      </c>
      <c r="W24">
        <f t="shared" si="1"/>
        <v>48948991</v>
      </c>
      <c r="X24">
        <f t="shared" si="1"/>
        <v>19507105</v>
      </c>
      <c r="AA24" s="6">
        <v>1.130221768812531E-3</v>
      </c>
    </row>
    <row r="25" spans="1:27" x14ac:dyDescent="0.25">
      <c r="A25" s="1">
        <v>20</v>
      </c>
      <c r="B25">
        <v>8.5167295260886065E-4</v>
      </c>
      <c r="C25">
        <v>0</v>
      </c>
      <c r="D25">
        <v>0</v>
      </c>
      <c r="E25">
        <v>0</v>
      </c>
      <c r="F25">
        <v>1</v>
      </c>
      <c r="G25" s="2">
        <v>0</v>
      </c>
      <c r="H25">
        <f t="shared" si="2"/>
        <v>3.4066918104354427</v>
      </c>
      <c r="J25">
        <f t="shared" si="3"/>
        <v>0.71042978426064185</v>
      </c>
      <c r="K25">
        <f t="shared" si="3"/>
        <v>2.6962620261748009</v>
      </c>
      <c r="V25" s="1">
        <v>20</v>
      </c>
      <c r="W25">
        <f t="shared" si="1"/>
        <v>603620</v>
      </c>
      <c r="X25">
        <f t="shared" si="1"/>
        <v>240554</v>
      </c>
      <c r="AA25" s="6">
        <v>6.9645725994640939E-5</v>
      </c>
    </row>
    <row r="26" spans="1:27" x14ac:dyDescent="0.25">
      <c r="A26" s="1">
        <v>21</v>
      </c>
      <c r="B26">
        <v>3.8662958454822979E-4</v>
      </c>
      <c r="C26">
        <v>0</v>
      </c>
      <c r="D26">
        <v>0</v>
      </c>
      <c r="E26">
        <v>0</v>
      </c>
      <c r="F26">
        <v>1</v>
      </c>
      <c r="G26" s="2">
        <v>0</v>
      </c>
      <c r="H26">
        <f t="shared" si="2"/>
        <v>1.5465183381929193</v>
      </c>
      <c r="J26">
        <f t="shared" si="3"/>
        <v>0.32251015075446093</v>
      </c>
      <c r="K26">
        <f t="shared" si="3"/>
        <v>1.2240081874384583</v>
      </c>
      <c r="V26" s="1">
        <v>21</v>
      </c>
      <c r="W26">
        <f t="shared" si="1"/>
        <v>274022</v>
      </c>
      <c r="X26">
        <f t="shared" si="1"/>
        <v>109203</v>
      </c>
      <c r="AA26" s="6">
        <v>1.3929137465297422E-4</v>
      </c>
    </row>
    <row r="27" spans="1:27" x14ac:dyDescent="0.25">
      <c r="A27" s="1">
        <v>22</v>
      </c>
      <c r="B27">
        <v>6.2924600910475876E-3</v>
      </c>
      <c r="C27">
        <v>0</v>
      </c>
      <c r="D27">
        <v>0</v>
      </c>
      <c r="E27">
        <v>0</v>
      </c>
      <c r="F27">
        <v>1</v>
      </c>
      <c r="G27" s="2">
        <v>0</v>
      </c>
      <c r="H27">
        <f t="shared" si="2"/>
        <v>25.16984036419035</v>
      </c>
      <c r="J27">
        <f t="shared" si="3"/>
        <v>5.2489057580823397</v>
      </c>
      <c r="K27">
        <f t="shared" si="3"/>
        <v>19.920934606108009</v>
      </c>
      <c r="V27" s="1">
        <v>22</v>
      </c>
      <c r="W27">
        <f t="shared" si="1"/>
        <v>4459755</v>
      </c>
      <c r="X27">
        <f t="shared" si="1"/>
        <v>1777297</v>
      </c>
      <c r="AA27" s="6">
        <v>4.1251681226550597E-4</v>
      </c>
    </row>
    <row r="28" spans="1:27" x14ac:dyDescent="0.25">
      <c r="A28" s="1">
        <v>23</v>
      </c>
      <c r="B28">
        <v>4.2989727908176083E-3</v>
      </c>
      <c r="C28">
        <v>0</v>
      </c>
      <c r="D28">
        <v>0</v>
      </c>
      <c r="E28">
        <v>0</v>
      </c>
      <c r="F28">
        <v>1</v>
      </c>
      <c r="G28" s="2">
        <v>0</v>
      </c>
      <c r="H28">
        <f t="shared" si="2"/>
        <v>17.195891163270435</v>
      </c>
      <c r="J28">
        <f t="shared" si="3"/>
        <v>3.5860224314597411</v>
      </c>
      <c r="K28">
        <f t="shared" si="3"/>
        <v>13.609868731810694</v>
      </c>
      <c r="V28" s="1">
        <v>23</v>
      </c>
      <c r="W28">
        <f t="shared" si="1"/>
        <v>3046879</v>
      </c>
      <c r="X28">
        <f t="shared" si="1"/>
        <v>1214239</v>
      </c>
      <c r="AA28" s="6">
        <v>9.1075128501494742E-4</v>
      </c>
    </row>
    <row r="29" spans="1:27" x14ac:dyDescent="0.25">
      <c r="A29" s="1">
        <v>24</v>
      </c>
      <c r="B29">
        <v>4.9053719676110815E-4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2"/>
        <v>1.9621487870444325</v>
      </c>
      <c r="J29">
        <f t="shared" si="3"/>
        <v>0.40918551399255559</v>
      </c>
      <c r="K29">
        <f t="shared" si="3"/>
        <v>1.552963273051877</v>
      </c>
      <c r="V29" s="1">
        <v>24</v>
      </c>
      <c r="W29">
        <f t="shared" si="1"/>
        <v>347666</v>
      </c>
      <c r="X29">
        <f t="shared" si="1"/>
        <v>138552</v>
      </c>
      <c r="AA29" s="6">
        <v>1.3929181331888055E-4</v>
      </c>
    </row>
    <row r="30" spans="1:27" x14ac:dyDescent="0.25">
      <c r="A30" s="1">
        <v>25</v>
      </c>
      <c r="B30">
        <v>1.0943586792507424E-5</v>
      </c>
      <c r="C30">
        <v>0</v>
      </c>
      <c r="D30">
        <v>0</v>
      </c>
      <c r="E30">
        <v>0</v>
      </c>
      <c r="F30">
        <v>0</v>
      </c>
      <c r="G30">
        <v>1</v>
      </c>
      <c r="H30">
        <f t="shared" si="2"/>
        <v>4.3774347170029697E-2</v>
      </c>
      <c r="J30">
        <f t="shared" si="3"/>
        <v>9.1286801820149449E-3</v>
      </c>
      <c r="K30">
        <f t="shared" si="3"/>
        <v>3.4645666988014752E-2</v>
      </c>
      <c r="V30" s="1">
        <v>25</v>
      </c>
      <c r="W30">
        <f t="shared" si="1"/>
        <v>7756</v>
      </c>
      <c r="X30">
        <f t="shared" si="1"/>
        <v>3091</v>
      </c>
      <c r="AA30" s="6">
        <v>5.357358489512844E-6</v>
      </c>
    </row>
    <row r="32" spans="1:27" x14ac:dyDescent="0.25">
      <c r="I32" t="s">
        <v>25</v>
      </c>
      <c r="J32">
        <v>1</v>
      </c>
      <c r="K32">
        <v>3</v>
      </c>
      <c r="V32" s="1" t="s">
        <v>26</v>
      </c>
      <c r="W32">
        <v>0</v>
      </c>
      <c r="X32">
        <v>0</v>
      </c>
    </row>
    <row r="33" spans="1:25" x14ac:dyDescent="0.25">
      <c r="I33" t="s">
        <v>27</v>
      </c>
      <c r="J33">
        <f>($I$42*(1-(EXP(-$J$42*(J32-$K$42)))))</f>
        <v>4.7473913370867935</v>
      </c>
      <c r="K33">
        <f t="shared" ref="K33" si="4">($I$42*(1-(EXP(-$J$42*(K32-$K$42)))))</f>
        <v>10.062803348464293</v>
      </c>
      <c r="V33" s="1" t="s">
        <v>28</v>
      </c>
      <c r="W33">
        <f>ROUND((1000*(J$34*$O$42)),1)</f>
        <v>29.4</v>
      </c>
      <c r="X33">
        <f>ROUND((1000*(K$34*$O$42)),0)</f>
        <v>280</v>
      </c>
    </row>
    <row r="34" spans="1:25" x14ac:dyDescent="0.25">
      <c r="I34" t="s">
        <v>29</v>
      </c>
      <c r="J34">
        <f>($L$42*(J33^$M$42))</f>
        <v>1.1769493789273147</v>
      </c>
      <c r="K34">
        <f t="shared" ref="K34" si="5">($L$42*(K33^$M$42))</f>
        <v>11.208555380763499</v>
      </c>
      <c r="V34" t="s">
        <v>30</v>
      </c>
    </row>
    <row r="35" spans="1:25" x14ac:dyDescent="0.25">
      <c r="H35">
        <v>100</v>
      </c>
      <c r="I35" t="s">
        <v>31</v>
      </c>
      <c r="J35">
        <f>($H$35*(EXP(-$N$42*J32)))</f>
        <v>63.128364550692595</v>
      </c>
      <c r="K35">
        <f t="shared" ref="K35" si="6">($H$35*(EXP(-$N$42*K32)))</f>
        <v>25.157855305975644</v>
      </c>
    </row>
    <row r="36" spans="1:25" x14ac:dyDescent="0.25">
      <c r="I36" t="s">
        <v>32</v>
      </c>
      <c r="J36">
        <f>(J34*J35)</f>
        <v>74.298889450634761</v>
      </c>
      <c r="K36">
        <f t="shared" ref="K36" si="7">(K34*K35)</f>
        <v>281.98321445826286</v>
      </c>
      <c r="L36" t="s">
        <v>33</v>
      </c>
      <c r="M36">
        <f>SUM(J36:K36)</f>
        <v>356.28210390889762</v>
      </c>
      <c r="W36">
        <f>SUM(W6:W30)*W33</f>
        <v>20837127666.599998</v>
      </c>
      <c r="X36">
        <f>SUM(X6:X30)*X33</f>
        <v>79085639640</v>
      </c>
      <c r="Y36" s="12">
        <f>W36+X36</f>
        <v>99922767306.600006</v>
      </c>
    </row>
    <row r="37" spans="1:25" x14ac:dyDescent="0.25">
      <c r="I37" t="s">
        <v>34</v>
      </c>
      <c r="J37">
        <f>(J36/$M$36)</f>
        <v>0.20853949338312316</v>
      </c>
      <c r="K37">
        <f>(K36/$M$36)</f>
        <v>0.79146050661687684</v>
      </c>
    </row>
    <row r="38" spans="1:25" x14ac:dyDescent="0.25">
      <c r="X38">
        <f>(SUM(X32:X33)-SUM(W32:W33))/(365*3)</f>
        <v>0.22885844748858447</v>
      </c>
    </row>
    <row r="40" spans="1:25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 s="1">
        <v>0</v>
      </c>
      <c r="W40">
        <v>0</v>
      </c>
      <c r="X40">
        <v>0</v>
      </c>
      <c r="Y40">
        <v>145443377</v>
      </c>
    </row>
    <row r="41" spans="1:25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V41" s="1">
        <v>1</v>
      </c>
      <c r="W41">
        <f>W6*(29.4)/Y41</f>
        <v>2.1904972421076452</v>
      </c>
      <c r="X41">
        <f>X6*280/Y41</f>
        <v>8.3138558457958798</v>
      </c>
      <c r="Y41" s="11">
        <v>129862574</v>
      </c>
    </row>
    <row r="42" spans="1:25" x14ac:dyDescent="0.25">
      <c r="I42">
        <v>14.4</v>
      </c>
      <c r="J42">
        <v>0.4</v>
      </c>
      <c r="K42">
        <v>0</v>
      </c>
      <c r="L42" s="4">
        <v>1.0999999999999999E-2</v>
      </c>
      <c r="M42" s="4">
        <v>3</v>
      </c>
      <c r="N42">
        <v>0.46</v>
      </c>
      <c r="O42">
        <v>2.5000000000000001E-2</v>
      </c>
      <c r="V42" s="1">
        <v>2</v>
      </c>
      <c r="W42">
        <f t="shared" ref="W42:W65" si="8">W7*(29.4)/Y42</f>
        <v>3.6726430928562377</v>
      </c>
      <c r="X42">
        <f t="shared" ref="X42:X65" si="9">X7*280/Y42</f>
        <v>13.939220968152316</v>
      </c>
      <c r="Y42">
        <v>291605665</v>
      </c>
    </row>
    <row r="43" spans="1:25" x14ac:dyDescent="0.25">
      <c r="V43" s="1">
        <v>3</v>
      </c>
      <c r="W43">
        <f t="shared" si="8"/>
        <v>4.8659253912126932</v>
      </c>
      <c r="X43">
        <f t="shared" si="9"/>
        <v>18.468227312944386</v>
      </c>
      <c r="Y43">
        <v>259769562</v>
      </c>
    </row>
    <row r="44" spans="1:25" x14ac:dyDescent="0.25">
      <c r="V44" s="1">
        <v>4</v>
      </c>
      <c r="W44">
        <f t="shared" si="8"/>
        <v>1.598471264080858</v>
      </c>
      <c r="X44">
        <f t="shared" si="9"/>
        <v>6.0668686912683407</v>
      </c>
      <c r="Y44">
        <v>188260900</v>
      </c>
    </row>
    <row r="45" spans="1:25" x14ac:dyDescent="0.25">
      <c r="A45" s="1" t="s">
        <v>161</v>
      </c>
      <c r="V45" s="1">
        <v>5</v>
      </c>
      <c r="W45">
        <f t="shared" si="8"/>
        <v>0.153036841994108</v>
      </c>
      <c r="X45">
        <f t="shared" si="9"/>
        <v>0.58083847055772764</v>
      </c>
      <c r="Y45">
        <v>180733621</v>
      </c>
    </row>
    <row r="46" spans="1:25" x14ac:dyDescent="0.25">
      <c r="C46" t="s">
        <v>4</v>
      </c>
      <c r="V46" s="1">
        <v>6</v>
      </c>
      <c r="W46">
        <f t="shared" si="8"/>
        <v>1.2661885935622808</v>
      </c>
      <c r="X46">
        <f t="shared" si="9"/>
        <v>4.805717300541164</v>
      </c>
      <c r="Y46">
        <v>103020367</v>
      </c>
    </row>
    <row r="47" spans="1:25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V47" s="1">
        <v>7</v>
      </c>
      <c r="W47">
        <f t="shared" si="8"/>
        <v>0.9223934750532139</v>
      </c>
      <c r="X47">
        <f t="shared" si="9"/>
        <v>3.5008697666967201</v>
      </c>
      <c r="Y47">
        <v>117237186</v>
      </c>
    </row>
    <row r="48" spans="1:25" x14ac:dyDescent="0.25">
      <c r="A48" s="1">
        <v>1</v>
      </c>
      <c r="B48">
        <v>1.3651766560173667E-2</v>
      </c>
      <c r="C48">
        <v>1</v>
      </c>
      <c r="D48" s="2">
        <v>0</v>
      </c>
      <c r="E48" s="2">
        <v>0</v>
      </c>
      <c r="F48" s="2">
        <v>0</v>
      </c>
      <c r="G48" s="2">
        <v>0</v>
      </c>
      <c r="V48" s="1">
        <v>8</v>
      </c>
      <c r="W48">
        <f t="shared" si="8"/>
        <v>1.5006870906718337</v>
      </c>
      <c r="X48">
        <f t="shared" si="9"/>
        <v>5.6957408603736726</v>
      </c>
      <c r="Y48">
        <v>27719049</v>
      </c>
    </row>
    <row r="49" spans="1:25" x14ac:dyDescent="0.25">
      <c r="A49" s="1">
        <v>2</v>
      </c>
      <c r="B49">
        <v>5.139688812556599E-2</v>
      </c>
      <c r="C49">
        <v>0.1</v>
      </c>
      <c r="D49">
        <v>0.9</v>
      </c>
      <c r="E49" s="2">
        <v>0</v>
      </c>
      <c r="F49" s="2">
        <v>0</v>
      </c>
      <c r="G49" s="2">
        <v>0</v>
      </c>
      <c r="V49" s="1">
        <v>9</v>
      </c>
      <c r="W49">
        <f t="shared" si="8"/>
        <v>0.39092290632876181</v>
      </c>
      <c r="X49">
        <f t="shared" si="9"/>
        <v>1.4837180010586357</v>
      </c>
      <c r="Y49">
        <v>54352970</v>
      </c>
    </row>
    <row r="50" spans="1:25" x14ac:dyDescent="0.25">
      <c r="A50" s="1">
        <v>3</v>
      </c>
      <c r="B50">
        <v>6.0661878398111574E-2</v>
      </c>
      <c r="C50">
        <v>0</v>
      </c>
      <c r="D50">
        <v>0</v>
      </c>
      <c r="E50">
        <v>1</v>
      </c>
      <c r="F50" s="2">
        <v>0</v>
      </c>
      <c r="G50" s="2">
        <v>0</v>
      </c>
      <c r="V50" s="1">
        <v>10</v>
      </c>
      <c r="W50">
        <f t="shared" si="8"/>
        <v>0.911501430253292</v>
      </c>
      <c r="X50">
        <f t="shared" si="9"/>
        <v>3.4595309767075317</v>
      </c>
      <c r="Y50">
        <v>135327778</v>
      </c>
    </row>
    <row r="51" spans="1:25" x14ac:dyDescent="0.25">
      <c r="A51" s="1">
        <v>4</v>
      </c>
      <c r="B51">
        <v>1.4441991969643743E-2</v>
      </c>
      <c r="C51">
        <v>0</v>
      </c>
      <c r="D51">
        <v>0</v>
      </c>
      <c r="E51">
        <v>0.5</v>
      </c>
      <c r="F51">
        <v>0.5</v>
      </c>
      <c r="G51" s="2">
        <v>0</v>
      </c>
      <c r="V51" s="1">
        <v>11</v>
      </c>
      <c r="W51">
        <f t="shared" si="8"/>
        <v>22.922072127663675</v>
      </c>
      <c r="X51">
        <f t="shared" si="9"/>
        <v>86.998878614247559</v>
      </c>
      <c r="Y51">
        <v>136889558</v>
      </c>
    </row>
    <row r="52" spans="1:25" x14ac:dyDescent="0.25">
      <c r="A52" s="1">
        <v>5</v>
      </c>
      <c r="B52">
        <v>1.3273859038668056E-3</v>
      </c>
      <c r="C52">
        <v>0</v>
      </c>
      <c r="D52">
        <v>0</v>
      </c>
      <c r="E52">
        <v>0.5</v>
      </c>
      <c r="F52">
        <v>0.5</v>
      </c>
      <c r="G52" s="2">
        <v>0</v>
      </c>
      <c r="V52" s="1">
        <v>12</v>
      </c>
      <c r="W52">
        <f t="shared" si="8"/>
        <v>22.520093263800405</v>
      </c>
      <c r="X52">
        <f t="shared" si="9"/>
        <v>85.473200702822496</v>
      </c>
      <c r="Y52">
        <v>115161938</v>
      </c>
    </row>
    <row r="53" spans="1:25" x14ac:dyDescent="0.25">
      <c r="A53" s="1">
        <v>6</v>
      </c>
      <c r="B53">
        <v>6.2601339867823262E-3</v>
      </c>
      <c r="C53">
        <v>0.2</v>
      </c>
      <c r="D53">
        <v>0.4</v>
      </c>
      <c r="E53">
        <v>0.4</v>
      </c>
      <c r="F53" s="2">
        <v>0</v>
      </c>
      <c r="G53" s="2">
        <v>0</v>
      </c>
      <c r="V53" s="1">
        <v>13</v>
      </c>
      <c r="W53">
        <f t="shared" si="8"/>
        <v>61.88966251999333</v>
      </c>
      <c r="X53">
        <f t="shared" si="9"/>
        <v>234.89722437881485</v>
      </c>
      <c r="Y53">
        <v>31806862</v>
      </c>
    </row>
    <row r="54" spans="1:25" x14ac:dyDescent="0.25">
      <c r="A54" s="1">
        <v>7</v>
      </c>
      <c r="B54">
        <v>5.1897180005405141E-3</v>
      </c>
      <c r="C54">
        <v>0.1</v>
      </c>
      <c r="D54">
        <v>0.1</v>
      </c>
      <c r="E54">
        <v>0.4</v>
      </c>
      <c r="F54">
        <v>0.4</v>
      </c>
      <c r="G54" s="2">
        <v>0</v>
      </c>
      <c r="V54" s="1">
        <v>14</v>
      </c>
      <c r="W54">
        <f t="shared" si="8"/>
        <v>7.0716792123132644</v>
      </c>
      <c r="X54">
        <f t="shared" si="9"/>
        <v>26.839989105664912</v>
      </c>
      <c r="Y54">
        <v>182601323</v>
      </c>
    </row>
    <row r="55" spans="1:25" x14ac:dyDescent="0.25">
      <c r="A55" s="1">
        <v>8</v>
      </c>
      <c r="B55">
        <v>1.9963222200184046E-3</v>
      </c>
      <c r="C55">
        <v>0.5</v>
      </c>
      <c r="D55">
        <v>0.5</v>
      </c>
      <c r="E55" s="2">
        <v>0</v>
      </c>
      <c r="F55" s="2">
        <v>0</v>
      </c>
      <c r="G55" s="2">
        <v>0</v>
      </c>
      <c r="V55" s="1">
        <v>15</v>
      </c>
      <c r="W55">
        <f t="shared" si="8"/>
        <v>36.022106893926818</v>
      </c>
      <c r="X55">
        <f t="shared" si="9"/>
        <v>136.71900962353402</v>
      </c>
      <c r="Y55">
        <v>18814502</v>
      </c>
    </row>
    <row r="56" spans="1:25" x14ac:dyDescent="0.25">
      <c r="A56" s="1">
        <v>9</v>
      </c>
      <c r="B56">
        <v>1.0197092650961509E-3</v>
      </c>
      <c r="C56">
        <v>0.4</v>
      </c>
      <c r="D56">
        <v>0.6</v>
      </c>
      <c r="E56" s="2">
        <v>0</v>
      </c>
      <c r="F56" s="2">
        <v>0</v>
      </c>
      <c r="G56" s="2">
        <v>0</v>
      </c>
      <c r="V56" s="1">
        <v>16</v>
      </c>
      <c r="W56">
        <f t="shared" si="8"/>
        <v>241.50635542109143</v>
      </c>
      <c r="X56">
        <f t="shared" si="9"/>
        <v>916.61791438164209</v>
      </c>
      <c r="Y56">
        <v>12649390</v>
      </c>
    </row>
    <row r="57" spans="1:25" x14ac:dyDescent="0.25">
      <c r="A57" s="1">
        <v>10</v>
      </c>
      <c r="B57">
        <v>5.9197917800114909E-3</v>
      </c>
      <c r="C57">
        <v>0.1</v>
      </c>
      <c r="D57">
        <v>0.3</v>
      </c>
      <c r="E57">
        <v>0.6</v>
      </c>
      <c r="F57" s="2">
        <v>0</v>
      </c>
      <c r="G57" s="2">
        <v>0</v>
      </c>
      <c r="V57" s="1">
        <v>17</v>
      </c>
      <c r="W57">
        <f t="shared" si="8"/>
        <v>21.302790273723076</v>
      </c>
      <c r="X57">
        <f t="shared" si="9"/>
        <v>80.85302396799689</v>
      </c>
      <c r="Y57">
        <v>91488121</v>
      </c>
    </row>
    <row r="58" spans="1:25" x14ac:dyDescent="0.25">
      <c r="A58" s="1">
        <v>11</v>
      </c>
      <c r="B58">
        <v>0.15058660508593902</v>
      </c>
      <c r="C58">
        <v>0.1</v>
      </c>
      <c r="D58">
        <v>0.3</v>
      </c>
      <c r="E58">
        <v>0.6</v>
      </c>
      <c r="F58" s="2">
        <v>0</v>
      </c>
      <c r="G58" s="2">
        <v>0</v>
      </c>
      <c r="V58" s="1">
        <v>18</v>
      </c>
      <c r="W58">
        <f t="shared" si="8"/>
        <v>5.7958988974301242</v>
      </c>
      <c r="X58">
        <f t="shared" si="9"/>
        <v>21.997867629297179</v>
      </c>
      <c r="Y58">
        <v>189030922</v>
      </c>
    </row>
    <row r="59" spans="1:25" x14ac:dyDescent="0.25">
      <c r="A59" s="1">
        <v>12</v>
      </c>
      <c r="B59">
        <v>0.12446329634399113</v>
      </c>
      <c r="C59">
        <v>0</v>
      </c>
      <c r="D59">
        <v>0.4</v>
      </c>
      <c r="E59">
        <v>0.6</v>
      </c>
      <c r="F59" s="2">
        <v>0</v>
      </c>
      <c r="G59" s="2">
        <v>0</v>
      </c>
      <c r="V59" s="1">
        <v>19</v>
      </c>
      <c r="W59">
        <f t="shared" si="8"/>
        <v>50.793732998609848</v>
      </c>
      <c r="X59">
        <f t="shared" si="9"/>
        <v>192.78352203824886</v>
      </c>
      <c r="Y59">
        <v>28332242</v>
      </c>
    </row>
    <row r="60" spans="1:25" x14ac:dyDescent="0.25">
      <c r="A60" s="1">
        <v>13</v>
      </c>
      <c r="B60">
        <v>9.4471560226429066E-2</v>
      </c>
      <c r="C60">
        <v>1</v>
      </c>
      <c r="D60" s="2">
        <v>0</v>
      </c>
      <c r="E60" s="2">
        <v>0</v>
      </c>
      <c r="F60" s="2">
        <v>0</v>
      </c>
      <c r="G60" s="2">
        <v>0</v>
      </c>
      <c r="V60" s="1">
        <v>20</v>
      </c>
      <c r="W60">
        <f t="shared" si="8"/>
        <v>0.12543953405758484</v>
      </c>
      <c r="X60">
        <f t="shared" si="9"/>
        <v>0.4760955201346837</v>
      </c>
      <c r="Y60">
        <v>141473963</v>
      </c>
    </row>
    <row r="61" spans="1:25" x14ac:dyDescent="0.25">
      <c r="A61" s="1">
        <v>14</v>
      </c>
      <c r="B61">
        <v>6.1971016061723658E-2</v>
      </c>
      <c r="C61">
        <v>0.5</v>
      </c>
      <c r="D61">
        <v>0.5</v>
      </c>
      <c r="E61" s="2">
        <v>0</v>
      </c>
      <c r="F61" s="2">
        <v>0</v>
      </c>
      <c r="G61" s="2">
        <v>0</v>
      </c>
      <c r="V61" s="1">
        <v>21</v>
      </c>
      <c r="W61">
        <f t="shared" si="8"/>
        <v>1.2952731736669937E-2</v>
      </c>
      <c r="X61">
        <f t="shared" si="9"/>
        <v>4.9161056718753801E-2</v>
      </c>
      <c r="Y61">
        <v>621972798</v>
      </c>
    </row>
    <row r="62" spans="1:25" x14ac:dyDescent="0.25">
      <c r="A62" s="1">
        <v>15</v>
      </c>
      <c r="B62">
        <v>3.2525500667635182E-2</v>
      </c>
      <c r="C62">
        <v>1</v>
      </c>
      <c r="D62" s="2">
        <v>0</v>
      </c>
      <c r="E62" s="2">
        <v>0</v>
      </c>
      <c r="F62" s="2">
        <v>0</v>
      </c>
      <c r="G62" s="2">
        <v>0</v>
      </c>
      <c r="V62" s="1">
        <v>22</v>
      </c>
      <c r="W62">
        <f t="shared" si="8"/>
        <v>1.1597528526818113</v>
      </c>
      <c r="X62">
        <f t="shared" si="9"/>
        <v>4.4017478128877041</v>
      </c>
      <c r="Y62">
        <v>113055809</v>
      </c>
    </row>
    <row r="63" spans="1:25" x14ac:dyDescent="0.25">
      <c r="A63" s="1">
        <v>16</v>
      </c>
      <c r="B63">
        <v>0.14660888665594143</v>
      </c>
      <c r="C63">
        <v>0.2</v>
      </c>
      <c r="D63">
        <v>0.8</v>
      </c>
      <c r="E63" s="2">
        <v>0</v>
      </c>
      <c r="F63" s="2">
        <v>0</v>
      </c>
      <c r="G63" s="2">
        <v>0</v>
      </c>
      <c r="V63" s="1">
        <v>23</v>
      </c>
      <c r="W63">
        <f t="shared" si="8"/>
        <v>0.2455617141699652</v>
      </c>
      <c r="X63">
        <f t="shared" si="9"/>
        <v>0.93200947515090937</v>
      </c>
      <c r="Y63">
        <v>364789124</v>
      </c>
    </row>
    <row r="64" spans="1:25" x14ac:dyDescent="0.25">
      <c r="A64" s="1">
        <v>17</v>
      </c>
      <c r="B64">
        <v>9.3532673394511961E-2</v>
      </c>
      <c r="C64">
        <v>0</v>
      </c>
      <c r="D64">
        <v>1</v>
      </c>
      <c r="E64" s="2">
        <v>0</v>
      </c>
      <c r="F64" s="2">
        <v>0</v>
      </c>
      <c r="G64" s="2">
        <v>0</v>
      </c>
      <c r="V64" s="1">
        <v>24</v>
      </c>
      <c r="W64">
        <f t="shared" si="8"/>
        <v>2.0880974058307255E-2</v>
      </c>
      <c r="X64">
        <f t="shared" si="9"/>
        <v>7.9252328869733116E-2</v>
      </c>
      <c r="Y64">
        <v>489506877</v>
      </c>
    </row>
    <row r="65" spans="1:25" x14ac:dyDescent="0.25">
      <c r="A65" s="1">
        <v>18</v>
      </c>
      <c r="B65">
        <v>5.2579421717974487E-2</v>
      </c>
      <c r="C65">
        <v>1</v>
      </c>
      <c r="D65" s="2">
        <v>0</v>
      </c>
      <c r="E65" s="2">
        <v>0</v>
      </c>
      <c r="F65" s="2">
        <v>0</v>
      </c>
      <c r="G65" s="2">
        <v>0</v>
      </c>
      <c r="V65" s="1">
        <v>25</v>
      </c>
      <c r="W65">
        <f t="shared" si="8"/>
        <v>2.7102635363972097E-4</v>
      </c>
      <c r="X65">
        <f t="shared" si="9"/>
        <v>1.0286874175450987E-3</v>
      </c>
      <c r="Y65">
        <v>841344013</v>
      </c>
    </row>
    <row r="66" spans="1:25" x14ac:dyDescent="0.25">
      <c r="A66" s="1">
        <v>19</v>
      </c>
      <c r="B66">
        <v>6.9064237433467388E-2</v>
      </c>
      <c r="C66">
        <v>0.5</v>
      </c>
      <c r="D66">
        <v>0.5</v>
      </c>
      <c r="E66" s="2">
        <v>0</v>
      </c>
      <c r="F66" s="2">
        <v>0</v>
      </c>
      <c r="G66" s="2">
        <v>0</v>
      </c>
    </row>
    <row r="67" spans="1:25" x14ac:dyDescent="0.25">
      <c r="A67" s="1">
        <v>20</v>
      </c>
      <c r="B67">
        <v>8.5167295260886065E-4</v>
      </c>
      <c r="C67">
        <v>0</v>
      </c>
      <c r="D67">
        <v>0.1</v>
      </c>
      <c r="E67">
        <v>0.2</v>
      </c>
      <c r="F67">
        <v>0.7</v>
      </c>
      <c r="G67" s="2">
        <v>0</v>
      </c>
    </row>
    <row r="68" spans="1:25" x14ac:dyDescent="0.25">
      <c r="A68" s="1">
        <v>21</v>
      </c>
      <c r="B68">
        <v>3.8662958454822979E-4</v>
      </c>
      <c r="C68">
        <v>0</v>
      </c>
      <c r="D68">
        <v>0</v>
      </c>
      <c r="E68">
        <v>0</v>
      </c>
      <c r="F68">
        <v>1</v>
      </c>
      <c r="G68" s="2">
        <v>0</v>
      </c>
    </row>
    <row r="69" spans="1:25" x14ac:dyDescent="0.25">
      <c r="A69" s="1">
        <v>22</v>
      </c>
      <c r="B69">
        <v>6.2924600910475876E-3</v>
      </c>
      <c r="C69">
        <v>0</v>
      </c>
      <c r="D69">
        <v>0</v>
      </c>
      <c r="E69">
        <v>0.5</v>
      </c>
      <c r="F69">
        <v>0.5</v>
      </c>
      <c r="G69" s="2">
        <v>0</v>
      </c>
    </row>
    <row r="70" spans="1:25" x14ac:dyDescent="0.25">
      <c r="A70" s="1">
        <v>23</v>
      </c>
      <c r="B70">
        <v>4.2989727908176083E-3</v>
      </c>
      <c r="C70">
        <v>0</v>
      </c>
      <c r="D70">
        <v>0</v>
      </c>
      <c r="E70">
        <v>0.5</v>
      </c>
      <c r="F70">
        <v>0.5</v>
      </c>
      <c r="G70" s="2">
        <v>0</v>
      </c>
    </row>
    <row r="71" spans="1:25" x14ac:dyDescent="0.25">
      <c r="A71" s="1">
        <v>24</v>
      </c>
      <c r="B71">
        <v>4.9053719676110815E-4</v>
      </c>
      <c r="C71">
        <v>0</v>
      </c>
      <c r="D71">
        <v>0</v>
      </c>
      <c r="E71">
        <v>0.1</v>
      </c>
      <c r="F71">
        <v>0.7</v>
      </c>
      <c r="G71">
        <v>0.2</v>
      </c>
    </row>
    <row r="72" spans="1:25" x14ac:dyDescent="0.25">
      <c r="A72" s="1">
        <v>25</v>
      </c>
      <c r="B72">
        <v>1.0943586792507424E-5</v>
      </c>
      <c r="C72">
        <v>0</v>
      </c>
      <c r="D72">
        <v>0</v>
      </c>
      <c r="E72">
        <v>0.1</v>
      </c>
      <c r="F72">
        <v>0.4</v>
      </c>
      <c r="G72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K72"/>
  <sheetViews>
    <sheetView zoomScale="75" zoomScaleNormal="75" workbookViewId="0">
      <selection activeCell="M2" sqref="M2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  <col min="23" max="24" width="12.42578125" customWidth="1"/>
    <col min="27" max="27" width="13.7109375" bestFit="1" customWidth="1"/>
  </cols>
  <sheetData>
    <row r="1" spans="1:27" x14ac:dyDescent="0.25">
      <c r="A1" t="s">
        <v>0</v>
      </c>
      <c r="B1" t="s">
        <v>91</v>
      </c>
      <c r="C1" t="s">
        <v>92</v>
      </c>
      <c r="J1" t="s">
        <v>172</v>
      </c>
      <c r="K1">
        <f>SUM(K6:K30)</f>
        <v>2084.7923062240861</v>
      </c>
    </row>
    <row r="2" spans="1:27" x14ac:dyDescent="0.25">
      <c r="A2" t="s">
        <v>2</v>
      </c>
      <c r="B2">
        <v>103</v>
      </c>
      <c r="J2" t="s">
        <v>173</v>
      </c>
      <c r="K2">
        <f>(K1*5.7)/0.00000002</f>
        <v>594165807273.8645</v>
      </c>
      <c r="L2" t="s">
        <v>174</v>
      </c>
      <c r="M2" s="12">
        <f>SUM(W6:W30)</f>
        <v>430916770</v>
      </c>
    </row>
    <row r="3" spans="1:27" x14ac:dyDescent="0.25">
      <c r="A3" t="s">
        <v>3</v>
      </c>
      <c r="B3">
        <v>2500</v>
      </c>
      <c r="D3" t="s">
        <v>171</v>
      </c>
      <c r="E3">
        <f>(B3*5.7)/0.00000002</f>
        <v>712500000000</v>
      </c>
    </row>
    <row r="4" spans="1:27" x14ac:dyDescent="0.25">
      <c r="C4" t="s">
        <v>4</v>
      </c>
      <c r="J4" t="s">
        <v>5</v>
      </c>
      <c r="W4" t="s">
        <v>6</v>
      </c>
    </row>
    <row r="5" spans="1:27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V5" s="1" t="s">
        <v>7</v>
      </c>
      <c r="W5" t="s">
        <v>15</v>
      </c>
      <c r="X5" t="s">
        <v>16</v>
      </c>
      <c r="AA5" t="s">
        <v>142</v>
      </c>
    </row>
    <row r="6" spans="1:27" x14ac:dyDescent="0.25">
      <c r="A6" s="1">
        <v>1</v>
      </c>
      <c r="B6">
        <v>0.1388888888888889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347.22222222222223</v>
      </c>
      <c r="J6">
        <f>($H6*J$37)</f>
        <v>57.667735246654679</v>
      </c>
      <c r="K6">
        <f t="shared" ref="K6:K21" si="0">($H6*K$37)</f>
        <v>289.55448697556756</v>
      </c>
      <c r="V6" s="1">
        <v>1</v>
      </c>
      <c r="W6">
        <f t="shared" ref="W6:X30" si="1">ROUND(((J6/J$34)*1000000),0)</f>
        <v>59849551</v>
      </c>
      <c r="X6">
        <f t="shared" si="1"/>
        <v>12083416</v>
      </c>
      <c r="AA6" s="6">
        <v>6.4803665029231116E-4</v>
      </c>
    </row>
    <row r="7" spans="1:27" x14ac:dyDescent="0.25">
      <c r="A7" s="1">
        <v>2</v>
      </c>
      <c r="B7">
        <v>6.9444444444444448E-2</v>
      </c>
      <c r="C7">
        <v>0</v>
      </c>
      <c r="D7">
        <v>1</v>
      </c>
      <c r="E7" s="2">
        <v>0</v>
      </c>
      <c r="F7" s="2">
        <v>0</v>
      </c>
      <c r="G7" s="2">
        <v>0</v>
      </c>
      <c r="H7">
        <f t="shared" ref="H7:H30" si="2">(B7*$B$3)</f>
        <v>173.61111111111111</v>
      </c>
      <c r="J7">
        <f t="shared" ref="J7:K30" si="3">($H7*J$37)</f>
        <v>28.83386762332734</v>
      </c>
      <c r="K7">
        <f t="shared" si="0"/>
        <v>144.77724348778378</v>
      </c>
      <c r="V7" s="1">
        <v>2</v>
      </c>
      <c r="W7">
        <f t="shared" si="1"/>
        <v>29924776</v>
      </c>
      <c r="X7">
        <f t="shared" si="1"/>
        <v>6041708</v>
      </c>
      <c r="AA7" s="6">
        <v>7.2641595842548275E-4</v>
      </c>
    </row>
    <row r="8" spans="1:27" x14ac:dyDescent="0.25">
      <c r="A8" s="1">
        <v>3</v>
      </c>
      <c r="B8">
        <v>0</v>
      </c>
      <c r="C8">
        <v>0</v>
      </c>
      <c r="D8">
        <v>0</v>
      </c>
      <c r="E8">
        <v>0</v>
      </c>
      <c r="F8" s="2">
        <v>0</v>
      </c>
      <c r="G8" s="2">
        <v>0</v>
      </c>
      <c r="H8">
        <f t="shared" si="2"/>
        <v>0</v>
      </c>
      <c r="J8">
        <f t="shared" si="3"/>
        <v>0</v>
      </c>
      <c r="K8">
        <f t="shared" si="0"/>
        <v>0</v>
      </c>
      <c r="V8" s="1">
        <v>3</v>
      </c>
      <c r="W8">
        <f t="shared" si="1"/>
        <v>0</v>
      </c>
      <c r="X8">
        <f t="shared" si="1"/>
        <v>0</v>
      </c>
      <c r="AA8" s="6">
        <v>0</v>
      </c>
    </row>
    <row r="9" spans="1:27" x14ac:dyDescent="0.25">
      <c r="A9" s="1">
        <v>4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>
        <f t="shared" si="2"/>
        <v>0</v>
      </c>
      <c r="J9">
        <f t="shared" si="3"/>
        <v>0</v>
      </c>
      <c r="K9">
        <f t="shared" si="0"/>
        <v>0</v>
      </c>
      <c r="V9" s="1">
        <v>4</v>
      </c>
      <c r="W9">
        <f t="shared" si="1"/>
        <v>0</v>
      </c>
      <c r="X9">
        <f t="shared" si="1"/>
        <v>0</v>
      </c>
      <c r="AA9" s="6">
        <v>0</v>
      </c>
    </row>
    <row r="10" spans="1:27" x14ac:dyDescent="0.25">
      <c r="A10" s="1">
        <v>5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>
        <f t="shared" si="2"/>
        <v>0</v>
      </c>
      <c r="J10">
        <f t="shared" si="3"/>
        <v>0</v>
      </c>
      <c r="K10">
        <f t="shared" si="0"/>
        <v>0</v>
      </c>
      <c r="V10" s="1">
        <v>5</v>
      </c>
      <c r="W10">
        <f t="shared" si="1"/>
        <v>0</v>
      </c>
      <c r="X10">
        <f t="shared" si="1"/>
        <v>0</v>
      </c>
      <c r="AA10" s="6">
        <v>0</v>
      </c>
    </row>
    <row r="11" spans="1:27" x14ac:dyDescent="0.25">
      <c r="A11" s="1">
        <v>6</v>
      </c>
      <c r="B11">
        <v>0</v>
      </c>
      <c r="C11">
        <v>0</v>
      </c>
      <c r="D11">
        <v>0</v>
      </c>
      <c r="E11">
        <v>0</v>
      </c>
      <c r="F11" s="2">
        <v>0</v>
      </c>
      <c r="G11" s="2">
        <v>0</v>
      </c>
      <c r="H11">
        <f t="shared" si="2"/>
        <v>0</v>
      </c>
      <c r="J11">
        <f t="shared" si="3"/>
        <v>0</v>
      </c>
      <c r="K11">
        <f t="shared" si="0"/>
        <v>0</v>
      </c>
      <c r="V11" s="1">
        <v>6</v>
      </c>
      <c r="W11">
        <f t="shared" si="1"/>
        <v>0</v>
      </c>
      <c r="X11">
        <f t="shared" si="1"/>
        <v>0</v>
      </c>
      <c r="AA11" s="6">
        <v>0</v>
      </c>
    </row>
    <row r="12" spans="1:27" x14ac:dyDescent="0.25">
      <c r="A12" s="1">
        <v>7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>
        <f t="shared" si="2"/>
        <v>0</v>
      </c>
      <c r="J12">
        <f t="shared" si="3"/>
        <v>0</v>
      </c>
      <c r="K12">
        <f t="shared" si="0"/>
        <v>0</v>
      </c>
      <c r="V12" s="1">
        <v>7</v>
      </c>
      <c r="W12">
        <f t="shared" si="1"/>
        <v>0</v>
      </c>
      <c r="X12">
        <f t="shared" si="1"/>
        <v>0</v>
      </c>
      <c r="AA12" s="6">
        <v>0</v>
      </c>
    </row>
    <row r="13" spans="1:27" x14ac:dyDescent="0.25">
      <c r="A13" s="1">
        <v>8</v>
      </c>
      <c r="B13">
        <v>6.9444444444444448E-2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>
        <f t="shared" si="2"/>
        <v>173.61111111111111</v>
      </c>
      <c r="J13">
        <f t="shared" si="3"/>
        <v>28.83386762332734</v>
      </c>
      <c r="K13">
        <f t="shared" si="0"/>
        <v>144.77724348778378</v>
      </c>
      <c r="V13" s="1">
        <v>8</v>
      </c>
      <c r="W13">
        <f t="shared" si="1"/>
        <v>29924776</v>
      </c>
      <c r="X13">
        <f t="shared" si="1"/>
        <v>6041708</v>
      </c>
      <c r="AA13" s="6">
        <v>6.8884534336366291E-5</v>
      </c>
    </row>
    <row r="14" spans="1:27" x14ac:dyDescent="0.25">
      <c r="A14" s="1">
        <v>9</v>
      </c>
      <c r="B14">
        <v>2.777777777777778E-2</v>
      </c>
      <c r="C14">
        <v>0</v>
      </c>
      <c r="D14">
        <v>1</v>
      </c>
      <c r="E14" s="2">
        <v>0</v>
      </c>
      <c r="F14" s="2">
        <v>0</v>
      </c>
      <c r="G14" s="2">
        <v>0</v>
      </c>
      <c r="H14">
        <f t="shared" si="2"/>
        <v>69.444444444444443</v>
      </c>
      <c r="J14">
        <f t="shared" si="3"/>
        <v>11.533547049330934</v>
      </c>
      <c r="K14">
        <f t="shared" si="0"/>
        <v>57.910897395113508</v>
      </c>
      <c r="V14" s="1">
        <v>9</v>
      </c>
      <c r="W14">
        <f t="shared" si="1"/>
        <v>11969910</v>
      </c>
      <c r="X14">
        <f t="shared" si="1"/>
        <v>2416683</v>
      </c>
      <c r="AA14" s="6">
        <v>5.3943107055247983E-5</v>
      </c>
    </row>
    <row r="15" spans="1:27" x14ac:dyDescent="0.25">
      <c r="A15" s="1">
        <v>10</v>
      </c>
      <c r="B15">
        <v>0</v>
      </c>
      <c r="C15">
        <v>0</v>
      </c>
      <c r="D15">
        <v>0</v>
      </c>
      <c r="E15">
        <v>0</v>
      </c>
      <c r="F15" s="2">
        <v>0</v>
      </c>
      <c r="G15" s="2">
        <v>0</v>
      </c>
      <c r="H15">
        <f t="shared" si="2"/>
        <v>0</v>
      </c>
      <c r="J15">
        <f t="shared" si="3"/>
        <v>0</v>
      </c>
      <c r="K15">
        <f t="shared" si="0"/>
        <v>0</v>
      </c>
      <c r="V15" s="1">
        <v>10</v>
      </c>
      <c r="W15">
        <f t="shared" si="1"/>
        <v>0</v>
      </c>
      <c r="X15">
        <f t="shared" si="1"/>
        <v>0</v>
      </c>
      <c r="AA15" s="6">
        <v>0</v>
      </c>
    </row>
    <row r="16" spans="1:27" x14ac:dyDescent="0.25">
      <c r="A16" s="1">
        <v>11</v>
      </c>
      <c r="B16">
        <v>0</v>
      </c>
      <c r="C16">
        <v>0</v>
      </c>
      <c r="D16">
        <v>0</v>
      </c>
      <c r="E16">
        <v>0</v>
      </c>
      <c r="F16" s="2">
        <v>0</v>
      </c>
      <c r="G16" s="2">
        <v>0</v>
      </c>
      <c r="H16">
        <f t="shared" si="2"/>
        <v>0</v>
      </c>
      <c r="J16">
        <f t="shared" si="3"/>
        <v>0</v>
      </c>
      <c r="K16">
        <f t="shared" si="0"/>
        <v>0</v>
      </c>
      <c r="V16" s="1">
        <v>11</v>
      </c>
      <c r="W16">
        <f t="shared" si="1"/>
        <v>0</v>
      </c>
      <c r="X16">
        <f t="shared" si="1"/>
        <v>0</v>
      </c>
      <c r="AA16" s="6">
        <v>0</v>
      </c>
    </row>
    <row r="17" spans="1:27" x14ac:dyDescent="0.25">
      <c r="A17" s="1">
        <v>12</v>
      </c>
      <c r="B17">
        <v>0</v>
      </c>
      <c r="C17">
        <v>0</v>
      </c>
      <c r="D17">
        <v>0</v>
      </c>
      <c r="E17">
        <v>0</v>
      </c>
      <c r="F17" s="2">
        <v>0</v>
      </c>
      <c r="G17" s="2">
        <v>0</v>
      </c>
      <c r="H17">
        <f t="shared" si="2"/>
        <v>0</v>
      </c>
      <c r="J17">
        <f t="shared" si="3"/>
        <v>0</v>
      </c>
      <c r="K17">
        <f t="shared" si="0"/>
        <v>0</v>
      </c>
      <c r="V17" s="1">
        <v>12</v>
      </c>
      <c r="W17">
        <f t="shared" si="1"/>
        <v>0</v>
      </c>
      <c r="X17">
        <f t="shared" si="1"/>
        <v>0</v>
      </c>
      <c r="AA17" s="6">
        <v>0</v>
      </c>
    </row>
    <row r="18" spans="1:27" x14ac:dyDescent="0.25">
      <c r="A18" s="1">
        <v>13</v>
      </c>
      <c r="B18">
        <v>6.9444444444444448E-2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173.61111111111111</v>
      </c>
      <c r="J18">
        <f t="shared" si="3"/>
        <v>28.83386762332734</v>
      </c>
      <c r="K18">
        <f t="shared" si="0"/>
        <v>144.77724348778378</v>
      </c>
      <c r="V18" s="1">
        <v>13</v>
      </c>
      <c r="W18">
        <f t="shared" si="1"/>
        <v>29924776</v>
      </c>
      <c r="X18">
        <f t="shared" si="1"/>
        <v>6041708</v>
      </c>
      <c r="AA18" s="6">
        <v>7.8846676200852186E-5</v>
      </c>
    </row>
    <row r="19" spans="1:27" x14ac:dyDescent="0.25">
      <c r="A19" s="1">
        <v>14</v>
      </c>
      <c r="B19">
        <v>0.20833333333333331</v>
      </c>
      <c r="C19">
        <v>0</v>
      </c>
      <c r="D19">
        <v>1</v>
      </c>
      <c r="E19" s="2">
        <v>0</v>
      </c>
      <c r="F19" s="2">
        <v>0</v>
      </c>
      <c r="G19" s="2">
        <v>0</v>
      </c>
      <c r="H19">
        <f t="shared" si="2"/>
        <v>520.83333333333326</v>
      </c>
      <c r="J19">
        <f t="shared" si="3"/>
        <v>86.501602869982008</v>
      </c>
      <c r="K19">
        <f t="shared" si="0"/>
        <v>434.33173046335128</v>
      </c>
      <c r="V19" s="1">
        <v>14</v>
      </c>
      <c r="W19">
        <f t="shared" si="1"/>
        <v>89774327</v>
      </c>
      <c r="X19">
        <f t="shared" si="1"/>
        <v>18125124</v>
      </c>
      <c r="AA19" s="6">
        <v>1.3569386481885354E-3</v>
      </c>
    </row>
    <row r="20" spans="1:27" x14ac:dyDescent="0.25">
      <c r="A20" s="1">
        <v>15</v>
      </c>
      <c r="B20">
        <v>0.20833333333333331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520.83333333333326</v>
      </c>
      <c r="J20">
        <f t="shared" si="3"/>
        <v>86.501602869982008</v>
      </c>
      <c r="K20">
        <f t="shared" si="0"/>
        <v>434.33173046335128</v>
      </c>
      <c r="V20" s="1">
        <v>15</v>
      </c>
      <c r="W20">
        <f t="shared" si="1"/>
        <v>89774327</v>
      </c>
      <c r="X20">
        <f t="shared" si="1"/>
        <v>18125124</v>
      </c>
      <c r="AA20" s="6">
        <v>1.395218791939701E-4</v>
      </c>
    </row>
    <row r="21" spans="1:27" x14ac:dyDescent="0.25">
      <c r="A21" s="1">
        <v>16</v>
      </c>
      <c r="B21">
        <v>0</v>
      </c>
      <c r="C21">
        <v>0</v>
      </c>
      <c r="D21">
        <v>0</v>
      </c>
      <c r="E21" s="2">
        <v>0</v>
      </c>
      <c r="F21" s="2">
        <v>0</v>
      </c>
      <c r="G21" s="2">
        <v>0</v>
      </c>
      <c r="H21">
        <f t="shared" si="2"/>
        <v>0</v>
      </c>
      <c r="J21">
        <f t="shared" si="3"/>
        <v>0</v>
      </c>
      <c r="K21">
        <f t="shared" si="0"/>
        <v>0</v>
      </c>
      <c r="V21" s="1">
        <v>16</v>
      </c>
      <c r="W21">
        <f t="shared" si="1"/>
        <v>0</v>
      </c>
      <c r="X21">
        <f t="shared" si="1"/>
        <v>0</v>
      </c>
      <c r="AA21" s="6">
        <v>0</v>
      </c>
    </row>
    <row r="22" spans="1:27" x14ac:dyDescent="0.25">
      <c r="A22" s="1">
        <v>17</v>
      </c>
      <c r="B22">
        <v>0</v>
      </c>
      <c r="C22">
        <v>0</v>
      </c>
      <c r="D22">
        <v>0</v>
      </c>
      <c r="E22" s="2">
        <v>0</v>
      </c>
      <c r="F22" s="2">
        <v>0</v>
      </c>
      <c r="G22" s="2">
        <v>0</v>
      </c>
      <c r="H22">
        <f t="shared" si="2"/>
        <v>0</v>
      </c>
      <c r="J22">
        <f t="shared" si="3"/>
        <v>0</v>
      </c>
      <c r="K22">
        <f t="shared" si="3"/>
        <v>0</v>
      </c>
      <c r="V22" s="1">
        <v>17</v>
      </c>
      <c r="W22">
        <f t="shared" si="1"/>
        <v>0</v>
      </c>
      <c r="X22">
        <f t="shared" si="1"/>
        <v>0</v>
      </c>
      <c r="AA22" s="6">
        <v>0</v>
      </c>
    </row>
    <row r="23" spans="1:27" x14ac:dyDescent="0.25">
      <c r="A23" s="1">
        <v>18</v>
      </c>
      <c r="B23">
        <v>0.20833333333333331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520.83333333333326</v>
      </c>
      <c r="J23">
        <f t="shared" si="3"/>
        <v>86.501602869982008</v>
      </c>
      <c r="K23">
        <f t="shared" si="3"/>
        <v>434.33173046335128</v>
      </c>
      <c r="V23" s="1">
        <v>18</v>
      </c>
      <c r="W23">
        <f t="shared" si="1"/>
        <v>89774327</v>
      </c>
      <c r="X23">
        <f t="shared" si="1"/>
        <v>18125124</v>
      </c>
      <c r="AA23" s="6">
        <v>1.4005416784877236E-3</v>
      </c>
    </row>
    <row r="24" spans="1:27" x14ac:dyDescent="0.25">
      <c r="A24" s="1">
        <v>19</v>
      </c>
      <c r="B24">
        <v>0</v>
      </c>
      <c r="C24">
        <v>0</v>
      </c>
      <c r="D24">
        <v>0</v>
      </c>
      <c r="E24" s="2">
        <v>0</v>
      </c>
      <c r="F24" s="2">
        <v>0</v>
      </c>
      <c r="G24" s="2">
        <v>0</v>
      </c>
      <c r="H24">
        <f t="shared" si="2"/>
        <v>0</v>
      </c>
      <c r="J24">
        <f t="shared" si="3"/>
        <v>0</v>
      </c>
      <c r="K24">
        <f t="shared" si="3"/>
        <v>0</v>
      </c>
      <c r="V24" s="1">
        <v>19</v>
      </c>
      <c r="W24">
        <f t="shared" si="1"/>
        <v>0</v>
      </c>
      <c r="X24">
        <f t="shared" si="1"/>
        <v>0</v>
      </c>
      <c r="AA24" s="6">
        <v>0</v>
      </c>
    </row>
    <row r="25" spans="1:27" x14ac:dyDescent="0.25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>
        <f t="shared" si="2"/>
        <v>0</v>
      </c>
      <c r="J25">
        <f t="shared" si="3"/>
        <v>0</v>
      </c>
      <c r="K25">
        <f t="shared" si="3"/>
        <v>0</v>
      </c>
      <c r="V25" s="1">
        <v>20</v>
      </c>
      <c r="W25">
        <f t="shared" si="1"/>
        <v>0</v>
      </c>
      <c r="X25">
        <f t="shared" si="1"/>
        <v>0</v>
      </c>
      <c r="AA25" s="6">
        <v>0</v>
      </c>
    </row>
    <row r="26" spans="1:27" x14ac:dyDescent="0.25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>
        <f t="shared" si="2"/>
        <v>0</v>
      </c>
      <c r="J26">
        <f t="shared" si="3"/>
        <v>0</v>
      </c>
      <c r="K26">
        <f t="shared" si="3"/>
        <v>0</v>
      </c>
      <c r="V26" s="1">
        <v>21</v>
      </c>
      <c r="W26">
        <f t="shared" si="1"/>
        <v>0</v>
      </c>
      <c r="X26">
        <f t="shared" si="1"/>
        <v>0</v>
      </c>
      <c r="AA26" s="6">
        <v>0</v>
      </c>
    </row>
    <row r="27" spans="1:27" x14ac:dyDescent="0.25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>
        <f t="shared" si="2"/>
        <v>0</v>
      </c>
      <c r="J27">
        <f t="shared" si="3"/>
        <v>0</v>
      </c>
      <c r="K27">
        <f t="shared" si="3"/>
        <v>0</v>
      </c>
      <c r="V27" s="1">
        <v>22</v>
      </c>
      <c r="W27">
        <f t="shared" si="1"/>
        <v>0</v>
      </c>
      <c r="X27">
        <f t="shared" si="1"/>
        <v>0</v>
      </c>
      <c r="AA27" s="6">
        <v>0</v>
      </c>
    </row>
    <row r="28" spans="1:27" x14ac:dyDescent="0.25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>
        <f t="shared" si="2"/>
        <v>0</v>
      </c>
      <c r="J28">
        <f t="shared" si="3"/>
        <v>0</v>
      </c>
      <c r="K28">
        <f t="shared" si="3"/>
        <v>0</v>
      </c>
      <c r="V28" s="1">
        <v>23</v>
      </c>
      <c r="W28">
        <f t="shared" si="1"/>
        <v>0</v>
      </c>
      <c r="X28">
        <f t="shared" si="1"/>
        <v>0</v>
      </c>
      <c r="AA28" s="6">
        <v>0</v>
      </c>
    </row>
    <row r="29" spans="1:27" x14ac:dyDescent="0.25">
      <c r="A29" s="1">
        <v>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2"/>
        <v>0</v>
      </c>
      <c r="J29">
        <f t="shared" si="3"/>
        <v>0</v>
      </c>
      <c r="K29">
        <f t="shared" si="3"/>
        <v>0</v>
      </c>
      <c r="V29" s="1">
        <v>24</v>
      </c>
      <c r="W29">
        <f t="shared" si="1"/>
        <v>0</v>
      </c>
      <c r="X29">
        <f t="shared" si="1"/>
        <v>0</v>
      </c>
      <c r="AA29" s="6">
        <v>0</v>
      </c>
    </row>
    <row r="30" spans="1:27" x14ac:dyDescent="0.25">
      <c r="A30" s="1">
        <v>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2"/>
        <v>0</v>
      </c>
      <c r="J30">
        <f t="shared" si="3"/>
        <v>0</v>
      </c>
      <c r="K30">
        <f t="shared" si="3"/>
        <v>0</v>
      </c>
      <c r="V30" s="1">
        <v>25</v>
      </c>
      <c r="W30">
        <f t="shared" si="1"/>
        <v>0</v>
      </c>
      <c r="X30">
        <f t="shared" si="1"/>
        <v>0</v>
      </c>
      <c r="AA30" s="6">
        <v>0</v>
      </c>
    </row>
    <row r="32" spans="1:27" x14ac:dyDescent="0.25">
      <c r="I32" t="s">
        <v>25</v>
      </c>
      <c r="J32">
        <v>1</v>
      </c>
      <c r="K32">
        <v>5</v>
      </c>
      <c r="V32" s="1" t="s">
        <v>26</v>
      </c>
      <c r="W32">
        <v>0</v>
      </c>
      <c r="X32">
        <v>0</v>
      </c>
    </row>
    <row r="33" spans="1:25" x14ac:dyDescent="0.25">
      <c r="I33" t="s">
        <v>27</v>
      </c>
      <c r="J33">
        <f>($I$42*(1-(EXP(-$J$42*(J32-$K$42)))))</f>
        <v>14.724608904351857</v>
      </c>
      <c r="K33">
        <f t="shared" ref="K33" si="4">($I$42*(1-(EXP(-$J$42*(K32-$K$42)))))</f>
        <v>40.802952313675071</v>
      </c>
      <c r="V33" s="1" t="s">
        <v>28</v>
      </c>
      <c r="W33">
        <f>ROUND((1000*(J$34*$O$42)),1)</f>
        <v>24.1</v>
      </c>
      <c r="X33">
        <f>ROUND((1000*(K$34*$O$42)),0)</f>
        <v>599</v>
      </c>
    </row>
    <row r="34" spans="1:25" x14ac:dyDescent="0.25">
      <c r="I34" t="s">
        <v>29</v>
      </c>
      <c r="J34">
        <f>($L$42*(J33^$M$42))</f>
        <v>0.96354498997447191</v>
      </c>
      <c r="K34">
        <f t="shared" ref="K34" si="5">($L$42*(K33^$M$42))</f>
        <v>23.962966020234425</v>
      </c>
      <c r="V34" t="s">
        <v>30</v>
      </c>
    </row>
    <row r="35" spans="1:25" x14ac:dyDescent="0.25">
      <c r="H35">
        <v>100</v>
      </c>
      <c r="I35" t="s">
        <v>31</v>
      </c>
      <c r="J35">
        <f>($H$35*(EXP(-$N$42*J32)))</f>
        <v>67.032004603563934</v>
      </c>
      <c r="K35">
        <f t="shared" ref="K35" si="6">($H$35*(EXP(-$N$42*K32)))</f>
        <v>13.533528323661271</v>
      </c>
    </row>
    <row r="36" spans="1:25" x14ac:dyDescent="0.25">
      <c r="I36" t="s">
        <v>32</v>
      </c>
      <c r="J36">
        <f>(J34*J35)</f>
        <v>64.588352203709761</v>
      </c>
      <c r="K36">
        <f t="shared" ref="K36" si="7">(K34*K35)</f>
        <v>324.30347935377517</v>
      </c>
      <c r="L36" t="s">
        <v>33</v>
      </c>
      <c r="M36">
        <f>SUM(J36:K36)</f>
        <v>388.89183155748492</v>
      </c>
      <c r="W36">
        <f>SUM(W6:W30)*W33</f>
        <v>10385094157</v>
      </c>
    </row>
    <row r="37" spans="1:25" x14ac:dyDescent="0.25">
      <c r="I37" t="s">
        <v>34</v>
      </c>
      <c r="J37">
        <f>(J36/$M$36)</f>
        <v>0.16608307751036547</v>
      </c>
      <c r="K37">
        <f>(K36/$M$36)</f>
        <v>0.83391692248963456</v>
      </c>
    </row>
    <row r="38" spans="1:25" x14ac:dyDescent="0.25">
      <c r="X38">
        <f>(SUM(X32:X33)-SUM(W32:W33))/(365*3)</f>
        <v>0.52502283105022829</v>
      </c>
    </row>
    <row r="40" spans="1:25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 s="1">
        <v>0</v>
      </c>
      <c r="W40">
        <v>0</v>
      </c>
      <c r="X40">
        <v>0</v>
      </c>
      <c r="Y40">
        <v>145443377</v>
      </c>
    </row>
    <row r="41" spans="1:25" x14ac:dyDescent="0.25">
      <c r="I41" s="3" t="s">
        <v>101</v>
      </c>
      <c r="J41" s="3"/>
      <c r="K41" s="3" t="s">
        <v>43</v>
      </c>
      <c r="L41" s="3" t="s">
        <v>88</v>
      </c>
      <c r="M41" s="3" t="s">
        <v>88</v>
      </c>
      <c r="N41" s="3" t="s">
        <v>45</v>
      </c>
      <c r="O41" s="3" t="s">
        <v>46</v>
      </c>
      <c r="V41" s="1">
        <v>1</v>
      </c>
      <c r="W41">
        <f>W6*24.1/Y41</f>
        <v>11.106927382326491</v>
      </c>
      <c r="X41">
        <f>X6*599/Y41</f>
        <v>55.735582324126732</v>
      </c>
      <c r="Y41" s="11">
        <v>129862574</v>
      </c>
    </row>
    <row r="42" spans="1:25" x14ac:dyDescent="0.25">
      <c r="I42" s="4">
        <v>47.4</v>
      </c>
      <c r="J42" s="4">
        <v>0.4</v>
      </c>
      <c r="K42" s="4">
        <v>7.0000000000000007E-2</v>
      </c>
      <c r="L42" s="4">
        <v>2.0000000000000001E-4</v>
      </c>
      <c r="M42" s="4">
        <v>3.153</v>
      </c>
      <c r="N42">
        <v>0.4</v>
      </c>
      <c r="O42">
        <v>2.5000000000000001E-2</v>
      </c>
      <c r="V42" s="1">
        <v>2</v>
      </c>
      <c r="W42">
        <f t="shared" ref="W42:W65" si="8">W7*24.1/Y42</f>
        <v>2.4731587488192317</v>
      </c>
      <c r="X42">
        <f t="shared" ref="X42:X65" si="9">X7*599/Y42</f>
        <v>12.410537675939869</v>
      </c>
      <c r="Y42">
        <v>291605665</v>
      </c>
    </row>
    <row r="43" spans="1:25" x14ac:dyDescent="0.25">
      <c r="V43" s="1">
        <v>3</v>
      </c>
      <c r="W43">
        <f t="shared" si="8"/>
        <v>0</v>
      </c>
      <c r="X43">
        <f t="shared" si="9"/>
        <v>0</v>
      </c>
      <c r="Y43">
        <v>259769562</v>
      </c>
    </row>
    <row r="44" spans="1:25" x14ac:dyDescent="0.25">
      <c r="V44" s="1">
        <v>4</v>
      </c>
      <c r="W44">
        <f t="shared" si="8"/>
        <v>0</v>
      </c>
      <c r="X44">
        <f t="shared" si="9"/>
        <v>0</v>
      </c>
      <c r="Y44">
        <v>188260900</v>
      </c>
    </row>
    <row r="45" spans="1:25" x14ac:dyDescent="0.25">
      <c r="A45" s="1" t="s">
        <v>161</v>
      </c>
      <c r="V45" s="1">
        <v>5</v>
      </c>
      <c r="W45">
        <f t="shared" si="8"/>
        <v>0</v>
      </c>
      <c r="X45">
        <f t="shared" si="9"/>
        <v>0</v>
      </c>
      <c r="Y45">
        <v>180733621</v>
      </c>
    </row>
    <row r="46" spans="1:25" x14ac:dyDescent="0.25">
      <c r="C46" t="s">
        <v>4</v>
      </c>
      <c r="V46" s="1">
        <v>6</v>
      </c>
      <c r="W46">
        <f t="shared" si="8"/>
        <v>0</v>
      </c>
      <c r="X46">
        <f t="shared" si="9"/>
        <v>0</v>
      </c>
      <c r="Y46">
        <v>103020367</v>
      </c>
    </row>
    <row r="47" spans="1:25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V47" s="1">
        <v>7</v>
      </c>
      <c r="W47">
        <f t="shared" si="8"/>
        <v>0</v>
      </c>
      <c r="X47">
        <f t="shared" si="9"/>
        <v>0</v>
      </c>
      <c r="Y47">
        <v>117237186</v>
      </c>
    </row>
    <row r="48" spans="1:25" x14ac:dyDescent="0.25">
      <c r="A48" s="1">
        <v>1</v>
      </c>
      <c r="B48">
        <v>0.1388888888888889</v>
      </c>
      <c r="C48">
        <v>1</v>
      </c>
      <c r="D48" s="2">
        <v>0</v>
      </c>
      <c r="E48" s="2">
        <v>0</v>
      </c>
      <c r="F48" s="2">
        <v>0</v>
      </c>
      <c r="G48" s="2">
        <v>0</v>
      </c>
      <c r="V48" s="1">
        <v>8</v>
      </c>
      <c r="W48">
        <f t="shared" si="8"/>
        <v>26.017743307138712</v>
      </c>
      <c r="X48">
        <f t="shared" si="9"/>
        <v>130.55942474794139</v>
      </c>
      <c r="Y48">
        <v>27719049</v>
      </c>
    </row>
    <row r="49" spans="1:25" x14ac:dyDescent="0.25">
      <c r="A49" s="1">
        <v>2</v>
      </c>
      <c r="B49">
        <v>6.9444444444444448E-2</v>
      </c>
      <c r="C49">
        <v>1</v>
      </c>
      <c r="D49">
        <v>0</v>
      </c>
      <c r="E49" s="2">
        <v>0</v>
      </c>
      <c r="F49" s="2">
        <v>0</v>
      </c>
      <c r="G49" s="2">
        <v>0</v>
      </c>
      <c r="V49" s="1">
        <v>9</v>
      </c>
      <c r="W49">
        <f t="shared" si="8"/>
        <v>5.3074345523344908</v>
      </c>
      <c r="X49">
        <f t="shared" si="9"/>
        <v>26.63319257438922</v>
      </c>
      <c r="Y49">
        <v>54352970</v>
      </c>
    </row>
    <row r="50" spans="1:25" x14ac:dyDescent="0.25">
      <c r="A50" s="1">
        <v>3</v>
      </c>
      <c r="B50">
        <v>0</v>
      </c>
      <c r="C50">
        <v>0</v>
      </c>
      <c r="D50">
        <v>0</v>
      </c>
      <c r="E50">
        <v>0</v>
      </c>
      <c r="F50" s="2">
        <v>0</v>
      </c>
      <c r="G50" s="2">
        <v>0</v>
      </c>
      <c r="V50" s="1">
        <v>10</v>
      </c>
      <c r="W50">
        <f t="shared" si="8"/>
        <v>0</v>
      </c>
      <c r="X50">
        <f t="shared" si="9"/>
        <v>0</v>
      </c>
      <c r="Y50">
        <v>135327778</v>
      </c>
    </row>
    <row r="51" spans="1:25" x14ac:dyDescent="0.25">
      <c r="A51" s="1">
        <v>4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V51" s="1">
        <v>11</v>
      </c>
      <c r="W51">
        <f t="shared" si="8"/>
        <v>0</v>
      </c>
      <c r="X51">
        <f t="shared" si="9"/>
        <v>0</v>
      </c>
      <c r="Y51">
        <v>136889558</v>
      </c>
    </row>
    <row r="52" spans="1:25" x14ac:dyDescent="0.25">
      <c r="A52" s="1">
        <v>5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V52" s="1">
        <v>12</v>
      </c>
      <c r="W52">
        <f t="shared" si="8"/>
        <v>0</v>
      </c>
      <c r="X52">
        <f t="shared" si="9"/>
        <v>0</v>
      </c>
      <c r="Y52">
        <v>115161938</v>
      </c>
    </row>
    <row r="53" spans="1:25" x14ac:dyDescent="0.25">
      <c r="A53" s="1">
        <v>6</v>
      </c>
      <c r="B53">
        <v>0</v>
      </c>
      <c r="C53">
        <v>0</v>
      </c>
      <c r="D53">
        <v>0</v>
      </c>
      <c r="E53">
        <v>0</v>
      </c>
      <c r="F53" s="2">
        <v>0</v>
      </c>
      <c r="G53" s="2">
        <v>0</v>
      </c>
      <c r="V53" s="1">
        <v>13</v>
      </c>
      <c r="W53">
        <f t="shared" si="8"/>
        <v>22.673946948931963</v>
      </c>
      <c r="X53">
        <f t="shared" si="9"/>
        <v>113.77994761004716</v>
      </c>
      <c r="Y53">
        <v>31806862</v>
      </c>
    </row>
    <row r="54" spans="1:25" x14ac:dyDescent="0.25">
      <c r="A54" s="1">
        <v>7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V54" s="1">
        <v>14</v>
      </c>
      <c r="W54">
        <f t="shared" si="8"/>
        <v>11.848552054028657</v>
      </c>
      <c r="X54">
        <f t="shared" si="9"/>
        <v>59.457122750419501</v>
      </c>
      <c r="Y54">
        <v>182601323</v>
      </c>
    </row>
    <row r="55" spans="1:25" x14ac:dyDescent="0.25">
      <c r="A55" s="1">
        <v>8</v>
      </c>
      <c r="B55">
        <v>6.9444444444444448E-2</v>
      </c>
      <c r="C55">
        <v>1</v>
      </c>
      <c r="D55">
        <v>0</v>
      </c>
      <c r="E55" s="2">
        <v>0</v>
      </c>
      <c r="F55" s="2">
        <v>0</v>
      </c>
      <c r="G55" s="2">
        <v>0</v>
      </c>
      <c r="V55" s="1">
        <v>15</v>
      </c>
      <c r="W55">
        <f t="shared" si="8"/>
        <v>114.99434216754716</v>
      </c>
      <c r="X55">
        <f t="shared" si="9"/>
        <v>577.05217369027355</v>
      </c>
      <c r="Y55">
        <v>18814502</v>
      </c>
    </row>
    <row r="56" spans="1:25" x14ac:dyDescent="0.25">
      <c r="A56" s="1">
        <v>9</v>
      </c>
      <c r="B56">
        <v>2.777777777777778E-2</v>
      </c>
      <c r="C56">
        <v>1</v>
      </c>
      <c r="D56">
        <v>0</v>
      </c>
      <c r="E56" s="2">
        <v>0</v>
      </c>
      <c r="F56" s="2">
        <v>0</v>
      </c>
      <c r="G56" s="2">
        <v>0</v>
      </c>
      <c r="V56" s="1">
        <v>16</v>
      </c>
      <c r="W56">
        <f t="shared" si="8"/>
        <v>0</v>
      </c>
      <c r="X56">
        <f t="shared" si="9"/>
        <v>0</v>
      </c>
      <c r="Y56">
        <v>12649390</v>
      </c>
    </row>
    <row r="57" spans="1:25" x14ac:dyDescent="0.25">
      <c r="A57" s="1">
        <v>10</v>
      </c>
      <c r="B57">
        <v>0</v>
      </c>
      <c r="C57">
        <v>0</v>
      </c>
      <c r="D57">
        <v>0</v>
      </c>
      <c r="E57">
        <v>0</v>
      </c>
      <c r="F57" s="2">
        <v>0</v>
      </c>
      <c r="G57" s="2">
        <v>0</v>
      </c>
      <c r="V57" s="1">
        <v>17</v>
      </c>
      <c r="W57">
        <f t="shared" si="8"/>
        <v>0</v>
      </c>
      <c r="X57">
        <f t="shared" si="9"/>
        <v>0</v>
      </c>
      <c r="Y57">
        <v>91488121</v>
      </c>
    </row>
    <row r="58" spans="1:25" x14ac:dyDescent="0.25">
      <c r="A58" s="1">
        <v>11</v>
      </c>
      <c r="B58">
        <v>0</v>
      </c>
      <c r="C58">
        <v>0</v>
      </c>
      <c r="D58">
        <v>0</v>
      </c>
      <c r="E58">
        <v>0</v>
      </c>
      <c r="F58" s="2">
        <v>0</v>
      </c>
      <c r="G58" s="2">
        <v>0</v>
      </c>
      <c r="V58" s="1">
        <v>18</v>
      </c>
      <c r="W58">
        <f t="shared" si="8"/>
        <v>11.445541596099289</v>
      </c>
      <c r="X58">
        <f t="shared" si="9"/>
        <v>57.434779247386835</v>
      </c>
      <c r="Y58">
        <v>189030922</v>
      </c>
    </row>
    <row r="59" spans="1:25" x14ac:dyDescent="0.25">
      <c r="A59" s="1">
        <v>12</v>
      </c>
      <c r="B59">
        <v>0</v>
      </c>
      <c r="C59">
        <v>0</v>
      </c>
      <c r="D59">
        <v>0</v>
      </c>
      <c r="E59">
        <v>0</v>
      </c>
      <c r="F59" s="2">
        <v>0</v>
      </c>
      <c r="G59" s="2">
        <v>0</v>
      </c>
      <c r="V59" s="1">
        <v>19</v>
      </c>
      <c r="W59">
        <f t="shared" si="8"/>
        <v>0</v>
      </c>
      <c r="X59">
        <f t="shared" si="9"/>
        <v>0</v>
      </c>
      <c r="Y59">
        <v>28332242</v>
      </c>
    </row>
    <row r="60" spans="1:25" x14ac:dyDescent="0.25">
      <c r="A60" s="1">
        <v>13</v>
      </c>
      <c r="B60">
        <v>6.9444444444444448E-2</v>
      </c>
      <c r="C60">
        <v>1</v>
      </c>
      <c r="D60" s="2">
        <v>0</v>
      </c>
      <c r="E60" s="2">
        <v>0</v>
      </c>
      <c r="F60" s="2">
        <v>0</v>
      </c>
      <c r="G60" s="2">
        <v>0</v>
      </c>
      <c r="V60" s="1">
        <v>20</v>
      </c>
      <c r="W60">
        <f t="shared" si="8"/>
        <v>0</v>
      </c>
      <c r="X60">
        <f t="shared" si="9"/>
        <v>0</v>
      </c>
      <c r="Y60">
        <v>141473963</v>
      </c>
    </row>
    <row r="61" spans="1:25" x14ac:dyDescent="0.25">
      <c r="A61" s="1">
        <v>14</v>
      </c>
      <c r="B61">
        <v>0.20833333333333331</v>
      </c>
      <c r="C61">
        <v>1</v>
      </c>
      <c r="D61">
        <v>0</v>
      </c>
      <c r="E61" s="2">
        <v>0</v>
      </c>
      <c r="F61" s="2">
        <v>0</v>
      </c>
      <c r="G61" s="2">
        <v>0</v>
      </c>
      <c r="V61" s="1">
        <v>21</v>
      </c>
      <c r="W61">
        <f t="shared" si="8"/>
        <v>0</v>
      </c>
      <c r="X61">
        <f t="shared" si="9"/>
        <v>0</v>
      </c>
      <c r="Y61">
        <v>621972798</v>
      </c>
    </row>
    <row r="62" spans="1:25" x14ac:dyDescent="0.25">
      <c r="A62" s="1">
        <v>15</v>
      </c>
      <c r="B62">
        <v>0.20833333333333331</v>
      </c>
      <c r="C62">
        <v>1</v>
      </c>
      <c r="D62" s="2">
        <v>0</v>
      </c>
      <c r="E62" s="2">
        <v>0</v>
      </c>
      <c r="F62" s="2">
        <v>0</v>
      </c>
      <c r="G62" s="2">
        <v>0</v>
      </c>
      <c r="V62" s="1">
        <v>22</v>
      </c>
      <c r="W62">
        <f t="shared" si="8"/>
        <v>0</v>
      </c>
      <c r="X62">
        <f t="shared" si="9"/>
        <v>0</v>
      </c>
      <c r="Y62">
        <v>113055809</v>
      </c>
    </row>
    <row r="63" spans="1:25" x14ac:dyDescent="0.25">
      <c r="A63" s="1">
        <v>16</v>
      </c>
      <c r="B63">
        <v>0</v>
      </c>
      <c r="C63">
        <v>0</v>
      </c>
      <c r="D63">
        <v>0</v>
      </c>
      <c r="E63" s="2">
        <v>0</v>
      </c>
      <c r="F63" s="2">
        <v>0</v>
      </c>
      <c r="G63" s="2">
        <v>0</v>
      </c>
      <c r="V63" s="1">
        <v>23</v>
      </c>
      <c r="W63">
        <f t="shared" si="8"/>
        <v>0</v>
      </c>
      <c r="X63">
        <f t="shared" si="9"/>
        <v>0</v>
      </c>
      <c r="Y63">
        <v>364789124</v>
      </c>
    </row>
    <row r="64" spans="1:25" x14ac:dyDescent="0.25">
      <c r="A64" s="1">
        <v>17</v>
      </c>
      <c r="B64">
        <v>0</v>
      </c>
      <c r="C64">
        <v>0</v>
      </c>
      <c r="D64">
        <v>0</v>
      </c>
      <c r="E64" s="2">
        <v>0</v>
      </c>
      <c r="F64" s="2">
        <v>0</v>
      </c>
      <c r="G64" s="2">
        <v>0</v>
      </c>
      <c r="V64" s="1">
        <v>24</v>
      </c>
      <c r="W64">
        <f t="shared" si="8"/>
        <v>0</v>
      </c>
      <c r="X64">
        <f t="shared" si="9"/>
        <v>0</v>
      </c>
      <c r="Y64">
        <v>489506877</v>
      </c>
    </row>
    <row r="65" spans="1:37" x14ac:dyDescent="0.25">
      <c r="A65" s="1">
        <v>18</v>
      </c>
      <c r="B65">
        <v>0.20833333333333331</v>
      </c>
      <c r="C65">
        <v>1</v>
      </c>
      <c r="D65" s="2">
        <v>0</v>
      </c>
      <c r="E65" s="2">
        <v>0</v>
      </c>
      <c r="F65" s="2">
        <v>0</v>
      </c>
      <c r="G65" s="2">
        <v>0</v>
      </c>
      <c r="V65" s="1">
        <v>25</v>
      </c>
      <c r="W65">
        <f t="shared" si="8"/>
        <v>0</v>
      </c>
      <c r="X65">
        <f t="shared" si="9"/>
        <v>0</v>
      </c>
      <c r="Y65">
        <v>841344013</v>
      </c>
    </row>
    <row r="66" spans="1:37" x14ac:dyDescent="0.25">
      <c r="A66" s="1">
        <v>19</v>
      </c>
      <c r="B66">
        <v>0</v>
      </c>
      <c r="C66">
        <v>0</v>
      </c>
      <c r="D66">
        <v>0</v>
      </c>
      <c r="E66" s="2">
        <v>0</v>
      </c>
      <c r="F66" s="2">
        <v>0</v>
      </c>
      <c r="G66" s="2">
        <v>0</v>
      </c>
    </row>
    <row r="67" spans="1:37" x14ac:dyDescent="0.25">
      <c r="A67" s="1">
        <v>20</v>
      </c>
      <c r="B67">
        <v>0</v>
      </c>
      <c r="C67">
        <v>0</v>
      </c>
      <c r="D67">
        <v>0</v>
      </c>
      <c r="E67">
        <v>0</v>
      </c>
      <c r="F67">
        <v>0</v>
      </c>
      <c r="G67" s="2">
        <v>0</v>
      </c>
    </row>
    <row r="68" spans="1:37" x14ac:dyDescent="0.25">
      <c r="A68" s="1">
        <v>21</v>
      </c>
      <c r="B68">
        <v>0</v>
      </c>
      <c r="C68">
        <v>0</v>
      </c>
      <c r="D68">
        <v>0</v>
      </c>
      <c r="E68">
        <v>0</v>
      </c>
      <c r="F68">
        <v>0</v>
      </c>
      <c r="G68" s="2">
        <v>0</v>
      </c>
    </row>
    <row r="69" spans="1:37" x14ac:dyDescent="0.25">
      <c r="A69" s="1">
        <v>22</v>
      </c>
      <c r="B69">
        <v>0</v>
      </c>
      <c r="C69">
        <v>0</v>
      </c>
      <c r="D69">
        <v>0</v>
      </c>
      <c r="E69">
        <v>0</v>
      </c>
      <c r="F69">
        <v>0</v>
      </c>
      <c r="G69" s="2">
        <v>0</v>
      </c>
      <c r="L69" s="11">
        <v>129862574</v>
      </c>
      <c r="M69">
        <v>291605665</v>
      </c>
      <c r="N69">
        <v>259769562</v>
      </c>
      <c r="O69">
        <v>188260900</v>
      </c>
      <c r="P69">
        <v>180733621</v>
      </c>
      <c r="Q69">
        <v>103020367</v>
      </c>
      <c r="R69">
        <v>117237186</v>
      </c>
      <c r="S69">
        <v>27719049</v>
      </c>
      <c r="T69">
        <v>54352970</v>
      </c>
      <c r="U69">
        <v>135327778</v>
      </c>
      <c r="V69">
        <v>136889558</v>
      </c>
      <c r="W69">
        <v>115161938</v>
      </c>
      <c r="X69">
        <v>31806862</v>
      </c>
      <c r="Y69">
        <v>182601323</v>
      </c>
      <c r="Z69">
        <v>18814502</v>
      </c>
      <c r="AA69">
        <v>12649390</v>
      </c>
      <c r="AB69">
        <v>91488121</v>
      </c>
      <c r="AC69">
        <v>189030922</v>
      </c>
      <c r="AD69">
        <v>28332242</v>
      </c>
      <c r="AE69">
        <v>141473963</v>
      </c>
      <c r="AF69">
        <v>621972798</v>
      </c>
      <c r="AG69">
        <v>113055809</v>
      </c>
      <c r="AH69">
        <v>364789124</v>
      </c>
      <c r="AI69">
        <v>489506877</v>
      </c>
      <c r="AJ69">
        <v>841344013</v>
      </c>
      <c r="AK69">
        <v>145443377</v>
      </c>
    </row>
    <row r="70" spans="1:37" x14ac:dyDescent="0.25">
      <c r="A70" s="1">
        <v>23</v>
      </c>
      <c r="B70">
        <v>0</v>
      </c>
      <c r="C70">
        <v>0</v>
      </c>
      <c r="D70">
        <v>0</v>
      </c>
      <c r="E70">
        <v>0</v>
      </c>
      <c r="F70">
        <v>0</v>
      </c>
      <c r="G70" s="2">
        <v>0</v>
      </c>
      <c r="L70" s="11"/>
    </row>
    <row r="71" spans="1:37" x14ac:dyDescent="0.25">
      <c r="A71" s="1">
        <v>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37" x14ac:dyDescent="0.25">
      <c r="A72" s="1">
        <v>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72"/>
  <sheetViews>
    <sheetView zoomScale="75" zoomScaleNormal="75" workbookViewId="0">
      <selection activeCell="M2" sqref="M2"/>
    </sheetView>
  </sheetViews>
  <sheetFormatPr defaultRowHeight="15" x14ac:dyDescent="0.25"/>
  <cols>
    <col min="1" max="1" width="14.5703125" bestFit="1" customWidth="1"/>
    <col min="2" max="2" width="14.5703125" customWidth="1"/>
    <col min="3" max="3" width="7.140625" bestFit="1" customWidth="1"/>
    <col min="4" max="4" width="15.42578125" bestFit="1" customWidth="1"/>
    <col min="5" max="5" width="10" customWidth="1"/>
    <col min="6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  <col min="23" max="24" width="10.85546875" customWidth="1"/>
    <col min="27" max="27" width="13.7109375" bestFit="1" customWidth="1"/>
  </cols>
  <sheetData>
    <row r="1" spans="1:27" x14ac:dyDescent="0.25">
      <c r="A1" t="s">
        <v>0</v>
      </c>
      <c r="B1" t="s">
        <v>93</v>
      </c>
      <c r="C1" t="s">
        <v>94</v>
      </c>
      <c r="J1" t="s">
        <v>172</v>
      </c>
      <c r="K1">
        <f>SUM(K6:K30)</f>
        <v>2028.9808261817172</v>
      </c>
    </row>
    <row r="2" spans="1:27" x14ac:dyDescent="0.25">
      <c r="A2" t="s">
        <v>2</v>
      </c>
      <c r="B2">
        <v>104</v>
      </c>
      <c r="J2" t="s">
        <v>173</v>
      </c>
      <c r="K2">
        <f>(K1*5.7)/0.00000002</f>
        <v>578259535461.78943</v>
      </c>
      <c r="L2" t="s">
        <v>174</v>
      </c>
      <c r="M2" s="12">
        <f>SUM(W6:W30)</f>
        <v>494808058</v>
      </c>
    </row>
    <row r="3" spans="1:27" x14ac:dyDescent="0.25">
      <c r="A3" t="s">
        <v>3</v>
      </c>
      <c r="B3">
        <v>3000</v>
      </c>
      <c r="D3" t="s">
        <v>171</v>
      </c>
      <c r="E3">
        <f>(B3*5.7)/0.00000002</f>
        <v>855000000000</v>
      </c>
    </row>
    <row r="4" spans="1:27" x14ac:dyDescent="0.25">
      <c r="C4" t="s">
        <v>4</v>
      </c>
      <c r="J4" t="s">
        <v>5</v>
      </c>
      <c r="W4" t="s">
        <v>6</v>
      </c>
    </row>
    <row r="5" spans="1:27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V5" s="1" t="s">
        <v>7</v>
      </c>
      <c r="W5" t="s">
        <v>15</v>
      </c>
      <c r="X5" t="s">
        <v>16</v>
      </c>
      <c r="AA5" t="s">
        <v>142</v>
      </c>
    </row>
    <row r="6" spans="1:27" x14ac:dyDescent="0.25">
      <c r="A6" s="1">
        <v>1</v>
      </c>
      <c r="B6">
        <v>1.5243902439024393E-3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4.573170731707318</v>
      </c>
      <c r="J6">
        <f>($H6*J$37)</f>
        <v>1.4802574173568837</v>
      </c>
      <c r="K6">
        <f t="shared" ref="K6:K21" si="0">($H6*K$37)</f>
        <v>3.0929133143504344</v>
      </c>
      <c r="V6" s="1">
        <v>1</v>
      </c>
      <c r="W6">
        <f t="shared" ref="W6:X30" si="1">ROUND(((J6/J$34)*1000000),0)</f>
        <v>754270</v>
      </c>
      <c r="X6">
        <f t="shared" si="1"/>
        <v>152284</v>
      </c>
      <c r="AA6" s="6">
        <v>4.0835146804973984E-5</v>
      </c>
    </row>
    <row r="7" spans="1:27" x14ac:dyDescent="0.25">
      <c r="A7" s="1">
        <v>2</v>
      </c>
      <c r="B7">
        <v>0.27865853658536599</v>
      </c>
      <c r="C7">
        <v>0</v>
      </c>
      <c r="D7">
        <v>1</v>
      </c>
      <c r="E7" s="2">
        <v>0</v>
      </c>
      <c r="F7" s="2">
        <v>0</v>
      </c>
      <c r="G7" s="2">
        <v>0</v>
      </c>
      <c r="H7">
        <f t="shared" ref="H7:H30" si="2">(B7*$B$3)</f>
        <v>835.97560975609792</v>
      </c>
      <c r="J7">
        <f t="shared" ref="J7:K30" si="3">($H7*J$37)</f>
        <v>270.59105589283837</v>
      </c>
      <c r="K7">
        <f t="shared" si="0"/>
        <v>565.3845538632595</v>
      </c>
      <c r="V7" s="1">
        <v>2</v>
      </c>
      <c r="W7">
        <f t="shared" si="1"/>
        <v>137880471</v>
      </c>
      <c r="X7">
        <f t="shared" si="1"/>
        <v>27837587</v>
      </c>
      <c r="AA7" s="6">
        <v>1.3732269112038748E-2</v>
      </c>
    </row>
    <row r="8" spans="1:27" x14ac:dyDescent="0.25">
      <c r="A8" s="1">
        <v>3</v>
      </c>
      <c r="B8">
        <v>0.11634146341464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349.02439024391998</v>
      </c>
      <c r="J8">
        <f t="shared" si="3"/>
        <v>112.97324609268301</v>
      </c>
      <c r="K8">
        <f t="shared" si="0"/>
        <v>236.05114415123697</v>
      </c>
      <c r="V8" s="1">
        <v>3</v>
      </c>
      <c r="W8">
        <f t="shared" si="1"/>
        <v>57565851</v>
      </c>
      <c r="X8">
        <f t="shared" si="1"/>
        <v>11622345</v>
      </c>
      <c r="AA8" s="6">
        <v>4.8882365296952198E-3</v>
      </c>
    </row>
    <row r="9" spans="1:27" x14ac:dyDescent="0.25">
      <c r="A9" s="1">
        <v>4</v>
      </c>
      <c r="B9">
        <v>9.6219512195121995E-2</v>
      </c>
      <c r="C9">
        <v>0</v>
      </c>
      <c r="D9">
        <v>0</v>
      </c>
      <c r="E9">
        <v>0</v>
      </c>
      <c r="F9">
        <v>1</v>
      </c>
      <c r="G9" s="2">
        <v>0</v>
      </c>
      <c r="H9">
        <f t="shared" si="2"/>
        <v>288.65853658536599</v>
      </c>
      <c r="J9">
        <f t="shared" si="3"/>
        <v>93.433848183566525</v>
      </c>
      <c r="K9">
        <f t="shared" si="0"/>
        <v>195.22468840179948</v>
      </c>
      <c r="V9" s="1">
        <v>4</v>
      </c>
      <c r="W9">
        <f t="shared" si="1"/>
        <v>47609493</v>
      </c>
      <c r="X9">
        <f t="shared" si="1"/>
        <v>9612191</v>
      </c>
      <c r="AA9" s="6">
        <v>2.9500659676810685E-3</v>
      </c>
    </row>
    <row r="10" spans="1:27" x14ac:dyDescent="0.25">
      <c r="A10" s="1">
        <v>5</v>
      </c>
      <c r="B10">
        <v>2.2865853658536588E-2</v>
      </c>
      <c r="C10">
        <v>0</v>
      </c>
      <c r="D10">
        <v>0</v>
      </c>
      <c r="E10">
        <v>0</v>
      </c>
      <c r="F10">
        <v>1</v>
      </c>
      <c r="G10" s="2">
        <v>0</v>
      </c>
      <c r="H10">
        <f t="shared" si="2"/>
        <v>68.597560975609767</v>
      </c>
      <c r="J10">
        <f t="shared" si="3"/>
        <v>22.203861260353253</v>
      </c>
      <c r="K10">
        <f t="shared" si="0"/>
        <v>46.39369971525651</v>
      </c>
      <c r="V10" s="1">
        <v>5</v>
      </c>
      <c r="W10">
        <f t="shared" si="1"/>
        <v>11314043</v>
      </c>
      <c r="X10">
        <f t="shared" si="1"/>
        <v>2284266</v>
      </c>
      <c r="AA10" s="6">
        <v>8.4866093613719283E-4</v>
      </c>
    </row>
    <row r="11" spans="1:27" x14ac:dyDescent="0.25">
      <c r="A11" s="1">
        <v>6</v>
      </c>
      <c r="B11">
        <v>4.809756097561E-2</v>
      </c>
      <c r="C11">
        <v>0</v>
      </c>
      <c r="D11">
        <v>0</v>
      </c>
      <c r="E11">
        <v>1</v>
      </c>
      <c r="F11" s="2">
        <v>0</v>
      </c>
      <c r="G11" s="2">
        <v>0</v>
      </c>
      <c r="H11">
        <f t="shared" si="2"/>
        <v>144.29268292683</v>
      </c>
      <c r="J11">
        <f t="shared" si="3"/>
        <v>46.705082032444622</v>
      </c>
      <c r="K11">
        <f t="shared" si="0"/>
        <v>97.587600894385375</v>
      </c>
      <c r="V11" s="1">
        <v>6</v>
      </c>
      <c r="W11">
        <f t="shared" si="1"/>
        <v>23798712</v>
      </c>
      <c r="X11">
        <f t="shared" si="1"/>
        <v>4804877</v>
      </c>
      <c r="AA11" s="6">
        <v>8.0746038867721961E-4</v>
      </c>
    </row>
    <row r="12" spans="1:27" x14ac:dyDescent="0.25">
      <c r="A12" s="1">
        <v>7</v>
      </c>
      <c r="B12">
        <v>4.809756097561E-2</v>
      </c>
      <c r="C12">
        <v>0</v>
      </c>
      <c r="D12">
        <v>0</v>
      </c>
      <c r="E12">
        <v>0</v>
      </c>
      <c r="F12">
        <v>1</v>
      </c>
      <c r="G12" s="2">
        <v>0</v>
      </c>
      <c r="H12">
        <f t="shared" si="2"/>
        <v>144.29268292683</v>
      </c>
      <c r="J12">
        <f t="shared" si="3"/>
        <v>46.705082032444622</v>
      </c>
      <c r="K12">
        <f t="shared" si="0"/>
        <v>97.587600894385375</v>
      </c>
      <c r="V12" s="1">
        <v>7</v>
      </c>
      <c r="W12">
        <f t="shared" si="1"/>
        <v>23798712</v>
      </c>
      <c r="X12">
        <f t="shared" si="1"/>
        <v>4804877</v>
      </c>
      <c r="AA12" s="6">
        <v>9.183473790357054E-4</v>
      </c>
    </row>
    <row r="13" spans="1:27" x14ac:dyDescent="0.25">
      <c r="A13" s="1">
        <v>8</v>
      </c>
      <c r="B13">
        <v>3.8109756097560979E-3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>
        <f t="shared" si="2"/>
        <v>11.432926829268293</v>
      </c>
      <c r="J13">
        <f t="shared" si="3"/>
        <v>3.7006435433922085</v>
      </c>
      <c r="K13">
        <f t="shared" si="0"/>
        <v>7.7322832858760844</v>
      </c>
      <c r="V13" s="1">
        <v>8</v>
      </c>
      <c r="W13">
        <f t="shared" si="1"/>
        <v>1885674</v>
      </c>
      <c r="X13">
        <f t="shared" si="1"/>
        <v>380711</v>
      </c>
      <c r="AA13" s="6">
        <v>2.170338251346502E-5</v>
      </c>
    </row>
    <row r="14" spans="1:27" x14ac:dyDescent="0.25">
      <c r="A14" s="1">
        <v>9</v>
      </c>
      <c r="B14">
        <v>7.6219512195121958E-3</v>
      </c>
      <c r="C14">
        <v>0</v>
      </c>
      <c r="D14">
        <v>1</v>
      </c>
      <c r="E14" s="2">
        <v>0</v>
      </c>
      <c r="F14" s="2">
        <v>0</v>
      </c>
      <c r="G14" s="2">
        <v>0</v>
      </c>
      <c r="H14">
        <f t="shared" si="2"/>
        <v>22.865853658536587</v>
      </c>
      <c r="J14">
        <f t="shared" si="3"/>
        <v>7.4012870867844169</v>
      </c>
      <c r="K14">
        <f t="shared" si="0"/>
        <v>15.464566571752169</v>
      </c>
      <c r="V14" s="1">
        <v>9</v>
      </c>
      <c r="W14">
        <f t="shared" si="1"/>
        <v>3771348</v>
      </c>
      <c r="X14">
        <f t="shared" si="1"/>
        <v>761422</v>
      </c>
      <c r="AA14" s="6">
        <v>8.4979015576765817E-5</v>
      </c>
    </row>
    <row r="15" spans="1:27" x14ac:dyDescent="0.25">
      <c r="A15" s="1">
        <v>10</v>
      </c>
      <c r="B15">
        <v>1.1432926829268299E-2</v>
      </c>
      <c r="C15">
        <v>0</v>
      </c>
      <c r="D15">
        <v>0</v>
      </c>
      <c r="E15">
        <v>1</v>
      </c>
      <c r="F15" s="2">
        <v>0</v>
      </c>
      <c r="G15" s="2">
        <v>0</v>
      </c>
      <c r="H15">
        <f t="shared" si="2"/>
        <v>34.298780487804898</v>
      </c>
      <c r="J15">
        <f t="shared" si="3"/>
        <v>11.101930630176632</v>
      </c>
      <c r="K15">
        <f t="shared" si="0"/>
        <v>23.196849857628266</v>
      </c>
      <c r="V15" s="1">
        <v>10</v>
      </c>
      <c r="W15">
        <f t="shared" si="1"/>
        <v>5657022</v>
      </c>
      <c r="X15">
        <f t="shared" si="1"/>
        <v>1142133</v>
      </c>
      <c r="AA15" s="6">
        <v>3.1690046823462455E-3</v>
      </c>
    </row>
    <row r="16" spans="1:27" x14ac:dyDescent="0.25">
      <c r="A16" s="1">
        <v>11</v>
      </c>
      <c r="B16">
        <v>2.6219512195121999E-2</v>
      </c>
      <c r="C16">
        <v>0</v>
      </c>
      <c r="D16">
        <v>0</v>
      </c>
      <c r="E16">
        <v>1</v>
      </c>
      <c r="F16" s="2">
        <v>0</v>
      </c>
      <c r="G16" s="2">
        <v>0</v>
      </c>
      <c r="H16">
        <f t="shared" si="2"/>
        <v>78.658536585365994</v>
      </c>
      <c r="J16">
        <f t="shared" si="3"/>
        <v>25.46042757853844</v>
      </c>
      <c r="K16">
        <f t="shared" si="0"/>
        <v>53.198109006827558</v>
      </c>
      <c r="V16" s="1">
        <v>11</v>
      </c>
      <c r="W16">
        <f t="shared" si="1"/>
        <v>12973436</v>
      </c>
      <c r="X16">
        <f t="shared" si="1"/>
        <v>2619292</v>
      </c>
      <c r="AA16" s="6">
        <v>2.1339315458730958E-3</v>
      </c>
    </row>
    <row r="17" spans="1:27" x14ac:dyDescent="0.25">
      <c r="A17" s="1">
        <v>12</v>
      </c>
      <c r="B17">
        <v>4.1463414634146399E-2</v>
      </c>
      <c r="C17">
        <v>0</v>
      </c>
      <c r="D17">
        <v>0</v>
      </c>
      <c r="E17">
        <v>1</v>
      </c>
      <c r="F17" s="2">
        <v>0</v>
      </c>
      <c r="G17" s="2">
        <v>0</v>
      </c>
      <c r="H17">
        <f t="shared" si="2"/>
        <v>124.3902439024392</v>
      </c>
      <c r="J17">
        <f t="shared" si="3"/>
        <v>40.263001752107286</v>
      </c>
      <c r="K17">
        <f t="shared" si="0"/>
        <v>84.127242150331909</v>
      </c>
      <c r="V17" s="1">
        <v>12</v>
      </c>
      <c r="W17">
        <f t="shared" si="1"/>
        <v>20516131</v>
      </c>
      <c r="X17">
        <f t="shared" si="1"/>
        <v>4142135</v>
      </c>
      <c r="AA17" s="6">
        <v>2.1554984468658994E-3</v>
      </c>
    </row>
    <row r="18" spans="1:27" x14ac:dyDescent="0.25">
      <c r="A18" s="1">
        <v>13</v>
      </c>
      <c r="B18">
        <v>5.8819512195121999E-2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176.45853658536601</v>
      </c>
      <c r="J18">
        <f t="shared" si="3"/>
        <v>57.116620603165806</v>
      </c>
      <c r="K18">
        <f t="shared" si="0"/>
        <v>119.34191598220019</v>
      </c>
      <c r="V18" s="1">
        <v>13</v>
      </c>
      <c r="W18">
        <f t="shared" si="1"/>
        <v>29103943</v>
      </c>
      <c r="X18">
        <f t="shared" si="1"/>
        <v>5875985</v>
      </c>
      <c r="AA18" s="6">
        <v>4.9684289513996104E-5</v>
      </c>
    </row>
    <row r="19" spans="1:27" x14ac:dyDescent="0.25">
      <c r="A19" s="1">
        <v>14</v>
      </c>
      <c r="B19">
        <v>6.1975609756097602E-2</v>
      </c>
      <c r="C19">
        <v>0</v>
      </c>
      <c r="D19">
        <v>1</v>
      </c>
      <c r="E19" s="2">
        <v>0</v>
      </c>
      <c r="F19" s="2">
        <v>0</v>
      </c>
      <c r="G19" s="2">
        <v>0</v>
      </c>
      <c r="H19">
        <f t="shared" si="2"/>
        <v>185.92682926829281</v>
      </c>
      <c r="J19">
        <f t="shared" si="3"/>
        <v>60.181345560061487</v>
      </c>
      <c r="K19">
        <f t="shared" si="0"/>
        <v>125.74548370823132</v>
      </c>
      <c r="V19" s="1">
        <v>14</v>
      </c>
      <c r="W19">
        <f t="shared" si="1"/>
        <v>30665582</v>
      </c>
      <c r="X19">
        <f t="shared" si="1"/>
        <v>6191274</v>
      </c>
      <c r="AA19" s="6">
        <v>2.2801564047363449E-3</v>
      </c>
    </row>
    <row r="20" spans="1:27" x14ac:dyDescent="0.25">
      <c r="A20" s="1">
        <v>15</v>
      </c>
      <c r="B20">
        <v>4.809756097561E-2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144.29268292683</v>
      </c>
      <c r="J20">
        <f t="shared" si="3"/>
        <v>46.705082032444622</v>
      </c>
      <c r="K20">
        <f t="shared" si="0"/>
        <v>97.587600894385375</v>
      </c>
      <c r="V20" s="1">
        <v>15</v>
      </c>
      <c r="W20">
        <f t="shared" si="1"/>
        <v>23798712</v>
      </c>
      <c r="X20">
        <f t="shared" si="1"/>
        <v>4804877</v>
      </c>
      <c r="AA20" s="6">
        <v>1.4653007104893613E-5</v>
      </c>
    </row>
    <row r="21" spans="1:27" x14ac:dyDescent="0.25">
      <c r="A21" s="1">
        <v>16</v>
      </c>
      <c r="B21">
        <v>4.809756097561E-2</v>
      </c>
      <c r="C21">
        <v>0</v>
      </c>
      <c r="D21">
        <v>1</v>
      </c>
      <c r="E21" s="2">
        <v>0</v>
      </c>
      <c r="F21" s="2">
        <v>0</v>
      </c>
      <c r="G21" s="2">
        <v>0</v>
      </c>
      <c r="H21">
        <f t="shared" si="2"/>
        <v>144.29268292683</v>
      </c>
      <c r="J21">
        <f t="shared" si="3"/>
        <v>46.705082032444622</v>
      </c>
      <c r="K21">
        <f t="shared" si="0"/>
        <v>97.587600894385375</v>
      </c>
      <c r="V21" s="1">
        <v>16</v>
      </c>
      <c r="W21">
        <f t="shared" si="1"/>
        <v>23798712</v>
      </c>
      <c r="X21">
        <f t="shared" si="1"/>
        <v>4804877</v>
      </c>
      <c r="AA21" s="6">
        <v>9.8509137132248213E-5</v>
      </c>
    </row>
    <row r="22" spans="1:27" x14ac:dyDescent="0.25">
      <c r="A22" s="1">
        <v>17</v>
      </c>
      <c r="B22">
        <v>1.5243902439024393E-3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4.573170731707318</v>
      </c>
      <c r="J22">
        <f t="shared" si="3"/>
        <v>1.4802574173568837</v>
      </c>
      <c r="K22">
        <f t="shared" si="3"/>
        <v>3.0929133143504344</v>
      </c>
      <c r="V22" s="1">
        <v>17</v>
      </c>
      <c r="W22">
        <f t="shared" si="1"/>
        <v>754270</v>
      </c>
      <c r="X22">
        <f t="shared" si="1"/>
        <v>152284</v>
      </c>
      <c r="AA22" s="6">
        <v>2.8503882490754133E-5</v>
      </c>
    </row>
    <row r="23" spans="1:27" x14ac:dyDescent="0.25">
      <c r="A23" s="1">
        <v>18</v>
      </c>
      <c r="B23">
        <v>1.5243902439024393E-3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4.573170731707318</v>
      </c>
      <c r="J23">
        <f t="shared" si="3"/>
        <v>1.4802574173568837</v>
      </c>
      <c r="K23">
        <f t="shared" si="3"/>
        <v>3.0929133143504344</v>
      </c>
      <c r="V23" s="1">
        <v>18</v>
      </c>
      <c r="W23">
        <f t="shared" si="1"/>
        <v>754270</v>
      </c>
      <c r="X23">
        <f t="shared" si="1"/>
        <v>152284</v>
      </c>
      <c r="AA23" s="6">
        <v>5.8835484095674186E-5</v>
      </c>
    </row>
    <row r="24" spans="1:27" x14ac:dyDescent="0.25">
      <c r="A24" s="1">
        <v>19</v>
      </c>
      <c r="B24">
        <v>1.5243902439024393E-3</v>
      </c>
      <c r="C24">
        <v>0</v>
      </c>
      <c r="D24">
        <v>1</v>
      </c>
      <c r="E24" s="2">
        <v>0</v>
      </c>
      <c r="F24" s="2">
        <v>0</v>
      </c>
      <c r="G24" s="2">
        <v>0</v>
      </c>
      <c r="H24">
        <f t="shared" si="2"/>
        <v>4.573170731707318</v>
      </c>
      <c r="J24">
        <f t="shared" si="3"/>
        <v>1.4802574173568837</v>
      </c>
      <c r="K24">
        <f t="shared" si="3"/>
        <v>3.0929133143504344</v>
      </c>
      <c r="V24" s="1">
        <v>19</v>
      </c>
      <c r="W24">
        <f t="shared" si="1"/>
        <v>754270</v>
      </c>
      <c r="X24">
        <f t="shared" si="1"/>
        <v>152284</v>
      </c>
      <c r="AA24" s="6">
        <v>8.8231796487406756E-6</v>
      </c>
    </row>
    <row r="25" spans="1:27" x14ac:dyDescent="0.25">
      <c r="A25" s="1">
        <v>20</v>
      </c>
      <c r="B25">
        <v>7.6219512195121965E-4</v>
      </c>
      <c r="C25">
        <v>0</v>
      </c>
      <c r="D25">
        <v>0</v>
      </c>
      <c r="E25">
        <v>0</v>
      </c>
      <c r="F25">
        <v>1</v>
      </c>
      <c r="G25" s="2">
        <v>0</v>
      </c>
      <c r="H25">
        <f t="shared" si="2"/>
        <v>2.286585365853659</v>
      </c>
      <c r="J25">
        <f t="shared" si="3"/>
        <v>0.74012870867844183</v>
      </c>
      <c r="K25">
        <f t="shared" si="3"/>
        <v>1.5464566571752172</v>
      </c>
      <c r="V25" s="1">
        <v>20</v>
      </c>
      <c r="W25">
        <f t="shared" si="1"/>
        <v>377135</v>
      </c>
      <c r="X25">
        <f t="shared" si="1"/>
        <v>76142</v>
      </c>
      <c r="AA25" s="6">
        <v>2.2044800205708283E-5</v>
      </c>
    </row>
    <row r="26" spans="1:27" x14ac:dyDescent="0.25">
      <c r="A26" s="1">
        <v>21</v>
      </c>
      <c r="B26">
        <v>7.6219512195121965E-4</v>
      </c>
      <c r="C26">
        <v>0</v>
      </c>
      <c r="D26">
        <v>0</v>
      </c>
      <c r="E26">
        <v>0</v>
      </c>
      <c r="F26">
        <v>1</v>
      </c>
      <c r="G26" s="2">
        <v>0</v>
      </c>
      <c r="H26">
        <f t="shared" si="2"/>
        <v>2.286585365853659</v>
      </c>
      <c r="J26">
        <f t="shared" si="3"/>
        <v>0.74012870867844183</v>
      </c>
      <c r="K26">
        <f t="shared" si="3"/>
        <v>1.5464566571752172</v>
      </c>
      <c r="V26" s="1">
        <v>21</v>
      </c>
      <c r="W26">
        <f t="shared" si="1"/>
        <v>377135</v>
      </c>
      <c r="X26">
        <f t="shared" si="1"/>
        <v>76142</v>
      </c>
      <c r="AA26" s="6">
        <v>9.7121176605283397E-5</v>
      </c>
    </row>
    <row r="27" spans="1:27" x14ac:dyDescent="0.25">
      <c r="A27" s="1">
        <v>22</v>
      </c>
      <c r="B27">
        <v>1.5731707317073199E-2</v>
      </c>
      <c r="C27">
        <v>0</v>
      </c>
      <c r="D27">
        <v>0</v>
      </c>
      <c r="E27">
        <v>0</v>
      </c>
      <c r="F27">
        <v>1</v>
      </c>
      <c r="G27" s="2">
        <v>0</v>
      </c>
      <c r="H27">
        <f t="shared" si="2"/>
        <v>47.195121951219598</v>
      </c>
      <c r="J27">
        <f t="shared" si="3"/>
        <v>15.276256547123063</v>
      </c>
      <c r="K27">
        <f t="shared" si="3"/>
        <v>31.918865404096533</v>
      </c>
      <c r="V27" s="1">
        <v>22</v>
      </c>
      <c r="W27">
        <f t="shared" si="1"/>
        <v>7784062</v>
      </c>
      <c r="X27">
        <f t="shared" si="1"/>
        <v>1571575</v>
      </c>
      <c r="AA27" s="6">
        <v>1.060372159168083E-3</v>
      </c>
    </row>
    <row r="28" spans="1:27" x14ac:dyDescent="0.25">
      <c r="A28" s="1">
        <v>23</v>
      </c>
      <c r="B28">
        <v>5.7317073170732001E-2</v>
      </c>
      <c r="C28">
        <v>0</v>
      </c>
      <c r="D28">
        <v>0</v>
      </c>
      <c r="E28">
        <v>0</v>
      </c>
      <c r="F28">
        <v>1</v>
      </c>
      <c r="G28" s="2">
        <v>0</v>
      </c>
      <c r="H28">
        <f t="shared" si="2"/>
        <v>171.95121951219599</v>
      </c>
      <c r="J28">
        <f t="shared" si="3"/>
        <v>55.657678892619096</v>
      </c>
      <c r="K28">
        <f t="shared" si="3"/>
        <v>116.29354061957689</v>
      </c>
      <c r="V28" s="1">
        <v>23</v>
      </c>
      <c r="W28">
        <f t="shared" si="1"/>
        <v>28360534</v>
      </c>
      <c r="X28">
        <f t="shared" si="1"/>
        <v>5725893</v>
      </c>
      <c r="AA28" s="6">
        <v>3.4266700292379898E-3</v>
      </c>
    </row>
    <row r="29" spans="1:27" x14ac:dyDescent="0.25">
      <c r="A29" s="1">
        <v>24</v>
      </c>
      <c r="B29">
        <v>7.6219512195121965E-4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2"/>
        <v>2.286585365853659</v>
      </c>
      <c r="J29">
        <f t="shared" si="3"/>
        <v>0.74012870867844183</v>
      </c>
      <c r="K29">
        <f t="shared" si="3"/>
        <v>1.5464566571752172</v>
      </c>
      <c r="V29" s="1">
        <v>24</v>
      </c>
      <c r="W29">
        <f t="shared" si="1"/>
        <v>377135</v>
      </c>
      <c r="X29">
        <f t="shared" si="1"/>
        <v>76142</v>
      </c>
      <c r="AA29" s="6">
        <v>7.6548568405553175E-5</v>
      </c>
    </row>
    <row r="30" spans="1:27" x14ac:dyDescent="0.25">
      <c r="A30" s="1">
        <v>25</v>
      </c>
      <c r="B30">
        <v>7.6219512195121965E-4</v>
      </c>
      <c r="C30">
        <v>0</v>
      </c>
      <c r="D30">
        <v>0</v>
      </c>
      <c r="E30">
        <v>0</v>
      </c>
      <c r="F30">
        <v>0</v>
      </c>
      <c r="G30">
        <v>1</v>
      </c>
      <c r="H30">
        <f t="shared" si="2"/>
        <v>2.286585365853659</v>
      </c>
      <c r="J30">
        <f t="shared" si="3"/>
        <v>0.74012870867844183</v>
      </c>
      <c r="K30">
        <f t="shared" si="3"/>
        <v>1.5464566571752172</v>
      </c>
      <c r="V30" s="1">
        <v>25</v>
      </c>
      <c r="W30">
        <f t="shared" si="1"/>
        <v>377135</v>
      </c>
      <c r="X30">
        <f t="shared" si="1"/>
        <v>76142</v>
      </c>
      <c r="AA30" s="6">
        <v>1.3197023296942316E-4</v>
      </c>
    </row>
    <row r="32" spans="1:27" x14ac:dyDescent="0.25">
      <c r="I32" t="s">
        <v>25</v>
      </c>
      <c r="J32">
        <v>1</v>
      </c>
      <c r="K32">
        <v>5</v>
      </c>
      <c r="V32" s="1" t="s">
        <v>26</v>
      </c>
      <c r="W32">
        <v>0</v>
      </c>
      <c r="X32">
        <v>0</v>
      </c>
    </row>
    <row r="33" spans="1:25" x14ac:dyDescent="0.25">
      <c r="I33" t="s">
        <v>27</v>
      </c>
      <c r="J33">
        <f>($I$42*(1-(EXP(-$J$42*(J32-$K$42)))))</f>
        <v>5.0766022754341602</v>
      </c>
      <c r="K33">
        <f t="shared" ref="K33" si="4">($I$42*(1-(EXP(-$J$42*(K32-$K$42)))))</f>
        <v>11.063020007986161</v>
      </c>
      <c r="V33" s="1" t="s">
        <v>28</v>
      </c>
      <c r="W33">
        <f>ROUND((1000*(J$34*$O$42)),1)</f>
        <v>49.1</v>
      </c>
      <c r="X33">
        <f>ROUND((1000*(K$34*$O$42)),0)</f>
        <v>508</v>
      </c>
    </row>
    <row r="34" spans="1:25" x14ac:dyDescent="0.25">
      <c r="I34" t="s">
        <v>29</v>
      </c>
      <c r="J34">
        <f>($L$42*(J33^$M$42))</f>
        <v>1.9625045817260744</v>
      </c>
      <c r="K34">
        <f t="shared" ref="K34" si="5">($L$42*(K33^$M$42))</f>
        <v>20.310113600860561</v>
      </c>
      <c r="V34" t="s">
        <v>30</v>
      </c>
    </row>
    <row r="35" spans="1:25" x14ac:dyDescent="0.25">
      <c r="H35">
        <v>100</v>
      </c>
      <c r="I35" t="s">
        <v>31</v>
      </c>
      <c r="J35">
        <f>($H$35*(EXP(-$N$42*J32)))</f>
        <v>67.032004603563934</v>
      </c>
      <c r="K35">
        <f t="shared" ref="K35" si="6">($H$35*(EXP(-$N$42*K32)))</f>
        <v>13.533528323661271</v>
      </c>
    </row>
    <row r="36" spans="1:25" x14ac:dyDescent="0.25">
      <c r="I36" t="s">
        <v>32</v>
      </c>
      <c r="J36">
        <f>(J34*J35)</f>
        <v>131.55061615677752</v>
      </c>
      <c r="K36">
        <f t="shared" ref="K36" si="7">(K34*K35)</f>
        <v>274.86749767402438</v>
      </c>
      <c r="L36" t="s">
        <v>33</v>
      </c>
      <c r="M36">
        <f>SUM(J36:K36)</f>
        <v>406.41811383080187</v>
      </c>
      <c r="W36">
        <f>SUM(W6:W30)*W33</f>
        <v>24295075647.799999</v>
      </c>
    </row>
    <row r="37" spans="1:25" x14ac:dyDescent="0.25">
      <c r="I37" t="s">
        <v>34</v>
      </c>
      <c r="J37">
        <f>(J36/$M$36)</f>
        <v>0.3236829552620385</v>
      </c>
      <c r="K37">
        <f>(K36/$M$36)</f>
        <v>0.6763170447379615</v>
      </c>
    </row>
    <row r="38" spans="1:25" x14ac:dyDescent="0.25">
      <c r="X38">
        <f>(SUM(X32:X33)-SUM(W32:W33))/(365*3)</f>
        <v>0.41908675799086759</v>
      </c>
    </row>
    <row r="40" spans="1:25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 s="1">
        <v>0</v>
      </c>
      <c r="W40">
        <v>0</v>
      </c>
      <c r="X40">
        <v>0</v>
      </c>
      <c r="Y40">
        <v>145443377</v>
      </c>
    </row>
    <row r="41" spans="1:25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V41" s="1">
        <v>1</v>
      </c>
      <c r="W41">
        <f>W6*49.1/Y41</f>
        <v>0.2851834509302118</v>
      </c>
      <c r="X41">
        <f>X6*508/Y41</f>
        <v>0.59570875285438285</v>
      </c>
      <c r="Y41" s="11">
        <v>129862574</v>
      </c>
    </row>
    <row r="42" spans="1:25" x14ac:dyDescent="0.25">
      <c r="I42">
        <v>12</v>
      </c>
      <c r="J42">
        <v>0.5</v>
      </c>
      <c r="K42">
        <v>-0.1</v>
      </c>
      <c r="L42" s="4">
        <v>1.4999999999999999E-2</v>
      </c>
      <c r="M42" s="4">
        <v>3</v>
      </c>
      <c r="N42">
        <v>0.4</v>
      </c>
      <c r="O42">
        <v>2.5000000000000001E-2</v>
      </c>
      <c r="V42" s="1">
        <v>2</v>
      </c>
      <c r="W42">
        <f t="shared" ref="W42:W65" si="8">W7*49.1/Y42</f>
        <v>23.216048035623725</v>
      </c>
      <c r="X42">
        <f t="shared" ref="X42:X65" si="9">X7*508/Y42</f>
        <v>48.495265673250898</v>
      </c>
      <c r="Y42">
        <v>291605665</v>
      </c>
    </row>
    <row r="43" spans="1:25" x14ac:dyDescent="0.25">
      <c r="V43" s="1">
        <v>3</v>
      </c>
      <c r="W43">
        <f t="shared" si="8"/>
        <v>10.880733148019859</v>
      </c>
      <c r="X43">
        <f t="shared" si="9"/>
        <v>22.72841827403936</v>
      </c>
      <c r="Y43">
        <v>259769562</v>
      </c>
    </row>
    <row r="44" spans="1:25" x14ac:dyDescent="0.25">
      <c r="V44" s="1">
        <v>4</v>
      </c>
      <c r="W44">
        <f t="shared" si="8"/>
        <v>12.416949596543946</v>
      </c>
      <c r="X44">
        <f t="shared" si="9"/>
        <v>25.93737216809226</v>
      </c>
      <c r="Y44">
        <v>188260900</v>
      </c>
    </row>
    <row r="45" spans="1:25" x14ac:dyDescent="0.25">
      <c r="A45" s="1" t="s">
        <v>161</v>
      </c>
      <c r="V45" s="1">
        <v>5</v>
      </c>
      <c r="W45">
        <f t="shared" si="8"/>
        <v>3.0736921455250434</v>
      </c>
      <c r="X45">
        <f t="shared" si="9"/>
        <v>6.4205382572399188</v>
      </c>
      <c r="Y45">
        <v>180733621</v>
      </c>
    </row>
    <row r="46" spans="1:25" x14ac:dyDescent="0.25">
      <c r="C46" t="s">
        <v>4</v>
      </c>
      <c r="V46" s="1">
        <v>6</v>
      </c>
      <c r="W46">
        <f t="shared" si="8"/>
        <v>11.342580047302686</v>
      </c>
      <c r="X46">
        <f t="shared" si="9"/>
        <v>23.69315492731646</v>
      </c>
      <c r="Y46">
        <v>103020367</v>
      </c>
    </row>
    <row r="47" spans="1:25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V47" s="1">
        <v>7</v>
      </c>
      <c r="W47">
        <f t="shared" si="8"/>
        <v>9.9671170817764256</v>
      </c>
      <c r="X47">
        <f t="shared" si="9"/>
        <v>20.819994058881626</v>
      </c>
      <c r="Y47">
        <v>117237186</v>
      </c>
    </row>
    <row r="48" spans="1:25" x14ac:dyDescent="0.25">
      <c r="A48" s="1">
        <v>1</v>
      </c>
      <c r="B48">
        <v>1.5243902439024393E-3</v>
      </c>
      <c r="C48">
        <v>1</v>
      </c>
      <c r="D48" s="2">
        <v>0</v>
      </c>
      <c r="E48" s="2">
        <v>0</v>
      </c>
      <c r="F48" s="2">
        <v>0</v>
      </c>
      <c r="G48" s="2">
        <v>0</v>
      </c>
      <c r="V48" s="1">
        <v>8</v>
      </c>
      <c r="W48">
        <f t="shared" si="8"/>
        <v>3.3401792897007399</v>
      </c>
      <c r="X48">
        <f t="shared" si="9"/>
        <v>6.977194203163319</v>
      </c>
      <c r="Y48">
        <v>27719049</v>
      </c>
    </row>
    <row r="49" spans="1:25" x14ac:dyDescent="0.25">
      <c r="A49" s="1">
        <v>2</v>
      </c>
      <c r="B49">
        <v>0.22865853658536586</v>
      </c>
      <c r="C49">
        <v>0.1</v>
      </c>
      <c r="D49">
        <v>0.9</v>
      </c>
      <c r="E49" s="2">
        <v>0</v>
      </c>
      <c r="F49" s="2">
        <v>0</v>
      </c>
      <c r="G49" s="2">
        <v>0</v>
      </c>
      <c r="V49" s="1">
        <v>9</v>
      </c>
      <c r="W49">
        <f t="shared" si="8"/>
        <v>3.4068641842386902</v>
      </c>
      <c r="X49">
        <f t="shared" si="9"/>
        <v>7.1164901568396353</v>
      </c>
      <c r="Y49">
        <v>54352970</v>
      </c>
    </row>
    <row r="50" spans="1:25" x14ac:dyDescent="0.25">
      <c r="A50" s="1">
        <v>3</v>
      </c>
      <c r="B50">
        <v>9.1463414634146353E-2</v>
      </c>
      <c r="C50">
        <v>0</v>
      </c>
      <c r="D50">
        <v>0</v>
      </c>
      <c r="E50">
        <v>1</v>
      </c>
      <c r="F50" s="2">
        <v>0</v>
      </c>
      <c r="G50" s="2">
        <v>0</v>
      </c>
      <c r="V50" s="1">
        <v>10</v>
      </c>
      <c r="W50">
        <f t="shared" si="8"/>
        <v>2.0524964224270348</v>
      </c>
      <c r="X50">
        <f t="shared" si="9"/>
        <v>4.287394447576018</v>
      </c>
      <c r="Y50">
        <v>135327778</v>
      </c>
    </row>
    <row r="51" spans="1:25" x14ac:dyDescent="0.25">
      <c r="A51" s="1">
        <v>4</v>
      </c>
      <c r="B51">
        <v>7.6219512195121963E-2</v>
      </c>
      <c r="C51">
        <v>0</v>
      </c>
      <c r="D51">
        <v>0</v>
      </c>
      <c r="E51">
        <v>0.5</v>
      </c>
      <c r="F51">
        <v>0.5</v>
      </c>
      <c r="G51" s="2">
        <v>0</v>
      </c>
      <c r="V51" s="1">
        <v>11</v>
      </c>
      <c r="W51">
        <f t="shared" si="8"/>
        <v>4.6533549885521586</v>
      </c>
      <c r="X51">
        <f t="shared" si="9"/>
        <v>9.7202471498958314</v>
      </c>
      <c r="Y51">
        <v>136889558</v>
      </c>
    </row>
    <row r="52" spans="1:25" x14ac:dyDescent="0.25">
      <c r="A52" s="1">
        <v>5</v>
      </c>
      <c r="B52">
        <v>2.2865853658536588E-2</v>
      </c>
      <c r="C52">
        <v>0</v>
      </c>
      <c r="D52">
        <v>0</v>
      </c>
      <c r="E52">
        <v>0.5</v>
      </c>
      <c r="F52">
        <v>0.5</v>
      </c>
      <c r="G52" s="2">
        <v>0</v>
      </c>
      <c r="V52" s="1">
        <v>12</v>
      </c>
      <c r="W52">
        <f t="shared" si="8"/>
        <v>8.7471785348037479</v>
      </c>
      <c r="X52">
        <f t="shared" si="9"/>
        <v>18.271701714502235</v>
      </c>
      <c r="Y52">
        <v>115161938</v>
      </c>
    </row>
    <row r="53" spans="1:25" x14ac:dyDescent="0.25">
      <c r="A53" s="1">
        <v>6</v>
      </c>
      <c r="B53">
        <v>3.8109756097560982E-2</v>
      </c>
      <c r="C53">
        <v>0.2</v>
      </c>
      <c r="D53">
        <v>0.4</v>
      </c>
      <c r="E53">
        <v>0.4</v>
      </c>
      <c r="F53" s="2">
        <v>0</v>
      </c>
      <c r="G53" s="2">
        <v>0</v>
      </c>
      <c r="V53" s="1">
        <v>13</v>
      </c>
      <c r="W53">
        <f t="shared" si="8"/>
        <v>44.927525428317949</v>
      </c>
      <c r="X53">
        <f t="shared" si="9"/>
        <v>93.847685445989612</v>
      </c>
      <c r="Y53">
        <v>31806862</v>
      </c>
    </row>
    <row r="54" spans="1:25" x14ac:dyDescent="0.25">
      <c r="A54" s="1">
        <v>7</v>
      </c>
      <c r="B54">
        <v>3.8109756097560982E-2</v>
      </c>
      <c r="C54">
        <v>0.1</v>
      </c>
      <c r="D54">
        <v>0.1</v>
      </c>
      <c r="E54">
        <v>0.4</v>
      </c>
      <c r="F54">
        <v>0.4</v>
      </c>
      <c r="G54" s="2">
        <v>0</v>
      </c>
      <c r="V54" s="1">
        <v>14</v>
      </c>
      <c r="W54">
        <f t="shared" si="8"/>
        <v>8.2457238067218164</v>
      </c>
      <c r="X54">
        <f t="shared" si="9"/>
        <v>17.224230034740767</v>
      </c>
      <c r="Y54">
        <v>182601323</v>
      </c>
    </row>
    <row r="55" spans="1:25" x14ac:dyDescent="0.25">
      <c r="A55" s="1">
        <v>8</v>
      </c>
      <c r="B55">
        <v>3.8109756097560979E-3</v>
      </c>
      <c r="C55">
        <v>0.5</v>
      </c>
      <c r="D55">
        <v>0.5</v>
      </c>
      <c r="E55" s="2">
        <v>0</v>
      </c>
      <c r="F55" s="2">
        <v>0</v>
      </c>
      <c r="G55" s="2">
        <v>0</v>
      </c>
      <c r="V55" s="1">
        <v>15</v>
      </c>
      <c r="W55">
        <f t="shared" si="8"/>
        <v>62.107238299477714</v>
      </c>
      <c r="X55">
        <f t="shared" si="9"/>
        <v>129.73383595271349</v>
      </c>
      <c r="Y55">
        <v>18814502</v>
      </c>
    </row>
    <row r="56" spans="1:25" x14ac:dyDescent="0.25">
      <c r="A56" s="1">
        <v>9</v>
      </c>
      <c r="B56">
        <v>7.6219512195121958E-3</v>
      </c>
      <c r="C56">
        <v>0.4</v>
      </c>
      <c r="D56">
        <v>0.6</v>
      </c>
      <c r="E56" s="2">
        <v>0</v>
      </c>
      <c r="F56" s="2">
        <v>0</v>
      </c>
      <c r="G56" s="2">
        <v>0</v>
      </c>
      <c r="V56" s="1">
        <v>16</v>
      </c>
      <c r="W56">
        <f t="shared" si="8"/>
        <v>92.377320898478118</v>
      </c>
      <c r="X56">
        <f t="shared" si="9"/>
        <v>192.96404933360424</v>
      </c>
      <c r="Y56">
        <v>12649390</v>
      </c>
    </row>
    <row r="57" spans="1:25" x14ac:dyDescent="0.25">
      <c r="A57" s="1">
        <v>10</v>
      </c>
      <c r="B57">
        <v>0.11432926829268293</v>
      </c>
      <c r="C57">
        <v>0.1</v>
      </c>
      <c r="D57">
        <v>0.3</v>
      </c>
      <c r="E57">
        <v>0.6</v>
      </c>
      <c r="F57" s="2">
        <v>0</v>
      </c>
      <c r="G57" s="2">
        <v>0</v>
      </c>
      <c r="V57" s="1">
        <v>17</v>
      </c>
      <c r="W57">
        <f t="shared" si="8"/>
        <v>0.40480290331900026</v>
      </c>
      <c r="X57">
        <f t="shared" si="9"/>
        <v>0.84557723073140834</v>
      </c>
      <c r="Y57">
        <v>91488121</v>
      </c>
    </row>
    <row r="58" spans="1:25" x14ac:dyDescent="0.25">
      <c r="A58" s="1">
        <v>11</v>
      </c>
      <c r="B58">
        <v>7.6219512195121963E-2</v>
      </c>
      <c r="C58">
        <v>0.1</v>
      </c>
      <c r="D58">
        <v>0.3</v>
      </c>
      <c r="E58">
        <v>0.6</v>
      </c>
      <c r="F58" s="2">
        <v>0</v>
      </c>
      <c r="G58" s="2">
        <v>0</v>
      </c>
      <c r="V58" s="1">
        <v>18</v>
      </c>
      <c r="W58">
        <f t="shared" si="8"/>
        <v>0.1959185122103991</v>
      </c>
      <c r="X58">
        <f t="shared" si="9"/>
        <v>0.40924665224877865</v>
      </c>
      <c r="Y58">
        <v>189030922</v>
      </c>
    </row>
    <row r="59" spans="1:25" x14ac:dyDescent="0.25">
      <c r="A59" s="1">
        <v>12</v>
      </c>
      <c r="B59">
        <v>9.1463414634146353E-2</v>
      </c>
      <c r="C59">
        <v>0</v>
      </c>
      <c r="D59">
        <v>0.4</v>
      </c>
      <c r="E59">
        <v>0.6</v>
      </c>
      <c r="F59" s="2">
        <v>0</v>
      </c>
      <c r="G59" s="2">
        <v>0</v>
      </c>
      <c r="V59" s="1">
        <v>19</v>
      </c>
      <c r="W59">
        <f t="shared" si="8"/>
        <v>1.3071558897456828</v>
      </c>
      <c r="X59">
        <f t="shared" si="9"/>
        <v>2.7304677123681209</v>
      </c>
      <c r="Y59">
        <v>28332242</v>
      </c>
    </row>
    <row r="60" spans="1:25" x14ac:dyDescent="0.25">
      <c r="A60" s="1">
        <v>13</v>
      </c>
      <c r="B60">
        <v>7.6219512195121958E-3</v>
      </c>
      <c r="C60">
        <v>1</v>
      </c>
      <c r="D60" s="2">
        <v>0</v>
      </c>
      <c r="E60" s="2">
        <v>0</v>
      </c>
      <c r="F60" s="2">
        <v>0</v>
      </c>
      <c r="G60" s="2">
        <v>0</v>
      </c>
      <c r="V60" s="1">
        <v>20</v>
      </c>
      <c r="W60">
        <f t="shared" si="8"/>
        <v>0.13088859679430906</v>
      </c>
      <c r="X60">
        <f t="shared" si="9"/>
        <v>0.27340816062387396</v>
      </c>
      <c r="Y60">
        <v>141473963</v>
      </c>
    </row>
    <row r="61" spans="1:25" x14ac:dyDescent="0.25">
      <c r="A61" s="1">
        <v>14</v>
      </c>
      <c r="B61">
        <v>6.0975609756097567E-2</v>
      </c>
      <c r="C61">
        <v>0.5</v>
      </c>
      <c r="D61">
        <v>0.5</v>
      </c>
      <c r="E61" s="2">
        <v>0</v>
      </c>
      <c r="F61" s="2">
        <v>0</v>
      </c>
      <c r="G61" s="2">
        <v>0</v>
      </c>
      <c r="V61" s="1">
        <v>21</v>
      </c>
      <c r="W61">
        <f t="shared" si="8"/>
        <v>2.9771926617279492E-2</v>
      </c>
      <c r="X61">
        <f t="shared" si="9"/>
        <v>6.2189433564263367E-2</v>
      </c>
      <c r="Y61">
        <v>621972798</v>
      </c>
    </row>
    <row r="62" spans="1:25" x14ac:dyDescent="0.25">
      <c r="A62" s="1">
        <v>15</v>
      </c>
      <c r="B62">
        <v>3.8109756097560979E-3</v>
      </c>
      <c r="C62">
        <v>1</v>
      </c>
      <c r="D62" s="2">
        <v>0</v>
      </c>
      <c r="E62" s="2">
        <v>0</v>
      </c>
      <c r="F62" s="2">
        <v>0</v>
      </c>
      <c r="G62" s="2">
        <v>0</v>
      </c>
      <c r="V62" s="1">
        <v>22</v>
      </c>
      <c r="W62">
        <f t="shared" si="8"/>
        <v>3.3806086355102725</v>
      </c>
      <c r="X62">
        <f t="shared" si="9"/>
        <v>7.0616459876024589</v>
      </c>
      <c r="Y62">
        <v>113055809</v>
      </c>
    </row>
    <row r="63" spans="1:25" x14ac:dyDescent="0.25">
      <c r="A63" s="1">
        <v>16</v>
      </c>
      <c r="B63">
        <v>3.8109756097560982E-2</v>
      </c>
      <c r="C63">
        <v>0.2</v>
      </c>
      <c r="D63">
        <v>0.8</v>
      </c>
      <c r="E63" s="2">
        <v>0</v>
      </c>
      <c r="F63" s="2">
        <v>0</v>
      </c>
      <c r="G63" s="2">
        <v>0</v>
      </c>
      <c r="V63" s="1">
        <v>23</v>
      </c>
      <c r="W63">
        <f t="shared" si="8"/>
        <v>3.8172799784458489</v>
      </c>
      <c r="X63">
        <f t="shared" si="9"/>
        <v>7.9737948656605235</v>
      </c>
      <c r="Y63">
        <v>364789124</v>
      </c>
    </row>
    <row r="64" spans="1:25" x14ac:dyDescent="0.25">
      <c r="A64" s="1">
        <v>17</v>
      </c>
      <c r="B64">
        <v>1.5243902439024393E-3</v>
      </c>
      <c r="C64">
        <v>0</v>
      </c>
      <c r="D64">
        <v>1</v>
      </c>
      <c r="E64" s="2">
        <v>0</v>
      </c>
      <c r="F64" s="2">
        <v>0</v>
      </c>
      <c r="G64" s="2">
        <v>0</v>
      </c>
      <c r="V64" s="1">
        <v>24</v>
      </c>
      <c r="W64">
        <f t="shared" si="8"/>
        <v>3.7828535961508057E-2</v>
      </c>
      <c r="X64">
        <f t="shared" si="9"/>
        <v>7.9018575258953921E-2</v>
      </c>
      <c r="Y64">
        <v>489506877</v>
      </c>
    </row>
    <row r="65" spans="1:25" x14ac:dyDescent="0.25">
      <c r="A65" s="1">
        <v>18</v>
      </c>
      <c r="B65">
        <v>1.5243902439024393E-3</v>
      </c>
      <c r="C65">
        <v>1</v>
      </c>
      <c r="D65" s="2">
        <v>0</v>
      </c>
      <c r="E65" s="2">
        <v>0</v>
      </c>
      <c r="F65" s="2">
        <v>0</v>
      </c>
      <c r="G65" s="2">
        <v>0</v>
      </c>
      <c r="V65" s="1">
        <v>25</v>
      </c>
      <c r="W65">
        <f t="shared" si="8"/>
        <v>2.200922359210988E-2</v>
      </c>
      <c r="X65">
        <f t="shared" si="9"/>
        <v>4.5974221486496748E-2</v>
      </c>
      <c r="Y65">
        <v>841344013</v>
      </c>
    </row>
    <row r="66" spans="1:25" x14ac:dyDescent="0.25">
      <c r="A66" s="1">
        <v>19</v>
      </c>
      <c r="B66">
        <v>1.5243902439024393E-3</v>
      </c>
      <c r="C66">
        <v>0.5</v>
      </c>
      <c r="D66">
        <v>0.5</v>
      </c>
      <c r="E66" s="2">
        <v>0</v>
      </c>
      <c r="F66" s="2">
        <v>0</v>
      </c>
      <c r="G66" s="2">
        <v>0</v>
      </c>
    </row>
    <row r="67" spans="1:25" x14ac:dyDescent="0.25">
      <c r="A67" s="1">
        <v>20</v>
      </c>
      <c r="B67">
        <v>7.6219512195121965E-4</v>
      </c>
      <c r="C67">
        <v>0</v>
      </c>
      <c r="D67">
        <v>0.1</v>
      </c>
      <c r="E67">
        <v>0.2</v>
      </c>
      <c r="F67">
        <v>0.7</v>
      </c>
      <c r="G67" s="2">
        <v>0</v>
      </c>
    </row>
    <row r="68" spans="1:25" x14ac:dyDescent="0.25">
      <c r="A68" s="1">
        <v>21</v>
      </c>
      <c r="B68">
        <v>7.6219512195121965E-4</v>
      </c>
      <c r="C68">
        <v>0</v>
      </c>
      <c r="D68">
        <v>0</v>
      </c>
      <c r="E68">
        <v>0</v>
      </c>
      <c r="F68">
        <v>1</v>
      </c>
      <c r="G68" s="2">
        <v>0</v>
      </c>
    </row>
    <row r="69" spans="1:25" x14ac:dyDescent="0.25">
      <c r="A69" s="1">
        <v>22</v>
      </c>
      <c r="B69">
        <v>4.5731707317073177E-2</v>
      </c>
      <c r="C69">
        <v>0</v>
      </c>
      <c r="D69">
        <v>0</v>
      </c>
      <c r="E69">
        <v>0.5</v>
      </c>
      <c r="F69">
        <v>0.5</v>
      </c>
      <c r="G69" s="2">
        <v>0</v>
      </c>
    </row>
    <row r="70" spans="1:25" x14ac:dyDescent="0.25">
      <c r="A70" s="1">
        <v>23</v>
      </c>
      <c r="B70">
        <v>4.5731707317073177E-2</v>
      </c>
      <c r="C70">
        <v>0</v>
      </c>
      <c r="D70">
        <v>0</v>
      </c>
      <c r="E70">
        <v>0.5</v>
      </c>
      <c r="F70">
        <v>0.5</v>
      </c>
      <c r="G70" s="2">
        <v>0</v>
      </c>
    </row>
    <row r="71" spans="1:25" x14ac:dyDescent="0.25">
      <c r="A71" s="1">
        <v>24</v>
      </c>
      <c r="B71">
        <v>7.6219512195121965E-4</v>
      </c>
      <c r="C71">
        <v>0</v>
      </c>
      <c r="D71">
        <v>0</v>
      </c>
      <c r="E71">
        <v>0.1</v>
      </c>
      <c r="F71">
        <v>0.7</v>
      </c>
      <c r="G71">
        <v>0.2</v>
      </c>
    </row>
    <row r="72" spans="1:25" x14ac:dyDescent="0.25">
      <c r="A72" s="1">
        <v>25</v>
      </c>
      <c r="B72">
        <v>7.6219512195121965E-4</v>
      </c>
      <c r="C72">
        <v>0</v>
      </c>
      <c r="D72">
        <v>0</v>
      </c>
      <c r="E72">
        <v>0.1</v>
      </c>
      <c r="F72">
        <v>0.4</v>
      </c>
      <c r="G72">
        <v>0.5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72"/>
  <sheetViews>
    <sheetView zoomScale="75" zoomScaleNormal="75" workbookViewId="0">
      <selection activeCell="M2" sqref="M2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  <col min="27" max="27" width="13.7109375" bestFit="1" customWidth="1"/>
  </cols>
  <sheetData>
    <row r="1" spans="1:27" x14ac:dyDescent="0.25">
      <c r="A1" t="s">
        <v>0</v>
      </c>
      <c r="B1" t="s">
        <v>95</v>
      </c>
      <c r="C1" t="s">
        <v>96</v>
      </c>
      <c r="J1" t="s">
        <v>172</v>
      </c>
      <c r="K1">
        <f>SUM(K6:K30)</f>
        <v>613.43925087772038</v>
      </c>
    </row>
    <row r="2" spans="1:27" x14ac:dyDescent="0.25">
      <c r="A2" t="s">
        <v>2</v>
      </c>
      <c r="B2">
        <v>105</v>
      </c>
      <c r="J2" t="s">
        <v>173</v>
      </c>
      <c r="K2">
        <f>(K1*5.7)/0.00000002</f>
        <v>174830186500.1503</v>
      </c>
      <c r="L2" t="s">
        <v>174</v>
      </c>
      <c r="M2" s="12">
        <f>SUM(W6:W30)</f>
        <v>79571496</v>
      </c>
    </row>
    <row r="3" spans="1:27" x14ac:dyDescent="0.25">
      <c r="A3" t="s">
        <v>3</v>
      </c>
      <c r="B3">
        <v>750</v>
      </c>
      <c r="D3" t="s">
        <v>171</v>
      </c>
      <c r="E3">
        <f>(B3*5.7)/0.00000002</f>
        <v>213750000000</v>
      </c>
    </row>
    <row r="4" spans="1:27" x14ac:dyDescent="0.25">
      <c r="C4" t="s">
        <v>4</v>
      </c>
      <c r="J4" t="s">
        <v>5</v>
      </c>
      <c r="W4" t="s">
        <v>6</v>
      </c>
    </row>
    <row r="5" spans="1:27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V5" s="1" t="s">
        <v>7</v>
      </c>
      <c r="W5" t="s">
        <v>15</v>
      </c>
      <c r="X5" t="s">
        <v>16</v>
      </c>
      <c r="AA5" t="s">
        <v>142</v>
      </c>
    </row>
    <row r="6" spans="1:27" x14ac:dyDescent="0.25">
      <c r="A6" s="1">
        <v>1</v>
      </c>
      <c r="B6">
        <v>1.8950836664814842E-3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1.4213127498611131</v>
      </c>
      <c r="J6">
        <f>($H6*J$37)</f>
        <v>0.25879413427244718</v>
      </c>
      <c r="K6">
        <f t="shared" ref="K6:K21" si="0">($H6*K$37)</f>
        <v>1.1625186155886658</v>
      </c>
      <c r="V6" s="1">
        <v>1</v>
      </c>
      <c r="W6">
        <f t="shared" ref="W6:X30" si="1">ROUND(((J6/J$34)*1000000),0)</f>
        <v>150795</v>
      </c>
      <c r="X6">
        <f t="shared" si="1"/>
        <v>82758</v>
      </c>
      <c r="AA6">
        <v>2.2191662152859378E-6</v>
      </c>
    </row>
    <row r="7" spans="1:27" x14ac:dyDescent="0.25">
      <c r="A7" s="1">
        <v>2</v>
      </c>
      <c r="B7">
        <v>2.90405751846976E-2</v>
      </c>
      <c r="C7">
        <v>0</v>
      </c>
      <c r="D7">
        <v>1</v>
      </c>
      <c r="E7" s="2">
        <v>0</v>
      </c>
      <c r="F7" s="2">
        <v>0</v>
      </c>
      <c r="G7" s="2">
        <v>0</v>
      </c>
      <c r="H7">
        <f t="shared" ref="H7:H30" si="2">(B7*$B$3)</f>
        <v>21.780431388523201</v>
      </c>
      <c r="J7">
        <f t="shared" ref="J7:K30" si="3">($H7*J$37)</f>
        <v>3.965804067981586</v>
      </c>
      <c r="K7">
        <f t="shared" si="0"/>
        <v>17.814627320541614</v>
      </c>
      <c r="V7" s="1">
        <v>2</v>
      </c>
      <c r="W7">
        <f t="shared" si="1"/>
        <v>2310802</v>
      </c>
      <c r="X7">
        <f t="shared" si="1"/>
        <v>1268195</v>
      </c>
      <c r="AA7">
        <v>7.6239789012925248E-4</v>
      </c>
    </row>
    <row r="8" spans="1:27" x14ac:dyDescent="0.25">
      <c r="A8" s="1">
        <v>3</v>
      </c>
      <c r="B8">
        <v>6.6824164739161696E-2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50.118123554371273</v>
      </c>
      <c r="J8">
        <f t="shared" si="3"/>
        <v>9.1255611390810909</v>
      </c>
      <c r="K8">
        <f t="shared" si="0"/>
        <v>40.992562415290173</v>
      </c>
      <c r="V8" s="1">
        <v>3</v>
      </c>
      <c r="W8">
        <f t="shared" si="1"/>
        <v>5317298</v>
      </c>
      <c r="X8">
        <f t="shared" si="1"/>
        <v>2918195</v>
      </c>
      <c r="AA8">
        <v>2.015148420690618E-4</v>
      </c>
    </row>
    <row r="9" spans="1:27" x14ac:dyDescent="0.25">
      <c r="A9" s="1">
        <v>4</v>
      </c>
      <c r="B9">
        <v>6.6824164739161696E-2</v>
      </c>
      <c r="C9">
        <v>0</v>
      </c>
      <c r="D9">
        <v>0</v>
      </c>
      <c r="E9">
        <v>0</v>
      </c>
      <c r="F9">
        <v>1</v>
      </c>
      <c r="G9" s="2">
        <v>0</v>
      </c>
      <c r="H9">
        <f t="shared" si="2"/>
        <v>50.118123554371273</v>
      </c>
      <c r="J9">
        <f t="shared" si="3"/>
        <v>9.1255611390810909</v>
      </c>
      <c r="K9">
        <f t="shared" si="0"/>
        <v>40.992562415290173</v>
      </c>
      <c r="V9" s="1">
        <v>4</v>
      </c>
      <c r="W9">
        <f t="shared" si="1"/>
        <v>5317298</v>
      </c>
      <c r="X9">
        <f t="shared" si="1"/>
        <v>2918195</v>
      </c>
      <c r="AA9">
        <v>4.0427777294066398E-4</v>
      </c>
    </row>
    <row r="10" spans="1:27" x14ac:dyDescent="0.25">
      <c r="A10" s="1">
        <v>5</v>
      </c>
      <c r="B10">
        <v>6.6824164739161696E-2</v>
      </c>
      <c r="C10">
        <v>0</v>
      </c>
      <c r="D10">
        <v>0</v>
      </c>
      <c r="E10">
        <v>0</v>
      </c>
      <c r="F10">
        <v>1</v>
      </c>
      <c r="G10" s="2">
        <v>0</v>
      </c>
      <c r="H10">
        <f t="shared" si="2"/>
        <v>50.118123554371273</v>
      </c>
      <c r="J10">
        <f t="shared" si="3"/>
        <v>9.1255611390810909</v>
      </c>
      <c r="K10">
        <f t="shared" si="0"/>
        <v>40.992562415290173</v>
      </c>
      <c r="V10" s="1">
        <v>5</v>
      </c>
      <c r="W10">
        <f t="shared" si="1"/>
        <v>5317298</v>
      </c>
      <c r="X10">
        <f t="shared" si="1"/>
        <v>2918195</v>
      </c>
      <c r="AA10">
        <v>3.9185067586404501E-6</v>
      </c>
    </row>
    <row r="11" spans="1:27" x14ac:dyDescent="0.25">
      <c r="A11" s="1">
        <v>6</v>
      </c>
      <c r="B11">
        <v>8.1254397352095234E-3</v>
      </c>
      <c r="C11">
        <v>0</v>
      </c>
      <c r="D11">
        <v>0</v>
      </c>
      <c r="E11">
        <v>1</v>
      </c>
      <c r="F11" s="2">
        <v>0</v>
      </c>
      <c r="G11" s="2">
        <v>0</v>
      </c>
      <c r="H11">
        <f t="shared" si="2"/>
        <v>6.0940798014071422</v>
      </c>
      <c r="J11">
        <f t="shared" si="3"/>
        <v>1.1096165193385337</v>
      </c>
      <c r="K11">
        <f t="shared" si="0"/>
        <v>4.9844632820686074</v>
      </c>
      <c r="V11" s="1">
        <v>6</v>
      </c>
      <c r="W11">
        <f t="shared" si="1"/>
        <v>646553</v>
      </c>
      <c r="X11">
        <f t="shared" si="1"/>
        <v>354836</v>
      </c>
      <c r="AA11">
        <v>7.5258139238600915E-6</v>
      </c>
    </row>
    <row r="12" spans="1:27" x14ac:dyDescent="0.25">
      <c r="A12" s="1">
        <v>7</v>
      </c>
      <c r="B12">
        <v>2.4288646924990099E-2</v>
      </c>
      <c r="C12">
        <v>0</v>
      </c>
      <c r="D12">
        <v>0</v>
      </c>
      <c r="E12">
        <v>0</v>
      </c>
      <c r="F12">
        <v>1</v>
      </c>
      <c r="G12" s="2">
        <v>0</v>
      </c>
      <c r="H12">
        <f t="shared" si="2"/>
        <v>18.216485193742574</v>
      </c>
      <c r="J12">
        <f t="shared" si="3"/>
        <v>3.3168769615710074</v>
      </c>
      <c r="K12">
        <f t="shared" si="0"/>
        <v>14.899608232171564</v>
      </c>
      <c r="V12" s="1">
        <v>7</v>
      </c>
      <c r="W12">
        <f t="shared" si="1"/>
        <v>1932684</v>
      </c>
      <c r="X12">
        <f t="shared" si="1"/>
        <v>1060679</v>
      </c>
      <c r="AA12">
        <v>1.5051633240580324E-5</v>
      </c>
    </row>
    <row r="13" spans="1:27" x14ac:dyDescent="0.25">
      <c r="A13" s="1">
        <v>8</v>
      </c>
      <c r="B13">
        <v>1.5038162507681493E-2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>
        <f t="shared" si="2"/>
        <v>11.27862188076112</v>
      </c>
      <c r="J13">
        <f t="shared" si="3"/>
        <v>2.0536234447366182</v>
      </c>
      <c r="K13">
        <f t="shared" si="0"/>
        <v>9.2249984360245012</v>
      </c>
      <c r="V13" s="1">
        <v>8</v>
      </c>
      <c r="W13">
        <f t="shared" si="1"/>
        <v>1196609</v>
      </c>
      <c r="X13">
        <f t="shared" si="1"/>
        <v>656713</v>
      </c>
      <c r="AA13">
        <v>3.7437566659658258E-6</v>
      </c>
    </row>
    <row r="14" spans="1:27" x14ac:dyDescent="0.25">
      <c r="A14" s="1">
        <v>9</v>
      </c>
      <c r="B14">
        <v>2.7564411341472255E-3</v>
      </c>
      <c r="C14">
        <v>0</v>
      </c>
      <c r="D14">
        <v>1</v>
      </c>
      <c r="E14" s="2">
        <v>0</v>
      </c>
      <c r="F14" s="2">
        <v>0</v>
      </c>
      <c r="G14" s="2">
        <v>0</v>
      </c>
      <c r="H14">
        <f t="shared" si="2"/>
        <v>2.0673308506104191</v>
      </c>
      <c r="J14">
        <f t="shared" si="3"/>
        <v>0.37642179582975338</v>
      </c>
      <c r="K14">
        <f t="shared" si="0"/>
        <v>1.6909090547806656</v>
      </c>
      <c r="V14" s="1">
        <v>9</v>
      </c>
      <c r="W14">
        <f t="shared" si="1"/>
        <v>219334</v>
      </c>
      <c r="X14">
        <f t="shared" si="1"/>
        <v>120373</v>
      </c>
      <c r="AA14">
        <v>1.3434309807205507E-6</v>
      </c>
    </row>
    <row r="15" spans="1:27" x14ac:dyDescent="0.25">
      <c r="A15" s="1">
        <v>10</v>
      </c>
      <c r="B15">
        <v>1.9088458862598595E-3</v>
      </c>
      <c r="C15">
        <v>0</v>
      </c>
      <c r="D15">
        <v>0</v>
      </c>
      <c r="E15">
        <v>1</v>
      </c>
      <c r="F15" s="2">
        <v>0</v>
      </c>
      <c r="G15" s="2">
        <v>0</v>
      </c>
      <c r="H15">
        <f t="shared" si="2"/>
        <v>1.4316344146948947</v>
      </c>
      <c r="J15">
        <f t="shared" si="3"/>
        <v>0.26067351396222332</v>
      </c>
      <c r="K15">
        <f t="shared" si="0"/>
        <v>1.1709609007326711</v>
      </c>
      <c r="V15" s="1">
        <v>10</v>
      </c>
      <c r="W15">
        <f t="shared" si="1"/>
        <v>151890</v>
      </c>
      <c r="X15">
        <f t="shared" si="1"/>
        <v>83359</v>
      </c>
      <c r="AA15">
        <v>2.3129100064948718E-6</v>
      </c>
    </row>
    <row r="16" spans="1:27" x14ac:dyDescent="0.25">
      <c r="A16" s="1">
        <v>11</v>
      </c>
      <c r="B16">
        <v>2.3292774415169294E-2</v>
      </c>
      <c r="C16">
        <v>0</v>
      </c>
      <c r="D16">
        <v>0</v>
      </c>
      <c r="E16">
        <v>1</v>
      </c>
      <c r="F16" s="2">
        <v>0</v>
      </c>
      <c r="G16" s="2">
        <v>0</v>
      </c>
      <c r="H16">
        <f t="shared" si="2"/>
        <v>17.469580811376971</v>
      </c>
      <c r="J16">
        <f t="shared" si="3"/>
        <v>3.1808798187623668</v>
      </c>
      <c r="K16">
        <f t="shared" si="0"/>
        <v>14.288700992614602</v>
      </c>
      <c r="V16" s="1">
        <v>11</v>
      </c>
      <c r="W16">
        <f t="shared" si="1"/>
        <v>1853441</v>
      </c>
      <c r="X16">
        <f t="shared" si="1"/>
        <v>1017190</v>
      </c>
      <c r="AA16">
        <v>2.8507369489542651E-5</v>
      </c>
    </row>
    <row r="17" spans="1:27" x14ac:dyDescent="0.25">
      <c r="A17" s="1">
        <v>12</v>
      </c>
      <c r="B17">
        <v>2.4288646924990099E-2</v>
      </c>
      <c r="C17">
        <v>0</v>
      </c>
      <c r="D17">
        <v>0</v>
      </c>
      <c r="E17">
        <v>1</v>
      </c>
      <c r="F17" s="2">
        <v>0</v>
      </c>
      <c r="G17" s="2">
        <v>0</v>
      </c>
      <c r="H17">
        <f t="shared" si="2"/>
        <v>18.216485193742574</v>
      </c>
      <c r="J17">
        <f t="shared" si="3"/>
        <v>3.3168769615710074</v>
      </c>
      <c r="K17">
        <f t="shared" si="0"/>
        <v>14.899608232171564</v>
      </c>
      <c r="V17" s="1">
        <v>12</v>
      </c>
      <c r="W17">
        <f t="shared" si="1"/>
        <v>1932684</v>
      </c>
      <c r="X17">
        <f t="shared" si="1"/>
        <v>1060679</v>
      </c>
      <c r="AA17">
        <v>1.553280886367292E-5</v>
      </c>
    </row>
    <row r="18" spans="1:27" x14ac:dyDescent="0.25">
      <c r="A18" s="1">
        <v>13</v>
      </c>
      <c r="B18">
        <v>7.1458613407698671E-3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5.3593960055774001</v>
      </c>
      <c r="J18">
        <f t="shared" si="3"/>
        <v>0.97584451389896198</v>
      </c>
      <c r="K18">
        <f t="shared" si="0"/>
        <v>4.3835514916784373</v>
      </c>
      <c r="V18" s="1">
        <v>13</v>
      </c>
      <c r="W18">
        <f t="shared" si="1"/>
        <v>568607</v>
      </c>
      <c r="X18">
        <f t="shared" si="1"/>
        <v>312058</v>
      </c>
      <c r="AA18">
        <v>2.0362400898790154E-6</v>
      </c>
    </row>
    <row r="19" spans="1:27" x14ac:dyDescent="0.25">
      <c r="A19" s="1">
        <v>14</v>
      </c>
      <c r="B19">
        <v>2.4288646924990099E-2</v>
      </c>
      <c r="C19">
        <v>0</v>
      </c>
      <c r="D19">
        <v>1</v>
      </c>
      <c r="E19" s="2">
        <v>0</v>
      </c>
      <c r="F19" s="2">
        <v>0</v>
      </c>
      <c r="G19" s="2">
        <v>0</v>
      </c>
      <c r="H19">
        <f t="shared" si="2"/>
        <v>18.216485193742574</v>
      </c>
      <c r="J19">
        <f t="shared" si="3"/>
        <v>3.3168769615710074</v>
      </c>
      <c r="K19">
        <f t="shared" si="0"/>
        <v>14.899608232171564</v>
      </c>
      <c r="V19" s="1">
        <v>14</v>
      </c>
      <c r="W19">
        <f t="shared" si="1"/>
        <v>1932684</v>
      </c>
      <c r="X19">
        <f t="shared" si="1"/>
        <v>1060679</v>
      </c>
      <c r="AA19">
        <v>8.1449451175987377E-6</v>
      </c>
    </row>
    <row r="20" spans="1:27" x14ac:dyDescent="0.25">
      <c r="A20" s="1">
        <v>15</v>
      </c>
      <c r="B20">
        <v>3.996443398927087E-4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0.29973325491953151</v>
      </c>
      <c r="J20">
        <f t="shared" si="3"/>
        <v>5.457574923403926E-2</v>
      </c>
      <c r="K20">
        <f t="shared" si="0"/>
        <v>0.24515750568549222</v>
      </c>
      <c r="V20" s="1">
        <v>15</v>
      </c>
      <c r="W20">
        <f t="shared" si="1"/>
        <v>31800</v>
      </c>
      <c r="X20">
        <f t="shared" si="1"/>
        <v>17452</v>
      </c>
      <c r="AA20">
        <v>6.7170184206551265E-8</v>
      </c>
    </row>
    <row r="21" spans="1:27" x14ac:dyDescent="0.25">
      <c r="A21" s="1">
        <v>16</v>
      </c>
      <c r="B21">
        <v>1.802051332583729E-2</v>
      </c>
      <c r="C21">
        <v>0</v>
      </c>
      <c r="D21">
        <v>1</v>
      </c>
      <c r="E21" s="2">
        <v>0</v>
      </c>
      <c r="F21" s="2">
        <v>0</v>
      </c>
      <c r="G21" s="2">
        <v>0</v>
      </c>
      <c r="H21">
        <f t="shared" si="2"/>
        <v>13.515384994377968</v>
      </c>
      <c r="J21">
        <f t="shared" si="3"/>
        <v>2.4608956468733965</v>
      </c>
      <c r="K21">
        <f t="shared" si="0"/>
        <v>11.054489347504569</v>
      </c>
      <c r="V21" s="1">
        <v>16</v>
      </c>
      <c r="W21">
        <f t="shared" si="1"/>
        <v>1433919</v>
      </c>
      <c r="X21">
        <f t="shared" si="1"/>
        <v>786952</v>
      </c>
      <c r="AA21">
        <v>2.0362417288835103E-6</v>
      </c>
    </row>
    <row r="22" spans="1:27" x14ac:dyDescent="0.25">
      <c r="A22" s="1">
        <v>17</v>
      </c>
      <c r="B22">
        <v>3.3534516946849779E-3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2.5150887710137333</v>
      </c>
      <c r="J22">
        <f t="shared" si="3"/>
        <v>0.45795003328891232</v>
      </c>
      <c r="K22">
        <f t="shared" si="3"/>
        <v>2.0571387377248205</v>
      </c>
      <c r="V22" s="1">
        <v>17</v>
      </c>
      <c r="W22">
        <f t="shared" si="1"/>
        <v>266839</v>
      </c>
      <c r="X22">
        <f t="shared" si="1"/>
        <v>146444</v>
      </c>
      <c r="AA22">
        <v>2.7410775705103611E-6</v>
      </c>
    </row>
    <row r="23" spans="1:27" x14ac:dyDescent="0.25">
      <c r="A23" s="1">
        <v>18</v>
      </c>
      <c r="B23">
        <v>2.2212215389991164E-3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1.6659161542493373</v>
      </c>
      <c r="J23">
        <f t="shared" si="3"/>
        <v>0.30333178179930537</v>
      </c>
      <c r="K23">
        <f t="shared" si="3"/>
        <v>1.3625843724500317</v>
      </c>
      <c r="V23" s="1">
        <v>18</v>
      </c>
      <c r="W23">
        <f t="shared" si="1"/>
        <v>176746</v>
      </c>
      <c r="X23">
        <f t="shared" si="1"/>
        <v>97000</v>
      </c>
      <c r="AA23">
        <v>3.7476307145073648E-6</v>
      </c>
    </row>
    <row r="24" spans="1:27" x14ac:dyDescent="0.25">
      <c r="A24" s="1">
        <v>19</v>
      </c>
      <c r="B24">
        <v>2.6548143428047072E-4</v>
      </c>
      <c r="C24">
        <v>0</v>
      </c>
      <c r="D24">
        <v>1</v>
      </c>
      <c r="E24" s="2">
        <v>0</v>
      </c>
      <c r="F24" s="2">
        <v>0</v>
      </c>
      <c r="G24" s="2">
        <v>0</v>
      </c>
      <c r="H24">
        <f t="shared" si="2"/>
        <v>0.19911107571035302</v>
      </c>
      <c r="J24">
        <f t="shared" si="3"/>
        <v>3.6254356029348046E-2</v>
      </c>
      <c r="K24">
        <f t="shared" si="3"/>
        <v>0.16285671968100496</v>
      </c>
      <c r="V24" s="1">
        <v>19</v>
      </c>
      <c r="W24">
        <f t="shared" si="1"/>
        <v>21125</v>
      </c>
      <c r="X24">
        <f t="shared" si="1"/>
        <v>11594</v>
      </c>
      <c r="AA24">
        <v>6.7174453552244086E-8</v>
      </c>
    </row>
    <row r="25" spans="1:27" x14ac:dyDescent="0.25">
      <c r="A25" s="1">
        <v>20</v>
      </c>
      <c r="B25">
        <v>4.7619055248041671E-2</v>
      </c>
      <c r="C25">
        <v>0</v>
      </c>
      <c r="D25">
        <v>0</v>
      </c>
      <c r="E25">
        <v>0</v>
      </c>
      <c r="F25">
        <v>1</v>
      </c>
      <c r="G25" s="2">
        <v>0</v>
      </c>
      <c r="H25">
        <f t="shared" si="2"/>
        <v>35.714291436031253</v>
      </c>
      <c r="J25">
        <f t="shared" si="3"/>
        <v>6.5028960967561504</v>
      </c>
      <c r="K25">
        <f t="shared" si="3"/>
        <v>29.2113953392751</v>
      </c>
      <c r="V25" s="1">
        <v>20</v>
      </c>
      <c r="W25">
        <f t="shared" si="1"/>
        <v>3789119</v>
      </c>
      <c r="X25">
        <f t="shared" si="1"/>
        <v>2079513</v>
      </c>
      <c r="AA25">
        <v>6.0206520199328952E-5</v>
      </c>
    </row>
    <row r="26" spans="1:27" x14ac:dyDescent="0.25">
      <c r="A26" s="1">
        <v>21</v>
      </c>
      <c r="B26">
        <v>2.5559660347294115E-2</v>
      </c>
      <c r="C26">
        <v>0</v>
      </c>
      <c r="D26">
        <v>0</v>
      </c>
      <c r="E26">
        <v>0</v>
      </c>
      <c r="F26">
        <v>1</v>
      </c>
      <c r="G26" s="2">
        <v>0</v>
      </c>
      <c r="H26">
        <f t="shared" si="2"/>
        <v>19.169745260470588</v>
      </c>
      <c r="J26">
        <f t="shared" si="3"/>
        <v>3.490447566442791</v>
      </c>
      <c r="K26">
        <f t="shared" si="3"/>
        <v>15.679297694027795</v>
      </c>
      <c r="V26" s="1">
        <v>21</v>
      </c>
      <c r="W26">
        <f t="shared" si="1"/>
        <v>2033820</v>
      </c>
      <c r="X26">
        <f t="shared" si="1"/>
        <v>1116184</v>
      </c>
      <c r="AA26">
        <v>1.4237228256151882E-4</v>
      </c>
    </row>
    <row r="27" spans="1:27" x14ac:dyDescent="0.25">
      <c r="A27" s="1">
        <v>22</v>
      </c>
      <c r="B27">
        <v>6.6824164739161696E-2</v>
      </c>
      <c r="C27">
        <v>0</v>
      </c>
      <c r="D27">
        <v>0</v>
      </c>
      <c r="E27">
        <v>0</v>
      </c>
      <c r="F27">
        <v>1</v>
      </c>
      <c r="G27" s="2">
        <v>0</v>
      </c>
      <c r="H27">
        <f t="shared" si="2"/>
        <v>50.118123554371273</v>
      </c>
      <c r="J27">
        <f t="shared" si="3"/>
        <v>9.1255611390810909</v>
      </c>
      <c r="K27">
        <f t="shared" si="3"/>
        <v>40.992562415290173</v>
      </c>
      <c r="V27" s="1">
        <v>22</v>
      </c>
      <c r="W27">
        <f t="shared" si="1"/>
        <v>5317298</v>
      </c>
      <c r="X27">
        <f t="shared" si="1"/>
        <v>2918195</v>
      </c>
      <c r="AA27">
        <v>6.7732320426419347E-5</v>
      </c>
    </row>
    <row r="28" spans="1:27" x14ac:dyDescent="0.25">
      <c r="A28" s="1">
        <v>23</v>
      </c>
      <c r="B28">
        <v>0.44661800000000001</v>
      </c>
      <c r="C28">
        <v>0</v>
      </c>
      <c r="D28">
        <v>0</v>
      </c>
      <c r="E28">
        <v>0</v>
      </c>
      <c r="F28">
        <v>1</v>
      </c>
      <c r="G28" s="2">
        <v>0</v>
      </c>
      <c r="H28">
        <f t="shared" si="2"/>
        <v>334.96350000000001</v>
      </c>
      <c r="J28">
        <f t="shared" si="3"/>
        <v>60.990509656540866</v>
      </c>
      <c r="K28">
        <f t="shared" si="3"/>
        <v>273.97299034345912</v>
      </c>
      <c r="V28" s="1">
        <v>23</v>
      </c>
      <c r="W28">
        <f t="shared" si="1"/>
        <v>35538061</v>
      </c>
      <c r="X28">
        <f t="shared" si="1"/>
        <v>19503701</v>
      </c>
      <c r="AA28">
        <v>2.1824858716640861E-4</v>
      </c>
    </row>
    <row r="29" spans="1:27" x14ac:dyDescent="0.25">
      <c r="A29" s="1">
        <v>24</v>
      </c>
      <c r="B29">
        <v>2.6568390445071699E-2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2"/>
        <v>19.926292833803775</v>
      </c>
      <c r="J29">
        <f t="shared" si="3"/>
        <v>3.628200551699424</v>
      </c>
      <c r="K29">
        <f t="shared" si="3"/>
        <v>16.298092282104349</v>
      </c>
      <c r="V29" s="1">
        <v>24</v>
      </c>
      <c r="W29">
        <f t="shared" si="1"/>
        <v>2114086</v>
      </c>
      <c r="X29">
        <f t="shared" si="1"/>
        <v>1160235</v>
      </c>
      <c r="AA29">
        <v>2.48351858228249E-4</v>
      </c>
    </row>
    <row r="30" spans="1:27" x14ac:dyDescent="0.25">
      <c r="A30" s="1">
        <v>25</v>
      </c>
      <c r="B30">
        <v>8.8746921762449809E-6</v>
      </c>
      <c r="C30">
        <v>0</v>
      </c>
      <c r="D30">
        <v>0</v>
      </c>
      <c r="E30">
        <v>0</v>
      </c>
      <c r="F30">
        <v>0</v>
      </c>
      <c r="G30">
        <v>1</v>
      </c>
      <c r="H30">
        <f t="shared" si="2"/>
        <v>6.6560191321837353E-3</v>
      </c>
      <c r="J30">
        <f t="shared" si="3"/>
        <v>1.2119350292063846E-3</v>
      </c>
      <c r="K30">
        <f t="shared" si="3"/>
        <v>5.4440841029773498E-3</v>
      </c>
      <c r="V30" s="1">
        <v>25</v>
      </c>
      <c r="W30">
        <f t="shared" si="1"/>
        <v>706</v>
      </c>
      <c r="X30">
        <f t="shared" si="1"/>
        <v>388</v>
      </c>
      <c r="AA30">
        <v>6.7248628079294191E-8</v>
      </c>
    </row>
    <row r="32" spans="1:27" x14ac:dyDescent="0.25">
      <c r="I32" t="s">
        <v>25</v>
      </c>
      <c r="J32">
        <v>1</v>
      </c>
      <c r="K32">
        <v>4</v>
      </c>
      <c r="V32" s="1" t="s">
        <v>26</v>
      </c>
      <c r="W32">
        <v>0</v>
      </c>
      <c r="X32">
        <v>0</v>
      </c>
    </row>
    <row r="33" spans="1:25" x14ac:dyDescent="0.25">
      <c r="I33" t="s">
        <v>27</v>
      </c>
      <c r="J33">
        <f>($I$42*(1-(EXP(-$J$42*(J32-$K$42)))))</f>
        <v>38.531486277570146</v>
      </c>
      <c r="K33">
        <f t="shared" ref="K33" si="4">($I$42*(1-(EXP(-$J$42*(K32-$K$42)))))</f>
        <v>77.652686789084186</v>
      </c>
      <c r="V33" s="1" t="s">
        <v>28</v>
      </c>
      <c r="W33">
        <f>ROUND((1000*(J$34*$O$42)),1)</f>
        <v>42.9</v>
      </c>
      <c r="X33">
        <f>ROUND((1000*(K$34*$O$42)),0)</f>
        <v>351</v>
      </c>
    </row>
    <row r="34" spans="1:25" x14ac:dyDescent="0.25">
      <c r="I34" t="s">
        <v>29</v>
      </c>
      <c r="J34">
        <f>($L$42*(J33^$M$42))</f>
        <v>1.7162025342313674</v>
      </c>
      <c r="K34">
        <f t="shared" ref="K34" si="5">($L$42*(K33^$M$42))</f>
        <v>14.04723071917064</v>
      </c>
      <c r="V34" t="s">
        <v>30</v>
      </c>
    </row>
    <row r="35" spans="1:25" x14ac:dyDescent="0.25">
      <c r="H35">
        <v>100</v>
      </c>
      <c r="I35" t="s">
        <v>31</v>
      </c>
      <c r="J35">
        <f>($H$35*(EXP(-$N$42*J32)))</f>
        <v>81.873075307798189</v>
      </c>
      <c r="K35">
        <f t="shared" ref="K35" si="6">($H$35*(EXP(-$N$42*K32)))</f>
        <v>44.932896411722155</v>
      </c>
    </row>
    <row r="36" spans="1:25" x14ac:dyDescent="0.25">
      <c r="I36" t="s">
        <v>32</v>
      </c>
      <c r="J36">
        <f>(J34*J35)</f>
        <v>140.51077932855884</v>
      </c>
      <c r="K36">
        <f t="shared" ref="K36" si="7">(K34*K35)</f>
        <v>631.18276277605571</v>
      </c>
      <c r="L36" t="s">
        <v>33</v>
      </c>
      <c r="M36">
        <f>SUM(J36:K36)</f>
        <v>771.69354210461461</v>
      </c>
      <c r="W36">
        <f>SUM(W6:W30)*W33</f>
        <v>3413617178.4000001</v>
      </c>
    </row>
    <row r="37" spans="1:25" x14ac:dyDescent="0.25">
      <c r="I37" t="s">
        <v>34</v>
      </c>
      <c r="J37">
        <f>(J36/$M$36)</f>
        <v>0.18208106153817016</v>
      </c>
      <c r="K37">
        <f>(K36/$M$36)</f>
        <v>0.81791893846182973</v>
      </c>
    </row>
    <row r="38" spans="1:25" x14ac:dyDescent="0.25">
      <c r="X38">
        <f>(SUM(X32:X33)-SUM(W32:W33))/(365*3)</f>
        <v>0.28136986301369865</v>
      </c>
    </row>
    <row r="40" spans="1:25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 s="1">
        <v>0</v>
      </c>
      <c r="W40">
        <v>0</v>
      </c>
      <c r="X40">
        <v>0</v>
      </c>
      <c r="Y40">
        <v>145443377</v>
      </c>
    </row>
    <row r="41" spans="1:25" x14ac:dyDescent="0.25">
      <c r="I41" s="3" t="s">
        <v>101</v>
      </c>
      <c r="J41" s="3"/>
      <c r="K41" s="3" t="s">
        <v>43</v>
      </c>
      <c r="L41" s="3" t="s">
        <v>88</v>
      </c>
      <c r="M41" s="3" t="s">
        <v>88</v>
      </c>
      <c r="N41" s="3" t="s">
        <v>45</v>
      </c>
      <c r="O41" s="3" t="s">
        <v>46</v>
      </c>
      <c r="V41" s="1">
        <v>1</v>
      </c>
      <c r="W41">
        <f>W6*42.9/Y41</f>
        <v>4.9815010597279552E-2</v>
      </c>
      <c r="X41">
        <f>X6*351/Y41</f>
        <v>0.22368306052519796</v>
      </c>
      <c r="Y41" s="11">
        <v>129862574</v>
      </c>
    </row>
    <row r="42" spans="1:25" x14ac:dyDescent="0.25">
      <c r="I42" s="4">
        <v>85.4</v>
      </c>
      <c r="J42" s="4">
        <v>0.6</v>
      </c>
      <c r="K42" s="4">
        <v>0</v>
      </c>
      <c r="L42" s="4">
        <v>3.0000000000000001E-5</v>
      </c>
      <c r="M42" s="4">
        <v>3</v>
      </c>
      <c r="N42">
        <v>0.2</v>
      </c>
      <c r="O42">
        <v>2.5000000000000001E-2</v>
      </c>
      <c r="V42" s="1">
        <v>2</v>
      </c>
      <c r="W42">
        <f t="shared" ref="W42:W65" si="8">W7*42.9/Y42</f>
        <v>0.33995706427719774</v>
      </c>
      <c r="X42">
        <f t="shared" ref="X42:X65" si="9">X7*351/Y42</f>
        <v>1.5265013627221542</v>
      </c>
      <c r="Y42">
        <v>291605665</v>
      </c>
    </row>
    <row r="43" spans="1:25" x14ac:dyDescent="0.25">
      <c r="V43" s="1">
        <v>3</v>
      </c>
      <c r="W43">
        <f t="shared" si="8"/>
        <v>0.87813245879823287</v>
      </c>
      <c r="X43">
        <f t="shared" si="9"/>
        <v>3.9430579822897034</v>
      </c>
      <c r="Y43">
        <v>259769562</v>
      </c>
    </row>
    <row r="44" spans="1:25" x14ac:dyDescent="0.25">
      <c r="V44" s="1">
        <v>4</v>
      </c>
      <c r="W44">
        <f t="shared" si="8"/>
        <v>1.2116806208830404</v>
      </c>
      <c r="X44">
        <f t="shared" si="9"/>
        <v>5.440781622737382</v>
      </c>
      <c r="Y44">
        <v>188260900</v>
      </c>
    </row>
    <row r="45" spans="1:25" x14ac:dyDescent="0.25">
      <c r="A45" s="1" t="s">
        <v>161</v>
      </c>
      <c r="V45" s="1">
        <v>5</v>
      </c>
      <c r="W45">
        <f t="shared" si="8"/>
        <v>1.2621452662645429</v>
      </c>
      <c r="X45">
        <f t="shared" si="9"/>
        <v>5.6673818591837986</v>
      </c>
      <c r="Y45">
        <v>180733621</v>
      </c>
    </row>
    <row r="46" spans="1:25" x14ac:dyDescent="0.25">
      <c r="C46" t="s">
        <v>4</v>
      </c>
      <c r="V46" s="1">
        <v>6</v>
      </c>
      <c r="W46">
        <f t="shared" si="8"/>
        <v>0.26923922431765362</v>
      </c>
      <c r="X46">
        <f t="shared" si="9"/>
        <v>1.2089593507272207</v>
      </c>
      <c r="Y46">
        <v>103020367</v>
      </c>
    </row>
    <row r="47" spans="1:25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V47" s="1">
        <v>7</v>
      </c>
      <c r="W47">
        <f t="shared" si="8"/>
        <v>0.70721710771870616</v>
      </c>
      <c r="X47">
        <f t="shared" si="9"/>
        <v>3.1755993273328822</v>
      </c>
      <c r="Y47">
        <v>117237186</v>
      </c>
    </row>
    <row r="48" spans="1:25" x14ac:dyDescent="0.25">
      <c r="A48" s="1">
        <v>1</v>
      </c>
      <c r="B48">
        <v>1.8950836664814842E-3</v>
      </c>
      <c r="C48">
        <v>1</v>
      </c>
      <c r="D48" s="2">
        <v>0</v>
      </c>
      <c r="E48" s="2">
        <v>0</v>
      </c>
      <c r="F48" s="2">
        <v>0</v>
      </c>
      <c r="G48" s="2">
        <v>0</v>
      </c>
      <c r="V48" s="1">
        <v>8</v>
      </c>
      <c r="W48">
        <f t="shared" si="8"/>
        <v>1.851958416755207</v>
      </c>
      <c r="X48">
        <f t="shared" si="9"/>
        <v>8.3158070466270324</v>
      </c>
      <c r="Y48">
        <v>27719049</v>
      </c>
    </row>
    <row r="49" spans="1:25" x14ac:dyDescent="0.25">
      <c r="A49" s="1">
        <v>2</v>
      </c>
      <c r="B49">
        <v>0.29040575184697565</v>
      </c>
      <c r="C49">
        <v>0.1</v>
      </c>
      <c r="D49">
        <v>0.9</v>
      </c>
      <c r="E49" s="2">
        <v>0</v>
      </c>
      <c r="F49" s="2">
        <v>0</v>
      </c>
      <c r="G49" s="2">
        <v>0</v>
      </c>
      <c r="V49" s="1">
        <v>9</v>
      </c>
      <c r="W49">
        <f t="shared" si="8"/>
        <v>0.17311710105261957</v>
      </c>
      <c r="X49">
        <f t="shared" si="9"/>
        <v>0.77734340920100597</v>
      </c>
      <c r="Y49">
        <v>54352970</v>
      </c>
    </row>
    <row r="50" spans="1:25" x14ac:dyDescent="0.25">
      <c r="A50" s="1">
        <v>3</v>
      </c>
      <c r="B50">
        <v>8.6254291250822901E-2</v>
      </c>
      <c r="C50">
        <v>0</v>
      </c>
      <c r="D50">
        <v>0</v>
      </c>
      <c r="E50">
        <v>1</v>
      </c>
      <c r="F50" s="2">
        <v>0</v>
      </c>
      <c r="G50" s="2">
        <v>0</v>
      </c>
      <c r="V50" s="1">
        <v>10</v>
      </c>
      <c r="W50">
        <f t="shared" si="8"/>
        <v>4.8150358310028556E-2</v>
      </c>
      <c r="X50">
        <f t="shared" si="9"/>
        <v>0.21620844908870077</v>
      </c>
      <c r="Y50">
        <v>135327778</v>
      </c>
    </row>
    <row r="51" spans="1:25" x14ac:dyDescent="0.25">
      <c r="A51" s="1">
        <v>4</v>
      </c>
      <c r="B51">
        <v>0.23894213089948418</v>
      </c>
      <c r="C51">
        <v>0</v>
      </c>
      <c r="D51">
        <v>0</v>
      </c>
      <c r="E51">
        <v>0.5</v>
      </c>
      <c r="F51">
        <v>0.5</v>
      </c>
      <c r="G51" s="2">
        <v>0</v>
      </c>
      <c r="V51" s="1">
        <v>11</v>
      </c>
      <c r="W51">
        <f t="shared" si="8"/>
        <v>0.58085233133706216</v>
      </c>
      <c r="X51">
        <f t="shared" si="9"/>
        <v>2.6081879086789073</v>
      </c>
      <c r="Y51">
        <v>136889558</v>
      </c>
    </row>
    <row r="52" spans="1:25" x14ac:dyDescent="0.25">
      <c r="A52" s="1">
        <v>5</v>
      </c>
      <c r="B52">
        <v>2.4152056277605234E-3</v>
      </c>
      <c r="C52">
        <v>0</v>
      </c>
      <c r="D52">
        <v>0</v>
      </c>
      <c r="E52">
        <v>0.5</v>
      </c>
      <c r="F52">
        <v>0.5</v>
      </c>
      <c r="G52" s="2">
        <v>0</v>
      </c>
      <c r="V52" s="1">
        <v>12</v>
      </c>
      <c r="W52">
        <f t="shared" si="8"/>
        <v>0.71996134347791185</v>
      </c>
      <c r="X52">
        <f t="shared" si="9"/>
        <v>3.2328244510786193</v>
      </c>
      <c r="Y52">
        <v>115161938</v>
      </c>
    </row>
    <row r="53" spans="1:25" x14ac:dyDescent="0.25">
      <c r="A53" s="1">
        <v>6</v>
      </c>
      <c r="B53">
        <v>8.1254397352095234E-3</v>
      </c>
      <c r="C53">
        <v>0.2</v>
      </c>
      <c r="D53">
        <v>0.4</v>
      </c>
      <c r="E53">
        <v>0.4</v>
      </c>
      <c r="F53" s="2">
        <v>0</v>
      </c>
      <c r="G53" s="2">
        <v>0</v>
      </c>
      <c r="V53" s="1">
        <v>13</v>
      </c>
      <c r="W53">
        <f t="shared" si="8"/>
        <v>0.76691753810860064</v>
      </c>
      <c r="X53">
        <f t="shared" si="9"/>
        <v>3.4436706771010606</v>
      </c>
      <c r="Y53">
        <v>31806862</v>
      </c>
    </row>
    <row r="54" spans="1:25" x14ac:dyDescent="0.25">
      <c r="A54" s="1">
        <v>7</v>
      </c>
      <c r="B54">
        <v>1.4288646924990061E-2</v>
      </c>
      <c r="C54">
        <v>0.1</v>
      </c>
      <c r="D54">
        <v>0.1</v>
      </c>
      <c r="E54">
        <v>0.4</v>
      </c>
      <c r="F54">
        <v>0.4</v>
      </c>
      <c r="G54" s="2">
        <v>0</v>
      </c>
      <c r="V54" s="1">
        <v>14</v>
      </c>
      <c r="W54">
        <f t="shared" si="8"/>
        <v>0.45406102342423882</v>
      </c>
      <c r="X54">
        <f t="shared" si="9"/>
        <v>2.0388588805569605</v>
      </c>
      <c r="Y54">
        <v>182601323</v>
      </c>
    </row>
    <row r="55" spans="1:25" x14ac:dyDescent="0.25">
      <c r="A55" s="1">
        <v>8</v>
      </c>
      <c r="B55">
        <v>1.5038162507681493E-2</v>
      </c>
      <c r="C55">
        <v>0.5</v>
      </c>
      <c r="D55">
        <v>0.5</v>
      </c>
      <c r="E55" s="2">
        <v>0</v>
      </c>
      <c r="F55" s="2">
        <v>0</v>
      </c>
      <c r="G55" s="2">
        <v>0</v>
      </c>
      <c r="V55" s="1">
        <v>15</v>
      </c>
      <c r="W55">
        <f t="shared" si="8"/>
        <v>7.2508961438362815E-2</v>
      </c>
      <c r="X55">
        <f t="shared" si="9"/>
        <v>0.32558140523730045</v>
      </c>
      <c r="Y55">
        <v>18814502</v>
      </c>
    </row>
    <row r="56" spans="1:25" x14ac:dyDescent="0.25">
      <c r="A56" s="1">
        <v>9</v>
      </c>
      <c r="B56">
        <v>2.7564411341472255E-3</v>
      </c>
      <c r="C56">
        <v>0.4</v>
      </c>
      <c r="D56">
        <v>0.6</v>
      </c>
      <c r="E56" s="2">
        <v>0</v>
      </c>
      <c r="F56" s="2">
        <v>0</v>
      </c>
      <c r="G56" s="2">
        <v>0</v>
      </c>
      <c r="V56" s="1">
        <v>16</v>
      </c>
      <c r="W56">
        <f t="shared" si="8"/>
        <v>4.8630902438773731</v>
      </c>
      <c r="X56">
        <f t="shared" si="9"/>
        <v>21.836638130376247</v>
      </c>
      <c r="Y56">
        <v>12649390</v>
      </c>
    </row>
    <row r="57" spans="1:25" x14ac:dyDescent="0.25">
      <c r="A57" s="1">
        <v>10</v>
      </c>
      <c r="B57">
        <v>1.9088458862598595E-3</v>
      </c>
      <c r="C57">
        <v>0.1</v>
      </c>
      <c r="D57">
        <v>0.3</v>
      </c>
      <c r="E57">
        <v>0.6</v>
      </c>
      <c r="F57" s="2">
        <v>0</v>
      </c>
      <c r="G57" s="2">
        <v>0</v>
      </c>
      <c r="V57" s="1">
        <v>17</v>
      </c>
      <c r="W57">
        <f t="shared" si="8"/>
        <v>0.12512436559933282</v>
      </c>
      <c r="X57">
        <f t="shared" si="9"/>
        <v>0.56184172806434618</v>
      </c>
      <c r="Y57">
        <v>91488121</v>
      </c>
    </row>
    <row r="58" spans="1:25" x14ac:dyDescent="0.25">
      <c r="A58" s="1">
        <v>11</v>
      </c>
      <c r="B58">
        <v>2.3292774415169294E-2</v>
      </c>
      <c r="C58">
        <v>0.1</v>
      </c>
      <c r="D58">
        <v>0.3</v>
      </c>
      <c r="E58">
        <v>0.6</v>
      </c>
      <c r="F58" s="2">
        <v>0</v>
      </c>
      <c r="G58" s="2">
        <v>0</v>
      </c>
      <c r="V58" s="1">
        <v>18</v>
      </c>
      <c r="W58">
        <f t="shared" si="8"/>
        <v>4.011197384944247E-2</v>
      </c>
      <c r="X58">
        <f t="shared" si="9"/>
        <v>0.18011338906763624</v>
      </c>
      <c r="Y58">
        <v>189030922</v>
      </c>
    </row>
    <row r="59" spans="1:25" x14ac:dyDescent="0.25">
      <c r="A59" s="1">
        <v>12</v>
      </c>
      <c r="B59">
        <v>1.5077468066510925E-2</v>
      </c>
      <c r="C59">
        <v>0</v>
      </c>
      <c r="D59">
        <v>0.4</v>
      </c>
      <c r="E59">
        <v>0.6</v>
      </c>
      <c r="F59" s="2">
        <v>0</v>
      </c>
      <c r="G59" s="2">
        <v>0</v>
      </c>
      <c r="V59" s="1">
        <v>19</v>
      </c>
      <c r="W59">
        <f t="shared" si="8"/>
        <v>3.198696735683678E-2</v>
      </c>
      <c r="X59">
        <f t="shared" si="9"/>
        <v>0.14363473247193073</v>
      </c>
      <c r="Y59">
        <v>28332242</v>
      </c>
    </row>
    <row r="60" spans="1:25" x14ac:dyDescent="0.25">
      <c r="A60" s="1">
        <v>13</v>
      </c>
      <c r="B60">
        <v>7.1458613407698671E-3</v>
      </c>
      <c r="C60">
        <v>1</v>
      </c>
      <c r="D60" s="2">
        <v>0</v>
      </c>
      <c r="E60" s="2">
        <v>0</v>
      </c>
      <c r="F60" s="2">
        <v>0</v>
      </c>
      <c r="G60" s="2">
        <v>0</v>
      </c>
      <c r="V60" s="1">
        <v>20</v>
      </c>
      <c r="W60">
        <f t="shared" si="8"/>
        <v>1.1489973253947794</v>
      </c>
      <c r="X60">
        <f t="shared" si="9"/>
        <v>5.1593172872382178</v>
      </c>
      <c r="Y60">
        <v>141473963</v>
      </c>
    </row>
    <row r="61" spans="1:25" x14ac:dyDescent="0.25">
      <c r="A61" s="1">
        <v>14</v>
      </c>
      <c r="B61">
        <v>4.9826342500954596E-3</v>
      </c>
      <c r="C61">
        <v>0.5</v>
      </c>
      <c r="D61">
        <v>0.5</v>
      </c>
      <c r="E61" s="2">
        <v>0</v>
      </c>
      <c r="F61" s="2">
        <v>0</v>
      </c>
      <c r="G61" s="2">
        <v>0</v>
      </c>
      <c r="V61" s="1">
        <v>21</v>
      </c>
      <c r="W61">
        <f t="shared" si="8"/>
        <v>0.14028085839213825</v>
      </c>
      <c r="X61">
        <f t="shared" si="9"/>
        <v>0.62989986902932049</v>
      </c>
      <c r="Y61">
        <v>621972798</v>
      </c>
    </row>
    <row r="62" spans="1:25" x14ac:dyDescent="0.25">
      <c r="A62" s="1">
        <v>15</v>
      </c>
      <c r="B62">
        <v>3.996443398927087E-4</v>
      </c>
      <c r="C62">
        <v>1</v>
      </c>
      <c r="D62" s="2">
        <v>0</v>
      </c>
      <c r="E62" s="2">
        <v>0</v>
      </c>
      <c r="F62" s="2">
        <v>0</v>
      </c>
      <c r="G62" s="2">
        <v>0</v>
      </c>
      <c r="V62" s="1">
        <v>22</v>
      </c>
      <c r="W62">
        <f t="shared" si="8"/>
        <v>2.0176945016597951</v>
      </c>
      <c r="X62">
        <f t="shared" si="9"/>
        <v>9.0600072128978351</v>
      </c>
      <c r="Y62">
        <v>113055809</v>
      </c>
    </row>
    <row r="63" spans="1:25" x14ac:dyDescent="0.25">
      <c r="A63" s="1">
        <v>16</v>
      </c>
      <c r="B63">
        <v>1.802051332583729E-2</v>
      </c>
      <c r="C63">
        <v>0.2</v>
      </c>
      <c r="D63">
        <v>0.8</v>
      </c>
      <c r="E63" s="2">
        <v>0</v>
      </c>
      <c r="F63" s="2">
        <v>0</v>
      </c>
      <c r="G63" s="2">
        <v>0</v>
      </c>
      <c r="V63" s="1">
        <v>23</v>
      </c>
      <c r="W63">
        <f t="shared" si="8"/>
        <v>4.179353814561642</v>
      </c>
      <c r="X63">
        <f t="shared" si="9"/>
        <v>18.766456016928839</v>
      </c>
      <c r="Y63">
        <v>364789124</v>
      </c>
    </row>
    <row r="64" spans="1:25" x14ac:dyDescent="0.25">
      <c r="A64" s="1">
        <v>17</v>
      </c>
      <c r="B64">
        <v>3.3534516946849779E-3</v>
      </c>
      <c r="C64">
        <v>0</v>
      </c>
      <c r="D64">
        <v>1</v>
      </c>
      <c r="E64" s="2">
        <v>0</v>
      </c>
      <c r="F64" s="2">
        <v>0</v>
      </c>
      <c r="G64" s="2">
        <v>0</v>
      </c>
      <c r="V64" s="1">
        <v>24</v>
      </c>
      <c r="W64">
        <f t="shared" si="8"/>
        <v>0.18527684423113833</v>
      </c>
      <c r="X64">
        <f t="shared" si="9"/>
        <v>0.83194435897577801</v>
      </c>
      <c r="Y64">
        <v>489506877</v>
      </c>
    </row>
    <row r="65" spans="1:25" x14ac:dyDescent="0.25">
      <c r="A65" s="1">
        <v>18</v>
      </c>
      <c r="B65">
        <v>2.2212215389991164E-3</v>
      </c>
      <c r="C65">
        <v>1</v>
      </c>
      <c r="D65" s="2">
        <v>0</v>
      </c>
      <c r="E65" s="2">
        <v>0</v>
      </c>
      <c r="F65" s="2">
        <v>0</v>
      </c>
      <c r="G65" s="2">
        <v>0</v>
      </c>
      <c r="V65" s="1">
        <v>25</v>
      </c>
      <c r="W65">
        <f t="shared" si="8"/>
        <v>3.5998829886485442E-5</v>
      </c>
      <c r="X65">
        <f t="shared" si="9"/>
        <v>1.6186957759928815E-4</v>
      </c>
      <c r="Y65">
        <v>841344013</v>
      </c>
    </row>
    <row r="66" spans="1:25" x14ac:dyDescent="0.25">
      <c r="A66" s="1">
        <v>19</v>
      </c>
      <c r="B66">
        <v>2.6548143428047072E-4</v>
      </c>
      <c r="C66">
        <v>0.5</v>
      </c>
      <c r="D66">
        <v>0.5</v>
      </c>
      <c r="E66" s="2">
        <v>0</v>
      </c>
      <c r="F66" s="2">
        <v>0</v>
      </c>
      <c r="G66" s="2">
        <v>0</v>
      </c>
    </row>
    <row r="67" spans="1:25" x14ac:dyDescent="0.25">
      <c r="A67" s="1">
        <v>20</v>
      </c>
      <c r="B67">
        <v>4.7619055248041671E-2</v>
      </c>
      <c r="C67">
        <v>0</v>
      </c>
      <c r="D67">
        <v>0.1</v>
      </c>
      <c r="E67">
        <v>0.2</v>
      </c>
      <c r="F67">
        <v>0.7</v>
      </c>
      <c r="G67" s="2">
        <v>0</v>
      </c>
    </row>
    <row r="68" spans="1:25" x14ac:dyDescent="0.25">
      <c r="A68" s="1">
        <v>21</v>
      </c>
      <c r="B68">
        <v>2.5559660347294115E-2</v>
      </c>
      <c r="C68">
        <v>0</v>
      </c>
      <c r="D68">
        <v>0</v>
      </c>
      <c r="E68">
        <v>0</v>
      </c>
      <c r="F68">
        <v>1</v>
      </c>
      <c r="G68" s="2">
        <v>0</v>
      </c>
    </row>
    <row r="69" spans="1:25" x14ac:dyDescent="0.25">
      <c r="A69" s="1">
        <v>22</v>
      </c>
      <c r="B69">
        <v>6.6824164739161696E-2</v>
      </c>
      <c r="C69">
        <v>0</v>
      </c>
      <c r="D69">
        <v>0</v>
      </c>
      <c r="E69">
        <v>0.5</v>
      </c>
      <c r="F69">
        <v>0.5</v>
      </c>
      <c r="G69" s="2">
        <v>0</v>
      </c>
    </row>
    <row r="70" spans="1:25" x14ac:dyDescent="0.25">
      <c r="A70" s="1">
        <v>23</v>
      </c>
      <c r="B70">
        <v>6.6630804642201433E-2</v>
      </c>
      <c r="C70">
        <v>0</v>
      </c>
      <c r="D70">
        <v>0</v>
      </c>
      <c r="E70">
        <v>0.5</v>
      </c>
      <c r="F70">
        <v>0.5</v>
      </c>
      <c r="G70" s="2">
        <v>0</v>
      </c>
    </row>
    <row r="71" spans="1:25" x14ac:dyDescent="0.25">
      <c r="A71" s="1">
        <v>24</v>
      </c>
      <c r="B71">
        <v>5.6568390445071698E-2</v>
      </c>
      <c r="C71">
        <v>0</v>
      </c>
      <c r="D71">
        <v>0</v>
      </c>
      <c r="E71">
        <v>0.1</v>
      </c>
      <c r="F71">
        <v>0.7</v>
      </c>
      <c r="G71">
        <v>0.2</v>
      </c>
    </row>
    <row r="72" spans="1:25" x14ac:dyDescent="0.25">
      <c r="A72" s="1">
        <v>25</v>
      </c>
      <c r="B72">
        <v>8.8746921762449809E-6</v>
      </c>
      <c r="C72">
        <v>0</v>
      </c>
      <c r="D72">
        <v>0</v>
      </c>
      <c r="E72">
        <v>0.1</v>
      </c>
      <c r="F72">
        <v>0.4</v>
      </c>
      <c r="G72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72"/>
  <sheetViews>
    <sheetView zoomScale="75" zoomScaleNormal="75" workbookViewId="0">
      <selection activeCell="M2" sqref="M2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  <col min="27" max="27" width="13.7109375" bestFit="1" customWidth="1"/>
  </cols>
  <sheetData>
    <row r="1" spans="1:27" x14ac:dyDescent="0.25">
      <c r="A1" t="s">
        <v>0</v>
      </c>
      <c r="B1" t="s">
        <v>97</v>
      </c>
      <c r="C1" t="s">
        <v>98</v>
      </c>
      <c r="J1" t="s">
        <v>172</v>
      </c>
      <c r="K1">
        <f>SUM(K6:K30)</f>
        <v>1330.4435658920902</v>
      </c>
    </row>
    <row r="2" spans="1:27" x14ac:dyDescent="0.25">
      <c r="A2" t="s">
        <v>2</v>
      </c>
      <c r="B2">
        <v>106</v>
      </c>
      <c r="J2" t="s">
        <v>173</v>
      </c>
      <c r="K2">
        <f>(K1*5.7)/0.00000002</f>
        <v>379176416279.24573</v>
      </c>
      <c r="L2" t="s">
        <v>174</v>
      </c>
      <c r="M2" s="12">
        <f>SUM(W6:W30)</f>
        <v>14537800</v>
      </c>
    </row>
    <row r="3" spans="1:27" x14ac:dyDescent="0.25">
      <c r="A3" t="s">
        <v>3</v>
      </c>
      <c r="B3">
        <v>1800</v>
      </c>
      <c r="D3" t="s">
        <v>171</v>
      </c>
      <c r="E3">
        <f>(B3*5.7)/0.00000002</f>
        <v>513000000000</v>
      </c>
    </row>
    <row r="4" spans="1:27" x14ac:dyDescent="0.25">
      <c r="C4" t="s">
        <v>4</v>
      </c>
      <c r="J4" t="s">
        <v>5</v>
      </c>
      <c r="W4" t="s">
        <v>6</v>
      </c>
    </row>
    <row r="5" spans="1:27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V5" s="1" t="s">
        <v>7</v>
      </c>
      <c r="W5" t="s">
        <v>15</v>
      </c>
      <c r="X5" t="s">
        <v>16</v>
      </c>
      <c r="AA5" t="s">
        <v>142</v>
      </c>
    </row>
    <row r="6" spans="1:27" x14ac:dyDescent="0.25">
      <c r="A6" s="1">
        <v>1</v>
      </c>
      <c r="B6">
        <v>0.29398900266388267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529.18020479498875</v>
      </c>
      <c r="J6">
        <f>($H6*J$37)</f>
        <v>138.04442775779356</v>
      </c>
      <c r="K6">
        <f t="shared" ref="K6:K21" si="0">($H6*K$37)</f>
        <v>391.13577703719517</v>
      </c>
      <c r="V6" s="1">
        <v>1</v>
      </c>
      <c r="W6">
        <f t="shared" ref="W6:X30" si="1">ROUND(((J6/J$34)*1000000),0)</f>
        <v>4273953</v>
      </c>
      <c r="X6">
        <f t="shared" si="1"/>
        <v>2345595</v>
      </c>
      <c r="AA6" s="10">
        <v>3.144871298692343E-4</v>
      </c>
    </row>
    <row r="7" spans="1:27" x14ac:dyDescent="0.25">
      <c r="A7" s="1">
        <v>2</v>
      </c>
      <c r="B7">
        <v>0.18205456835030054</v>
      </c>
      <c r="C7">
        <v>0</v>
      </c>
      <c r="D7">
        <v>1</v>
      </c>
      <c r="E7" s="2">
        <v>0</v>
      </c>
      <c r="F7" s="2">
        <v>0</v>
      </c>
      <c r="G7" s="2">
        <v>0</v>
      </c>
      <c r="H7">
        <f t="shared" ref="H7:H30" si="2">(B7*$B$3)</f>
        <v>327.69822303054099</v>
      </c>
      <c r="J7">
        <f t="shared" ref="J7:K30" si="3">($H7*J$37)</f>
        <v>85.484893927621883</v>
      </c>
      <c r="K7">
        <f t="shared" si="0"/>
        <v>242.21332910291909</v>
      </c>
      <c r="V7" s="1">
        <v>2</v>
      </c>
      <c r="W7">
        <f t="shared" si="1"/>
        <v>2646673</v>
      </c>
      <c r="X7">
        <f t="shared" si="1"/>
        <v>1452525</v>
      </c>
      <c r="AA7" s="10">
        <v>4.3660556750341721E-4</v>
      </c>
    </row>
    <row r="8" spans="1:27" x14ac:dyDescent="0.25">
      <c r="A8" s="1">
        <v>3</v>
      </c>
      <c r="B8">
        <v>2.9222483136440418E-2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52.600469645592753</v>
      </c>
      <c r="J8">
        <f t="shared" si="3"/>
        <v>13.721604977325494</v>
      </c>
      <c r="K8">
        <f t="shared" si="0"/>
        <v>38.878864668267255</v>
      </c>
      <c r="V8" s="1">
        <v>3</v>
      </c>
      <c r="W8">
        <f t="shared" si="1"/>
        <v>424831</v>
      </c>
      <c r="X8">
        <f t="shared" si="1"/>
        <v>233152</v>
      </c>
      <c r="AA8" s="10">
        <v>6.2366977147774145E-5</v>
      </c>
    </row>
    <row r="9" spans="1:27" x14ac:dyDescent="0.25">
      <c r="A9" s="1">
        <v>4</v>
      </c>
      <c r="B9">
        <v>1.0404130606035027E-2</v>
      </c>
      <c r="C9">
        <v>0</v>
      </c>
      <c r="D9">
        <v>0</v>
      </c>
      <c r="E9">
        <v>0</v>
      </c>
      <c r="F9">
        <v>1</v>
      </c>
      <c r="G9" s="2">
        <v>0</v>
      </c>
      <c r="H9">
        <f t="shared" si="2"/>
        <v>18.72743509086305</v>
      </c>
      <c r="J9">
        <f t="shared" si="3"/>
        <v>4.8853264673627761</v>
      </c>
      <c r="K9">
        <f t="shared" si="0"/>
        <v>13.842108623500273</v>
      </c>
      <c r="V9" s="1">
        <v>4</v>
      </c>
      <c r="W9">
        <f t="shared" si="1"/>
        <v>151253</v>
      </c>
      <c r="X9">
        <f t="shared" si="1"/>
        <v>83009</v>
      </c>
      <c r="AA9" s="10">
        <v>1.6080572002860295E-5</v>
      </c>
    </row>
    <row r="10" spans="1:27" x14ac:dyDescent="0.25">
      <c r="A10" s="1">
        <v>5</v>
      </c>
      <c r="B10">
        <v>5.7159065341249236E-5</v>
      </c>
      <c r="C10">
        <v>0</v>
      </c>
      <c r="D10">
        <v>0</v>
      </c>
      <c r="E10">
        <v>0</v>
      </c>
      <c r="F10">
        <v>1</v>
      </c>
      <c r="G10" s="2">
        <v>0</v>
      </c>
      <c r="H10">
        <f t="shared" si="2"/>
        <v>0.10288631761424863</v>
      </c>
      <c r="J10">
        <f t="shared" si="3"/>
        <v>2.6839406898578017E-2</v>
      </c>
      <c r="K10">
        <f t="shared" si="0"/>
        <v>7.6046910715670601E-2</v>
      </c>
      <c r="V10" s="1">
        <v>5</v>
      </c>
      <c r="W10">
        <f t="shared" si="1"/>
        <v>831</v>
      </c>
      <c r="X10">
        <f t="shared" si="1"/>
        <v>456</v>
      </c>
      <c r="AA10" s="10">
        <v>8.4707601233516569E-8</v>
      </c>
    </row>
    <row r="11" spans="1:27" x14ac:dyDescent="0.25">
      <c r="A11" s="1">
        <v>6</v>
      </c>
      <c r="B11">
        <v>3.4791465012032771E-2</v>
      </c>
      <c r="C11">
        <v>0</v>
      </c>
      <c r="D11">
        <v>0</v>
      </c>
      <c r="E11">
        <v>1</v>
      </c>
      <c r="F11" s="2">
        <v>0</v>
      </c>
      <c r="G11" s="2">
        <v>0</v>
      </c>
      <c r="H11">
        <f t="shared" si="2"/>
        <v>62.624637021658991</v>
      </c>
      <c r="J11">
        <f t="shared" si="3"/>
        <v>16.336556248440221</v>
      </c>
      <c r="K11">
        <f t="shared" si="0"/>
        <v>46.288080773218766</v>
      </c>
      <c r="V11" s="1">
        <v>6</v>
      </c>
      <c r="W11">
        <f t="shared" si="1"/>
        <v>505791</v>
      </c>
      <c r="X11">
        <f t="shared" si="1"/>
        <v>277584</v>
      </c>
      <c r="AA11" s="10">
        <v>2.9436775471496405E-5</v>
      </c>
    </row>
    <row r="12" spans="1:27" x14ac:dyDescent="0.25">
      <c r="A12" s="1">
        <v>7</v>
      </c>
      <c r="B12">
        <v>3.4791465012032771E-2</v>
      </c>
      <c r="C12">
        <v>0</v>
      </c>
      <c r="D12">
        <v>0</v>
      </c>
      <c r="E12">
        <v>0</v>
      </c>
      <c r="F12">
        <v>1</v>
      </c>
      <c r="G12" s="2">
        <v>0</v>
      </c>
      <c r="H12">
        <f t="shared" si="2"/>
        <v>62.624637021658991</v>
      </c>
      <c r="J12">
        <f t="shared" si="3"/>
        <v>16.336556248440221</v>
      </c>
      <c r="K12">
        <f t="shared" si="0"/>
        <v>46.288080773218766</v>
      </c>
      <c r="V12" s="1">
        <v>7</v>
      </c>
      <c r="W12">
        <f t="shared" si="1"/>
        <v>505791</v>
      </c>
      <c r="X12">
        <f t="shared" si="1"/>
        <v>277584</v>
      </c>
      <c r="AA12" s="10">
        <v>3.3479271529092568E-5</v>
      </c>
    </row>
    <row r="13" spans="1:27" x14ac:dyDescent="0.25">
      <c r="A13" s="1">
        <v>8</v>
      </c>
      <c r="B13">
        <v>1.7395732506016386E-2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>
        <f t="shared" si="2"/>
        <v>31.312318510829495</v>
      </c>
      <c r="J13">
        <f t="shared" si="3"/>
        <v>8.1682781242201106</v>
      </c>
      <c r="K13">
        <f t="shared" si="0"/>
        <v>23.144040386609383</v>
      </c>
      <c r="V13" s="1">
        <v>8</v>
      </c>
      <c r="W13">
        <f t="shared" si="1"/>
        <v>252896</v>
      </c>
      <c r="X13">
        <f t="shared" si="1"/>
        <v>138792</v>
      </c>
      <c r="AA13" s="10">
        <v>3.9560925029863032E-6</v>
      </c>
    </row>
    <row r="14" spans="1:27" x14ac:dyDescent="0.25">
      <c r="A14" s="1">
        <v>9</v>
      </c>
      <c r="B14">
        <v>2.6827563988022069E-2</v>
      </c>
      <c r="C14">
        <v>0</v>
      </c>
      <c r="D14">
        <v>1</v>
      </c>
      <c r="E14" s="2">
        <v>0</v>
      </c>
      <c r="F14" s="2">
        <v>0</v>
      </c>
      <c r="G14" s="2">
        <v>0</v>
      </c>
      <c r="H14">
        <f t="shared" si="2"/>
        <v>48.289615178439725</v>
      </c>
      <c r="J14">
        <f t="shared" si="3"/>
        <v>12.597055282017422</v>
      </c>
      <c r="K14">
        <f t="shared" si="0"/>
        <v>35.692559896422303</v>
      </c>
      <c r="V14" s="1">
        <v>9</v>
      </c>
      <c r="W14">
        <f t="shared" si="1"/>
        <v>390014</v>
      </c>
      <c r="X14">
        <f t="shared" si="1"/>
        <v>214044</v>
      </c>
      <c r="AA14" s="10">
        <v>1.1944262452433251E-5</v>
      </c>
    </row>
    <row r="15" spans="1:27" x14ac:dyDescent="0.25">
      <c r="A15" s="1">
        <v>10</v>
      </c>
      <c r="B15">
        <v>5.2187197518049157E-2</v>
      </c>
      <c r="C15">
        <v>0</v>
      </c>
      <c r="D15">
        <v>0</v>
      </c>
      <c r="E15">
        <v>1</v>
      </c>
      <c r="F15" s="2">
        <v>0</v>
      </c>
      <c r="G15" s="2">
        <v>0</v>
      </c>
      <c r="H15">
        <f t="shared" si="2"/>
        <v>93.936955532488483</v>
      </c>
      <c r="J15">
        <f t="shared" si="3"/>
        <v>24.50483437266033</v>
      </c>
      <c r="K15">
        <f t="shared" si="0"/>
        <v>69.432121159828142</v>
      </c>
      <c r="V15" s="1">
        <v>10</v>
      </c>
      <c r="W15">
        <f t="shared" si="1"/>
        <v>758687</v>
      </c>
      <c r="X15">
        <f t="shared" si="1"/>
        <v>416376</v>
      </c>
      <c r="AA15" s="10">
        <v>5.7764621508433922E-5</v>
      </c>
    </row>
    <row r="16" spans="1:27" x14ac:dyDescent="0.25">
      <c r="A16" s="1">
        <v>11</v>
      </c>
      <c r="B16">
        <v>2.174466563252048E-2</v>
      </c>
      <c r="C16">
        <v>0</v>
      </c>
      <c r="D16">
        <v>0</v>
      </c>
      <c r="E16">
        <v>1</v>
      </c>
      <c r="F16" s="2">
        <v>0</v>
      </c>
      <c r="G16" s="2">
        <v>0</v>
      </c>
      <c r="H16">
        <f t="shared" si="2"/>
        <v>39.140398138536867</v>
      </c>
      <c r="J16">
        <f t="shared" si="3"/>
        <v>10.210347655275138</v>
      </c>
      <c r="K16">
        <f t="shared" si="0"/>
        <v>28.930050483261727</v>
      </c>
      <c r="V16" s="1">
        <v>11</v>
      </c>
      <c r="W16">
        <f t="shared" si="1"/>
        <v>316120</v>
      </c>
      <c r="X16">
        <f t="shared" si="1"/>
        <v>173490</v>
      </c>
      <c r="AA16" s="10">
        <v>2.4310814758013518E-5</v>
      </c>
    </row>
    <row r="17" spans="1:27" x14ac:dyDescent="0.25">
      <c r="A17" s="1">
        <v>12</v>
      </c>
      <c r="B17">
        <v>1.0119953914001853E-2</v>
      </c>
      <c r="C17">
        <v>0</v>
      </c>
      <c r="D17">
        <v>0</v>
      </c>
      <c r="E17">
        <v>1</v>
      </c>
      <c r="F17" s="2">
        <v>0</v>
      </c>
      <c r="G17" s="2">
        <v>0</v>
      </c>
      <c r="H17">
        <f t="shared" si="2"/>
        <v>18.215917045203334</v>
      </c>
      <c r="J17">
        <f t="shared" si="3"/>
        <v>4.7518894731950958</v>
      </c>
      <c r="K17">
        <f t="shared" si="0"/>
        <v>13.464027572008236</v>
      </c>
      <c r="V17" s="1">
        <v>12</v>
      </c>
      <c r="W17">
        <f t="shared" si="1"/>
        <v>147122</v>
      </c>
      <c r="X17">
        <f t="shared" si="1"/>
        <v>80742</v>
      </c>
      <c r="AA17" s="10">
        <v>9.5238063122271253E-6</v>
      </c>
    </row>
    <row r="18" spans="1:27" x14ac:dyDescent="0.25">
      <c r="A18" s="1">
        <v>13</v>
      </c>
      <c r="B18">
        <v>8.6978662530081921E-2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156.56159255414747</v>
      </c>
      <c r="J18">
        <f t="shared" si="3"/>
        <v>40.841390621100551</v>
      </c>
      <c r="K18">
        <f t="shared" si="0"/>
        <v>115.72020193304691</v>
      </c>
      <c r="V18" s="1">
        <v>13</v>
      </c>
      <c r="W18">
        <f t="shared" si="1"/>
        <v>1264478</v>
      </c>
      <c r="X18">
        <f t="shared" si="1"/>
        <v>693960</v>
      </c>
      <c r="AA18" s="10">
        <v>2.2641130379167358E-5</v>
      </c>
    </row>
    <row r="19" spans="1:27" x14ac:dyDescent="0.25">
      <c r="A19" s="1">
        <v>14</v>
      </c>
      <c r="B19">
        <v>2.6529563490752965E-2</v>
      </c>
      <c r="C19">
        <v>0</v>
      </c>
      <c r="D19">
        <v>1</v>
      </c>
      <c r="E19" s="2">
        <v>0</v>
      </c>
      <c r="F19" s="2">
        <v>0</v>
      </c>
      <c r="G19" s="2">
        <v>0</v>
      </c>
      <c r="H19">
        <f t="shared" si="2"/>
        <v>47.753214283355334</v>
      </c>
      <c r="J19">
        <f t="shared" si="3"/>
        <v>12.457127231157356</v>
      </c>
      <c r="K19">
        <f t="shared" si="0"/>
        <v>35.296087052197976</v>
      </c>
      <c r="V19" s="1">
        <v>14</v>
      </c>
      <c r="W19">
        <f t="shared" si="1"/>
        <v>385681</v>
      </c>
      <c r="X19">
        <f t="shared" si="1"/>
        <v>211666</v>
      </c>
      <c r="AA19" s="10">
        <v>3.9615973924850739E-5</v>
      </c>
    </row>
    <row r="20" spans="1:27" x14ac:dyDescent="0.25">
      <c r="A20" s="1">
        <v>15</v>
      </c>
      <c r="B20">
        <v>5.2187197518049157E-2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93.936955532488483</v>
      </c>
      <c r="J20">
        <f t="shared" si="3"/>
        <v>24.50483437266033</v>
      </c>
      <c r="K20">
        <f t="shared" si="0"/>
        <v>69.432121159828142</v>
      </c>
      <c r="V20" s="1">
        <v>15</v>
      </c>
      <c r="W20">
        <f t="shared" si="1"/>
        <v>758687</v>
      </c>
      <c r="X20">
        <f t="shared" si="1"/>
        <v>416376</v>
      </c>
      <c r="AA20" s="10">
        <v>8.0128502805371824E-6</v>
      </c>
    </row>
    <row r="21" spans="1:27" x14ac:dyDescent="0.25">
      <c r="A21" s="1">
        <v>16</v>
      </c>
      <c r="B21">
        <v>4.3489331265040961E-2</v>
      </c>
      <c r="C21">
        <v>0</v>
      </c>
      <c r="D21">
        <v>1</v>
      </c>
      <c r="E21" s="2">
        <v>0</v>
      </c>
      <c r="F21" s="2">
        <v>0</v>
      </c>
      <c r="G21" s="2">
        <v>0</v>
      </c>
      <c r="H21">
        <f t="shared" si="2"/>
        <v>78.280796277073733</v>
      </c>
      <c r="J21">
        <f t="shared" si="3"/>
        <v>20.420695310550276</v>
      </c>
      <c r="K21">
        <f t="shared" si="0"/>
        <v>57.860100966523454</v>
      </c>
      <c r="V21" s="1">
        <v>16</v>
      </c>
      <c r="W21">
        <f t="shared" si="1"/>
        <v>632239</v>
      </c>
      <c r="X21">
        <f t="shared" si="1"/>
        <v>346980</v>
      </c>
      <c r="AA21" s="10">
        <v>4.4890613092539338E-6</v>
      </c>
    </row>
    <row r="22" spans="1:27" x14ac:dyDescent="0.25">
      <c r="A22" s="1">
        <v>17</v>
      </c>
      <c r="B22">
        <v>2.2508272909840545E-3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4.0514891237712982</v>
      </c>
      <c r="J22">
        <f t="shared" si="3"/>
        <v>1.0568904365472396</v>
      </c>
      <c r="K22">
        <f t="shared" si="3"/>
        <v>2.9945986872240584</v>
      </c>
      <c r="V22" s="1">
        <v>17</v>
      </c>
      <c r="W22">
        <f t="shared" si="1"/>
        <v>32722</v>
      </c>
      <c r="X22">
        <f t="shared" si="1"/>
        <v>17958</v>
      </c>
      <c r="AA22" s="10">
        <v>1.6806516829376781E-6</v>
      </c>
    </row>
    <row r="23" spans="1:27" x14ac:dyDescent="0.25">
      <c r="A23" s="1">
        <v>18</v>
      </c>
      <c r="B23">
        <v>4.3489331265040961E-2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78.280796277073733</v>
      </c>
      <c r="J23">
        <f t="shared" si="3"/>
        <v>20.420695310550276</v>
      </c>
      <c r="K23">
        <f t="shared" si="3"/>
        <v>57.860100966523454</v>
      </c>
      <c r="V23" s="1">
        <v>18</v>
      </c>
      <c r="W23">
        <f t="shared" si="1"/>
        <v>632239</v>
      </c>
      <c r="X23">
        <f t="shared" si="1"/>
        <v>346980</v>
      </c>
      <c r="AA23" s="10">
        <v>6.702850027421471E-5</v>
      </c>
    </row>
    <row r="24" spans="1:27" x14ac:dyDescent="0.25">
      <c r="A24" s="1">
        <v>19</v>
      </c>
      <c r="B24">
        <v>8.6978662530081937E-4</v>
      </c>
      <c r="C24">
        <v>0</v>
      </c>
      <c r="D24">
        <v>1</v>
      </c>
      <c r="E24" s="2">
        <v>0</v>
      </c>
      <c r="F24" s="2">
        <v>0</v>
      </c>
      <c r="G24" s="2">
        <v>0</v>
      </c>
      <c r="H24">
        <f t="shared" si="2"/>
        <v>1.5656159255414748</v>
      </c>
      <c r="J24">
        <f t="shared" si="3"/>
        <v>0.40841390621100554</v>
      </c>
      <c r="K24">
        <f t="shared" si="3"/>
        <v>1.1572020193304691</v>
      </c>
      <c r="V24" s="1">
        <v>19</v>
      </c>
      <c r="W24">
        <f t="shared" si="1"/>
        <v>12645</v>
      </c>
      <c r="X24">
        <f t="shared" si="1"/>
        <v>6940</v>
      </c>
      <c r="AA24" s="10">
        <v>2.0104826101974038E-7</v>
      </c>
    </row>
    <row r="25" spans="1:27" x14ac:dyDescent="0.25">
      <c r="A25" s="1">
        <v>20</v>
      </c>
      <c r="B25">
        <v>4.0553013525700875E-4</v>
      </c>
      <c r="C25">
        <v>0</v>
      </c>
      <c r="D25">
        <v>0</v>
      </c>
      <c r="E25">
        <v>0</v>
      </c>
      <c r="F25">
        <v>1</v>
      </c>
      <c r="G25" s="2">
        <v>0</v>
      </c>
      <c r="H25">
        <f t="shared" si="2"/>
        <v>0.72995424346261573</v>
      </c>
      <c r="J25">
        <f t="shared" si="3"/>
        <v>0.19041928423457943</v>
      </c>
      <c r="K25">
        <f t="shared" si="3"/>
        <v>0.53953495922803629</v>
      </c>
      <c r="V25" s="1">
        <v>20</v>
      </c>
      <c r="W25">
        <f t="shared" si="1"/>
        <v>5896</v>
      </c>
      <c r="X25">
        <f t="shared" si="1"/>
        <v>3236</v>
      </c>
      <c r="AA25" s="10">
        <v>4.6844693773260488E-7</v>
      </c>
    </row>
    <row r="26" spans="1:27" x14ac:dyDescent="0.25">
      <c r="A26" s="1">
        <v>21</v>
      </c>
      <c r="B26">
        <v>2.0710848059740899E-4</v>
      </c>
      <c r="C26">
        <v>0</v>
      </c>
      <c r="D26">
        <v>0</v>
      </c>
      <c r="E26">
        <v>0</v>
      </c>
      <c r="F26">
        <v>1</v>
      </c>
      <c r="G26" s="2">
        <v>0</v>
      </c>
      <c r="H26">
        <f t="shared" si="2"/>
        <v>0.37279526507533617</v>
      </c>
      <c r="J26">
        <f t="shared" si="3"/>
        <v>9.7249119622826619E-2</v>
      </c>
      <c r="K26">
        <f t="shared" si="3"/>
        <v>0.27554614545250955</v>
      </c>
      <c r="V26" s="1">
        <v>21</v>
      </c>
      <c r="W26">
        <f t="shared" si="1"/>
        <v>3011</v>
      </c>
      <c r="X26">
        <f t="shared" si="1"/>
        <v>1652</v>
      </c>
      <c r="AA26" s="10">
        <v>1.0535852995188476E-6</v>
      </c>
    </row>
    <row r="27" spans="1:27" x14ac:dyDescent="0.25">
      <c r="A27" s="1">
        <v>22</v>
      </c>
      <c r="B27">
        <v>8.619596273445055E-3</v>
      </c>
      <c r="C27">
        <v>0</v>
      </c>
      <c r="D27">
        <v>0</v>
      </c>
      <c r="E27">
        <v>0</v>
      </c>
      <c r="F27">
        <v>1</v>
      </c>
      <c r="G27" s="2">
        <v>0</v>
      </c>
      <c r="H27">
        <f t="shared" si="2"/>
        <v>15.515273292201099</v>
      </c>
      <c r="J27">
        <f t="shared" si="3"/>
        <v>4.0473868896086893</v>
      </c>
      <c r="K27">
        <f t="shared" si="3"/>
        <v>11.467886402592409</v>
      </c>
      <c r="V27" s="1">
        <v>22</v>
      </c>
      <c r="W27">
        <f t="shared" si="1"/>
        <v>125310</v>
      </c>
      <c r="X27">
        <f t="shared" si="1"/>
        <v>68772</v>
      </c>
      <c r="AA27" s="10">
        <v>7.9811101389141432E-6</v>
      </c>
    </row>
    <row r="28" spans="1:27" x14ac:dyDescent="0.25">
      <c r="A28" s="1">
        <v>23</v>
      </c>
      <c r="B28">
        <v>1.7347723890410126E-3</v>
      </c>
      <c r="C28">
        <v>0</v>
      </c>
      <c r="D28">
        <v>0</v>
      </c>
      <c r="E28">
        <v>0</v>
      </c>
      <c r="F28">
        <v>1</v>
      </c>
      <c r="G28" s="2">
        <v>0</v>
      </c>
      <c r="H28">
        <f t="shared" si="2"/>
        <v>3.1225903002738229</v>
      </c>
      <c r="J28">
        <f t="shared" si="3"/>
        <v>0.81457353698695778</v>
      </c>
      <c r="K28">
        <f t="shared" si="3"/>
        <v>2.3080167632868651</v>
      </c>
      <c r="V28" s="1">
        <v>23</v>
      </c>
      <c r="W28">
        <f t="shared" si="1"/>
        <v>25220</v>
      </c>
      <c r="X28">
        <f t="shared" si="1"/>
        <v>13841</v>
      </c>
      <c r="AA28" s="10">
        <v>5.1907855602940962E-6</v>
      </c>
    </row>
    <row r="29" spans="1:27" x14ac:dyDescent="0.25">
      <c r="A29" s="1">
        <v>24</v>
      </c>
      <c r="B29">
        <v>8.6978662530081928E-3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2"/>
        <v>15.656159255414748</v>
      </c>
      <c r="J29">
        <f t="shared" si="3"/>
        <v>4.0841390621100553</v>
      </c>
      <c r="K29">
        <f t="shared" si="3"/>
        <v>11.572020193304692</v>
      </c>
      <c r="V29" s="1">
        <v>24</v>
      </c>
      <c r="W29">
        <f t="shared" si="1"/>
        <v>126448</v>
      </c>
      <c r="X29">
        <f t="shared" si="1"/>
        <v>69396</v>
      </c>
      <c r="AA29" s="10">
        <v>3.488327370617903E-5</v>
      </c>
    </row>
    <row r="30" spans="1:27" x14ac:dyDescent="0.25">
      <c r="A30" s="1">
        <v>25</v>
      </c>
      <c r="B30">
        <v>1.0955039078725049E-2</v>
      </c>
      <c r="C30">
        <v>0</v>
      </c>
      <c r="D30">
        <v>0</v>
      </c>
      <c r="E30">
        <v>0</v>
      </c>
      <c r="F30">
        <v>0</v>
      </c>
      <c r="G30">
        <v>1</v>
      </c>
      <c r="H30">
        <f t="shared" si="2"/>
        <v>19.719070341705088</v>
      </c>
      <c r="J30">
        <f t="shared" si="3"/>
        <v>5.1440090853189364</v>
      </c>
      <c r="K30">
        <f t="shared" si="3"/>
        <v>14.575061256386149</v>
      </c>
      <c r="V30" s="1">
        <v>25</v>
      </c>
      <c r="W30">
        <f t="shared" si="1"/>
        <v>159262</v>
      </c>
      <c r="X30">
        <f t="shared" si="1"/>
        <v>87405</v>
      </c>
      <c r="AA30" s="10">
        <v>7.5745700222560681E-5</v>
      </c>
    </row>
    <row r="32" spans="1:27" x14ac:dyDescent="0.25">
      <c r="I32" t="s">
        <v>25</v>
      </c>
      <c r="J32">
        <v>1</v>
      </c>
      <c r="K32">
        <v>4</v>
      </c>
      <c r="V32" s="1" t="s">
        <v>26</v>
      </c>
      <c r="W32">
        <f>ROUND((274*(J$34*$O$42)),0)</f>
        <v>221</v>
      </c>
      <c r="X32">
        <f>ROUND((274*(K$34*$O$42)),0)</f>
        <v>1142</v>
      </c>
    </row>
    <row r="33" spans="1:25" x14ac:dyDescent="0.25">
      <c r="I33" t="s">
        <v>27</v>
      </c>
      <c r="J33">
        <f>($I$42*(1-(EXP(-$J$42*(J32-$K$42)))))</f>
        <v>76.078221481394422</v>
      </c>
      <c r="K33">
        <f t="shared" ref="K33" si="4">($I$42*(1-(EXP(-$J$42*(K32-$K$42)))))</f>
        <v>125.1083266150671</v>
      </c>
      <c r="V33" s="1" t="s">
        <v>28</v>
      </c>
      <c r="W33">
        <f>ROUND((726*(J$34*$O$42)),0)</f>
        <v>586</v>
      </c>
      <c r="X33">
        <f>ROUND((726*(K$34*$O$42)),0)</f>
        <v>3027</v>
      </c>
    </row>
    <row r="34" spans="1:25" x14ac:dyDescent="0.25">
      <c r="I34" t="s">
        <v>29</v>
      </c>
      <c r="J34">
        <f>($L$42*(J33^$M$42))</f>
        <v>32.299005843784386</v>
      </c>
      <c r="K34">
        <f t="shared" ref="K34" si="5">($L$42*(K33^$M$42))</f>
        <v>166.753326373047</v>
      </c>
      <c r="V34" t="s">
        <v>30</v>
      </c>
      <c r="W34">
        <f>SUM(W32:W33)</f>
        <v>807</v>
      </c>
      <c r="X34">
        <f>SUM(X32:X33)</f>
        <v>4169</v>
      </c>
    </row>
    <row r="35" spans="1:25" x14ac:dyDescent="0.25">
      <c r="H35">
        <v>100</v>
      </c>
      <c r="I35" t="s">
        <v>31</v>
      </c>
      <c r="J35">
        <f>($H$35*(EXP(-$N$42*J32)))</f>
        <v>81.873075307798189</v>
      </c>
      <c r="K35">
        <f t="shared" ref="K35" si="6">($H$35*(EXP(-$N$42*K32)))</f>
        <v>44.932896411722155</v>
      </c>
    </row>
    <row r="36" spans="1:25" x14ac:dyDescent="0.25">
      <c r="I36" t="s">
        <v>32</v>
      </c>
      <c r="J36">
        <f>(J34*J35)</f>
        <v>2644.4189378151727</v>
      </c>
      <c r="K36">
        <f t="shared" ref="K36" si="7">(K34*K35)</f>
        <v>7492.7099402302174</v>
      </c>
      <c r="L36" t="s">
        <v>33</v>
      </c>
      <c r="M36">
        <f>SUM(J36:K36)</f>
        <v>10137.128878045391</v>
      </c>
      <c r="W36">
        <f>SUM(W6:W30)*W33</f>
        <v>8519150800</v>
      </c>
      <c r="X36">
        <f>SUM(X6:X30)*X33</f>
        <v>24150952797</v>
      </c>
    </row>
    <row r="37" spans="1:25" x14ac:dyDescent="0.25">
      <c r="I37" t="s">
        <v>34</v>
      </c>
      <c r="J37">
        <f>(J36/$M$36)</f>
        <v>0.26086468561550552</v>
      </c>
      <c r="K37">
        <f>(K36/$M$36)</f>
        <v>0.73913531438449442</v>
      </c>
    </row>
    <row r="38" spans="1:25" x14ac:dyDescent="0.25">
      <c r="X38">
        <f>(SUM(X32:X33)-SUM(W32:W33))/(365*3)</f>
        <v>3.0703196347031962</v>
      </c>
    </row>
    <row r="40" spans="1:25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 s="1">
        <v>0</v>
      </c>
      <c r="W40">
        <v>0</v>
      </c>
      <c r="X40">
        <v>0</v>
      </c>
      <c r="Y40">
        <v>145443377</v>
      </c>
    </row>
    <row r="41" spans="1:25" x14ac:dyDescent="0.25">
      <c r="I41" s="3" t="s">
        <v>101</v>
      </c>
      <c r="J41" s="3"/>
      <c r="K41" s="3" t="s">
        <v>43</v>
      </c>
      <c r="L41" s="3" t="s">
        <v>88</v>
      </c>
      <c r="M41" s="3" t="s">
        <v>88</v>
      </c>
      <c r="N41" s="3" t="s">
        <v>45</v>
      </c>
      <c r="O41" s="3" t="s">
        <v>46</v>
      </c>
      <c r="V41" s="1">
        <v>1</v>
      </c>
      <c r="W41">
        <f>W6*807/Y41</f>
        <v>26.559461781498339</v>
      </c>
      <c r="X41">
        <f>X6*4169/Y41</f>
        <v>75.301029802474119</v>
      </c>
      <c r="Y41" s="11">
        <v>129862574</v>
      </c>
    </row>
    <row r="42" spans="1:25" x14ac:dyDescent="0.25">
      <c r="I42">
        <v>130</v>
      </c>
      <c r="J42">
        <v>0.8</v>
      </c>
      <c r="K42">
        <v>-0.1</v>
      </c>
      <c r="L42">
        <v>2.0000000000000002E-5</v>
      </c>
      <c r="M42">
        <v>3.3</v>
      </c>
      <c r="N42">
        <v>0.2</v>
      </c>
      <c r="O42">
        <v>2.5000000000000001E-2</v>
      </c>
      <c r="V42" s="1">
        <v>2</v>
      </c>
      <c r="W42">
        <f t="shared" ref="W42:W65" si="8">W7*807/Y42</f>
        <v>7.324498003150933</v>
      </c>
      <c r="X42">
        <f t="shared" ref="X42:X65" si="9">X7*4169/Y42</f>
        <v>20.76632058914219</v>
      </c>
      <c r="Y42">
        <v>291605665</v>
      </c>
    </row>
    <row r="43" spans="1:25" x14ac:dyDescent="0.25">
      <c r="V43" s="1">
        <v>3</v>
      </c>
      <c r="W43">
        <f t="shared" si="8"/>
        <v>1.3197797862091325</v>
      </c>
      <c r="X43">
        <f t="shared" si="9"/>
        <v>3.741819020351584</v>
      </c>
      <c r="Y43">
        <v>259769562</v>
      </c>
    </row>
    <row r="44" spans="1:25" x14ac:dyDescent="0.25">
      <c r="V44" s="1">
        <v>4</v>
      </c>
      <c r="W44">
        <f t="shared" si="8"/>
        <v>0.64836177347500201</v>
      </c>
      <c r="X44">
        <f t="shared" si="9"/>
        <v>1.8382177127592612</v>
      </c>
      <c r="Y44">
        <v>188260900</v>
      </c>
    </row>
    <row r="45" spans="1:25" x14ac:dyDescent="0.25">
      <c r="A45" s="1" t="s">
        <v>161</v>
      </c>
      <c r="V45" s="1">
        <v>5</v>
      </c>
      <c r="W45">
        <f t="shared" si="8"/>
        <v>3.7105271077371928E-3</v>
      </c>
      <c r="X45">
        <f t="shared" si="9"/>
        <v>1.0518596315845407E-2</v>
      </c>
      <c r="Y45">
        <v>180733621</v>
      </c>
    </row>
    <row r="46" spans="1:25" x14ac:dyDescent="0.25">
      <c r="C46" t="s">
        <v>4</v>
      </c>
      <c r="V46" s="1">
        <v>6</v>
      </c>
      <c r="W46">
        <f t="shared" si="8"/>
        <v>3.9620644818708519</v>
      </c>
      <c r="X46">
        <f t="shared" si="9"/>
        <v>11.233193296622598</v>
      </c>
      <c r="Y46">
        <v>103020367</v>
      </c>
    </row>
    <row r="47" spans="1:25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V47" s="1">
        <v>7</v>
      </c>
      <c r="W47">
        <f t="shared" si="8"/>
        <v>3.481602987297904</v>
      </c>
      <c r="X47">
        <f t="shared" si="9"/>
        <v>9.8709951635993711</v>
      </c>
      <c r="Y47">
        <v>117237186</v>
      </c>
    </row>
    <row r="48" spans="1:25" x14ac:dyDescent="0.25">
      <c r="A48" s="1">
        <v>1</v>
      </c>
      <c r="B48">
        <v>0.29398900266388267</v>
      </c>
      <c r="C48">
        <v>1</v>
      </c>
      <c r="D48" s="2">
        <v>0</v>
      </c>
      <c r="E48" s="2">
        <v>0</v>
      </c>
      <c r="F48" s="2">
        <v>0</v>
      </c>
      <c r="G48" s="2">
        <v>0</v>
      </c>
      <c r="V48" s="1">
        <v>8</v>
      </c>
      <c r="W48">
        <f t="shared" si="8"/>
        <v>7.3627010796798977</v>
      </c>
      <c r="X48">
        <f t="shared" si="9"/>
        <v>20.874592342616083</v>
      </c>
      <c r="Y48">
        <v>27719049</v>
      </c>
    </row>
    <row r="49" spans="1:25" x14ac:dyDescent="0.25">
      <c r="A49" s="1">
        <v>2</v>
      </c>
      <c r="B49">
        <v>0.18205456835030054</v>
      </c>
      <c r="C49">
        <v>0.1</v>
      </c>
      <c r="D49">
        <v>0.9</v>
      </c>
      <c r="E49" s="2">
        <v>0</v>
      </c>
      <c r="F49" s="2">
        <v>0</v>
      </c>
      <c r="G49" s="2">
        <v>0</v>
      </c>
      <c r="V49" s="1">
        <v>9</v>
      </c>
      <c r="W49">
        <f t="shared" si="8"/>
        <v>5.7906918058019645</v>
      </c>
      <c r="X49">
        <f t="shared" si="9"/>
        <v>16.417675722228243</v>
      </c>
      <c r="Y49">
        <v>54352970</v>
      </c>
    </row>
    <row r="50" spans="1:25" x14ac:dyDescent="0.25">
      <c r="A50" s="1">
        <v>3</v>
      </c>
      <c r="B50">
        <v>2.9222483136440418E-2</v>
      </c>
      <c r="C50">
        <v>0</v>
      </c>
      <c r="D50">
        <v>0</v>
      </c>
      <c r="E50">
        <v>1</v>
      </c>
      <c r="F50" s="2">
        <v>0</v>
      </c>
      <c r="G50" s="2">
        <v>0</v>
      </c>
      <c r="V50" s="1">
        <v>10</v>
      </c>
      <c r="W50">
        <f t="shared" si="8"/>
        <v>4.5242774103628598</v>
      </c>
      <c r="X50">
        <f t="shared" si="9"/>
        <v>12.8271635702169</v>
      </c>
      <c r="Y50">
        <v>135327778</v>
      </c>
    </row>
    <row r="51" spans="1:25" x14ac:dyDescent="0.25">
      <c r="A51" s="1">
        <v>4</v>
      </c>
      <c r="B51">
        <v>1.0404130606035027E-2</v>
      </c>
      <c r="C51">
        <v>0</v>
      </c>
      <c r="D51">
        <v>0</v>
      </c>
      <c r="E51">
        <v>0.5</v>
      </c>
      <c r="F51">
        <v>0.5</v>
      </c>
      <c r="G51" s="2">
        <v>0</v>
      </c>
      <c r="V51" s="1">
        <v>11</v>
      </c>
      <c r="W51">
        <f t="shared" si="8"/>
        <v>1.8636106634225527</v>
      </c>
      <c r="X51">
        <f t="shared" si="9"/>
        <v>5.2836740841839811</v>
      </c>
      <c r="Y51">
        <v>136889558</v>
      </c>
    </row>
    <row r="52" spans="1:25" x14ac:dyDescent="0.25">
      <c r="A52" s="1">
        <v>5</v>
      </c>
      <c r="B52">
        <v>5.7159065341249236E-5</v>
      </c>
      <c r="C52">
        <v>0</v>
      </c>
      <c r="D52">
        <v>0</v>
      </c>
      <c r="E52">
        <v>0.5</v>
      </c>
      <c r="F52">
        <v>0.5</v>
      </c>
      <c r="G52" s="2">
        <v>0</v>
      </c>
      <c r="V52" s="1">
        <v>12</v>
      </c>
      <c r="W52">
        <f t="shared" si="8"/>
        <v>1.0309608891785063</v>
      </c>
      <c r="X52">
        <f t="shared" si="9"/>
        <v>2.9229570450611901</v>
      </c>
      <c r="Y52">
        <v>115161938</v>
      </c>
    </row>
    <row r="53" spans="1:25" x14ac:dyDescent="0.25">
      <c r="A53" s="1">
        <v>6</v>
      </c>
      <c r="B53">
        <v>3.4791465012032771E-2</v>
      </c>
      <c r="C53">
        <v>0.2</v>
      </c>
      <c r="D53">
        <v>0.4</v>
      </c>
      <c r="E53">
        <v>0.4</v>
      </c>
      <c r="F53" s="2">
        <v>0</v>
      </c>
      <c r="G53" s="2">
        <v>0</v>
      </c>
      <c r="V53" s="1">
        <v>13</v>
      </c>
      <c r="W53">
        <f t="shared" si="8"/>
        <v>32.082188617034902</v>
      </c>
      <c r="X53">
        <f t="shared" si="9"/>
        <v>90.958964766785229</v>
      </c>
      <c r="Y53">
        <v>31806862</v>
      </c>
    </row>
    <row r="54" spans="1:25" x14ac:dyDescent="0.25">
      <c r="A54" s="1">
        <v>7</v>
      </c>
      <c r="B54">
        <v>3.4791465012032771E-2</v>
      </c>
      <c r="C54">
        <v>0.1</v>
      </c>
      <c r="D54">
        <v>0.1</v>
      </c>
      <c r="E54">
        <v>0.4</v>
      </c>
      <c r="F54">
        <v>0.4</v>
      </c>
      <c r="G54" s="2">
        <v>0</v>
      </c>
      <c r="V54" s="1">
        <v>14</v>
      </c>
      <c r="W54">
        <f t="shared" si="8"/>
        <v>1.7045033512708996</v>
      </c>
      <c r="X54">
        <f t="shared" si="9"/>
        <v>4.8325802874933164</v>
      </c>
      <c r="Y54">
        <v>182601323</v>
      </c>
    </row>
    <row r="55" spans="1:25" x14ac:dyDescent="0.25">
      <c r="A55" s="1">
        <v>8</v>
      </c>
      <c r="B55">
        <v>1.7395732506016386E-2</v>
      </c>
      <c r="C55">
        <v>0.5</v>
      </c>
      <c r="D55">
        <v>0.5</v>
      </c>
      <c r="E55" s="2">
        <v>0</v>
      </c>
      <c r="F55" s="2">
        <v>0</v>
      </c>
      <c r="G55" s="2">
        <v>0</v>
      </c>
      <c r="V55" s="1">
        <v>15</v>
      </c>
      <c r="W55">
        <f t="shared" si="8"/>
        <v>32.541940732739036</v>
      </c>
      <c r="X55">
        <f t="shared" si="9"/>
        <v>92.262423103199865</v>
      </c>
      <c r="Y55">
        <v>18814502</v>
      </c>
    </row>
    <row r="56" spans="1:25" x14ac:dyDescent="0.25">
      <c r="A56" s="1">
        <v>9</v>
      </c>
      <c r="B56">
        <v>2.6827563988022069E-2</v>
      </c>
      <c r="C56">
        <v>0.4</v>
      </c>
      <c r="D56">
        <v>0.6</v>
      </c>
      <c r="E56" s="2">
        <v>0</v>
      </c>
      <c r="F56" s="2">
        <v>0</v>
      </c>
      <c r="G56" s="2">
        <v>0</v>
      </c>
      <c r="V56" s="1">
        <v>16</v>
      </c>
      <c r="W56">
        <f t="shared" si="8"/>
        <v>40.33529466638312</v>
      </c>
      <c r="X56">
        <f t="shared" si="9"/>
        <v>114.35805362946356</v>
      </c>
      <c r="Y56">
        <v>12649390</v>
      </c>
    </row>
    <row r="57" spans="1:25" x14ac:dyDescent="0.25">
      <c r="A57" s="1">
        <v>10</v>
      </c>
      <c r="B57">
        <v>5.2187197518049157E-2</v>
      </c>
      <c r="C57">
        <v>0.1</v>
      </c>
      <c r="D57">
        <v>0.3</v>
      </c>
      <c r="E57">
        <v>0.6</v>
      </c>
      <c r="F57" s="2">
        <v>0</v>
      </c>
      <c r="G57" s="2">
        <v>0</v>
      </c>
      <c r="V57" s="1">
        <v>17</v>
      </c>
      <c r="W57">
        <f t="shared" si="8"/>
        <v>0.288634783525612</v>
      </c>
      <c r="X57">
        <f t="shared" si="9"/>
        <v>0.81832374718899303</v>
      </c>
      <c r="Y57">
        <v>91488121</v>
      </c>
    </row>
    <row r="58" spans="1:25" x14ac:dyDescent="0.25">
      <c r="A58" s="1">
        <v>11</v>
      </c>
      <c r="B58">
        <v>2.174466563252048E-2</v>
      </c>
      <c r="C58">
        <v>0.1</v>
      </c>
      <c r="D58">
        <v>0.3</v>
      </c>
      <c r="E58">
        <v>0.6</v>
      </c>
      <c r="F58" s="2">
        <v>0</v>
      </c>
      <c r="G58" s="2">
        <v>0</v>
      </c>
      <c r="V58" s="1">
        <v>18</v>
      </c>
      <c r="W58">
        <f t="shared" si="8"/>
        <v>2.6991185759544676</v>
      </c>
      <c r="X58">
        <f t="shared" si="9"/>
        <v>7.6525025889679572</v>
      </c>
      <c r="Y58">
        <v>189030922</v>
      </c>
    </row>
    <row r="59" spans="1:25" x14ac:dyDescent="0.25">
      <c r="A59" s="1">
        <v>12</v>
      </c>
      <c r="B59">
        <v>1.0119953914001853E-2</v>
      </c>
      <c r="C59">
        <v>0</v>
      </c>
      <c r="D59">
        <v>0.4</v>
      </c>
      <c r="E59">
        <v>0.6</v>
      </c>
      <c r="F59" s="2">
        <v>0</v>
      </c>
      <c r="G59" s="2">
        <v>0</v>
      </c>
      <c r="V59" s="1">
        <v>19</v>
      </c>
      <c r="W59">
        <f t="shared" si="8"/>
        <v>0.3601732259663743</v>
      </c>
      <c r="X59">
        <f t="shared" si="9"/>
        <v>1.0211990988923503</v>
      </c>
      <c r="Y59">
        <v>28332242</v>
      </c>
    </row>
    <row r="60" spans="1:25" x14ac:dyDescent="0.25">
      <c r="A60" s="1">
        <v>13</v>
      </c>
      <c r="B60">
        <v>8.6978662530081921E-2</v>
      </c>
      <c r="C60">
        <v>1</v>
      </c>
      <c r="D60" s="2">
        <v>0</v>
      </c>
      <c r="E60" s="2">
        <v>0</v>
      </c>
      <c r="F60" s="2">
        <v>0</v>
      </c>
      <c r="G60" s="2">
        <v>0</v>
      </c>
      <c r="V60" s="1">
        <v>20</v>
      </c>
      <c r="W60">
        <f t="shared" si="8"/>
        <v>3.3632139081309256E-2</v>
      </c>
      <c r="X60">
        <f t="shared" si="9"/>
        <v>9.5359483214589813E-2</v>
      </c>
      <c r="Y60">
        <v>141473963</v>
      </c>
    </row>
    <row r="61" spans="1:25" x14ac:dyDescent="0.25">
      <c r="A61" s="1">
        <v>14</v>
      </c>
      <c r="B61">
        <v>2.6529563490752965E-2</v>
      </c>
      <c r="C61">
        <v>0.5</v>
      </c>
      <c r="D61">
        <v>0.5</v>
      </c>
      <c r="E61" s="2">
        <v>0</v>
      </c>
      <c r="F61" s="2">
        <v>0</v>
      </c>
      <c r="G61" s="2">
        <v>0</v>
      </c>
      <c r="V61" s="1">
        <v>21</v>
      </c>
      <c r="W61">
        <f t="shared" si="8"/>
        <v>3.9067255156711852E-3</v>
      </c>
      <c r="X61">
        <f t="shared" si="9"/>
        <v>1.1073133780361887E-2</v>
      </c>
      <c r="Y61">
        <v>621972798</v>
      </c>
    </row>
    <row r="62" spans="1:25" x14ac:dyDescent="0.25">
      <c r="A62" s="1">
        <v>15</v>
      </c>
      <c r="B62">
        <v>5.2187197518049157E-2</v>
      </c>
      <c r="C62">
        <v>1</v>
      </c>
      <c r="D62" s="2">
        <v>0</v>
      </c>
      <c r="E62" s="2">
        <v>0</v>
      </c>
      <c r="F62" s="2">
        <v>0</v>
      </c>
      <c r="G62" s="2">
        <v>0</v>
      </c>
      <c r="V62" s="1">
        <v>22</v>
      </c>
      <c r="W62">
        <f t="shared" si="8"/>
        <v>0.89447124295930691</v>
      </c>
      <c r="X62">
        <f t="shared" si="9"/>
        <v>2.5360082824227104</v>
      </c>
      <c r="Y62">
        <v>113055809</v>
      </c>
    </row>
    <row r="63" spans="1:25" x14ac:dyDescent="0.25">
      <c r="A63" s="1">
        <v>16</v>
      </c>
      <c r="B63">
        <v>4.3489331265040961E-2</v>
      </c>
      <c r="C63">
        <v>0.2</v>
      </c>
      <c r="D63">
        <v>0.8</v>
      </c>
      <c r="E63" s="2">
        <v>0</v>
      </c>
      <c r="F63" s="2">
        <v>0</v>
      </c>
      <c r="G63" s="2">
        <v>0</v>
      </c>
      <c r="V63" s="1">
        <v>23</v>
      </c>
      <c r="W63">
        <f t="shared" si="8"/>
        <v>5.5792617325948569E-2</v>
      </c>
      <c r="X63">
        <f t="shared" si="9"/>
        <v>0.15818215293063398</v>
      </c>
      <c r="Y63">
        <v>364789124</v>
      </c>
    </row>
    <row r="64" spans="1:25" x14ac:dyDescent="0.25">
      <c r="A64" s="1">
        <v>17</v>
      </c>
      <c r="B64">
        <v>2.2508272909840545E-3</v>
      </c>
      <c r="C64">
        <v>0</v>
      </c>
      <c r="D64">
        <v>1</v>
      </c>
      <c r="E64" s="2">
        <v>0</v>
      </c>
      <c r="F64" s="2">
        <v>0</v>
      </c>
      <c r="G64" s="2">
        <v>0</v>
      </c>
      <c r="V64" s="1">
        <v>24</v>
      </c>
      <c r="W64">
        <f t="shared" si="8"/>
        <v>0.20846190481609925</v>
      </c>
      <c r="X64">
        <f t="shared" si="9"/>
        <v>0.59102729214568317</v>
      </c>
      <c r="Y64">
        <v>489506877</v>
      </c>
    </row>
    <row r="65" spans="1:25" x14ac:dyDescent="0.25">
      <c r="A65" s="1">
        <v>18</v>
      </c>
      <c r="B65">
        <v>4.3489331265040961E-2</v>
      </c>
      <c r="C65">
        <v>1</v>
      </c>
      <c r="D65" s="2">
        <v>0</v>
      </c>
      <c r="E65" s="2">
        <v>0</v>
      </c>
      <c r="F65" s="2">
        <v>0</v>
      </c>
      <c r="G65" s="2">
        <v>0</v>
      </c>
      <c r="V65" s="1">
        <v>25</v>
      </c>
      <c r="W65">
        <f t="shared" si="8"/>
        <v>0.15276085883313939</v>
      </c>
      <c r="X65">
        <f t="shared" si="9"/>
        <v>0.43310636240303285</v>
      </c>
      <c r="Y65">
        <v>841344013</v>
      </c>
    </row>
    <row r="66" spans="1:25" x14ac:dyDescent="0.25">
      <c r="A66" s="1">
        <v>19</v>
      </c>
      <c r="B66">
        <v>8.6978662530081937E-4</v>
      </c>
      <c r="C66">
        <v>0.5</v>
      </c>
      <c r="D66">
        <v>0.5</v>
      </c>
      <c r="E66" s="2">
        <v>0</v>
      </c>
      <c r="F66" s="2">
        <v>0</v>
      </c>
      <c r="G66" s="2">
        <v>0</v>
      </c>
    </row>
    <row r="67" spans="1:25" x14ac:dyDescent="0.25">
      <c r="A67" s="1">
        <v>20</v>
      </c>
      <c r="B67">
        <v>4.0553013525700875E-4</v>
      </c>
      <c r="C67">
        <v>0</v>
      </c>
      <c r="D67">
        <v>0.1</v>
      </c>
      <c r="E67">
        <v>0.2</v>
      </c>
      <c r="F67">
        <v>0.7</v>
      </c>
      <c r="G67" s="2">
        <v>0</v>
      </c>
    </row>
    <row r="68" spans="1:25" x14ac:dyDescent="0.25">
      <c r="A68" s="1">
        <v>21</v>
      </c>
      <c r="B68">
        <v>2.0710848059740899E-4</v>
      </c>
      <c r="C68">
        <v>0</v>
      </c>
      <c r="D68">
        <v>0</v>
      </c>
      <c r="E68">
        <v>0</v>
      </c>
      <c r="F68">
        <v>1</v>
      </c>
      <c r="G68" s="2">
        <v>0</v>
      </c>
    </row>
    <row r="69" spans="1:25" x14ac:dyDescent="0.25">
      <c r="A69" s="1">
        <v>22</v>
      </c>
      <c r="B69">
        <v>8.619596273445055E-3</v>
      </c>
      <c r="C69">
        <v>0</v>
      </c>
      <c r="D69">
        <v>0</v>
      </c>
      <c r="E69">
        <v>0.5</v>
      </c>
      <c r="F69">
        <v>0.5</v>
      </c>
      <c r="G69" s="2">
        <v>0</v>
      </c>
    </row>
    <row r="70" spans="1:25" x14ac:dyDescent="0.25">
      <c r="A70" s="1">
        <v>23</v>
      </c>
      <c r="B70">
        <v>1.7347723890410126E-3</v>
      </c>
      <c r="C70">
        <v>0</v>
      </c>
      <c r="D70">
        <v>0</v>
      </c>
      <c r="E70">
        <v>0.5</v>
      </c>
      <c r="F70">
        <v>0.5</v>
      </c>
      <c r="G70" s="2">
        <v>0</v>
      </c>
    </row>
    <row r="71" spans="1:25" x14ac:dyDescent="0.25">
      <c r="A71" s="1">
        <v>24</v>
      </c>
      <c r="B71">
        <v>8.6978662530081928E-3</v>
      </c>
      <c r="C71">
        <v>0</v>
      </c>
      <c r="D71">
        <v>0</v>
      </c>
      <c r="E71">
        <v>0.1</v>
      </c>
      <c r="F71">
        <v>0.7</v>
      </c>
      <c r="G71">
        <v>0.2</v>
      </c>
    </row>
    <row r="72" spans="1:25" x14ac:dyDescent="0.25">
      <c r="A72" s="1">
        <v>25</v>
      </c>
      <c r="B72">
        <v>1.0955039078725049E-2</v>
      </c>
      <c r="C72">
        <v>0</v>
      </c>
      <c r="D72">
        <v>0</v>
      </c>
      <c r="E72">
        <v>0.1</v>
      </c>
      <c r="F72">
        <v>0.4</v>
      </c>
      <c r="G7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5"/>
  <sheetViews>
    <sheetView zoomScale="75" zoomScaleNormal="75" workbookViewId="0">
      <selection activeCell="X42" sqref="X42:AB42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  <col min="23" max="23" width="13.85546875" bestFit="1" customWidth="1"/>
  </cols>
  <sheetData>
    <row r="1" spans="1:27" x14ac:dyDescent="0.25">
      <c r="A1" t="s">
        <v>0</v>
      </c>
      <c r="B1" t="s">
        <v>51</v>
      </c>
      <c r="C1" t="s">
        <v>52</v>
      </c>
    </row>
    <row r="2" spans="1:27" x14ac:dyDescent="0.25">
      <c r="A2" t="s">
        <v>2</v>
      </c>
      <c r="B2">
        <v>3</v>
      </c>
    </row>
    <row r="3" spans="1:27" x14ac:dyDescent="0.25">
      <c r="A3" t="s">
        <v>3</v>
      </c>
      <c r="B3" s="11">
        <v>15000</v>
      </c>
    </row>
    <row r="4" spans="1:27" x14ac:dyDescent="0.25">
      <c r="C4" t="s">
        <v>4</v>
      </c>
      <c r="J4" t="s">
        <v>5</v>
      </c>
      <c r="W4" t="s">
        <v>6</v>
      </c>
    </row>
    <row r="5" spans="1:27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</row>
    <row r="6" spans="1:27" x14ac:dyDescent="0.25">
      <c r="A6" s="1">
        <v>1</v>
      </c>
      <c r="B6">
        <v>6.2840797369683237E-3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94.261196054524859</v>
      </c>
      <c r="J6">
        <f>($H6*J$37)</f>
        <v>11.110993731312707</v>
      </c>
      <c r="K6">
        <f t="shared" ref="K6:N21" si="0">($H6*K$37)</f>
        <v>28.697711318599477</v>
      </c>
      <c r="L6">
        <f t="shared" si="0"/>
        <v>26.740142654538371</v>
      </c>
      <c r="M6">
        <f t="shared" si="0"/>
        <v>17.69932994811407</v>
      </c>
      <c r="N6">
        <f t="shared" si="0"/>
        <v>10.013018401960245</v>
      </c>
      <c r="V6" s="1">
        <v>1</v>
      </c>
      <c r="W6">
        <f>ROUND(((J6/J$34)*1000000),0)</f>
        <v>78610</v>
      </c>
      <c r="X6">
        <f t="shared" ref="X6:AA21" si="1">ROUND(((K6/K$34)*1000000),0)</f>
        <v>36763</v>
      </c>
      <c r="Y6">
        <f t="shared" si="1"/>
        <v>17193</v>
      </c>
      <c r="Z6">
        <f t="shared" si="1"/>
        <v>8041</v>
      </c>
      <c r="AA6">
        <f t="shared" si="1"/>
        <v>3760</v>
      </c>
    </row>
    <row r="7" spans="1:27" x14ac:dyDescent="0.25">
      <c r="A7" s="1">
        <v>2</v>
      </c>
      <c r="B7">
        <v>3.1420398684841616E-2</v>
      </c>
      <c r="C7">
        <v>0.1</v>
      </c>
      <c r="D7">
        <v>0.9</v>
      </c>
      <c r="E7" s="2">
        <v>0</v>
      </c>
      <c r="F7" s="2">
        <v>0</v>
      </c>
      <c r="G7" s="2">
        <v>0</v>
      </c>
      <c r="H7">
        <f t="shared" ref="H7:H30" si="2">(B7*$B$3)</f>
        <v>471.30598027262425</v>
      </c>
      <c r="J7">
        <f t="shared" ref="J7:N30" si="3">($H7*J$37)</f>
        <v>55.554968656563531</v>
      </c>
      <c r="K7">
        <f t="shared" si="0"/>
        <v>143.48855659299736</v>
      </c>
      <c r="L7">
        <f t="shared" si="0"/>
        <v>133.70071327269184</v>
      </c>
      <c r="M7">
        <f t="shared" si="0"/>
        <v>88.496649740570348</v>
      </c>
      <c r="N7">
        <f t="shared" si="0"/>
        <v>50.065092009801219</v>
      </c>
      <c r="V7" s="1">
        <v>2</v>
      </c>
      <c r="W7">
        <f t="shared" ref="W7:AA30" si="4">ROUND(((J7/J$34)*1000000),0)</f>
        <v>393050</v>
      </c>
      <c r="X7">
        <f t="shared" si="1"/>
        <v>183816</v>
      </c>
      <c r="Y7">
        <f t="shared" si="1"/>
        <v>85965</v>
      </c>
      <c r="Z7">
        <f t="shared" si="1"/>
        <v>40203</v>
      </c>
      <c r="AA7">
        <f t="shared" si="1"/>
        <v>18802</v>
      </c>
    </row>
    <row r="8" spans="1:27" x14ac:dyDescent="0.25">
      <c r="A8" s="1">
        <v>3</v>
      </c>
      <c r="B8">
        <v>5.5482534052049837E-2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832.23801078074757</v>
      </c>
      <c r="J8">
        <f t="shared" si="3"/>
        <v>98.099660388312628</v>
      </c>
      <c r="K8">
        <f t="shared" si="0"/>
        <v>253.37389277276088</v>
      </c>
      <c r="L8">
        <f t="shared" si="0"/>
        <v>236.09039628495313</v>
      </c>
      <c r="M8">
        <f t="shared" si="0"/>
        <v>156.26849397975013</v>
      </c>
      <c r="N8">
        <f t="shared" si="0"/>
        <v>88.405567354970884</v>
      </c>
      <c r="V8" s="1">
        <v>3</v>
      </c>
      <c r="W8">
        <f t="shared" si="4"/>
        <v>694053</v>
      </c>
      <c r="X8">
        <f t="shared" si="1"/>
        <v>324585</v>
      </c>
      <c r="Y8">
        <f t="shared" si="1"/>
        <v>151798</v>
      </c>
      <c r="Z8">
        <f t="shared" si="1"/>
        <v>70991</v>
      </c>
      <c r="AA8">
        <f t="shared" si="1"/>
        <v>33200</v>
      </c>
    </row>
    <row r="9" spans="1:27" x14ac:dyDescent="0.25">
      <c r="A9" s="1">
        <v>4</v>
      </c>
      <c r="B9">
        <v>2.0507748620147294E-2</v>
      </c>
      <c r="C9">
        <v>0</v>
      </c>
      <c r="D9">
        <v>0</v>
      </c>
      <c r="E9">
        <v>0.1</v>
      </c>
      <c r="F9">
        <v>0.9</v>
      </c>
      <c r="G9" s="2">
        <v>0</v>
      </c>
      <c r="H9">
        <f t="shared" si="2"/>
        <v>307.61622930220943</v>
      </c>
      <c r="J9">
        <f t="shared" si="3"/>
        <v>36.260116978038596</v>
      </c>
      <c r="K9">
        <f t="shared" si="0"/>
        <v>93.653402618872661</v>
      </c>
      <c r="L9">
        <f t="shared" si="0"/>
        <v>87.264984942840698</v>
      </c>
      <c r="M9">
        <f t="shared" si="0"/>
        <v>57.760789887125149</v>
      </c>
      <c r="N9">
        <f t="shared" si="0"/>
        <v>32.676934875332371</v>
      </c>
      <c r="V9" s="1">
        <v>4</v>
      </c>
      <c r="W9">
        <f t="shared" si="4"/>
        <v>256539</v>
      </c>
      <c r="X9">
        <f t="shared" si="1"/>
        <v>119975</v>
      </c>
      <c r="Y9">
        <f t="shared" si="1"/>
        <v>56108</v>
      </c>
      <c r="Z9">
        <f t="shared" si="1"/>
        <v>26240</v>
      </c>
      <c r="AA9">
        <f t="shared" si="1"/>
        <v>12272</v>
      </c>
    </row>
    <row r="10" spans="1:27" x14ac:dyDescent="0.25">
      <c r="A10" s="1">
        <v>5</v>
      </c>
      <c r="B10">
        <v>7.2948489081348988E-2</v>
      </c>
      <c r="C10">
        <v>0</v>
      </c>
      <c r="D10">
        <v>0</v>
      </c>
      <c r="E10">
        <v>0.1</v>
      </c>
      <c r="F10">
        <v>0.9</v>
      </c>
      <c r="G10" s="2">
        <v>0</v>
      </c>
      <c r="H10">
        <f t="shared" si="2"/>
        <v>1094.2273362202347</v>
      </c>
      <c r="J10">
        <f t="shared" si="3"/>
        <v>128.98152773641161</v>
      </c>
      <c r="K10">
        <f t="shared" si="0"/>
        <v>333.13623766883012</v>
      </c>
      <c r="L10">
        <f t="shared" si="0"/>
        <v>310.4118798800244</v>
      </c>
      <c r="M10">
        <f t="shared" si="0"/>
        <v>205.46196603324555</v>
      </c>
      <c r="N10">
        <f t="shared" si="0"/>
        <v>116.23572490172323</v>
      </c>
      <c r="V10" s="1">
        <v>5</v>
      </c>
      <c r="W10">
        <f t="shared" si="4"/>
        <v>912541</v>
      </c>
      <c r="X10">
        <f t="shared" si="1"/>
        <v>426765</v>
      </c>
      <c r="Y10">
        <f t="shared" si="1"/>
        <v>199584</v>
      </c>
      <c r="Z10">
        <f t="shared" si="1"/>
        <v>93339</v>
      </c>
      <c r="AA10">
        <f t="shared" si="1"/>
        <v>43651</v>
      </c>
    </row>
    <row r="11" spans="1:27" x14ac:dyDescent="0.25">
      <c r="A11" s="1">
        <v>6</v>
      </c>
      <c r="B11">
        <v>5.7731638778085098E-2</v>
      </c>
      <c r="C11">
        <v>0</v>
      </c>
      <c r="D11">
        <v>0.1</v>
      </c>
      <c r="E11">
        <v>0.9</v>
      </c>
      <c r="F11" s="2">
        <v>0</v>
      </c>
      <c r="G11" s="2">
        <v>0</v>
      </c>
      <c r="H11">
        <f t="shared" si="2"/>
        <v>865.9745816712765</v>
      </c>
      <c r="J11">
        <f t="shared" si="3"/>
        <v>102.07634266448305</v>
      </c>
      <c r="K11">
        <f t="shared" si="0"/>
        <v>263.64495247516311</v>
      </c>
      <c r="L11">
        <f t="shared" si="0"/>
        <v>245.66083201086798</v>
      </c>
      <c r="M11">
        <f t="shared" si="0"/>
        <v>162.60317595391069</v>
      </c>
      <c r="N11">
        <f t="shared" si="0"/>
        <v>91.989278566851766</v>
      </c>
      <c r="V11" s="1">
        <v>6</v>
      </c>
      <c r="W11">
        <f t="shared" si="4"/>
        <v>722188</v>
      </c>
      <c r="X11">
        <f t="shared" si="1"/>
        <v>337743</v>
      </c>
      <c r="Y11">
        <f t="shared" si="1"/>
        <v>157951</v>
      </c>
      <c r="Z11">
        <f t="shared" si="1"/>
        <v>73868</v>
      </c>
      <c r="AA11">
        <f t="shared" si="1"/>
        <v>34546</v>
      </c>
    </row>
    <row r="12" spans="1:27" x14ac:dyDescent="0.25">
      <c r="A12" s="1">
        <v>7</v>
      </c>
      <c r="B12">
        <v>1.606517593644044E-2</v>
      </c>
      <c r="C12">
        <v>0</v>
      </c>
      <c r="D12">
        <v>0</v>
      </c>
      <c r="E12">
        <v>0.1</v>
      </c>
      <c r="F12">
        <v>0.9</v>
      </c>
      <c r="G12" s="2">
        <v>0</v>
      </c>
      <c r="H12">
        <f t="shared" si="2"/>
        <v>240.97763904660661</v>
      </c>
      <c r="J12">
        <f t="shared" si="3"/>
        <v>28.405124790529889</v>
      </c>
      <c r="K12">
        <f t="shared" si="0"/>
        <v>73.365361453688166</v>
      </c>
      <c r="L12">
        <f t="shared" si="0"/>
        <v>68.360860188244914</v>
      </c>
      <c r="M12">
        <f t="shared" si="0"/>
        <v>45.248128839106592</v>
      </c>
      <c r="N12">
        <f t="shared" si="0"/>
        <v>25.598163775037072</v>
      </c>
      <c r="V12" s="1">
        <v>7</v>
      </c>
      <c r="W12">
        <f t="shared" si="4"/>
        <v>200966</v>
      </c>
      <c r="X12">
        <f t="shared" si="1"/>
        <v>93985</v>
      </c>
      <c r="Y12">
        <f t="shared" si="1"/>
        <v>43954</v>
      </c>
      <c r="Z12">
        <f t="shared" si="1"/>
        <v>20556</v>
      </c>
      <c r="AA12">
        <f t="shared" si="1"/>
        <v>9613</v>
      </c>
    </row>
    <row r="13" spans="1:27" x14ac:dyDescent="0.25">
      <c r="A13" s="1">
        <v>8</v>
      </c>
      <c r="B13">
        <v>2.5136318947873295E-2</v>
      </c>
      <c r="C13">
        <v>0.1</v>
      </c>
      <c r="D13">
        <v>0.9</v>
      </c>
      <c r="E13" s="2">
        <v>0</v>
      </c>
      <c r="F13" s="2">
        <v>0</v>
      </c>
      <c r="G13" s="2">
        <v>0</v>
      </c>
      <c r="H13">
        <f t="shared" si="2"/>
        <v>377.04478421809944</v>
      </c>
      <c r="J13">
        <f t="shared" si="3"/>
        <v>44.443974925250828</v>
      </c>
      <c r="K13">
        <f t="shared" si="0"/>
        <v>114.79084527439791</v>
      </c>
      <c r="L13">
        <f t="shared" si="0"/>
        <v>106.96057061815348</v>
      </c>
      <c r="M13">
        <f t="shared" si="0"/>
        <v>70.797319792456278</v>
      </c>
      <c r="N13">
        <f t="shared" si="0"/>
        <v>40.052073607840981</v>
      </c>
      <c r="V13" s="1">
        <v>8</v>
      </c>
      <c r="W13">
        <f t="shared" si="4"/>
        <v>314440</v>
      </c>
      <c r="X13">
        <f t="shared" si="1"/>
        <v>147053</v>
      </c>
      <c r="Y13">
        <f t="shared" si="1"/>
        <v>68772</v>
      </c>
      <c r="Z13">
        <f t="shared" si="1"/>
        <v>32162</v>
      </c>
      <c r="AA13">
        <f t="shared" si="1"/>
        <v>15041</v>
      </c>
    </row>
    <row r="14" spans="1:27" x14ac:dyDescent="0.25">
      <c r="A14" s="1">
        <v>9</v>
      </c>
      <c r="B14">
        <v>9.4261196054524862E-2</v>
      </c>
      <c r="C14">
        <v>0.1</v>
      </c>
      <c r="D14">
        <v>0.9</v>
      </c>
      <c r="E14" s="2">
        <v>0</v>
      </c>
      <c r="F14" s="2">
        <v>0</v>
      </c>
      <c r="G14" s="2">
        <v>0</v>
      </c>
      <c r="H14">
        <f t="shared" si="2"/>
        <v>1413.9179408178729</v>
      </c>
      <c r="J14">
        <f t="shared" si="3"/>
        <v>166.66490596969061</v>
      </c>
      <c r="K14">
        <f t="shared" si="0"/>
        <v>430.46566977899215</v>
      </c>
      <c r="L14">
        <f t="shared" si="0"/>
        <v>401.10213981807561</v>
      </c>
      <c r="M14">
        <f t="shared" si="0"/>
        <v>265.48994922171107</v>
      </c>
      <c r="N14">
        <f t="shared" si="0"/>
        <v>150.19527602940369</v>
      </c>
      <c r="V14" s="1">
        <v>9</v>
      </c>
      <c r="W14">
        <f t="shared" si="4"/>
        <v>1179150</v>
      </c>
      <c r="X14">
        <f t="shared" si="1"/>
        <v>551449</v>
      </c>
      <c r="Y14">
        <f t="shared" si="1"/>
        <v>257894</v>
      </c>
      <c r="Z14">
        <f t="shared" si="1"/>
        <v>120608</v>
      </c>
      <c r="AA14">
        <f t="shared" si="1"/>
        <v>56405</v>
      </c>
    </row>
    <row r="15" spans="1:27" x14ac:dyDescent="0.25">
      <c r="A15" s="1">
        <v>10</v>
      </c>
      <c r="B15">
        <v>6.8574584591274985E-3</v>
      </c>
      <c r="C15">
        <v>0</v>
      </c>
      <c r="D15">
        <v>0.1</v>
      </c>
      <c r="E15">
        <v>0.9</v>
      </c>
      <c r="F15" s="2">
        <v>0</v>
      </c>
      <c r="G15" s="2">
        <v>0</v>
      </c>
      <c r="H15">
        <f t="shared" si="2"/>
        <v>102.86187688691248</v>
      </c>
      <c r="J15">
        <f t="shared" si="3"/>
        <v>12.124794900973262</v>
      </c>
      <c r="K15">
        <f t="shared" si="0"/>
        <v>31.316178577687726</v>
      </c>
      <c r="L15">
        <f t="shared" si="0"/>
        <v>29.179995340591351</v>
      </c>
      <c r="M15">
        <f t="shared" si="0"/>
        <v>19.314271134971008</v>
      </c>
      <c r="N15">
        <f t="shared" si="0"/>
        <v>10.926636932689147</v>
      </c>
      <c r="V15" s="1">
        <v>10</v>
      </c>
      <c r="W15">
        <f t="shared" si="4"/>
        <v>85783</v>
      </c>
      <c r="X15">
        <f t="shared" si="1"/>
        <v>40118</v>
      </c>
      <c r="Y15">
        <f t="shared" si="1"/>
        <v>18762</v>
      </c>
      <c r="Z15">
        <f t="shared" si="1"/>
        <v>8774</v>
      </c>
      <c r="AA15">
        <f t="shared" si="1"/>
        <v>4103</v>
      </c>
    </row>
    <row r="16" spans="1:27" x14ac:dyDescent="0.25">
      <c r="A16" s="1">
        <v>11</v>
      </c>
      <c r="B16">
        <v>9.6393452905215796E-3</v>
      </c>
      <c r="C16">
        <v>0</v>
      </c>
      <c r="D16">
        <v>0.1</v>
      </c>
      <c r="E16">
        <v>0.9</v>
      </c>
      <c r="F16" s="2">
        <v>0</v>
      </c>
      <c r="G16" s="2">
        <v>0</v>
      </c>
      <c r="H16">
        <f t="shared" si="2"/>
        <v>144.5901793578237</v>
      </c>
      <c r="J16">
        <f t="shared" si="3"/>
        <v>17.043498742842864</v>
      </c>
      <c r="K16">
        <f t="shared" si="0"/>
        <v>44.020311648869217</v>
      </c>
      <c r="L16">
        <f t="shared" si="0"/>
        <v>41.017536211157555</v>
      </c>
      <c r="M16">
        <f t="shared" si="0"/>
        <v>27.149552507595896</v>
      </c>
      <c r="N16">
        <f t="shared" si="0"/>
        <v>15.359280247358186</v>
      </c>
      <c r="V16" s="1">
        <v>11</v>
      </c>
      <c r="W16">
        <f t="shared" si="4"/>
        <v>120582</v>
      </c>
      <c r="X16">
        <f t="shared" si="1"/>
        <v>56392</v>
      </c>
      <c r="Y16">
        <f t="shared" si="1"/>
        <v>26373</v>
      </c>
      <c r="Z16">
        <f t="shared" si="1"/>
        <v>12334</v>
      </c>
      <c r="AA16">
        <f t="shared" si="1"/>
        <v>5768</v>
      </c>
    </row>
    <row r="17" spans="1:27" x14ac:dyDescent="0.25">
      <c r="A17" s="1">
        <v>12</v>
      </c>
      <c r="B17">
        <v>1.3970829656567495E-2</v>
      </c>
      <c r="C17">
        <v>0</v>
      </c>
      <c r="D17">
        <v>0.1</v>
      </c>
      <c r="E17">
        <v>0.9</v>
      </c>
      <c r="F17" s="2">
        <v>0</v>
      </c>
      <c r="G17" s="2">
        <v>0</v>
      </c>
      <c r="H17">
        <f t="shared" si="2"/>
        <v>209.56244484851243</v>
      </c>
      <c r="J17">
        <f t="shared" si="3"/>
        <v>24.702073689830005</v>
      </c>
      <c r="K17">
        <f t="shared" si="0"/>
        <v>63.801042180748382</v>
      </c>
      <c r="L17">
        <f t="shared" si="0"/>
        <v>59.448955719186998</v>
      </c>
      <c r="M17">
        <f t="shared" si="0"/>
        <v>39.349329430975629</v>
      </c>
      <c r="N17">
        <f t="shared" si="0"/>
        <v>22.261043827771434</v>
      </c>
      <c r="V17" s="1">
        <v>12</v>
      </c>
      <c r="W17">
        <f t="shared" si="4"/>
        <v>174767</v>
      </c>
      <c r="X17">
        <f t="shared" si="1"/>
        <v>81732</v>
      </c>
      <c r="Y17">
        <f t="shared" si="1"/>
        <v>38224</v>
      </c>
      <c r="Z17">
        <f t="shared" si="1"/>
        <v>17876</v>
      </c>
      <c r="AA17">
        <f t="shared" si="1"/>
        <v>8360</v>
      </c>
    </row>
    <row r="18" spans="1:27" x14ac:dyDescent="0.25">
      <c r="A18" s="1">
        <v>13</v>
      </c>
      <c r="B18">
        <v>1.2568159473936647E-2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188.52239210904972</v>
      </c>
      <c r="J18">
        <f t="shared" si="3"/>
        <v>22.221987462625414</v>
      </c>
      <c r="K18">
        <f t="shared" si="0"/>
        <v>57.395422637198955</v>
      </c>
      <c r="L18">
        <f t="shared" si="0"/>
        <v>53.480285309076741</v>
      </c>
      <c r="M18">
        <f t="shared" si="0"/>
        <v>35.398659896228139</v>
      </c>
      <c r="N18">
        <f t="shared" si="0"/>
        <v>20.026036803920491</v>
      </c>
      <c r="V18" s="1">
        <v>13</v>
      </c>
      <c r="W18">
        <f t="shared" si="4"/>
        <v>157220</v>
      </c>
      <c r="X18">
        <f t="shared" si="1"/>
        <v>73527</v>
      </c>
      <c r="Y18">
        <f t="shared" si="1"/>
        <v>34386</v>
      </c>
      <c r="Z18">
        <f t="shared" si="1"/>
        <v>16081</v>
      </c>
      <c r="AA18">
        <f t="shared" si="1"/>
        <v>7521</v>
      </c>
    </row>
    <row r="19" spans="1:27" x14ac:dyDescent="0.25">
      <c r="A19" s="1">
        <v>14</v>
      </c>
      <c r="B19">
        <v>2.5124878185895899E-2</v>
      </c>
      <c r="C19">
        <v>0.1</v>
      </c>
      <c r="D19">
        <v>0.9</v>
      </c>
      <c r="E19" s="2">
        <v>0</v>
      </c>
      <c r="F19" s="2">
        <v>0</v>
      </c>
      <c r="G19" s="2">
        <v>0</v>
      </c>
      <c r="H19">
        <f t="shared" si="2"/>
        <v>376.87317278843847</v>
      </c>
      <c r="J19">
        <f t="shared" si="3"/>
        <v>44.423746309457734</v>
      </c>
      <c r="K19">
        <f t="shared" si="0"/>
        <v>114.73859837457569</v>
      </c>
      <c r="L19">
        <f t="shared" si="0"/>
        <v>106.91188765737682</v>
      </c>
      <c r="M19">
        <f t="shared" si="0"/>
        <v>70.765096486965021</v>
      </c>
      <c r="N19">
        <f t="shared" si="0"/>
        <v>40.033843960063244</v>
      </c>
      <c r="V19" s="1">
        <v>14</v>
      </c>
      <c r="W19">
        <f t="shared" si="4"/>
        <v>314297</v>
      </c>
      <c r="X19">
        <f t="shared" si="1"/>
        <v>146986</v>
      </c>
      <c r="Y19">
        <f t="shared" si="1"/>
        <v>68740</v>
      </c>
      <c r="Z19">
        <f t="shared" si="1"/>
        <v>32148</v>
      </c>
      <c r="AA19">
        <f t="shared" si="1"/>
        <v>15034</v>
      </c>
    </row>
    <row r="20" spans="1:27" x14ac:dyDescent="0.25">
      <c r="A20" s="1">
        <v>15</v>
      </c>
      <c r="B20">
        <v>6.2840797369683237E-3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94.261196054524859</v>
      </c>
      <c r="J20">
        <f t="shared" si="3"/>
        <v>11.110993731312707</v>
      </c>
      <c r="K20">
        <f t="shared" si="0"/>
        <v>28.697711318599477</v>
      </c>
      <c r="L20">
        <f t="shared" si="0"/>
        <v>26.740142654538371</v>
      </c>
      <c r="M20">
        <f t="shared" si="0"/>
        <v>17.69932994811407</v>
      </c>
      <c r="N20">
        <f t="shared" si="0"/>
        <v>10.013018401960245</v>
      </c>
      <c r="V20" s="1">
        <v>15</v>
      </c>
      <c r="W20">
        <f t="shared" si="4"/>
        <v>78610</v>
      </c>
      <c r="X20">
        <f t="shared" si="1"/>
        <v>36763</v>
      </c>
      <c r="Y20">
        <f t="shared" si="1"/>
        <v>17193</v>
      </c>
      <c r="Z20">
        <f t="shared" si="1"/>
        <v>8041</v>
      </c>
      <c r="AA20">
        <f t="shared" si="1"/>
        <v>3760</v>
      </c>
    </row>
    <row r="21" spans="1:27" x14ac:dyDescent="0.25">
      <c r="A21" s="1">
        <v>16</v>
      </c>
      <c r="B21">
        <v>6.2840797369683237E-3</v>
      </c>
      <c r="C21">
        <v>0.1</v>
      </c>
      <c r="D21">
        <v>0.9</v>
      </c>
      <c r="E21" s="2">
        <v>0</v>
      </c>
      <c r="F21" s="2">
        <v>0</v>
      </c>
      <c r="G21" s="2">
        <v>0</v>
      </c>
      <c r="H21">
        <f t="shared" si="2"/>
        <v>94.261196054524859</v>
      </c>
      <c r="J21">
        <f t="shared" si="3"/>
        <v>11.110993731312707</v>
      </c>
      <c r="K21">
        <f t="shared" si="0"/>
        <v>28.697711318599477</v>
      </c>
      <c r="L21">
        <f t="shared" si="0"/>
        <v>26.740142654538371</v>
      </c>
      <c r="M21">
        <f t="shared" si="0"/>
        <v>17.69932994811407</v>
      </c>
      <c r="N21">
        <f t="shared" si="0"/>
        <v>10.013018401960245</v>
      </c>
      <c r="V21" s="1">
        <v>16</v>
      </c>
      <c r="W21">
        <f t="shared" si="4"/>
        <v>78610</v>
      </c>
      <c r="X21">
        <f t="shared" si="1"/>
        <v>36763</v>
      </c>
      <c r="Y21">
        <f t="shared" si="1"/>
        <v>17193</v>
      </c>
      <c r="Z21">
        <f t="shared" si="1"/>
        <v>8041</v>
      </c>
      <c r="AA21">
        <f t="shared" si="1"/>
        <v>3760</v>
      </c>
    </row>
    <row r="22" spans="1:27" x14ac:dyDescent="0.25">
      <c r="A22" s="1">
        <v>17</v>
      </c>
      <c r="B22">
        <v>6.2840797369683237E-3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94.261196054524859</v>
      </c>
      <c r="J22">
        <f t="shared" si="3"/>
        <v>11.110993731312707</v>
      </c>
      <c r="K22">
        <f t="shared" si="3"/>
        <v>28.697711318599477</v>
      </c>
      <c r="L22">
        <f t="shared" si="3"/>
        <v>26.740142654538371</v>
      </c>
      <c r="M22">
        <f t="shared" si="3"/>
        <v>17.69932994811407</v>
      </c>
      <c r="N22">
        <f t="shared" si="3"/>
        <v>10.013018401960245</v>
      </c>
      <c r="V22" s="1">
        <v>17</v>
      </c>
      <c r="W22">
        <f t="shared" si="4"/>
        <v>78610</v>
      </c>
      <c r="X22">
        <f t="shared" si="4"/>
        <v>36763</v>
      </c>
      <c r="Y22">
        <f t="shared" si="4"/>
        <v>17193</v>
      </c>
      <c r="Z22">
        <f t="shared" si="4"/>
        <v>8041</v>
      </c>
      <c r="AA22">
        <f t="shared" si="4"/>
        <v>3760</v>
      </c>
    </row>
    <row r="23" spans="1:27" x14ac:dyDescent="0.25">
      <c r="A23" s="1">
        <v>18</v>
      </c>
      <c r="B23">
        <v>6.2840797369683237E-3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94.261196054524859</v>
      </c>
      <c r="J23">
        <f t="shared" si="3"/>
        <v>11.110993731312707</v>
      </c>
      <c r="K23">
        <f t="shared" si="3"/>
        <v>28.697711318599477</v>
      </c>
      <c r="L23">
        <f t="shared" si="3"/>
        <v>26.740142654538371</v>
      </c>
      <c r="M23">
        <f t="shared" si="3"/>
        <v>17.69932994811407</v>
      </c>
      <c r="N23">
        <f t="shared" si="3"/>
        <v>10.013018401960245</v>
      </c>
      <c r="V23" s="1">
        <v>18</v>
      </c>
      <c r="W23">
        <f t="shared" si="4"/>
        <v>78610</v>
      </c>
      <c r="X23">
        <f t="shared" si="4"/>
        <v>36763</v>
      </c>
      <c r="Y23">
        <f t="shared" si="4"/>
        <v>17193</v>
      </c>
      <c r="Z23">
        <f t="shared" si="4"/>
        <v>8041</v>
      </c>
      <c r="AA23">
        <f t="shared" si="4"/>
        <v>3760</v>
      </c>
    </row>
    <row r="24" spans="1:27" x14ac:dyDescent="0.25">
      <c r="A24" s="1">
        <v>19</v>
      </c>
      <c r="B24">
        <v>2.5136318947873295E-2</v>
      </c>
      <c r="C24">
        <v>0.1</v>
      </c>
      <c r="D24">
        <v>0.9</v>
      </c>
      <c r="E24" s="2">
        <v>0</v>
      </c>
      <c r="F24" s="2">
        <v>0</v>
      </c>
      <c r="G24" s="2">
        <v>0</v>
      </c>
      <c r="H24">
        <f t="shared" si="2"/>
        <v>377.04478421809944</v>
      </c>
      <c r="J24">
        <f t="shared" si="3"/>
        <v>44.443974925250828</v>
      </c>
      <c r="K24">
        <f t="shared" si="3"/>
        <v>114.79084527439791</v>
      </c>
      <c r="L24">
        <f t="shared" si="3"/>
        <v>106.96057061815348</v>
      </c>
      <c r="M24">
        <f t="shared" si="3"/>
        <v>70.797319792456278</v>
      </c>
      <c r="N24">
        <f t="shared" si="3"/>
        <v>40.052073607840981</v>
      </c>
      <c r="V24" s="1">
        <v>19</v>
      </c>
      <c r="W24">
        <f t="shared" si="4"/>
        <v>314440</v>
      </c>
      <c r="X24">
        <f t="shared" si="4"/>
        <v>147053</v>
      </c>
      <c r="Y24">
        <f t="shared" si="4"/>
        <v>68772</v>
      </c>
      <c r="Z24">
        <f t="shared" si="4"/>
        <v>32162</v>
      </c>
      <c r="AA24">
        <f t="shared" si="4"/>
        <v>15041</v>
      </c>
    </row>
    <row r="25" spans="1:27" x14ac:dyDescent="0.25">
      <c r="A25" s="1">
        <v>20</v>
      </c>
      <c r="B25">
        <v>2.7893277224395767E-2</v>
      </c>
      <c r="C25">
        <v>0</v>
      </c>
      <c r="D25">
        <v>0</v>
      </c>
      <c r="E25">
        <v>0.1</v>
      </c>
      <c r="F25">
        <v>0.9</v>
      </c>
      <c r="G25" s="2">
        <v>0</v>
      </c>
      <c r="H25">
        <f t="shared" si="2"/>
        <v>418.3991583659365</v>
      </c>
      <c r="J25">
        <f t="shared" si="3"/>
        <v>49.318602143572875</v>
      </c>
      <c r="K25">
        <f t="shared" si="3"/>
        <v>127.3811363032694</v>
      </c>
      <c r="L25">
        <f t="shared" si="3"/>
        <v>118.69203499998311</v>
      </c>
      <c r="M25">
        <f t="shared" si="3"/>
        <v>78.562389020062284</v>
      </c>
      <c r="N25">
        <f t="shared" si="3"/>
        <v>44.444995899048891</v>
      </c>
      <c r="V25" s="1">
        <v>20</v>
      </c>
      <c r="W25">
        <f t="shared" si="4"/>
        <v>348928</v>
      </c>
      <c r="X25">
        <f t="shared" si="4"/>
        <v>163182</v>
      </c>
      <c r="Y25">
        <f t="shared" si="4"/>
        <v>76315</v>
      </c>
      <c r="Z25">
        <f t="shared" si="4"/>
        <v>35690</v>
      </c>
      <c r="AA25">
        <f t="shared" si="4"/>
        <v>16691</v>
      </c>
    </row>
    <row r="26" spans="1:27" x14ac:dyDescent="0.25">
      <c r="A26" s="1">
        <v>21</v>
      </c>
      <c r="B26">
        <v>0.31695213405350164</v>
      </c>
      <c r="C26">
        <v>0</v>
      </c>
      <c r="D26">
        <v>0</v>
      </c>
      <c r="E26">
        <v>0.1</v>
      </c>
      <c r="F26">
        <v>0.9</v>
      </c>
      <c r="G26" s="2">
        <v>0</v>
      </c>
      <c r="H26">
        <f t="shared" si="2"/>
        <v>4754.2820108025244</v>
      </c>
      <c r="J26">
        <f t="shared" si="3"/>
        <v>560.40873477102298</v>
      </c>
      <c r="K26">
        <f t="shared" si="3"/>
        <v>1447.435619152342</v>
      </c>
      <c r="L26">
        <f t="shared" si="3"/>
        <v>1348.7011040601194</v>
      </c>
      <c r="M26">
        <f t="shared" si="3"/>
        <v>892.70674994302419</v>
      </c>
      <c r="N26">
        <f t="shared" si="3"/>
        <v>505.02980287601645</v>
      </c>
      <c r="V26" s="1">
        <v>21</v>
      </c>
      <c r="W26">
        <f t="shared" si="4"/>
        <v>3964878</v>
      </c>
      <c r="X26">
        <f t="shared" si="4"/>
        <v>1854240</v>
      </c>
      <c r="Y26">
        <f t="shared" si="4"/>
        <v>867166</v>
      </c>
      <c r="Z26">
        <f t="shared" si="4"/>
        <v>405544</v>
      </c>
      <c r="AA26">
        <f t="shared" si="4"/>
        <v>189659</v>
      </c>
    </row>
    <row r="27" spans="1:27" x14ac:dyDescent="0.25">
      <c r="A27" s="1">
        <v>22</v>
      </c>
      <c r="B27">
        <v>6.2840797369683232E-2</v>
      </c>
      <c r="C27">
        <v>0</v>
      </c>
      <c r="D27">
        <v>0</v>
      </c>
      <c r="E27">
        <v>0.1</v>
      </c>
      <c r="F27">
        <v>0.9</v>
      </c>
      <c r="G27" s="2">
        <v>0</v>
      </c>
      <c r="H27">
        <f t="shared" si="2"/>
        <v>942.61196054524851</v>
      </c>
      <c r="J27">
        <f t="shared" si="3"/>
        <v>111.10993731312706</v>
      </c>
      <c r="K27">
        <f t="shared" si="3"/>
        <v>286.97711318599471</v>
      </c>
      <c r="L27">
        <f t="shared" si="3"/>
        <v>267.40142654538369</v>
      </c>
      <c r="M27">
        <f t="shared" si="3"/>
        <v>176.9932994811407</v>
      </c>
      <c r="N27">
        <f t="shared" si="3"/>
        <v>100.13018401960244</v>
      </c>
      <c r="V27" s="1">
        <v>22</v>
      </c>
      <c r="W27">
        <f t="shared" si="4"/>
        <v>786100</v>
      </c>
      <c r="X27">
        <f t="shared" si="4"/>
        <v>367633</v>
      </c>
      <c r="Y27">
        <f t="shared" si="4"/>
        <v>171929</v>
      </c>
      <c r="Z27">
        <f t="shared" si="4"/>
        <v>80406</v>
      </c>
      <c r="AA27">
        <f t="shared" si="4"/>
        <v>37603</v>
      </c>
    </row>
    <row r="28" spans="1:27" x14ac:dyDescent="0.25">
      <c r="A28" s="1">
        <v>23</v>
      </c>
      <c r="B28">
        <v>7.9488206753957472E-2</v>
      </c>
      <c r="C28">
        <v>0</v>
      </c>
      <c r="D28">
        <v>0</v>
      </c>
      <c r="E28">
        <v>0.1</v>
      </c>
      <c r="F28">
        <v>0.9</v>
      </c>
      <c r="G28" s="2">
        <v>0</v>
      </c>
      <c r="H28">
        <f t="shared" si="2"/>
        <v>1192.3231013093621</v>
      </c>
      <c r="J28">
        <f t="shared" si="3"/>
        <v>140.54451947208983</v>
      </c>
      <c r="K28">
        <f t="shared" si="3"/>
        <v>363.00137906250109</v>
      </c>
      <c r="L28">
        <f t="shared" si="3"/>
        <v>338.23981822670135</v>
      </c>
      <c r="M28">
        <f t="shared" si="3"/>
        <v>223.88130915107359</v>
      </c>
      <c r="N28">
        <f t="shared" si="3"/>
        <v>126.65607539699631</v>
      </c>
      <c r="V28" s="1">
        <v>23</v>
      </c>
      <c r="W28">
        <f t="shared" si="4"/>
        <v>994349</v>
      </c>
      <c r="X28">
        <f t="shared" si="4"/>
        <v>465024</v>
      </c>
      <c r="Y28">
        <f t="shared" si="4"/>
        <v>217476</v>
      </c>
      <c r="Z28">
        <f t="shared" si="4"/>
        <v>101706</v>
      </c>
      <c r="AA28">
        <f t="shared" si="4"/>
        <v>47565</v>
      </c>
    </row>
    <row r="29" spans="1:27" x14ac:dyDescent="0.25">
      <c r="A29" s="1">
        <v>24</v>
      </c>
      <c r="B29">
        <v>1.0706679460927852E-2</v>
      </c>
      <c r="C29">
        <v>0</v>
      </c>
      <c r="D29">
        <v>0</v>
      </c>
      <c r="E29">
        <v>0</v>
      </c>
      <c r="F29">
        <v>0.1</v>
      </c>
      <c r="G29">
        <v>0.9</v>
      </c>
      <c r="H29">
        <f t="shared" si="2"/>
        <v>160.60019191391777</v>
      </c>
      <c r="J29">
        <f t="shared" si="3"/>
        <v>18.930671371610497</v>
      </c>
      <c r="K29">
        <f t="shared" si="3"/>
        <v>48.894541318904103</v>
      </c>
      <c r="L29">
        <f t="shared" si="3"/>
        <v>45.559278068573285</v>
      </c>
      <c r="M29">
        <f t="shared" si="3"/>
        <v>30.155736457774573</v>
      </c>
      <c r="N29">
        <f t="shared" si="3"/>
        <v>17.059964697055332</v>
      </c>
      <c r="V29" s="1">
        <v>24</v>
      </c>
      <c r="W29">
        <f t="shared" si="4"/>
        <v>133934</v>
      </c>
      <c r="X29">
        <f t="shared" si="4"/>
        <v>62636</v>
      </c>
      <c r="Y29">
        <f t="shared" si="4"/>
        <v>29293</v>
      </c>
      <c r="Z29">
        <f t="shared" si="4"/>
        <v>13699</v>
      </c>
      <c r="AA29">
        <f t="shared" si="4"/>
        <v>6407</v>
      </c>
    </row>
    <row r="30" spans="1:27" x14ac:dyDescent="0.25">
      <c r="A30" s="1">
        <v>25</v>
      </c>
      <c r="B30">
        <v>3.8480162834587219E-3</v>
      </c>
      <c r="C30">
        <v>0</v>
      </c>
      <c r="D30">
        <v>0</v>
      </c>
      <c r="E30">
        <v>0</v>
      </c>
      <c r="F30">
        <v>0.1</v>
      </c>
      <c r="G30">
        <v>0.9</v>
      </c>
      <c r="H30">
        <f t="shared" si="2"/>
        <v>57.720244251880828</v>
      </c>
      <c r="J30">
        <f t="shared" si="3"/>
        <v>6.8037463865991352</v>
      </c>
      <c r="K30">
        <f t="shared" si="3"/>
        <v>17.572861114783318</v>
      </c>
      <c r="L30">
        <f t="shared" si="3"/>
        <v>16.374156386232286</v>
      </c>
      <c r="M30">
        <f t="shared" si="3"/>
        <v>10.838072191539231</v>
      </c>
      <c r="N30">
        <f t="shared" si="3"/>
        <v>6.1314081727268617</v>
      </c>
      <c r="V30" s="1">
        <v>25</v>
      </c>
      <c r="W30">
        <f t="shared" si="4"/>
        <v>48136</v>
      </c>
      <c r="X30">
        <f t="shared" si="4"/>
        <v>22512</v>
      </c>
      <c r="Y30">
        <f t="shared" si="4"/>
        <v>10528</v>
      </c>
      <c r="Z30">
        <f t="shared" si="4"/>
        <v>4924</v>
      </c>
      <c r="AA30">
        <f t="shared" si="4"/>
        <v>2303</v>
      </c>
    </row>
    <row r="32" spans="1:27" x14ac:dyDescent="0.25">
      <c r="I32" t="s">
        <v>25</v>
      </c>
      <c r="J32">
        <v>1</v>
      </c>
      <c r="K32">
        <v>2</v>
      </c>
      <c r="L32">
        <v>3</v>
      </c>
      <c r="M32">
        <v>4</v>
      </c>
      <c r="N32">
        <v>5</v>
      </c>
      <c r="V32" s="1" t="s">
        <v>26</v>
      </c>
      <c r="W32">
        <f>ROUND((274*(J$34*$O$42)),0)</f>
        <v>1050</v>
      </c>
      <c r="X32">
        <f t="shared" ref="X32:AA32" si="5">ROUND((274*(K$34*$O$42)),0)</f>
        <v>5796</v>
      </c>
      <c r="Y32">
        <f t="shared" si="5"/>
        <v>11549</v>
      </c>
      <c r="Z32">
        <f t="shared" si="5"/>
        <v>16345</v>
      </c>
      <c r="AA32">
        <f t="shared" si="5"/>
        <v>19773</v>
      </c>
    </row>
    <row r="33" spans="8:28" x14ac:dyDescent="0.25">
      <c r="I33" t="s">
        <v>27</v>
      </c>
      <c r="J33">
        <f>($I$42*(1-(EXP(-$J$42*(J32-$K$42)))))</f>
        <v>24.7580608550245</v>
      </c>
      <c r="K33">
        <f t="shared" ref="K33:N33" si="6">($I$42*(1-(EXP(-$J$42*(K32-$K$42)))))</f>
        <v>44.390482809180789</v>
      </c>
      <c r="L33">
        <f t="shared" si="6"/>
        <v>56.179665394028504</v>
      </c>
      <c r="M33">
        <f t="shared" si="6"/>
        <v>63.259017414040123</v>
      </c>
      <c r="N33">
        <f t="shared" si="6"/>
        <v>67.510137002912785</v>
      </c>
      <c r="V33" s="1" t="s">
        <v>28</v>
      </c>
      <c r="W33">
        <f>ROUND((726*(J$34*$O$42)),0)</f>
        <v>2781</v>
      </c>
      <c r="X33">
        <f t="shared" ref="X33:AA33" si="7">ROUND((726*(K$34*$O$42)),0)</f>
        <v>15358</v>
      </c>
      <c r="Y33">
        <f t="shared" si="7"/>
        <v>30600</v>
      </c>
      <c r="Z33">
        <f t="shared" si="7"/>
        <v>43309</v>
      </c>
      <c r="AA33">
        <f t="shared" si="7"/>
        <v>52390</v>
      </c>
    </row>
    <row r="34" spans="8:28" x14ac:dyDescent="0.25">
      <c r="I34" t="s">
        <v>29</v>
      </c>
      <c r="J34">
        <f>($L$42*(J33^$M$42))</f>
        <v>141.34326255745347</v>
      </c>
      <c r="K34">
        <f t="shared" ref="K34:N34" si="8">($L$42*(K33^$M$42))</f>
        <v>780.60850348814961</v>
      </c>
      <c r="L34">
        <f t="shared" si="8"/>
        <v>1555.297741876383</v>
      </c>
      <c r="M34">
        <f t="shared" si="8"/>
        <v>2201.2554957361972</v>
      </c>
      <c r="N34">
        <f t="shared" si="8"/>
        <v>2662.823913197687</v>
      </c>
      <c r="V34" t="s">
        <v>30</v>
      </c>
    </row>
    <row r="35" spans="8:28" x14ac:dyDescent="0.25">
      <c r="H35">
        <v>100</v>
      </c>
      <c r="I35" t="s">
        <v>31</v>
      </c>
      <c r="J35">
        <f>($H$35*(EXP(-$N$42*J32)))</f>
        <v>46.766642700990921</v>
      </c>
      <c r="K35">
        <f t="shared" ref="K35:N35" si="9">($H$35*(EXP(-$N$42*K32)))</f>
        <v>21.871188695221473</v>
      </c>
      <c r="L35">
        <f t="shared" si="9"/>
        <v>10.228420671553744</v>
      </c>
      <c r="M35">
        <f t="shared" si="9"/>
        <v>4.7834889494198372</v>
      </c>
      <c r="N35">
        <f t="shared" si="9"/>
        <v>2.2370771856165601</v>
      </c>
    </row>
    <row r="36" spans="8:28" x14ac:dyDescent="0.25">
      <c r="I36" t="s">
        <v>32</v>
      </c>
      <c r="J36">
        <f>(J34*J35)</f>
        <v>6610.1498582167751</v>
      </c>
      <c r="K36">
        <f t="shared" ref="K36:N36" si="10">(K34*K35)</f>
        <v>17072.835876883772</v>
      </c>
      <c r="L36">
        <f t="shared" si="10"/>
        <v>15908.239573429255</v>
      </c>
      <c r="M36">
        <f t="shared" si="10"/>
        <v>10529.681338703786</v>
      </c>
      <c r="N36">
        <f t="shared" si="10"/>
        <v>5956.9426255287572</v>
      </c>
      <c r="T36" t="s">
        <v>33</v>
      </c>
      <c r="U36">
        <f>SUM(J36:S36)</f>
        <v>56077.849272762338</v>
      </c>
      <c r="W36" s="12">
        <f>SUM(W6:W30)*SUM(W32:W33)</f>
        <v>47923476921</v>
      </c>
    </row>
    <row r="37" spans="8:28" x14ac:dyDescent="0.25">
      <c r="I37" t="s">
        <v>34</v>
      </c>
      <c r="J37">
        <f>(J36/$U$36)</f>
        <v>0.11787452521698977</v>
      </c>
      <c r="K37">
        <f t="shared" ref="K37:N37" si="11">(K36/$U$36)</f>
        <v>0.30444883493733144</v>
      </c>
      <c r="L37">
        <f t="shared" si="11"/>
        <v>0.28368134262873862</v>
      </c>
      <c r="M37">
        <f t="shared" si="11"/>
        <v>0.18776899391215016</v>
      </c>
      <c r="N37">
        <f t="shared" si="11"/>
        <v>0.10622630330479013</v>
      </c>
    </row>
    <row r="38" spans="8:28" x14ac:dyDescent="0.25">
      <c r="W38">
        <v>1050</v>
      </c>
      <c r="X38">
        <v>5796</v>
      </c>
      <c r="Y38">
        <v>11549</v>
      </c>
      <c r="Z38">
        <v>16345</v>
      </c>
      <c r="AA38">
        <v>19773</v>
      </c>
    </row>
    <row r="39" spans="8:28" x14ac:dyDescent="0.25">
      <c r="W39">
        <v>2781</v>
      </c>
      <c r="X39">
        <v>15358</v>
      </c>
      <c r="Y39">
        <v>30600</v>
      </c>
      <c r="Z39">
        <v>43309</v>
      </c>
      <c r="AA39">
        <v>52390</v>
      </c>
    </row>
    <row r="40" spans="8:28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 t="s">
        <v>162</v>
      </c>
      <c r="W40" t="s">
        <v>163</v>
      </c>
    </row>
    <row r="41" spans="8:28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V41">
        <v>9.670295853391675</v>
      </c>
      <c r="W41">
        <v>0.9670295853391675</v>
      </c>
      <c r="X41">
        <v>9.670295853391675</v>
      </c>
      <c r="Y41">
        <v>31.981292005172008</v>
      </c>
      <c r="Z41">
        <v>51.81700978184471</v>
      </c>
      <c r="AA41">
        <v>66.079835569898819</v>
      </c>
      <c r="AB41">
        <v>75.499045393942637</v>
      </c>
    </row>
    <row r="42" spans="8:28" x14ac:dyDescent="0.25">
      <c r="I42">
        <v>73.900000000000006</v>
      </c>
      <c r="J42">
        <v>0.51</v>
      </c>
      <c r="K42">
        <v>0.2</v>
      </c>
      <c r="L42">
        <v>1.1780000000000001E-2</v>
      </c>
      <c r="M42">
        <v>2.9268000000000001</v>
      </c>
      <c r="N42">
        <v>0.76</v>
      </c>
      <c r="O42">
        <v>2.7099999999999999E-2</v>
      </c>
      <c r="V42">
        <v>31.981292005172008</v>
      </c>
      <c r="W42">
        <v>3.1981292005172008</v>
      </c>
      <c r="X42">
        <v>0.9670295853391675</v>
      </c>
      <c r="Y42">
        <v>3.1981292005172008</v>
      </c>
      <c r="Z42">
        <v>5.1817009781844714</v>
      </c>
      <c r="AA42">
        <v>6.6079835569898817</v>
      </c>
      <c r="AB42">
        <v>7.5499045393942641</v>
      </c>
    </row>
    <row r="43" spans="8:28" x14ac:dyDescent="0.25">
      <c r="V43">
        <v>51.81700978184471</v>
      </c>
      <c r="W43">
        <v>5.1817009781844714</v>
      </c>
    </row>
    <row r="44" spans="8:28" x14ac:dyDescent="0.25">
      <c r="V44">
        <v>66.079835569898819</v>
      </c>
      <c r="W44">
        <v>6.6079835569898817</v>
      </c>
    </row>
    <row r="45" spans="8:28" x14ac:dyDescent="0.25">
      <c r="V45">
        <v>75.499045393942637</v>
      </c>
      <c r="W45">
        <v>7.5499045393942641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2"/>
  <sheetViews>
    <sheetView zoomScale="75" zoomScaleNormal="75" workbookViewId="0">
      <selection activeCell="M2" sqref="M2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13" max="13" width="13.85546875" bestFit="1" customWidth="1"/>
    <col min="22" max="22" width="9.28515625" bestFit="1" customWidth="1"/>
    <col min="27" max="27" width="13.7109375" bestFit="1" customWidth="1"/>
  </cols>
  <sheetData>
    <row r="1" spans="1:27" x14ac:dyDescent="0.25">
      <c r="A1" t="s">
        <v>0</v>
      </c>
      <c r="B1" t="s">
        <v>99</v>
      </c>
      <c r="C1" t="s">
        <v>100</v>
      </c>
      <c r="J1" t="s">
        <v>172</v>
      </c>
      <c r="K1">
        <f>SUM(K6:K30)</f>
        <v>642.65773413771501</v>
      </c>
    </row>
    <row r="2" spans="1:27" x14ac:dyDescent="0.25">
      <c r="A2" t="s">
        <v>2</v>
      </c>
      <c r="B2">
        <v>107</v>
      </c>
      <c r="J2" t="s">
        <v>173</v>
      </c>
      <c r="K2">
        <f>(K1*5.7)/0.00000002</f>
        <v>183157454229.24878</v>
      </c>
      <c r="L2" t="s">
        <v>174</v>
      </c>
      <c r="M2" s="12">
        <f>SUM(W6:W30)</f>
        <v>5758670</v>
      </c>
    </row>
    <row r="3" spans="1:27" x14ac:dyDescent="0.25">
      <c r="A3" t="s">
        <v>3</v>
      </c>
      <c r="B3">
        <v>750</v>
      </c>
      <c r="D3" t="s">
        <v>171</v>
      </c>
      <c r="E3">
        <f>(B3*5.7)/0.00000002</f>
        <v>213750000000</v>
      </c>
    </row>
    <row r="4" spans="1:27" x14ac:dyDescent="0.25">
      <c r="C4" t="s">
        <v>4</v>
      </c>
      <c r="J4" t="s">
        <v>5</v>
      </c>
      <c r="W4" t="s">
        <v>6</v>
      </c>
    </row>
    <row r="5" spans="1:27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V5" s="1" t="s">
        <v>7</v>
      </c>
      <c r="W5" t="s">
        <v>15</v>
      </c>
      <c r="X5" t="s">
        <v>16</v>
      </c>
      <c r="AA5" t="s">
        <v>142</v>
      </c>
    </row>
    <row r="6" spans="1:27" x14ac:dyDescent="0.25">
      <c r="A6" s="1">
        <v>1</v>
      </c>
      <c r="B6">
        <v>0</v>
      </c>
      <c r="C6">
        <v>0</v>
      </c>
      <c r="D6" s="2">
        <v>0</v>
      </c>
      <c r="E6" s="2">
        <v>0</v>
      </c>
      <c r="F6" s="2">
        <v>0</v>
      </c>
      <c r="G6" s="2">
        <v>0</v>
      </c>
      <c r="H6">
        <f>(B6*$B$3)</f>
        <v>0</v>
      </c>
      <c r="J6">
        <f>($H6*J$37)</f>
        <v>0</v>
      </c>
      <c r="K6">
        <f t="shared" ref="K6:K21" si="0">($H6*K$37)</f>
        <v>0</v>
      </c>
      <c r="V6" s="1">
        <v>1</v>
      </c>
      <c r="W6">
        <f t="shared" ref="W6:X30" si="1">ROUND(((J6/J$34)*1000000),0)</f>
        <v>0</v>
      </c>
      <c r="X6">
        <f t="shared" si="1"/>
        <v>0</v>
      </c>
      <c r="AA6" s="10">
        <v>0</v>
      </c>
    </row>
    <row r="7" spans="1:27" x14ac:dyDescent="0.25">
      <c r="A7" s="1">
        <v>2</v>
      </c>
      <c r="B7">
        <v>2.2215546039533718E-3</v>
      </c>
      <c r="C7">
        <v>0</v>
      </c>
      <c r="D7">
        <v>1</v>
      </c>
      <c r="E7" s="2">
        <v>0</v>
      </c>
      <c r="F7" s="2">
        <v>0</v>
      </c>
      <c r="G7" s="2">
        <v>0</v>
      </c>
      <c r="H7">
        <f t="shared" ref="H7:H30" si="2">(B7*$B$3)</f>
        <v>1.6661659529650288</v>
      </c>
      <c r="J7">
        <f t="shared" ref="J7:K30" si="3">($H7*J$37)</f>
        <v>0.23846670492514616</v>
      </c>
      <c r="K7">
        <f t="shared" si="0"/>
        <v>1.4276992480398827</v>
      </c>
      <c r="V7" s="1">
        <v>2</v>
      </c>
      <c r="W7">
        <f t="shared" si="1"/>
        <v>12793</v>
      </c>
      <c r="X7">
        <f t="shared" si="1"/>
        <v>5468</v>
      </c>
      <c r="AA7" s="10">
        <v>3.2871850647784865E-6</v>
      </c>
    </row>
    <row r="8" spans="1:27" x14ac:dyDescent="0.25">
      <c r="A8" s="1">
        <v>3</v>
      </c>
      <c r="B8">
        <v>0</v>
      </c>
      <c r="C8">
        <v>0</v>
      </c>
      <c r="D8">
        <v>0</v>
      </c>
      <c r="E8">
        <v>0</v>
      </c>
      <c r="F8" s="2">
        <v>0</v>
      </c>
      <c r="G8" s="2">
        <v>0</v>
      </c>
      <c r="H8">
        <f t="shared" si="2"/>
        <v>0</v>
      </c>
      <c r="J8">
        <f t="shared" si="3"/>
        <v>0</v>
      </c>
      <c r="K8">
        <f t="shared" si="0"/>
        <v>0</v>
      </c>
      <c r="V8" s="1">
        <v>3</v>
      </c>
      <c r="W8">
        <f t="shared" si="1"/>
        <v>0</v>
      </c>
      <c r="X8">
        <f t="shared" si="1"/>
        <v>0</v>
      </c>
      <c r="AA8" s="10">
        <v>0</v>
      </c>
    </row>
    <row r="9" spans="1:27" x14ac:dyDescent="0.25">
      <c r="A9" s="1">
        <v>4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>
        <f t="shared" si="2"/>
        <v>0</v>
      </c>
      <c r="J9">
        <f t="shared" si="3"/>
        <v>0</v>
      </c>
      <c r="K9">
        <f t="shared" si="0"/>
        <v>0</v>
      </c>
      <c r="V9" s="1">
        <v>4</v>
      </c>
      <c r="W9">
        <f t="shared" si="1"/>
        <v>0</v>
      </c>
      <c r="X9">
        <f t="shared" si="1"/>
        <v>0</v>
      </c>
      <c r="AA9" s="10">
        <v>0</v>
      </c>
    </row>
    <row r="10" spans="1:27" x14ac:dyDescent="0.25">
      <c r="A10" s="1">
        <v>5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>
        <f t="shared" si="2"/>
        <v>0</v>
      </c>
      <c r="J10">
        <f t="shared" si="3"/>
        <v>0</v>
      </c>
      <c r="K10">
        <f t="shared" si="0"/>
        <v>0</v>
      </c>
      <c r="V10" s="1">
        <v>5</v>
      </c>
      <c r="W10">
        <f t="shared" si="1"/>
        <v>0</v>
      </c>
      <c r="X10">
        <f t="shared" si="1"/>
        <v>0</v>
      </c>
      <c r="AA10" s="10">
        <v>0</v>
      </c>
    </row>
    <row r="11" spans="1:27" x14ac:dyDescent="0.25">
      <c r="A11" s="1">
        <v>6</v>
      </c>
      <c r="B11">
        <v>4.887420128697418E-2</v>
      </c>
      <c r="C11">
        <v>0</v>
      </c>
      <c r="D11">
        <v>0</v>
      </c>
      <c r="E11">
        <v>1</v>
      </c>
      <c r="F11" s="2">
        <v>0</v>
      </c>
      <c r="G11" s="2">
        <v>0</v>
      </c>
      <c r="H11">
        <f t="shared" si="2"/>
        <v>36.655650965230635</v>
      </c>
      <c r="J11">
        <f t="shared" si="3"/>
        <v>5.2462675083532151</v>
      </c>
      <c r="K11">
        <f t="shared" si="0"/>
        <v>31.409383456877421</v>
      </c>
      <c r="V11" s="1">
        <v>6</v>
      </c>
      <c r="W11">
        <f t="shared" si="1"/>
        <v>281450</v>
      </c>
      <c r="X11">
        <f t="shared" si="1"/>
        <v>120296</v>
      </c>
      <c r="AA11" s="10">
        <v>2.5513908165594062E-5</v>
      </c>
    </row>
    <row r="12" spans="1:27" x14ac:dyDescent="0.25">
      <c r="A12" s="1">
        <v>7</v>
      </c>
      <c r="B12">
        <v>0.1062313953453836</v>
      </c>
      <c r="C12">
        <v>0</v>
      </c>
      <c r="D12">
        <v>0</v>
      </c>
      <c r="E12">
        <v>0</v>
      </c>
      <c r="F12">
        <v>1</v>
      </c>
      <c r="G12" s="2">
        <v>0</v>
      </c>
      <c r="H12">
        <f t="shared" si="2"/>
        <v>79.673546509037706</v>
      </c>
      <c r="J12">
        <f t="shared" si="3"/>
        <v>11.403118682085676</v>
      </c>
      <c r="K12">
        <f t="shared" si="0"/>
        <v>68.27042782695203</v>
      </c>
      <c r="V12" s="1">
        <v>7</v>
      </c>
      <c r="W12">
        <f t="shared" si="1"/>
        <v>611752</v>
      </c>
      <c r="X12">
        <f t="shared" si="1"/>
        <v>261472</v>
      </c>
      <c r="AA12" s="10">
        <v>6.3072022056421788E-5</v>
      </c>
    </row>
    <row r="13" spans="1:27" x14ac:dyDescent="0.25">
      <c r="A13" s="1">
        <v>8</v>
      </c>
      <c r="B13">
        <v>1.4983428416624799E-2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>
        <f t="shared" si="2"/>
        <v>11.237571312468599</v>
      </c>
      <c r="J13">
        <f t="shared" si="3"/>
        <v>1.6083551566258556</v>
      </c>
      <c r="K13">
        <f t="shared" si="0"/>
        <v>9.6292161558427445</v>
      </c>
      <c r="V13" s="1">
        <v>8</v>
      </c>
      <c r="W13">
        <f t="shared" si="1"/>
        <v>86285</v>
      </c>
      <c r="X13">
        <f t="shared" si="1"/>
        <v>36879</v>
      </c>
      <c r="AA13" s="10">
        <v>2.1023796100298561E-6</v>
      </c>
    </row>
    <row r="14" spans="1:27" x14ac:dyDescent="0.25">
      <c r="A14" s="1">
        <v>9</v>
      </c>
      <c r="B14">
        <v>1.3329327623720232E-2</v>
      </c>
      <c r="C14">
        <v>0</v>
      </c>
      <c r="D14">
        <v>1</v>
      </c>
      <c r="E14" s="2">
        <v>0</v>
      </c>
      <c r="F14" s="2">
        <v>0</v>
      </c>
      <c r="G14" s="2">
        <v>0</v>
      </c>
      <c r="H14">
        <f t="shared" si="2"/>
        <v>9.996995717790174</v>
      </c>
      <c r="J14">
        <f t="shared" si="3"/>
        <v>1.430800229550877</v>
      </c>
      <c r="K14">
        <f t="shared" si="0"/>
        <v>8.5661954882392983</v>
      </c>
      <c r="V14" s="1">
        <v>9</v>
      </c>
      <c r="W14">
        <f t="shared" si="1"/>
        <v>76759</v>
      </c>
      <c r="X14">
        <f t="shared" si="1"/>
        <v>32808</v>
      </c>
      <c r="AA14" s="10">
        <v>3.661558955536526E-6</v>
      </c>
    </row>
    <row r="15" spans="1:27" x14ac:dyDescent="0.25">
      <c r="A15" s="1">
        <v>10</v>
      </c>
      <c r="B15">
        <v>1.7772436831626975E-2</v>
      </c>
      <c r="C15">
        <v>0</v>
      </c>
      <c r="D15">
        <v>0</v>
      </c>
      <c r="E15">
        <v>1</v>
      </c>
      <c r="F15" s="2">
        <v>0</v>
      </c>
      <c r="G15" s="2">
        <v>0</v>
      </c>
      <c r="H15">
        <f t="shared" si="2"/>
        <v>13.32932762372023</v>
      </c>
      <c r="J15">
        <f t="shared" si="3"/>
        <v>1.9077336394011692</v>
      </c>
      <c r="K15">
        <f t="shared" si="0"/>
        <v>11.421593984319061</v>
      </c>
      <c r="V15" s="1">
        <v>10</v>
      </c>
      <c r="W15">
        <f t="shared" si="1"/>
        <v>102346</v>
      </c>
      <c r="X15">
        <f t="shared" si="1"/>
        <v>43744</v>
      </c>
      <c r="AA15" s="10">
        <v>1.2137373927723662E-5</v>
      </c>
    </row>
    <row r="16" spans="1:27" x14ac:dyDescent="0.25">
      <c r="A16" s="1">
        <v>11</v>
      </c>
      <c r="B16">
        <v>0</v>
      </c>
      <c r="C16">
        <v>0</v>
      </c>
      <c r="D16">
        <v>0</v>
      </c>
      <c r="E16">
        <v>0</v>
      </c>
      <c r="F16" s="2">
        <v>0</v>
      </c>
      <c r="G16" s="2">
        <v>0</v>
      </c>
      <c r="H16">
        <f t="shared" si="2"/>
        <v>0</v>
      </c>
      <c r="J16">
        <f t="shared" si="3"/>
        <v>0</v>
      </c>
      <c r="K16">
        <f t="shared" si="0"/>
        <v>0</v>
      </c>
      <c r="V16" s="1">
        <v>11</v>
      </c>
      <c r="W16">
        <f t="shared" si="1"/>
        <v>0</v>
      </c>
      <c r="X16">
        <f t="shared" si="1"/>
        <v>0</v>
      </c>
      <c r="AA16" s="10">
        <v>0</v>
      </c>
    </row>
    <row r="17" spans="1:27" x14ac:dyDescent="0.25">
      <c r="A17" s="1">
        <v>12</v>
      </c>
      <c r="B17">
        <v>0</v>
      </c>
      <c r="C17">
        <v>0</v>
      </c>
      <c r="D17">
        <v>0</v>
      </c>
      <c r="E17">
        <v>0</v>
      </c>
      <c r="F17" s="2">
        <v>0</v>
      </c>
      <c r="G17" s="2">
        <v>0</v>
      </c>
      <c r="H17">
        <f t="shared" si="2"/>
        <v>0</v>
      </c>
      <c r="J17">
        <f t="shared" si="3"/>
        <v>0</v>
      </c>
      <c r="K17">
        <f t="shared" si="0"/>
        <v>0</v>
      </c>
      <c r="V17" s="1">
        <v>12</v>
      </c>
      <c r="W17">
        <f t="shared" si="1"/>
        <v>0</v>
      </c>
      <c r="X17">
        <f t="shared" si="1"/>
        <v>0</v>
      </c>
      <c r="AA17" s="10">
        <v>0</v>
      </c>
    </row>
    <row r="18" spans="1:27" x14ac:dyDescent="0.25">
      <c r="A18" s="1">
        <v>13</v>
      </c>
      <c r="B18">
        <v>7.9975965742321395E-2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59.981974306741044</v>
      </c>
      <c r="J18">
        <f t="shared" si="3"/>
        <v>8.5848013773052632</v>
      </c>
      <c r="K18">
        <f t="shared" si="0"/>
        <v>51.397172929435783</v>
      </c>
      <c r="V18" s="1">
        <v>13</v>
      </c>
      <c r="W18">
        <f t="shared" si="1"/>
        <v>460555</v>
      </c>
      <c r="X18">
        <f t="shared" si="1"/>
        <v>196848</v>
      </c>
      <c r="AA18" s="10">
        <v>1.2844720827939177E-5</v>
      </c>
    </row>
    <row r="19" spans="1:27" x14ac:dyDescent="0.25">
      <c r="A19" s="1">
        <v>14</v>
      </c>
      <c r="B19">
        <v>0</v>
      </c>
      <c r="C19">
        <v>0</v>
      </c>
      <c r="D19">
        <v>0</v>
      </c>
      <c r="E19" s="2">
        <v>0</v>
      </c>
      <c r="F19" s="2">
        <v>0</v>
      </c>
      <c r="G19" s="2">
        <v>0</v>
      </c>
      <c r="H19">
        <f t="shared" si="2"/>
        <v>0</v>
      </c>
      <c r="J19">
        <f t="shared" si="3"/>
        <v>0</v>
      </c>
      <c r="K19">
        <f t="shared" si="0"/>
        <v>0</v>
      </c>
      <c r="V19" s="1">
        <v>14</v>
      </c>
      <c r="W19">
        <f t="shared" si="1"/>
        <v>0</v>
      </c>
      <c r="X19">
        <f t="shared" si="1"/>
        <v>0</v>
      </c>
      <c r="AA19" s="10">
        <v>0</v>
      </c>
    </row>
    <row r="20" spans="1:27" x14ac:dyDescent="0.25">
      <c r="A20" s="1">
        <v>15</v>
      </c>
      <c r="B20">
        <v>0</v>
      </c>
      <c r="C20">
        <v>0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0</v>
      </c>
      <c r="J20">
        <f t="shared" si="3"/>
        <v>0</v>
      </c>
      <c r="K20">
        <f t="shared" si="0"/>
        <v>0</v>
      </c>
      <c r="V20" s="1">
        <v>15</v>
      </c>
      <c r="W20">
        <f t="shared" si="1"/>
        <v>0</v>
      </c>
      <c r="X20">
        <f t="shared" si="1"/>
        <v>0</v>
      </c>
      <c r="AA20" s="10">
        <v>0</v>
      </c>
    </row>
    <row r="21" spans="1:27" x14ac:dyDescent="0.25">
      <c r="A21" s="1">
        <v>16</v>
      </c>
      <c r="B21">
        <v>0</v>
      </c>
      <c r="C21">
        <v>0</v>
      </c>
      <c r="D21">
        <v>0</v>
      </c>
      <c r="E21" s="2">
        <v>0</v>
      </c>
      <c r="F21" s="2">
        <v>0</v>
      </c>
      <c r="G21" s="2">
        <v>0</v>
      </c>
      <c r="H21">
        <f t="shared" si="2"/>
        <v>0</v>
      </c>
      <c r="J21">
        <f t="shared" si="3"/>
        <v>0</v>
      </c>
      <c r="K21">
        <f t="shared" si="0"/>
        <v>0</v>
      </c>
      <c r="V21" s="1">
        <v>16</v>
      </c>
      <c r="W21">
        <f t="shared" si="1"/>
        <v>0</v>
      </c>
      <c r="X21">
        <f t="shared" si="1"/>
        <v>0</v>
      </c>
      <c r="AA21" s="10">
        <v>0</v>
      </c>
    </row>
    <row r="22" spans="1:27" x14ac:dyDescent="0.25">
      <c r="A22" s="1">
        <v>17</v>
      </c>
      <c r="B22">
        <v>0</v>
      </c>
      <c r="C22">
        <v>0</v>
      </c>
      <c r="D22">
        <v>0</v>
      </c>
      <c r="E22" s="2">
        <v>0</v>
      </c>
      <c r="F22" s="2">
        <v>0</v>
      </c>
      <c r="G22" s="2">
        <v>0</v>
      </c>
      <c r="H22">
        <f t="shared" si="2"/>
        <v>0</v>
      </c>
      <c r="J22">
        <f t="shared" si="3"/>
        <v>0</v>
      </c>
      <c r="K22">
        <f t="shared" si="3"/>
        <v>0</v>
      </c>
      <c r="V22" s="1">
        <v>17</v>
      </c>
      <c r="W22">
        <f t="shared" si="1"/>
        <v>0</v>
      </c>
      <c r="X22">
        <f t="shared" si="1"/>
        <v>0</v>
      </c>
      <c r="AA22" s="10">
        <v>0</v>
      </c>
    </row>
    <row r="23" spans="1:27" x14ac:dyDescent="0.25">
      <c r="A23" s="1">
        <v>18</v>
      </c>
      <c r="B23">
        <v>0</v>
      </c>
      <c r="C23">
        <v>0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0</v>
      </c>
      <c r="J23">
        <f t="shared" si="3"/>
        <v>0</v>
      </c>
      <c r="K23">
        <f t="shared" si="3"/>
        <v>0</v>
      </c>
      <c r="V23" s="1">
        <v>18</v>
      </c>
      <c r="W23">
        <f t="shared" si="1"/>
        <v>0</v>
      </c>
      <c r="X23">
        <f t="shared" si="1"/>
        <v>0</v>
      </c>
      <c r="AA23" s="10">
        <v>0</v>
      </c>
    </row>
    <row r="24" spans="1:27" x14ac:dyDescent="0.25">
      <c r="A24" s="1">
        <v>19</v>
      </c>
      <c r="B24">
        <v>0</v>
      </c>
      <c r="C24">
        <v>0</v>
      </c>
      <c r="D24">
        <v>0</v>
      </c>
      <c r="E24" s="2">
        <v>0</v>
      </c>
      <c r="F24" s="2">
        <v>0</v>
      </c>
      <c r="G24" s="2">
        <v>0</v>
      </c>
      <c r="H24">
        <f t="shared" si="2"/>
        <v>0</v>
      </c>
      <c r="J24">
        <f t="shared" si="3"/>
        <v>0</v>
      </c>
      <c r="K24">
        <f t="shared" si="3"/>
        <v>0</v>
      </c>
      <c r="V24" s="1">
        <v>19</v>
      </c>
      <c r="W24">
        <f t="shared" si="1"/>
        <v>0</v>
      </c>
      <c r="X24">
        <f t="shared" si="1"/>
        <v>0</v>
      </c>
      <c r="AA24" s="10">
        <v>0</v>
      </c>
    </row>
    <row r="25" spans="1:27" x14ac:dyDescent="0.25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>
        <f t="shared" si="2"/>
        <v>0</v>
      </c>
      <c r="J25">
        <f t="shared" si="3"/>
        <v>0</v>
      </c>
      <c r="K25">
        <f t="shared" si="3"/>
        <v>0</v>
      </c>
      <c r="V25" s="1">
        <v>20</v>
      </c>
      <c r="W25">
        <f t="shared" si="1"/>
        <v>0</v>
      </c>
      <c r="X25">
        <f t="shared" si="1"/>
        <v>0</v>
      </c>
      <c r="AA25" s="10">
        <v>0</v>
      </c>
    </row>
    <row r="26" spans="1:27" x14ac:dyDescent="0.25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>
        <f t="shared" si="2"/>
        <v>0</v>
      </c>
      <c r="J26">
        <f t="shared" si="3"/>
        <v>0</v>
      </c>
      <c r="K26">
        <f t="shared" si="3"/>
        <v>0</v>
      </c>
      <c r="V26" s="1">
        <v>21</v>
      </c>
      <c r="W26">
        <f t="shared" si="1"/>
        <v>0</v>
      </c>
      <c r="X26">
        <f t="shared" si="1"/>
        <v>0</v>
      </c>
      <c r="AA26" s="10">
        <v>0</v>
      </c>
    </row>
    <row r="27" spans="1:27" x14ac:dyDescent="0.25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>
        <f t="shared" si="2"/>
        <v>0</v>
      </c>
      <c r="J27">
        <f t="shared" si="3"/>
        <v>0</v>
      </c>
      <c r="K27">
        <f t="shared" si="3"/>
        <v>0</v>
      </c>
      <c r="V27" s="1">
        <v>22</v>
      </c>
      <c r="W27">
        <f t="shared" si="1"/>
        <v>0</v>
      </c>
      <c r="X27">
        <f t="shared" si="1"/>
        <v>0</v>
      </c>
      <c r="AA27" s="10">
        <v>0</v>
      </c>
    </row>
    <row r="28" spans="1:27" x14ac:dyDescent="0.25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>
        <f t="shared" si="2"/>
        <v>0</v>
      </c>
      <c r="J28">
        <f t="shared" si="3"/>
        <v>0</v>
      </c>
      <c r="K28">
        <f t="shared" si="3"/>
        <v>0</v>
      </c>
      <c r="V28" s="1">
        <v>23</v>
      </c>
      <c r="W28">
        <f t="shared" si="1"/>
        <v>0</v>
      </c>
      <c r="X28">
        <f t="shared" si="1"/>
        <v>0</v>
      </c>
      <c r="AA28" s="10">
        <v>0</v>
      </c>
    </row>
    <row r="29" spans="1:27" x14ac:dyDescent="0.25">
      <c r="A29" s="1">
        <v>24</v>
      </c>
      <c r="B29">
        <v>2.6658655247440464E-2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2"/>
        <v>19.993991435580348</v>
      </c>
      <c r="J29">
        <f t="shared" si="3"/>
        <v>2.8616004591017541</v>
      </c>
      <c r="K29">
        <f t="shared" si="3"/>
        <v>17.132390976478597</v>
      </c>
      <c r="V29" s="1">
        <v>24</v>
      </c>
      <c r="W29">
        <f t="shared" si="1"/>
        <v>153518</v>
      </c>
      <c r="X29">
        <f t="shared" si="1"/>
        <v>65616</v>
      </c>
      <c r="AA29" s="10">
        <v>6.5966363695447671E-5</v>
      </c>
    </row>
    <row r="30" spans="1:27" x14ac:dyDescent="0.25">
      <c r="A30" s="1">
        <v>25</v>
      </c>
      <c r="B30">
        <v>0.68995303490195492</v>
      </c>
      <c r="C30">
        <v>0</v>
      </c>
      <c r="D30">
        <v>0</v>
      </c>
      <c r="E30">
        <v>0</v>
      </c>
      <c r="F30">
        <v>0</v>
      </c>
      <c r="G30">
        <v>1</v>
      </c>
      <c r="H30">
        <f t="shared" si="2"/>
        <v>517.46477617646622</v>
      </c>
      <c r="J30">
        <f t="shared" si="3"/>
        <v>74.061122104936075</v>
      </c>
      <c r="K30">
        <f t="shared" si="3"/>
        <v>443.40365407153018</v>
      </c>
      <c r="V30" s="1">
        <v>25</v>
      </c>
      <c r="W30">
        <f t="shared" si="1"/>
        <v>3973212</v>
      </c>
      <c r="X30">
        <f t="shared" si="1"/>
        <v>1698210</v>
      </c>
      <c r="AA30" s="10">
        <v>1E-4</v>
      </c>
    </row>
    <row r="32" spans="1:27" x14ac:dyDescent="0.25">
      <c r="I32" t="s">
        <v>25</v>
      </c>
      <c r="J32">
        <v>1</v>
      </c>
      <c r="K32">
        <v>6</v>
      </c>
      <c r="V32" s="1" t="s">
        <v>26</v>
      </c>
      <c r="W32">
        <f>ROUND((100*(J$34*$O$42)),1)</f>
        <v>46.6</v>
      </c>
      <c r="X32">
        <f>ROUND((100*(K$34*$O$42)),0)</f>
        <v>653</v>
      </c>
    </row>
    <row r="33" spans="1:25" x14ac:dyDescent="0.25">
      <c r="I33" t="s">
        <v>27</v>
      </c>
      <c r="J33">
        <f>($I$42*(1-(EXP(-$J$42*(J32-$K$42)))))</f>
        <v>64.404278955851964</v>
      </c>
      <c r="K33">
        <f t="shared" ref="K33" si="4">($I$42*(1-(EXP(-$J$42*(K32-$K$42)))))</f>
        <v>143.31654349830296</v>
      </c>
      <c r="V33" s="1" t="s">
        <v>28</v>
      </c>
      <c r="W33">
        <f>ROUND((900*(J$34*$O$42)),1)</f>
        <v>419.4</v>
      </c>
      <c r="X33">
        <f>ROUND((900*(K$34*$O$42)),0)</f>
        <v>5875</v>
      </c>
    </row>
    <row r="34" spans="1:25" x14ac:dyDescent="0.25">
      <c r="I34" t="s">
        <v>29</v>
      </c>
      <c r="J34">
        <f>($L$42*(J33^$M$42))</f>
        <v>18.640114665766927</v>
      </c>
      <c r="K34">
        <f t="shared" ref="K34" si="5">($L$42*(K33^$M$42))</f>
        <v>261.10059965337183</v>
      </c>
      <c r="V34" t="s">
        <v>30</v>
      </c>
      <c r="W34">
        <f>SUM(W32:W33)</f>
        <v>466</v>
      </c>
      <c r="X34">
        <f>SUM(X32:X33)</f>
        <v>6528</v>
      </c>
    </row>
    <row r="35" spans="1:25" x14ac:dyDescent="0.25">
      <c r="H35">
        <v>100</v>
      </c>
      <c r="I35" t="s">
        <v>31</v>
      </c>
      <c r="J35">
        <f>($H$35*(EXP(-$N$42*J32)))</f>
        <v>84.366481659638367</v>
      </c>
      <c r="K35">
        <f t="shared" ref="K35" si="6">($H$35*(EXP(-$N$42*K32)))</f>
        <v>36.059494017307827</v>
      </c>
    </row>
    <row r="36" spans="1:25" x14ac:dyDescent="0.25">
      <c r="I36" t="s">
        <v>32</v>
      </c>
      <c r="J36">
        <f>(J34*J35)</f>
        <v>1572.6008920829815</v>
      </c>
      <c r="K36">
        <f t="shared" ref="K36" si="7">(K34*K35)</f>
        <v>9415.155511116247</v>
      </c>
      <c r="L36" t="s">
        <v>33</v>
      </c>
      <c r="M36">
        <f>SUM(J36:K36)</f>
        <v>10987.756403199228</v>
      </c>
      <c r="W36">
        <f>SUM(W6:W30)*W33</f>
        <v>2415186198</v>
      </c>
    </row>
    <row r="37" spans="1:25" x14ac:dyDescent="0.25">
      <c r="I37" t="s">
        <v>34</v>
      </c>
      <c r="J37">
        <f>(J36/$M$36)</f>
        <v>0.14312302114971337</v>
      </c>
      <c r="K37">
        <f>(K36/$M$36)</f>
        <v>0.85687697885028669</v>
      </c>
    </row>
    <row r="38" spans="1:25" x14ac:dyDescent="0.25">
      <c r="X38">
        <f>(SUM(X32:X33)-SUM(W32:W33))/(365*3)</f>
        <v>5.5360730593607306</v>
      </c>
    </row>
    <row r="40" spans="1:25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 s="1">
        <v>0</v>
      </c>
      <c r="W40">
        <v>0</v>
      </c>
      <c r="X40">
        <v>0</v>
      </c>
      <c r="Y40">
        <v>145443377</v>
      </c>
    </row>
    <row r="41" spans="1:25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V41" s="1">
        <v>1</v>
      </c>
      <c r="W41">
        <f>W6*466/Y41</f>
        <v>0</v>
      </c>
      <c r="X41">
        <f>X6*6528/Y41</f>
        <v>0</v>
      </c>
      <c r="Y41" s="11">
        <v>129862574</v>
      </c>
    </row>
    <row r="42" spans="1:25" x14ac:dyDescent="0.25">
      <c r="I42">
        <v>150</v>
      </c>
      <c r="J42">
        <v>0.51</v>
      </c>
      <c r="K42">
        <v>-0.1</v>
      </c>
      <c r="L42">
        <v>2.0000000000000002E-5</v>
      </c>
      <c r="M42">
        <v>3.3</v>
      </c>
      <c r="N42">
        <v>0.17</v>
      </c>
      <c r="O42">
        <v>2.5000000000000001E-2</v>
      </c>
      <c r="V42" s="1">
        <v>2</v>
      </c>
      <c r="W42">
        <f t="shared" ref="W42:W65" si="8">W7*466/Y42</f>
        <v>2.0443834655955673E-2</v>
      </c>
      <c r="X42">
        <f t="shared" ref="X42:X65" si="9">X7*6528/Y42</f>
        <v>0.122408815343145</v>
      </c>
      <c r="Y42">
        <v>291605665</v>
      </c>
    </row>
    <row r="43" spans="1:25" x14ac:dyDescent="0.25">
      <c r="V43" s="1">
        <v>3</v>
      </c>
      <c r="W43">
        <f t="shared" si="8"/>
        <v>0</v>
      </c>
      <c r="X43">
        <f t="shared" si="9"/>
        <v>0</v>
      </c>
      <c r="Y43">
        <v>259769562</v>
      </c>
    </row>
    <row r="44" spans="1:25" x14ac:dyDescent="0.25">
      <c r="V44" s="1">
        <v>4</v>
      </c>
      <c r="W44">
        <f t="shared" si="8"/>
        <v>0</v>
      </c>
      <c r="X44">
        <f t="shared" si="9"/>
        <v>0</v>
      </c>
      <c r="Y44">
        <v>188260900</v>
      </c>
    </row>
    <row r="45" spans="1:25" x14ac:dyDescent="0.25">
      <c r="A45" s="1" t="s">
        <v>161</v>
      </c>
      <c r="V45" s="1">
        <v>5</v>
      </c>
      <c r="W45">
        <f t="shared" si="8"/>
        <v>0</v>
      </c>
      <c r="X45">
        <f t="shared" si="9"/>
        <v>0</v>
      </c>
      <c r="Y45">
        <v>180733621</v>
      </c>
    </row>
    <row r="46" spans="1:25" x14ac:dyDescent="0.25">
      <c r="C46" t="s">
        <v>4</v>
      </c>
      <c r="V46" s="1">
        <v>6</v>
      </c>
      <c r="W46">
        <f t="shared" si="8"/>
        <v>1.2731045697012513</v>
      </c>
      <c r="X46">
        <f t="shared" si="9"/>
        <v>7.6226896764986289</v>
      </c>
      <c r="Y46">
        <v>103020367</v>
      </c>
    </row>
    <row r="47" spans="1:25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V47" s="1">
        <v>7</v>
      </c>
      <c r="W47">
        <f t="shared" si="8"/>
        <v>2.4316212434508619</v>
      </c>
      <c r="X47">
        <f t="shared" si="9"/>
        <v>14.559281694120498</v>
      </c>
      <c r="Y47">
        <v>117237186</v>
      </c>
    </row>
    <row r="48" spans="1:25" x14ac:dyDescent="0.25">
      <c r="A48" s="1">
        <v>1</v>
      </c>
      <c r="B48">
        <v>0</v>
      </c>
      <c r="C48">
        <v>0</v>
      </c>
      <c r="D48" s="2">
        <v>0</v>
      </c>
      <c r="E48" s="2">
        <v>0</v>
      </c>
      <c r="F48" s="2">
        <v>0</v>
      </c>
      <c r="G48" s="2">
        <v>0</v>
      </c>
      <c r="V48" s="1">
        <v>8</v>
      </c>
      <c r="W48">
        <f t="shared" si="8"/>
        <v>1.450584036992034</v>
      </c>
      <c r="X48">
        <f t="shared" si="9"/>
        <v>8.6852226423785321</v>
      </c>
      <c r="Y48">
        <v>27719049</v>
      </c>
    </row>
    <row r="49" spans="1:25" x14ac:dyDescent="0.25">
      <c r="A49" s="1">
        <v>2</v>
      </c>
      <c r="B49">
        <v>2.2215546039533718E-3</v>
      </c>
      <c r="C49">
        <v>0.9</v>
      </c>
      <c r="D49">
        <v>0.1</v>
      </c>
      <c r="E49" s="2">
        <v>0</v>
      </c>
      <c r="F49" s="2">
        <v>0</v>
      </c>
      <c r="G49" s="2">
        <v>0</v>
      </c>
      <c r="V49" s="1">
        <v>9</v>
      </c>
      <c r="W49">
        <f t="shared" si="8"/>
        <v>0.65810008174346313</v>
      </c>
      <c r="X49">
        <f t="shared" si="9"/>
        <v>3.94036653378831</v>
      </c>
      <c r="Y49">
        <v>54352970</v>
      </c>
    </row>
    <row r="50" spans="1:25" x14ac:dyDescent="0.25">
      <c r="A50" s="1">
        <v>3</v>
      </c>
      <c r="B50">
        <v>0</v>
      </c>
      <c r="C50">
        <v>0</v>
      </c>
      <c r="D50">
        <v>0</v>
      </c>
      <c r="E50">
        <v>0</v>
      </c>
      <c r="F50" s="2">
        <v>0</v>
      </c>
      <c r="G50" s="2">
        <v>0</v>
      </c>
      <c r="V50" s="1">
        <v>10</v>
      </c>
      <c r="W50">
        <f t="shared" si="8"/>
        <v>0.35242754078176025</v>
      </c>
      <c r="X50">
        <f t="shared" si="9"/>
        <v>2.1101420286380526</v>
      </c>
      <c r="Y50">
        <v>135327778</v>
      </c>
    </row>
    <row r="51" spans="1:25" x14ac:dyDescent="0.25">
      <c r="A51" s="1">
        <v>4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V51" s="1">
        <v>11</v>
      </c>
      <c r="W51">
        <f t="shared" si="8"/>
        <v>0</v>
      </c>
      <c r="X51">
        <f t="shared" si="9"/>
        <v>0</v>
      </c>
      <c r="Y51">
        <v>136889558</v>
      </c>
    </row>
    <row r="52" spans="1:25" x14ac:dyDescent="0.25">
      <c r="A52" s="1">
        <v>5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V52" s="1">
        <v>12</v>
      </c>
      <c r="W52">
        <f t="shared" si="8"/>
        <v>0</v>
      </c>
      <c r="X52">
        <f t="shared" si="9"/>
        <v>0</v>
      </c>
      <c r="Y52">
        <v>115161938</v>
      </c>
    </row>
    <row r="53" spans="1:25" x14ac:dyDescent="0.25">
      <c r="A53" s="1">
        <v>6</v>
      </c>
      <c r="B53">
        <v>4.887420128697418E-2</v>
      </c>
      <c r="C53">
        <v>0.9</v>
      </c>
      <c r="D53">
        <v>0.1</v>
      </c>
      <c r="E53">
        <v>0</v>
      </c>
      <c r="F53" s="2">
        <v>0</v>
      </c>
      <c r="G53" s="2">
        <v>0</v>
      </c>
      <c r="V53" s="1">
        <v>13</v>
      </c>
      <c r="W53">
        <f t="shared" si="8"/>
        <v>6.7475574924681343</v>
      </c>
      <c r="X53">
        <f t="shared" si="9"/>
        <v>40.400833757193652</v>
      </c>
      <c r="Y53">
        <v>31806862</v>
      </c>
    </row>
    <row r="54" spans="1:25" x14ac:dyDescent="0.25">
      <c r="A54" s="1">
        <v>7</v>
      </c>
      <c r="B54">
        <v>0.1062313953453836</v>
      </c>
      <c r="C54">
        <v>0.9</v>
      </c>
      <c r="D54">
        <v>0.1</v>
      </c>
      <c r="E54">
        <v>0</v>
      </c>
      <c r="F54">
        <v>0</v>
      </c>
      <c r="G54" s="2">
        <v>0</v>
      </c>
      <c r="V54" s="1">
        <v>14</v>
      </c>
      <c r="W54">
        <f t="shared" si="8"/>
        <v>0</v>
      </c>
      <c r="X54">
        <f t="shared" si="9"/>
        <v>0</v>
      </c>
      <c r="Y54">
        <v>182601323</v>
      </c>
    </row>
    <row r="55" spans="1:25" x14ac:dyDescent="0.25">
      <c r="A55" s="1">
        <v>8</v>
      </c>
      <c r="B55">
        <v>1.4983428416624799E-2</v>
      </c>
      <c r="C55">
        <v>0.9</v>
      </c>
      <c r="D55">
        <v>0.1</v>
      </c>
      <c r="E55" s="2">
        <v>0</v>
      </c>
      <c r="F55" s="2">
        <v>0</v>
      </c>
      <c r="G55" s="2">
        <v>0</v>
      </c>
      <c r="V55" s="1">
        <v>15</v>
      </c>
      <c r="W55">
        <f t="shared" si="8"/>
        <v>0</v>
      </c>
      <c r="X55">
        <f t="shared" si="9"/>
        <v>0</v>
      </c>
      <c r="Y55">
        <v>18814502</v>
      </c>
    </row>
    <row r="56" spans="1:25" x14ac:dyDescent="0.25">
      <c r="A56" s="1">
        <v>9</v>
      </c>
      <c r="B56">
        <v>1.3329327623720232E-2</v>
      </c>
      <c r="C56">
        <v>0.9</v>
      </c>
      <c r="D56">
        <v>0.1</v>
      </c>
      <c r="E56" s="2">
        <v>0</v>
      </c>
      <c r="F56" s="2">
        <v>0</v>
      </c>
      <c r="G56" s="2">
        <v>0</v>
      </c>
      <c r="V56" s="1">
        <v>16</v>
      </c>
      <c r="W56">
        <f t="shared" si="8"/>
        <v>0</v>
      </c>
      <c r="X56">
        <f t="shared" si="9"/>
        <v>0</v>
      </c>
      <c r="Y56">
        <v>12649390</v>
      </c>
    </row>
    <row r="57" spans="1:25" x14ac:dyDescent="0.25">
      <c r="A57" s="1">
        <v>10</v>
      </c>
      <c r="B57">
        <v>1.7772436831626975E-2</v>
      </c>
      <c r="C57">
        <v>0.9</v>
      </c>
      <c r="D57">
        <v>0.1</v>
      </c>
      <c r="E57">
        <v>0</v>
      </c>
      <c r="F57" s="2">
        <v>0</v>
      </c>
      <c r="G57" s="2">
        <v>0</v>
      </c>
      <c r="V57" s="1">
        <v>17</v>
      </c>
      <c r="W57">
        <f t="shared" si="8"/>
        <v>0</v>
      </c>
      <c r="X57">
        <f t="shared" si="9"/>
        <v>0</v>
      </c>
      <c r="Y57">
        <v>91488121</v>
      </c>
    </row>
    <row r="58" spans="1:25" x14ac:dyDescent="0.25">
      <c r="A58" s="1">
        <v>11</v>
      </c>
      <c r="B58">
        <v>0</v>
      </c>
      <c r="C58">
        <v>0</v>
      </c>
      <c r="D58">
        <v>0</v>
      </c>
      <c r="E58">
        <v>0</v>
      </c>
      <c r="F58" s="2">
        <v>0</v>
      </c>
      <c r="G58" s="2">
        <v>0</v>
      </c>
      <c r="V58" s="1">
        <v>18</v>
      </c>
      <c r="W58">
        <f t="shared" si="8"/>
        <v>0</v>
      </c>
      <c r="X58">
        <f t="shared" si="9"/>
        <v>0</v>
      </c>
      <c r="Y58">
        <v>189030922</v>
      </c>
    </row>
    <row r="59" spans="1:25" x14ac:dyDescent="0.25">
      <c r="A59" s="1">
        <v>12</v>
      </c>
      <c r="B59">
        <v>0</v>
      </c>
      <c r="C59">
        <v>0</v>
      </c>
      <c r="D59">
        <v>0</v>
      </c>
      <c r="E59">
        <v>0</v>
      </c>
      <c r="F59" s="2">
        <v>0</v>
      </c>
      <c r="G59" s="2">
        <v>0</v>
      </c>
      <c r="V59" s="1">
        <v>19</v>
      </c>
      <c r="W59">
        <f t="shared" si="8"/>
        <v>0</v>
      </c>
      <c r="X59">
        <f t="shared" si="9"/>
        <v>0</v>
      </c>
      <c r="Y59">
        <v>28332242</v>
      </c>
    </row>
    <row r="60" spans="1:25" x14ac:dyDescent="0.25">
      <c r="A60" s="1">
        <v>13</v>
      </c>
      <c r="B60">
        <v>7.9975965742321395E-2</v>
      </c>
      <c r="C60">
        <v>1</v>
      </c>
      <c r="D60" s="2">
        <v>0</v>
      </c>
      <c r="E60" s="2">
        <v>0</v>
      </c>
      <c r="F60" s="2">
        <v>0</v>
      </c>
      <c r="G60" s="2">
        <v>0</v>
      </c>
      <c r="V60" s="1">
        <v>20</v>
      </c>
      <c r="W60">
        <f t="shared" si="8"/>
        <v>0</v>
      </c>
      <c r="X60">
        <f t="shared" si="9"/>
        <v>0</v>
      </c>
      <c r="Y60">
        <v>141473963</v>
      </c>
    </row>
    <row r="61" spans="1:25" x14ac:dyDescent="0.25">
      <c r="A61" s="1">
        <v>14</v>
      </c>
      <c r="B61">
        <v>0</v>
      </c>
      <c r="C61">
        <v>0</v>
      </c>
      <c r="D61">
        <v>0</v>
      </c>
      <c r="E61" s="2">
        <v>0</v>
      </c>
      <c r="F61" s="2">
        <v>0</v>
      </c>
      <c r="G61" s="2">
        <v>0</v>
      </c>
      <c r="V61" s="1">
        <v>21</v>
      </c>
      <c r="W61">
        <f t="shared" si="8"/>
        <v>0</v>
      </c>
      <c r="X61">
        <f t="shared" si="9"/>
        <v>0</v>
      </c>
      <c r="Y61">
        <v>621972798</v>
      </c>
    </row>
    <row r="62" spans="1:25" x14ac:dyDescent="0.25">
      <c r="A62" s="1">
        <v>15</v>
      </c>
      <c r="B62">
        <v>0</v>
      </c>
      <c r="C62">
        <v>0</v>
      </c>
      <c r="D62" s="2">
        <v>0</v>
      </c>
      <c r="E62" s="2">
        <v>0</v>
      </c>
      <c r="F62" s="2">
        <v>0</v>
      </c>
      <c r="G62" s="2">
        <v>0</v>
      </c>
      <c r="V62" s="1">
        <v>22</v>
      </c>
      <c r="W62">
        <f t="shared" si="8"/>
        <v>0</v>
      </c>
      <c r="X62">
        <f t="shared" si="9"/>
        <v>0</v>
      </c>
      <c r="Y62">
        <v>113055809</v>
      </c>
    </row>
    <row r="63" spans="1:25" x14ac:dyDescent="0.25">
      <c r="A63" s="1">
        <v>16</v>
      </c>
      <c r="B63">
        <v>0</v>
      </c>
      <c r="C63">
        <v>0</v>
      </c>
      <c r="D63">
        <v>0</v>
      </c>
      <c r="E63" s="2">
        <v>0</v>
      </c>
      <c r="F63" s="2">
        <v>0</v>
      </c>
      <c r="G63" s="2">
        <v>0</v>
      </c>
      <c r="V63" s="1">
        <v>23</v>
      </c>
      <c r="W63">
        <f t="shared" si="8"/>
        <v>0</v>
      </c>
      <c r="X63">
        <f t="shared" si="9"/>
        <v>0</v>
      </c>
      <c r="Y63">
        <v>364789124</v>
      </c>
    </row>
    <row r="64" spans="1:25" x14ac:dyDescent="0.25">
      <c r="A64" s="1">
        <v>17</v>
      </c>
      <c r="B64">
        <v>0</v>
      </c>
      <c r="C64">
        <v>0</v>
      </c>
      <c r="D64">
        <v>0</v>
      </c>
      <c r="E64" s="2">
        <v>0</v>
      </c>
      <c r="F64" s="2">
        <v>0</v>
      </c>
      <c r="G64" s="2">
        <v>0</v>
      </c>
      <c r="V64" s="1">
        <v>24</v>
      </c>
      <c r="W64">
        <f t="shared" si="8"/>
        <v>0.14614582830467568</v>
      </c>
      <c r="X64">
        <f t="shared" si="9"/>
        <v>0.87504643576233143</v>
      </c>
      <c r="Y64">
        <v>489506877</v>
      </c>
    </row>
    <row r="65" spans="1:25" x14ac:dyDescent="0.25">
      <c r="A65" s="1">
        <v>18</v>
      </c>
      <c r="B65">
        <v>0</v>
      </c>
      <c r="C65">
        <v>0</v>
      </c>
      <c r="D65" s="2">
        <v>0</v>
      </c>
      <c r="E65" s="2">
        <v>0</v>
      </c>
      <c r="F65" s="2">
        <v>0</v>
      </c>
      <c r="G65" s="2">
        <v>0</v>
      </c>
      <c r="V65" s="1">
        <v>25</v>
      </c>
      <c r="W65">
        <f t="shared" si="8"/>
        <v>2.2006655581918309</v>
      </c>
      <c r="X65">
        <f t="shared" si="9"/>
        <v>13.176435214022257</v>
      </c>
      <c r="Y65">
        <v>841344013</v>
      </c>
    </row>
    <row r="66" spans="1:25" x14ac:dyDescent="0.25">
      <c r="A66" s="1">
        <v>19</v>
      </c>
      <c r="B66">
        <v>0</v>
      </c>
      <c r="C66">
        <v>0</v>
      </c>
      <c r="D66">
        <v>0</v>
      </c>
      <c r="E66" s="2">
        <v>0</v>
      </c>
      <c r="F66" s="2">
        <v>0</v>
      </c>
      <c r="G66" s="2">
        <v>0</v>
      </c>
    </row>
    <row r="67" spans="1:25" x14ac:dyDescent="0.25">
      <c r="A67" s="1">
        <v>20</v>
      </c>
      <c r="B67">
        <v>0</v>
      </c>
      <c r="C67">
        <v>0</v>
      </c>
      <c r="D67">
        <v>0</v>
      </c>
      <c r="E67">
        <v>0</v>
      </c>
      <c r="F67">
        <v>0</v>
      </c>
      <c r="G67" s="2">
        <v>0</v>
      </c>
    </row>
    <row r="68" spans="1:25" x14ac:dyDescent="0.25">
      <c r="A68" s="1">
        <v>21</v>
      </c>
      <c r="B68">
        <v>0</v>
      </c>
      <c r="C68">
        <v>0</v>
      </c>
      <c r="D68">
        <v>0</v>
      </c>
      <c r="E68">
        <v>0</v>
      </c>
      <c r="F68">
        <v>0</v>
      </c>
      <c r="G68" s="2">
        <v>0</v>
      </c>
    </row>
    <row r="69" spans="1:25" x14ac:dyDescent="0.25">
      <c r="A69" s="1">
        <v>22</v>
      </c>
      <c r="B69">
        <v>0</v>
      </c>
      <c r="C69">
        <v>0</v>
      </c>
      <c r="D69">
        <v>0</v>
      </c>
      <c r="E69">
        <v>0</v>
      </c>
      <c r="F69">
        <v>0</v>
      </c>
      <c r="G69" s="2">
        <v>0</v>
      </c>
    </row>
    <row r="70" spans="1:25" x14ac:dyDescent="0.25">
      <c r="A70" s="1">
        <v>23</v>
      </c>
      <c r="B70">
        <v>0</v>
      </c>
      <c r="C70">
        <v>0</v>
      </c>
      <c r="D70">
        <v>0</v>
      </c>
      <c r="E70">
        <v>0</v>
      </c>
      <c r="F70">
        <v>0</v>
      </c>
      <c r="G70" s="2">
        <v>0</v>
      </c>
    </row>
    <row r="71" spans="1:25" x14ac:dyDescent="0.25">
      <c r="A71" s="1">
        <v>24</v>
      </c>
      <c r="B71">
        <v>2.6658655247440464E-2</v>
      </c>
      <c r="C71">
        <v>0.9</v>
      </c>
      <c r="D71">
        <v>0.1</v>
      </c>
      <c r="E71">
        <v>0</v>
      </c>
      <c r="F71">
        <v>0</v>
      </c>
      <c r="G71">
        <v>0</v>
      </c>
    </row>
    <row r="72" spans="1:25" x14ac:dyDescent="0.25">
      <c r="A72" s="1">
        <v>25</v>
      </c>
      <c r="B72">
        <v>0.68995303490195492</v>
      </c>
      <c r="C72">
        <v>0.9</v>
      </c>
      <c r="D72">
        <v>0.1</v>
      </c>
      <c r="E72">
        <v>0</v>
      </c>
      <c r="F72">
        <v>0</v>
      </c>
      <c r="G7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0"/>
  <sheetViews>
    <sheetView workbookViewId="0">
      <selection activeCell="C3" sqref="C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140625" customWidth="1"/>
    <col min="4" max="4" width="7.140625" customWidth="1"/>
    <col min="5" max="8" width="7.140625" bestFit="1" customWidth="1"/>
    <col min="9" max="9" width="13.42578125" bestFit="1" customWidth="1"/>
  </cols>
  <sheetData>
    <row r="1" spans="1:9" x14ac:dyDescent="0.25">
      <c r="A1" t="s">
        <v>0</v>
      </c>
      <c r="B1" t="s">
        <v>154</v>
      </c>
      <c r="C1" t="s">
        <v>155</v>
      </c>
    </row>
    <row r="2" spans="1:9" x14ac:dyDescent="0.25">
      <c r="A2" t="s">
        <v>111</v>
      </c>
      <c r="B2">
        <v>2</v>
      </c>
    </row>
    <row r="3" spans="1:9" x14ac:dyDescent="0.25">
      <c r="A3" t="s">
        <v>170</v>
      </c>
      <c r="B3">
        <v>5610</v>
      </c>
    </row>
    <row r="4" spans="1:9" x14ac:dyDescent="0.25">
      <c r="C4" t="s">
        <v>112</v>
      </c>
    </row>
    <row r="5" spans="1:9" x14ac:dyDescent="0.25">
      <c r="A5" s="1" t="s">
        <v>7</v>
      </c>
      <c r="B5" s="1" t="s">
        <v>113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142</v>
      </c>
    </row>
    <row r="6" spans="1:9" x14ac:dyDescent="0.25">
      <c r="A6" s="1">
        <v>1</v>
      </c>
      <c r="B6">
        <v>10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  <c r="I6" s="7">
        <v>1E-3</v>
      </c>
    </row>
    <row r="7" spans="1:9" x14ac:dyDescent="0.25">
      <c r="A7" s="1">
        <v>2</v>
      </c>
      <c r="B7">
        <v>10</v>
      </c>
      <c r="C7">
        <v>1</v>
      </c>
      <c r="D7">
        <v>0</v>
      </c>
      <c r="E7">
        <v>0</v>
      </c>
      <c r="F7" s="2">
        <v>0</v>
      </c>
      <c r="G7" s="2">
        <v>0</v>
      </c>
      <c r="H7" s="2">
        <v>0</v>
      </c>
      <c r="I7" s="7">
        <v>1E-3</v>
      </c>
    </row>
    <row r="8" spans="1:9" x14ac:dyDescent="0.25">
      <c r="A8" s="1">
        <v>3</v>
      </c>
      <c r="B8">
        <v>10</v>
      </c>
      <c r="C8">
        <v>1</v>
      </c>
      <c r="D8">
        <v>0</v>
      </c>
      <c r="E8">
        <v>0</v>
      </c>
      <c r="F8">
        <v>0</v>
      </c>
      <c r="G8" s="2">
        <v>0</v>
      </c>
      <c r="H8" s="2">
        <v>0</v>
      </c>
      <c r="I8" s="7">
        <v>1E-3</v>
      </c>
    </row>
    <row r="9" spans="1:9" x14ac:dyDescent="0.25">
      <c r="A9" s="1">
        <v>4</v>
      </c>
      <c r="B9">
        <v>10</v>
      </c>
      <c r="C9">
        <v>1</v>
      </c>
      <c r="D9">
        <v>0</v>
      </c>
      <c r="E9">
        <v>0</v>
      </c>
      <c r="F9">
        <v>0</v>
      </c>
      <c r="G9">
        <v>0</v>
      </c>
      <c r="H9" s="2">
        <v>0</v>
      </c>
      <c r="I9" s="7">
        <v>1E-3</v>
      </c>
    </row>
    <row r="10" spans="1:9" x14ac:dyDescent="0.25">
      <c r="A10" s="1">
        <v>5</v>
      </c>
      <c r="B10">
        <v>10</v>
      </c>
      <c r="C10">
        <v>1</v>
      </c>
      <c r="D10">
        <v>0</v>
      </c>
      <c r="E10">
        <v>0</v>
      </c>
      <c r="F10">
        <v>0</v>
      </c>
      <c r="G10">
        <v>0</v>
      </c>
      <c r="H10" s="2">
        <v>0</v>
      </c>
      <c r="I10" s="7">
        <v>1E-3</v>
      </c>
    </row>
    <row r="11" spans="1:9" x14ac:dyDescent="0.25">
      <c r="A11" s="1">
        <v>6</v>
      </c>
      <c r="B11">
        <v>10</v>
      </c>
      <c r="C11">
        <v>1</v>
      </c>
      <c r="D11">
        <v>0</v>
      </c>
      <c r="E11">
        <v>0</v>
      </c>
      <c r="F11">
        <v>0</v>
      </c>
      <c r="G11" s="2">
        <v>0</v>
      </c>
      <c r="H11" s="2">
        <v>0</v>
      </c>
      <c r="I11" s="7">
        <v>1E-3</v>
      </c>
    </row>
    <row r="12" spans="1:9" x14ac:dyDescent="0.25">
      <c r="A12" s="1">
        <v>7</v>
      </c>
      <c r="B12">
        <v>10</v>
      </c>
      <c r="C12">
        <v>1</v>
      </c>
      <c r="D12">
        <v>0</v>
      </c>
      <c r="E12">
        <v>0</v>
      </c>
      <c r="F12">
        <v>0</v>
      </c>
      <c r="G12">
        <v>0</v>
      </c>
      <c r="H12" s="2">
        <v>0</v>
      </c>
      <c r="I12" s="7">
        <v>1E-3</v>
      </c>
    </row>
    <row r="13" spans="1:9" x14ac:dyDescent="0.25">
      <c r="A13" s="1">
        <v>8</v>
      </c>
      <c r="B13">
        <v>10</v>
      </c>
      <c r="C13">
        <v>1</v>
      </c>
      <c r="D13">
        <v>0</v>
      </c>
      <c r="E13">
        <v>0</v>
      </c>
      <c r="F13" s="2">
        <v>0</v>
      </c>
      <c r="G13" s="2">
        <v>0</v>
      </c>
      <c r="H13" s="2">
        <v>0</v>
      </c>
      <c r="I13" s="7">
        <v>1E-3</v>
      </c>
    </row>
    <row r="14" spans="1:9" x14ac:dyDescent="0.25">
      <c r="A14" s="1">
        <v>9</v>
      </c>
      <c r="B14">
        <v>10</v>
      </c>
      <c r="C14">
        <v>1</v>
      </c>
      <c r="D14">
        <v>0</v>
      </c>
      <c r="E14">
        <v>0</v>
      </c>
      <c r="F14" s="2">
        <v>0</v>
      </c>
      <c r="G14" s="2">
        <v>0</v>
      </c>
      <c r="H14" s="2">
        <v>0</v>
      </c>
      <c r="I14" s="7">
        <v>1E-3</v>
      </c>
    </row>
    <row r="15" spans="1:9" x14ac:dyDescent="0.25">
      <c r="A15" s="1">
        <v>10</v>
      </c>
      <c r="B15">
        <v>10</v>
      </c>
      <c r="C15">
        <v>1</v>
      </c>
      <c r="D15">
        <v>0</v>
      </c>
      <c r="E15">
        <v>0</v>
      </c>
      <c r="F15">
        <v>0</v>
      </c>
      <c r="G15" s="2">
        <v>0</v>
      </c>
      <c r="H15" s="2">
        <v>0</v>
      </c>
      <c r="I15">
        <v>0.01</v>
      </c>
    </row>
    <row r="16" spans="1:9" x14ac:dyDescent="0.25">
      <c r="A16" s="1">
        <v>11</v>
      </c>
      <c r="B16">
        <v>10</v>
      </c>
      <c r="C16">
        <v>1</v>
      </c>
      <c r="D16">
        <v>0</v>
      </c>
      <c r="E16">
        <v>0</v>
      </c>
      <c r="F16">
        <v>0</v>
      </c>
      <c r="G16" s="2">
        <v>0</v>
      </c>
      <c r="H16" s="2">
        <v>0</v>
      </c>
      <c r="I16" s="7">
        <v>1E-3</v>
      </c>
    </row>
    <row r="17" spans="1:9" x14ac:dyDescent="0.25">
      <c r="A17" s="1">
        <v>12</v>
      </c>
      <c r="B17">
        <v>10</v>
      </c>
      <c r="C17">
        <v>1</v>
      </c>
      <c r="D17">
        <v>0</v>
      </c>
      <c r="E17">
        <v>0</v>
      </c>
      <c r="F17">
        <v>0</v>
      </c>
      <c r="G17" s="2">
        <v>0</v>
      </c>
      <c r="H17" s="2">
        <v>0</v>
      </c>
      <c r="I17" s="7">
        <v>1E-3</v>
      </c>
    </row>
    <row r="18" spans="1:9" x14ac:dyDescent="0.25">
      <c r="A18" s="1">
        <v>13</v>
      </c>
      <c r="B18">
        <v>10</v>
      </c>
      <c r="C18">
        <v>1</v>
      </c>
      <c r="D18">
        <v>0</v>
      </c>
      <c r="E18" s="2">
        <v>0</v>
      </c>
      <c r="F18" s="2">
        <v>0</v>
      </c>
      <c r="G18" s="2">
        <v>0</v>
      </c>
      <c r="H18" s="2">
        <v>0</v>
      </c>
      <c r="I18" s="7">
        <v>1E-3</v>
      </c>
    </row>
    <row r="19" spans="1:9" x14ac:dyDescent="0.25">
      <c r="A19" s="1">
        <v>14</v>
      </c>
      <c r="B19">
        <v>10</v>
      </c>
      <c r="C19">
        <v>1</v>
      </c>
      <c r="D19">
        <v>0</v>
      </c>
      <c r="E19">
        <v>0</v>
      </c>
      <c r="F19" s="2">
        <v>0</v>
      </c>
      <c r="G19" s="2">
        <v>0</v>
      </c>
      <c r="H19" s="2">
        <v>0</v>
      </c>
      <c r="I19" s="7">
        <v>1E-3</v>
      </c>
    </row>
    <row r="20" spans="1:9" x14ac:dyDescent="0.25">
      <c r="A20" s="1">
        <v>15</v>
      </c>
      <c r="B20">
        <v>10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  <c r="I20" s="7">
        <v>1E-3</v>
      </c>
    </row>
    <row r="21" spans="1:9" x14ac:dyDescent="0.25">
      <c r="A21" s="1">
        <v>16</v>
      </c>
      <c r="B21">
        <v>10</v>
      </c>
      <c r="C21">
        <v>1</v>
      </c>
      <c r="D21">
        <v>0</v>
      </c>
      <c r="E21">
        <v>0</v>
      </c>
      <c r="F21" s="2">
        <v>0</v>
      </c>
      <c r="G21" s="2">
        <v>0</v>
      </c>
      <c r="H21" s="2">
        <v>0</v>
      </c>
      <c r="I21" s="7">
        <v>1E-3</v>
      </c>
    </row>
    <row r="22" spans="1:9" x14ac:dyDescent="0.25">
      <c r="A22" s="1">
        <v>17</v>
      </c>
      <c r="B22">
        <v>10</v>
      </c>
      <c r="C22">
        <v>1</v>
      </c>
      <c r="D22">
        <v>0</v>
      </c>
      <c r="E22">
        <v>0</v>
      </c>
      <c r="F22" s="2">
        <v>0</v>
      </c>
      <c r="G22" s="2">
        <v>0</v>
      </c>
      <c r="H22" s="2">
        <v>0</v>
      </c>
      <c r="I22" s="7">
        <v>1E-3</v>
      </c>
    </row>
    <row r="23" spans="1:9" x14ac:dyDescent="0.25">
      <c r="A23" s="1">
        <v>18</v>
      </c>
      <c r="B23">
        <v>10</v>
      </c>
      <c r="C23">
        <v>1</v>
      </c>
      <c r="D23">
        <v>0</v>
      </c>
      <c r="E23" s="2">
        <v>0</v>
      </c>
      <c r="F23" s="2">
        <v>0</v>
      </c>
      <c r="G23" s="2">
        <v>0</v>
      </c>
      <c r="H23" s="2">
        <v>0</v>
      </c>
      <c r="I23" s="7">
        <v>1E-3</v>
      </c>
    </row>
    <row r="24" spans="1:9" x14ac:dyDescent="0.25">
      <c r="A24" s="1">
        <v>19</v>
      </c>
      <c r="B24">
        <v>10</v>
      </c>
      <c r="C24">
        <v>1</v>
      </c>
      <c r="D24">
        <v>0</v>
      </c>
      <c r="E24">
        <v>0</v>
      </c>
      <c r="F24" s="2">
        <v>0</v>
      </c>
      <c r="G24" s="2">
        <v>0</v>
      </c>
      <c r="H24" s="2">
        <v>0</v>
      </c>
      <c r="I24" s="7">
        <v>1E-3</v>
      </c>
    </row>
    <row r="25" spans="1:9" x14ac:dyDescent="0.25">
      <c r="A25" s="1">
        <v>20</v>
      </c>
      <c r="B25">
        <v>10</v>
      </c>
      <c r="C25">
        <v>1</v>
      </c>
      <c r="D25">
        <v>0</v>
      </c>
      <c r="E25">
        <v>0</v>
      </c>
      <c r="F25">
        <v>0</v>
      </c>
      <c r="G25">
        <v>0</v>
      </c>
      <c r="H25" s="2">
        <v>0</v>
      </c>
      <c r="I25" s="7">
        <v>1E-4</v>
      </c>
    </row>
    <row r="26" spans="1:9" x14ac:dyDescent="0.25">
      <c r="A26" s="1">
        <v>21</v>
      </c>
      <c r="B26">
        <v>10</v>
      </c>
      <c r="C26">
        <v>1</v>
      </c>
      <c r="D26">
        <v>0</v>
      </c>
      <c r="E26">
        <v>0</v>
      </c>
      <c r="F26">
        <v>0</v>
      </c>
      <c r="G26">
        <v>0</v>
      </c>
      <c r="H26" s="2">
        <v>0</v>
      </c>
      <c r="I26" s="7">
        <v>1E-4</v>
      </c>
    </row>
    <row r="27" spans="1:9" x14ac:dyDescent="0.25">
      <c r="A27" s="1">
        <v>22</v>
      </c>
      <c r="B27">
        <v>10</v>
      </c>
      <c r="C27">
        <v>1</v>
      </c>
      <c r="D27">
        <v>0</v>
      </c>
      <c r="E27">
        <v>0</v>
      </c>
      <c r="F27">
        <v>0</v>
      </c>
      <c r="G27">
        <v>0</v>
      </c>
      <c r="H27" s="2">
        <v>0</v>
      </c>
      <c r="I27" s="7">
        <v>1E-3</v>
      </c>
    </row>
    <row r="28" spans="1:9" x14ac:dyDescent="0.25">
      <c r="A28" s="1">
        <v>23</v>
      </c>
      <c r="B28">
        <v>10</v>
      </c>
      <c r="C28">
        <v>1</v>
      </c>
      <c r="D28">
        <v>0</v>
      </c>
      <c r="E28">
        <v>0</v>
      </c>
      <c r="F28">
        <v>0</v>
      </c>
      <c r="G28">
        <v>0</v>
      </c>
      <c r="H28" s="2">
        <v>0</v>
      </c>
      <c r="I28" s="7">
        <v>1E-4</v>
      </c>
    </row>
    <row r="29" spans="1:9" x14ac:dyDescent="0.25">
      <c r="A29" s="1">
        <v>24</v>
      </c>
      <c r="B29">
        <v>10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 s="7">
        <v>1E-4</v>
      </c>
    </row>
    <row r="30" spans="1:9" x14ac:dyDescent="0.25">
      <c r="A30" s="1">
        <v>25</v>
      </c>
      <c r="B30">
        <v>10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 s="7">
        <v>1E-4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0"/>
  <sheetViews>
    <sheetView workbookViewId="0">
      <selection sqref="A1:XFD1048576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1406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t="s">
        <v>152</v>
      </c>
      <c r="C1" t="s">
        <v>153</v>
      </c>
    </row>
    <row r="2" spans="1:8" x14ac:dyDescent="0.25">
      <c r="A2" t="s">
        <v>111</v>
      </c>
      <c r="B2">
        <v>2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113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10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10</v>
      </c>
      <c r="C7">
        <v>1</v>
      </c>
      <c r="D7">
        <v>0</v>
      </c>
      <c r="E7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10</v>
      </c>
      <c r="C8">
        <v>1</v>
      </c>
      <c r="D8">
        <v>0</v>
      </c>
      <c r="E8">
        <v>0</v>
      </c>
      <c r="F8">
        <v>0</v>
      </c>
      <c r="G8" s="2">
        <v>0</v>
      </c>
      <c r="H8" s="2">
        <v>0</v>
      </c>
    </row>
    <row r="9" spans="1:8" x14ac:dyDescent="0.25">
      <c r="A9" s="1">
        <v>4</v>
      </c>
      <c r="B9">
        <v>10</v>
      </c>
      <c r="C9">
        <v>1</v>
      </c>
      <c r="D9">
        <v>0</v>
      </c>
      <c r="E9">
        <v>0</v>
      </c>
      <c r="F9">
        <v>0</v>
      </c>
      <c r="G9">
        <v>0</v>
      </c>
      <c r="H9" s="2">
        <v>0</v>
      </c>
    </row>
    <row r="10" spans="1:8" x14ac:dyDescent="0.25">
      <c r="A10" s="1">
        <v>5</v>
      </c>
      <c r="B10">
        <v>10</v>
      </c>
      <c r="C10">
        <v>1</v>
      </c>
      <c r="D10">
        <v>0</v>
      </c>
      <c r="E10">
        <v>0</v>
      </c>
      <c r="F10">
        <v>0</v>
      </c>
      <c r="G10">
        <v>0</v>
      </c>
      <c r="H10" s="2">
        <v>0</v>
      </c>
    </row>
    <row r="11" spans="1:8" x14ac:dyDescent="0.25">
      <c r="A11" s="1">
        <v>6</v>
      </c>
      <c r="B11">
        <v>10</v>
      </c>
      <c r="C11">
        <v>1</v>
      </c>
      <c r="D11">
        <v>0</v>
      </c>
      <c r="E11">
        <v>0</v>
      </c>
      <c r="F11">
        <v>0</v>
      </c>
      <c r="G11" s="2">
        <v>0</v>
      </c>
      <c r="H11" s="2">
        <v>0</v>
      </c>
    </row>
    <row r="12" spans="1:8" x14ac:dyDescent="0.25">
      <c r="A12" s="1">
        <v>7</v>
      </c>
      <c r="B12">
        <v>10</v>
      </c>
      <c r="C12">
        <v>1</v>
      </c>
      <c r="D12">
        <v>0</v>
      </c>
      <c r="E12">
        <v>0</v>
      </c>
      <c r="F12">
        <v>0</v>
      </c>
      <c r="G12">
        <v>0</v>
      </c>
      <c r="H12" s="2">
        <v>0</v>
      </c>
    </row>
    <row r="13" spans="1:8" x14ac:dyDescent="0.25">
      <c r="A13" s="1">
        <v>8</v>
      </c>
      <c r="B13">
        <v>10</v>
      </c>
      <c r="C13">
        <v>1</v>
      </c>
      <c r="D13">
        <v>0</v>
      </c>
      <c r="E13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10</v>
      </c>
      <c r="C14">
        <v>1</v>
      </c>
      <c r="D14">
        <v>0</v>
      </c>
      <c r="E14">
        <v>0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10</v>
      </c>
      <c r="C15">
        <v>1</v>
      </c>
      <c r="D15">
        <v>0</v>
      </c>
      <c r="E15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10</v>
      </c>
      <c r="C16">
        <v>1</v>
      </c>
      <c r="D16">
        <v>0</v>
      </c>
      <c r="E16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10</v>
      </c>
      <c r="C17">
        <v>1</v>
      </c>
      <c r="D17">
        <v>0</v>
      </c>
      <c r="E17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10</v>
      </c>
      <c r="C18">
        <v>1</v>
      </c>
      <c r="D18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10</v>
      </c>
      <c r="C19">
        <v>1</v>
      </c>
      <c r="D19">
        <v>0</v>
      </c>
      <c r="E19">
        <v>0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10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10</v>
      </c>
      <c r="C21">
        <v>1</v>
      </c>
      <c r="D21">
        <v>0</v>
      </c>
      <c r="E21">
        <v>0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10</v>
      </c>
      <c r="C22">
        <v>1</v>
      </c>
      <c r="D22">
        <v>0</v>
      </c>
      <c r="E22">
        <v>0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10</v>
      </c>
      <c r="C23">
        <v>1</v>
      </c>
      <c r="D23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10</v>
      </c>
      <c r="C24">
        <v>1</v>
      </c>
      <c r="D24">
        <v>0</v>
      </c>
      <c r="E24">
        <v>0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10</v>
      </c>
      <c r="C25">
        <v>1</v>
      </c>
      <c r="D25">
        <v>0</v>
      </c>
      <c r="E25">
        <v>0</v>
      </c>
      <c r="F25">
        <v>0</v>
      </c>
      <c r="G25">
        <v>0</v>
      </c>
      <c r="H25" s="2">
        <v>0</v>
      </c>
    </row>
    <row r="26" spans="1:8" x14ac:dyDescent="0.25">
      <c r="A26" s="1">
        <v>21</v>
      </c>
      <c r="B26">
        <v>10</v>
      </c>
      <c r="C26">
        <v>1</v>
      </c>
      <c r="D26">
        <v>0</v>
      </c>
      <c r="E26">
        <v>0</v>
      </c>
      <c r="F26">
        <v>0</v>
      </c>
      <c r="G26">
        <v>0</v>
      </c>
      <c r="H26" s="2">
        <v>0</v>
      </c>
    </row>
    <row r="27" spans="1:8" x14ac:dyDescent="0.25">
      <c r="A27" s="1">
        <v>22</v>
      </c>
      <c r="B27">
        <v>10</v>
      </c>
      <c r="C27">
        <v>1</v>
      </c>
      <c r="D27">
        <v>0</v>
      </c>
      <c r="E27">
        <v>0</v>
      </c>
      <c r="F27">
        <v>0</v>
      </c>
      <c r="G27">
        <v>0</v>
      </c>
      <c r="H27" s="2">
        <v>0</v>
      </c>
    </row>
    <row r="28" spans="1:8" x14ac:dyDescent="0.25">
      <c r="A28" s="1">
        <v>23</v>
      </c>
      <c r="B28">
        <v>10</v>
      </c>
      <c r="C28">
        <v>1</v>
      </c>
      <c r="D28">
        <v>0</v>
      </c>
      <c r="E28">
        <v>0</v>
      </c>
      <c r="F28">
        <v>0</v>
      </c>
      <c r="G28">
        <v>0</v>
      </c>
      <c r="H28" s="2">
        <v>0</v>
      </c>
    </row>
    <row r="29" spans="1:8" x14ac:dyDescent="0.25">
      <c r="A29" s="1">
        <v>24</v>
      </c>
      <c r="B29">
        <v>10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10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0"/>
  <sheetViews>
    <sheetView workbookViewId="0">
      <selection activeCell="B1" sqref="B1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1406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t="s">
        <v>157</v>
      </c>
      <c r="C1" t="s">
        <v>151</v>
      </c>
    </row>
    <row r="2" spans="1:8" x14ac:dyDescent="0.25">
      <c r="A2" t="s">
        <v>111</v>
      </c>
      <c r="B2">
        <v>2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113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2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2</v>
      </c>
      <c r="C7">
        <v>1</v>
      </c>
      <c r="D7">
        <v>0</v>
      </c>
      <c r="E7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2</v>
      </c>
      <c r="C8">
        <v>1</v>
      </c>
      <c r="D8">
        <v>0</v>
      </c>
      <c r="E8">
        <v>0</v>
      </c>
      <c r="F8">
        <v>0</v>
      </c>
      <c r="G8" s="2">
        <v>0</v>
      </c>
      <c r="H8" s="2">
        <v>0</v>
      </c>
    </row>
    <row r="9" spans="1:8" x14ac:dyDescent="0.25">
      <c r="A9" s="1">
        <v>4</v>
      </c>
      <c r="B9">
        <v>2</v>
      </c>
      <c r="C9">
        <v>1</v>
      </c>
      <c r="D9">
        <v>0</v>
      </c>
      <c r="E9">
        <v>0</v>
      </c>
      <c r="F9">
        <v>0</v>
      </c>
      <c r="G9">
        <v>0</v>
      </c>
      <c r="H9" s="2">
        <v>0</v>
      </c>
    </row>
    <row r="10" spans="1:8" x14ac:dyDescent="0.25">
      <c r="A10" s="1">
        <v>5</v>
      </c>
      <c r="B10">
        <v>2</v>
      </c>
      <c r="C10">
        <v>1</v>
      </c>
      <c r="D10">
        <v>0</v>
      </c>
      <c r="E10">
        <v>0</v>
      </c>
      <c r="F10">
        <v>0</v>
      </c>
      <c r="G10">
        <v>0</v>
      </c>
      <c r="H10" s="2">
        <v>0</v>
      </c>
    </row>
    <row r="11" spans="1:8" x14ac:dyDescent="0.25">
      <c r="A11" s="1">
        <v>6</v>
      </c>
      <c r="B11">
        <v>2</v>
      </c>
      <c r="C11">
        <v>1</v>
      </c>
      <c r="D11">
        <v>0</v>
      </c>
      <c r="E11">
        <v>0</v>
      </c>
      <c r="F11">
        <v>0</v>
      </c>
      <c r="G11" s="2">
        <v>0</v>
      </c>
      <c r="H11" s="2">
        <v>0</v>
      </c>
    </row>
    <row r="12" spans="1:8" x14ac:dyDescent="0.25">
      <c r="A12" s="1">
        <v>7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 s="2">
        <v>0</v>
      </c>
    </row>
    <row r="13" spans="1:8" x14ac:dyDescent="0.25">
      <c r="A13" s="1">
        <v>8</v>
      </c>
      <c r="B13">
        <v>2</v>
      </c>
      <c r="C13">
        <v>1</v>
      </c>
      <c r="D13">
        <v>0</v>
      </c>
      <c r="E13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2</v>
      </c>
      <c r="C14">
        <v>1</v>
      </c>
      <c r="D14">
        <v>0</v>
      </c>
      <c r="E14">
        <v>0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2</v>
      </c>
      <c r="C15">
        <v>1</v>
      </c>
      <c r="D15">
        <v>0</v>
      </c>
      <c r="E15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2</v>
      </c>
      <c r="C16">
        <v>1</v>
      </c>
      <c r="D16">
        <v>0</v>
      </c>
      <c r="E16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2</v>
      </c>
      <c r="C17">
        <v>1</v>
      </c>
      <c r="D17">
        <v>0</v>
      </c>
      <c r="E17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2</v>
      </c>
      <c r="C18">
        <v>1</v>
      </c>
      <c r="D18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2</v>
      </c>
      <c r="C19">
        <v>1</v>
      </c>
      <c r="D19">
        <v>0</v>
      </c>
      <c r="E19">
        <v>0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2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2</v>
      </c>
      <c r="C21">
        <v>1</v>
      </c>
      <c r="D21">
        <v>0</v>
      </c>
      <c r="E21">
        <v>0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2</v>
      </c>
      <c r="C22">
        <v>1</v>
      </c>
      <c r="D22">
        <v>0</v>
      </c>
      <c r="E22">
        <v>0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2</v>
      </c>
      <c r="C23">
        <v>1</v>
      </c>
      <c r="D23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2</v>
      </c>
      <c r="C24">
        <v>1</v>
      </c>
      <c r="D24">
        <v>0</v>
      </c>
      <c r="E24">
        <v>0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2</v>
      </c>
      <c r="C25">
        <v>1</v>
      </c>
      <c r="D25">
        <v>0</v>
      </c>
      <c r="E25">
        <v>0</v>
      </c>
      <c r="F25">
        <v>0</v>
      </c>
      <c r="G25">
        <v>0</v>
      </c>
      <c r="H25" s="2">
        <v>0</v>
      </c>
    </row>
    <row r="26" spans="1:8" x14ac:dyDescent="0.25">
      <c r="A26" s="1">
        <v>21</v>
      </c>
      <c r="B26">
        <v>2</v>
      </c>
      <c r="C26">
        <v>1</v>
      </c>
      <c r="D26">
        <v>0</v>
      </c>
      <c r="E26">
        <v>0</v>
      </c>
      <c r="F26">
        <v>0</v>
      </c>
      <c r="G26">
        <v>0</v>
      </c>
      <c r="H26" s="2">
        <v>0</v>
      </c>
    </row>
    <row r="27" spans="1:8" x14ac:dyDescent="0.25">
      <c r="A27" s="1">
        <v>22</v>
      </c>
      <c r="B27">
        <v>2</v>
      </c>
      <c r="C27">
        <v>1</v>
      </c>
      <c r="D27">
        <v>0</v>
      </c>
      <c r="E27">
        <v>0</v>
      </c>
      <c r="F27">
        <v>0</v>
      </c>
      <c r="G27">
        <v>0</v>
      </c>
      <c r="H27" s="2">
        <v>0</v>
      </c>
    </row>
    <row r="28" spans="1:8" x14ac:dyDescent="0.25">
      <c r="A28" s="1">
        <v>23</v>
      </c>
      <c r="B28">
        <v>2</v>
      </c>
      <c r="C28">
        <v>1</v>
      </c>
      <c r="D28">
        <v>0</v>
      </c>
      <c r="E28">
        <v>0</v>
      </c>
      <c r="F28">
        <v>0</v>
      </c>
      <c r="G28">
        <v>0</v>
      </c>
      <c r="H28" s="2">
        <v>0</v>
      </c>
    </row>
    <row r="29" spans="1:8" x14ac:dyDescent="0.25">
      <c r="A29" s="1">
        <v>24</v>
      </c>
      <c r="B29">
        <v>2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0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t="s">
        <v>149</v>
      </c>
      <c r="C1" t="s">
        <v>150</v>
      </c>
    </row>
    <row r="2" spans="1:8" x14ac:dyDescent="0.25">
      <c r="A2" t="s">
        <v>111</v>
      </c>
      <c r="B2">
        <v>3</v>
      </c>
    </row>
    <row r="3" spans="1:8" x14ac:dyDescent="0.25">
      <c r="A3" t="s">
        <v>170</v>
      </c>
      <c r="B3">
        <v>31043.83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117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1.5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1.5</v>
      </c>
      <c r="C7">
        <v>0</v>
      </c>
      <c r="D7">
        <v>1</v>
      </c>
      <c r="E7">
        <v>1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1.5</v>
      </c>
      <c r="C8">
        <v>0</v>
      </c>
      <c r="D8">
        <v>1</v>
      </c>
      <c r="E8">
        <v>1</v>
      </c>
      <c r="F8">
        <v>1</v>
      </c>
      <c r="G8" s="2">
        <v>0</v>
      </c>
      <c r="H8" s="2">
        <v>0</v>
      </c>
    </row>
    <row r="9" spans="1:8" x14ac:dyDescent="0.25">
      <c r="A9" s="1">
        <v>4</v>
      </c>
      <c r="B9">
        <v>1.5</v>
      </c>
      <c r="C9">
        <v>0</v>
      </c>
      <c r="D9">
        <v>1</v>
      </c>
      <c r="E9">
        <v>1</v>
      </c>
      <c r="F9">
        <v>1</v>
      </c>
      <c r="G9">
        <v>1</v>
      </c>
      <c r="H9" s="2">
        <v>0</v>
      </c>
    </row>
    <row r="10" spans="1:8" x14ac:dyDescent="0.25">
      <c r="A10" s="1">
        <v>5</v>
      </c>
      <c r="B10">
        <v>1.5</v>
      </c>
      <c r="C10">
        <v>0</v>
      </c>
      <c r="D10">
        <v>1</v>
      </c>
      <c r="E10">
        <v>1</v>
      </c>
      <c r="F10">
        <v>1</v>
      </c>
      <c r="G10">
        <v>1</v>
      </c>
      <c r="H10" s="2">
        <v>0</v>
      </c>
    </row>
    <row r="11" spans="1:8" x14ac:dyDescent="0.25">
      <c r="A11" s="1">
        <v>6</v>
      </c>
      <c r="B11">
        <v>1.5</v>
      </c>
      <c r="C11">
        <v>0</v>
      </c>
      <c r="D11">
        <v>1</v>
      </c>
      <c r="E11">
        <v>1</v>
      </c>
      <c r="F11">
        <v>1</v>
      </c>
      <c r="G11" s="2">
        <v>0</v>
      </c>
      <c r="H11" s="2">
        <v>0</v>
      </c>
    </row>
    <row r="12" spans="1:8" x14ac:dyDescent="0.25">
      <c r="A12" s="1">
        <v>7</v>
      </c>
      <c r="B12">
        <v>1.5</v>
      </c>
      <c r="C12">
        <v>0</v>
      </c>
      <c r="D12">
        <v>1</v>
      </c>
      <c r="E12">
        <v>1</v>
      </c>
      <c r="F12">
        <v>1</v>
      </c>
      <c r="G12">
        <v>1</v>
      </c>
      <c r="H12" s="2">
        <v>0</v>
      </c>
    </row>
    <row r="13" spans="1:8" x14ac:dyDescent="0.25">
      <c r="A13" s="1">
        <v>8</v>
      </c>
      <c r="B13">
        <v>1.5</v>
      </c>
      <c r="C13">
        <v>0</v>
      </c>
      <c r="D13">
        <v>1</v>
      </c>
      <c r="E13">
        <v>1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1.5</v>
      </c>
      <c r="C14">
        <v>0</v>
      </c>
      <c r="D14">
        <v>1</v>
      </c>
      <c r="E14">
        <v>1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1.5</v>
      </c>
      <c r="C15">
        <v>0</v>
      </c>
      <c r="D15">
        <v>1</v>
      </c>
      <c r="E15">
        <v>1</v>
      </c>
      <c r="F15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1.5</v>
      </c>
      <c r="C16">
        <v>0</v>
      </c>
      <c r="D16">
        <v>1</v>
      </c>
      <c r="E16">
        <v>1</v>
      </c>
      <c r="F16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1.5</v>
      </c>
      <c r="C17">
        <v>0</v>
      </c>
      <c r="D17">
        <v>1</v>
      </c>
      <c r="E17">
        <v>1</v>
      </c>
      <c r="F17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1.5</v>
      </c>
      <c r="C18">
        <v>0</v>
      </c>
      <c r="D18">
        <v>1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1.5</v>
      </c>
      <c r="C19">
        <v>0</v>
      </c>
      <c r="D19">
        <v>1</v>
      </c>
      <c r="E19">
        <v>1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1.5</v>
      </c>
      <c r="C20">
        <v>0</v>
      </c>
      <c r="D20">
        <v>1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1.5</v>
      </c>
      <c r="C21">
        <v>0</v>
      </c>
      <c r="D21">
        <v>1</v>
      </c>
      <c r="E21">
        <v>1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1.5</v>
      </c>
      <c r="C22">
        <v>0</v>
      </c>
      <c r="D22">
        <v>1</v>
      </c>
      <c r="E22">
        <v>1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1.5</v>
      </c>
      <c r="C23">
        <v>0</v>
      </c>
      <c r="D23">
        <v>1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1.5</v>
      </c>
      <c r="C24">
        <v>0</v>
      </c>
      <c r="D24">
        <v>1</v>
      </c>
      <c r="E24">
        <v>1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1.5</v>
      </c>
      <c r="C25">
        <v>0</v>
      </c>
      <c r="D25">
        <v>1</v>
      </c>
      <c r="E25">
        <v>1</v>
      </c>
      <c r="F25">
        <v>1</v>
      </c>
      <c r="G25">
        <v>1</v>
      </c>
      <c r="H25" s="2">
        <v>0</v>
      </c>
    </row>
    <row r="26" spans="1:8" x14ac:dyDescent="0.25">
      <c r="A26" s="1">
        <v>21</v>
      </c>
      <c r="B26">
        <v>1.5</v>
      </c>
      <c r="C26">
        <v>0</v>
      </c>
      <c r="D26">
        <v>1</v>
      </c>
      <c r="E26">
        <v>1</v>
      </c>
      <c r="F26">
        <v>1</v>
      </c>
      <c r="G26">
        <v>1</v>
      </c>
      <c r="H26" s="2">
        <v>0</v>
      </c>
    </row>
    <row r="27" spans="1:8" x14ac:dyDescent="0.25">
      <c r="A27" s="1">
        <v>22</v>
      </c>
      <c r="B27">
        <v>1.5</v>
      </c>
      <c r="C27">
        <v>0</v>
      </c>
      <c r="D27">
        <v>1</v>
      </c>
      <c r="E27">
        <v>1</v>
      </c>
      <c r="F27">
        <v>1</v>
      </c>
      <c r="G27">
        <v>1</v>
      </c>
      <c r="H27" s="2">
        <v>0</v>
      </c>
    </row>
    <row r="28" spans="1:8" x14ac:dyDescent="0.25">
      <c r="A28" s="1">
        <v>23</v>
      </c>
      <c r="B28">
        <v>1.5</v>
      </c>
      <c r="C28">
        <v>0</v>
      </c>
      <c r="D28">
        <v>1</v>
      </c>
      <c r="E28">
        <v>1</v>
      </c>
      <c r="F28">
        <v>1</v>
      </c>
      <c r="G28">
        <v>1</v>
      </c>
      <c r="H28" s="2">
        <v>0</v>
      </c>
    </row>
    <row r="29" spans="1:8" x14ac:dyDescent="0.25">
      <c r="A29" s="1">
        <v>24</v>
      </c>
      <c r="B29">
        <v>1.5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>
        <v>25</v>
      </c>
      <c r="B30">
        <v>1.5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30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1406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t="s">
        <v>147</v>
      </c>
      <c r="C1" t="s">
        <v>148</v>
      </c>
    </row>
    <row r="2" spans="1:8" x14ac:dyDescent="0.25">
      <c r="A2" t="s">
        <v>111</v>
      </c>
      <c r="B2">
        <v>2</v>
      </c>
    </row>
    <row r="3" spans="1:8" x14ac:dyDescent="0.25">
      <c r="A3" t="s">
        <v>170</v>
      </c>
      <c r="B3">
        <v>561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113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1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1</v>
      </c>
      <c r="C7">
        <v>1</v>
      </c>
      <c r="D7">
        <v>0</v>
      </c>
      <c r="E7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1</v>
      </c>
      <c r="C8">
        <v>1</v>
      </c>
      <c r="D8">
        <v>0</v>
      </c>
      <c r="E8">
        <v>0</v>
      </c>
      <c r="F8">
        <v>0</v>
      </c>
      <c r="G8" s="2">
        <v>0</v>
      </c>
      <c r="H8" s="2">
        <v>0</v>
      </c>
    </row>
    <row r="9" spans="1:8" x14ac:dyDescent="0.25">
      <c r="A9" s="1">
        <v>4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 s="2">
        <v>0</v>
      </c>
    </row>
    <row r="10" spans="1:8" x14ac:dyDescent="0.25">
      <c r="A10" s="1">
        <v>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 s="2">
        <v>0</v>
      </c>
    </row>
    <row r="11" spans="1:8" x14ac:dyDescent="0.25">
      <c r="A11" s="1">
        <v>6</v>
      </c>
      <c r="B11">
        <v>1</v>
      </c>
      <c r="C11">
        <v>1</v>
      </c>
      <c r="D11">
        <v>0</v>
      </c>
      <c r="E11">
        <v>0</v>
      </c>
      <c r="F11">
        <v>0</v>
      </c>
      <c r="G11" s="2">
        <v>0</v>
      </c>
      <c r="H11" s="2">
        <v>0</v>
      </c>
    </row>
    <row r="12" spans="1:8" x14ac:dyDescent="0.25">
      <c r="A12" s="1">
        <v>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 s="2">
        <v>0</v>
      </c>
    </row>
    <row r="13" spans="1:8" x14ac:dyDescent="0.25">
      <c r="A13" s="1">
        <v>8</v>
      </c>
      <c r="B13">
        <v>1</v>
      </c>
      <c r="C13">
        <v>1</v>
      </c>
      <c r="D13">
        <v>0</v>
      </c>
      <c r="E13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1</v>
      </c>
      <c r="C14">
        <v>1</v>
      </c>
      <c r="D14">
        <v>0</v>
      </c>
      <c r="E14">
        <v>0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1</v>
      </c>
      <c r="C15">
        <v>1</v>
      </c>
      <c r="D15">
        <v>0</v>
      </c>
      <c r="E15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1</v>
      </c>
      <c r="C16">
        <v>1</v>
      </c>
      <c r="D16">
        <v>0</v>
      </c>
      <c r="E16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1</v>
      </c>
      <c r="C17">
        <v>1</v>
      </c>
      <c r="D17">
        <v>0</v>
      </c>
      <c r="E17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1</v>
      </c>
      <c r="C18">
        <v>1</v>
      </c>
      <c r="D18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1</v>
      </c>
      <c r="C19">
        <v>1</v>
      </c>
      <c r="D19">
        <v>0</v>
      </c>
      <c r="E19">
        <v>0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1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1</v>
      </c>
      <c r="C21">
        <v>1</v>
      </c>
      <c r="D21">
        <v>0</v>
      </c>
      <c r="E21">
        <v>0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1</v>
      </c>
      <c r="C22">
        <v>1</v>
      </c>
      <c r="D22">
        <v>0</v>
      </c>
      <c r="E22">
        <v>0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1</v>
      </c>
      <c r="C23">
        <v>1</v>
      </c>
      <c r="D23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1</v>
      </c>
      <c r="C24">
        <v>1</v>
      </c>
      <c r="D24">
        <v>0</v>
      </c>
      <c r="E24">
        <v>0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 s="2">
        <v>0</v>
      </c>
    </row>
    <row r="26" spans="1:8" x14ac:dyDescent="0.25">
      <c r="A26" s="1">
        <v>21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 s="2">
        <v>0</v>
      </c>
    </row>
    <row r="27" spans="1:8" x14ac:dyDescent="0.25">
      <c r="A27" s="1">
        <v>22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 s="2">
        <v>0</v>
      </c>
    </row>
    <row r="28" spans="1:8" x14ac:dyDescent="0.25">
      <c r="A28" s="1">
        <v>23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 s="2">
        <v>0</v>
      </c>
    </row>
    <row r="29" spans="1:8" x14ac:dyDescent="0.25">
      <c r="A29" s="1">
        <v>24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0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140625" customWidth="1"/>
    <col min="4" max="4" width="7.140625" customWidth="1"/>
    <col min="5" max="8" width="7.140625" bestFit="1" customWidth="1"/>
    <col min="9" max="9" width="13.42578125" bestFit="1" customWidth="1"/>
  </cols>
  <sheetData>
    <row r="1" spans="1:9" x14ac:dyDescent="0.25">
      <c r="A1" t="s">
        <v>0</v>
      </c>
      <c r="B1" t="s">
        <v>145</v>
      </c>
      <c r="C1" t="s">
        <v>146</v>
      </c>
    </row>
    <row r="2" spans="1:9" x14ac:dyDescent="0.25">
      <c r="A2" t="s">
        <v>111</v>
      </c>
      <c r="B2">
        <v>2</v>
      </c>
    </row>
    <row r="3" spans="1:9" x14ac:dyDescent="0.25">
      <c r="A3" t="s">
        <v>170</v>
      </c>
      <c r="B3">
        <v>864.64</v>
      </c>
    </row>
    <row r="4" spans="1:9" x14ac:dyDescent="0.25">
      <c r="C4" t="s">
        <v>112</v>
      </c>
    </row>
    <row r="5" spans="1:9" x14ac:dyDescent="0.25">
      <c r="A5" s="1" t="s">
        <v>7</v>
      </c>
      <c r="B5" s="1" t="s">
        <v>113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142</v>
      </c>
    </row>
    <row r="6" spans="1:9" x14ac:dyDescent="0.25">
      <c r="A6" s="1">
        <v>1</v>
      </c>
      <c r="B6">
        <v>3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  <c r="I6">
        <v>8.9999999999999998E-4</v>
      </c>
    </row>
    <row r="7" spans="1:9" x14ac:dyDescent="0.25">
      <c r="A7" s="1">
        <v>2</v>
      </c>
      <c r="B7">
        <v>3</v>
      </c>
      <c r="C7">
        <v>1</v>
      </c>
      <c r="D7">
        <v>0</v>
      </c>
      <c r="E7">
        <v>0</v>
      </c>
      <c r="F7" s="2">
        <v>0</v>
      </c>
      <c r="G7" s="2">
        <v>0</v>
      </c>
      <c r="H7" s="2">
        <v>0</v>
      </c>
      <c r="I7">
        <v>8.9999999999999998E-4</v>
      </c>
    </row>
    <row r="8" spans="1:9" x14ac:dyDescent="0.25">
      <c r="A8" s="1">
        <v>3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>
        <v>0</v>
      </c>
    </row>
    <row r="9" spans="1:9" x14ac:dyDescent="0.25">
      <c r="A9" s="1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0</v>
      </c>
      <c r="I9">
        <v>0</v>
      </c>
    </row>
    <row r="10" spans="1:9" x14ac:dyDescent="0.25">
      <c r="A10" s="1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0</v>
      </c>
      <c r="I10">
        <v>0</v>
      </c>
    </row>
    <row r="11" spans="1:9" x14ac:dyDescent="0.25">
      <c r="A11" s="1">
        <v>6</v>
      </c>
      <c r="B11">
        <v>6</v>
      </c>
      <c r="C11">
        <v>1</v>
      </c>
      <c r="D11">
        <v>0</v>
      </c>
      <c r="E11">
        <v>0</v>
      </c>
      <c r="F11">
        <v>0</v>
      </c>
      <c r="G11" s="2">
        <v>0</v>
      </c>
      <c r="H11" s="2">
        <v>0</v>
      </c>
      <c r="I11">
        <v>1.8E-3</v>
      </c>
    </row>
    <row r="12" spans="1:9" x14ac:dyDescent="0.25">
      <c r="A12" s="1">
        <v>7</v>
      </c>
      <c r="B12">
        <v>6</v>
      </c>
      <c r="C12">
        <v>1</v>
      </c>
      <c r="D12">
        <v>0</v>
      </c>
      <c r="E12">
        <v>0</v>
      </c>
      <c r="F12">
        <v>0</v>
      </c>
      <c r="G12">
        <v>0</v>
      </c>
      <c r="H12" s="2">
        <v>0</v>
      </c>
      <c r="I12">
        <v>1.8E-3</v>
      </c>
    </row>
    <row r="13" spans="1:9" x14ac:dyDescent="0.25">
      <c r="A13" s="1">
        <v>8</v>
      </c>
      <c r="B13">
        <v>4</v>
      </c>
      <c r="C13">
        <v>1</v>
      </c>
      <c r="D13">
        <v>0</v>
      </c>
      <c r="E13">
        <v>0</v>
      </c>
      <c r="F13" s="2">
        <v>0</v>
      </c>
      <c r="G13" s="2">
        <v>0</v>
      </c>
      <c r="H13" s="2">
        <v>0</v>
      </c>
      <c r="I13">
        <v>1.1999999999999999E-3</v>
      </c>
    </row>
    <row r="14" spans="1:9" x14ac:dyDescent="0.25">
      <c r="A14" s="1">
        <v>9</v>
      </c>
      <c r="B14">
        <v>4</v>
      </c>
      <c r="C14">
        <v>1</v>
      </c>
      <c r="D14">
        <v>0</v>
      </c>
      <c r="E14">
        <v>0</v>
      </c>
      <c r="F14" s="2">
        <v>0</v>
      </c>
      <c r="G14" s="2">
        <v>0</v>
      </c>
      <c r="H14" s="2">
        <v>0</v>
      </c>
      <c r="I14">
        <v>1.1999999999999999E-3</v>
      </c>
    </row>
    <row r="15" spans="1:9" x14ac:dyDescent="0.25">
      <c r="A15" s="1">
        <v>10</v>
      </c>
      <c r="B15">
        <v>4</v>
      </c>
      <c r="C15">
        <v>1</v>
      </c>
      <c r="D15">
        <v>0</v>
      </c>
      <c r="E15">
        <v>0</v>
      </c>
      <c r="F15">
        <v>0</v>
      </c>
      <c r="G15" s="2">
        <v>0</v>
      </c>
      <c r="H15" s="2">
        <v>0</v>
      </c>
      <c r="I15">
        <v>1.1999999999999999E-3</v>
      </c>
    </row>
    <row r="16" spans="1:9" x14ac:dyDescent="0.25">
      <c r="A16" s="1">
        <v>11</v>
      </c>
      <c r="B16">
        <v>2</v>
      </c>
      <c r="C16">
        <v>1</v>
      </c>
      <c r="D16">
        <v>0</v>
      </c>
      <c r="E16">
        <v>0</v>
      </c>
      <c r="F16">
        <v>0</v>
      </c>
      <c r="G16" s="2">
        <v>0</v>
      </c>
      <c r="H16" s="2">
        <v>0</v>
      </c>
      <c r="I16">
        <v>5.9999999999999995E-4</v>
      </c>
    </row>
    <row r="17" spans="1:9" x14ac:dyDescent="0.25">
      <c r="A17" s="1">
        <v>12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>
        <v>0</v>
      </c>
    </row>
    <row r="18" spans="1:9" x14ac:dyDescent="0.25">
      <c r="A18" s="1">
        <v>13</v>
      </c>
      <c r="B18">
        <v>4</v>
      </c>
      <c r="C18">
        <v>1</v>
      </c>
      <c r="D18">
        <v>0</v>
      </c>
      <c r="E18" s="2">
        <v>0</v>
      </c>
      <c r="F18" s="2">
        <v>0</v>
      </c>
      <c r="G18" s="2">
        <v>0</v>
      </c>
      <c r="H18" s="2">
        <v>0</v>
      </c>
      <c r="I18">
        <v>1.1999999999999999E-3</v>
      </c>
    </row>
    <row r="19" spans="1:9" x14ac:dyDescent="0.25">
      <c r="A19" s="1">
        <v>14</v>
      </c>
      <c r="B19">
        <v>3</v>
      </c>
      <c r="C19">
        <v>1</v>
      </c>
      <c r="D19">
        <v>0</v>
      </c>
      <c r="E19">
        <v>0</v>
      </c>
      <c r="F19" s="2">
        <v>0</v>
      </c>
      <c r="G19" s="2">
        <v>0</v>
      </c>
      <c r="H19" s="2">
        <v>0</v>
      </c>
      <c r="I19">
        <v>8.9999999999999998E-4</v>
      </c>
    </row>
    <row r="20" spans="1:9" x14ac:dyDescent="0.25">
      <c r="A20" s="1">
        <v>15</v>
      </c>
      <c r="B20">
        <v>3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  <c r="I20">
        <v>8.9999999999999998E-4</v>
      </c>
    </row>
    <row r="21" spans="1:9" x14ac:dyDescent="0.25">
      <c r="A21" s="1">
        <v>16</v>
      </c>
      <c r="B21">
        <v>0</v>
      </c>
      <c r="C21">
        <v>0</v>
      </c>
      <c r="D21">
        <v>0</v>
      </c>
      <c r="E21">
        <v>0</v>
      </c>
      <c r="F21" s="2">
        <v>0</v>
      </c>
      <c r="G21" s="2">
        <v>0</v>
      </c>
      <c r="H21" s="2">
        <v>0</v>
      </c>
      <c r="I21">
        <v>0</v>
      </c>
    </row>
    <row r="22" spans="1:9" x14ac:dyDescent="0.25">
      <c r="A22" s="1">
        <v>17</v>
      </c>
      <c r="B22">
        <v>0</v>
      </c>
      <c r="C22">
        <v>0</v>
      </c>
      <c r="D22">
        <v>0</v>
      </c>
      <c r="E22">
        <v>0</v>
      </c>
      <c r="F22" s="2">
        <v>0</v>
      </c>
      <c r="G22" s="2">
        <v>0</v>
      </c>
      <c r="H22" s="2">
        <v>0</v>
      </c>
      <c r="I22">
        <v>0</v>
      </c>
    </row>
    <row r="23" spans="1:9" x14ac:dyDescent="0.25">
      <c r="A23" s="1">
        <v>18</v>
      </c>
      <c r="B23">
        <v>2</v>
      </c>
      <c r="C23">
        <v>1</v>
      </c>
      <c r="D23">
        <v>0</v>
      </c>
      <c r="E23" s="2">
        <v>0</v>
      </c>
      <c r="F23" s="2">
        <v>0</v>
      </c>
      <c r="G23" s="2">
        <v>0</v>
      </c>
      <c r="H23" s="2">
        <v>0</v>
      </c>
      <c r="I23">
        <v>5.9999999999999995E-4</v>
      </c>
    </row>
    <row r="24" spans="1:9" x14ac:dyDescent="0.25">
      <c r="A24" s="1">
        <v>19</v>
      </c>
      <c r="B24">
        <v>0</v>
      </c>
      <c r="C24">
        <v>0</v>
      </c>
      <c r="D24">
        <v>0</v>
      </c>
      <c r="E24">
        <v>0</v>
      </c>
      <c r="F24" s="2">
        <v>0</v>
      </c>
      <c r="G24" s="2">
        <v>0</v>
      </c>
      <c r="H24" s="2">
        <v>0</v>
      </c>
      <c r="I24">
        <v>0</v>
      </c>
    </row>
    <row r="25" spans="1:9" x14ac:dyDescent="0.25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0</v>
      </c>
      <c r="I25">
        <v>0</v>
      </c>
    </row>
    <row r="26" spans="1:9" x14ac:dyDescent="0.25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0</v>
      </c>
      <c r="I26">
        <v>0</v>
      </c>
    </row>
    <row r="27" spans="1:9" x14ac:dyDescent="0.25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0</v>
      </c>
      <c r="I27">
        <v>0</v>
      </c>
    </row>
    <row r="28" spans="1:9" x14ac:dyDescent="0.25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0</v>
      </c>
      <c r="I28">
        <v>0</v>
      </c>
    </row>
    <row r="29" spans="1:9" x14ac:dyDescent="0.25">
      <c r="A29" s="1">
        <v>24</v>
      </c>
      <c r="B29">
        <v>2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5.9999999999999995E-4</v>
      </c>
    </row>
    <row r="30" spans="1:9" x14ac:dyDescent="0.25">
      <c r="A30" s="1">
        <v>25</v>
      </c>
      <c r="B30">
        <v>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5.9999999999999995E-4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30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4" width="7.140625" customWidth="1"/>
    <col min="5" max="8" width="7.140625" bestFit="1" customWidth="1"/>
    <col min="9" max="9" width="13.42578125" bestFit="1" customWidth="1"/>
  </cols>
  <sheetData>
    <row r="1" spans="1:9" x14ac:dyDescent="0.25">
      <c r="A1" t="s">
        <v>0</v>
      </c>
      <c r="B1" t="s">
        <v>143</v>
      </c>
      <c r="C1" t="s">
        <v>144</v>
      </c>
    </row>
    <row r="2" spans="1:9" x14ac:dyDescent="0.25">
      <c r="A2" t="s">
        <v>111</v>
      </c>
      <c r="B2">
        <v>2</v>
      </c>
    </row>
    <row r="3" spans="1:9" x14ac:dyDescent="0.25">
      <c r="A3" t="s">
        <v>170</v>
      </c>
      <c r="B3">
        <v>112.2</v>
      </c>
    </row>
    <row r="4" spans="1:9" x14ac:dyDescent="0.25">
      <c r="C4" t="s">
        <v>112</v>
      </c>
    </row>
    <row r="5" spans="1:9" x14ac:dyDescent="0.25">
      <c r="A5" s="1" t="s">
        <v>7</v>
      </c>
      <c r="B5" s="1" t="s">
        <v>113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142</v>
      </c>
    </row>
    <row r="6" spans="1:9" x14ac:dyDescent="0.25">
      <c r="A6" s="1">
        <v>1</v>
      </c>
      <c r="B6">
        <v>0.2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  <c r="I6">
        <v>1E-4</v>
      </c>
    </row>
    <row r="7" spans="1:9" x14ac:dyDescent="0.25">
      <c r="A7" s="1">
        <v>2</v>
      </c>
      <c r="B7">
        <v>0.2</v>
      </c>
      <c r="C7">
        <v>1</v>
      </c>
      <c r="D7">
        <v>0</v>
      </c>
      <c r="E7">
        <v>0</v>
      </c>
      <c r="F7" s="2">
        <v>0</v>
      </c>
      <c r="G7" s="2">
        <v>0</v>
      </c>
      <c r="H7" s="2">
        <v>0</v>
      </c>
      <c r="I7">
        <v>1E-4</v>
      </c>
    </row>
    <row r="8" spans="1:9" x14ac:dyDescent="0.25">
      <c r="A8" s="1">
        <v>3</v>
      </c>
      <c r="B8">
        <v>0.2</v>
      </c>
      <c r="C8">
        <v>1</v>
      </c>
      <c r="D8">
        <v>0</v>
      </c>
      <c r="E8">
        <v>0</v>
      </c>
      <c r="F8">
        <v>0</v>
      </c>
      <c r="G8" s="2">
        <v>0</v>
      </c>
      <c r="H8" s="2">
        <v>0</v>
      </c>
      <c r="I8">
        <v>1E-4</v>
      </c>
    </row>
    <row r="9" spans="1:9" x14ac:dyDescent="0.25">
      <c r="A9" s="1">
        <v>4</v>
      </c>
      <c r="B9">
        <v>0.2</v>
      </c>
      <c r="C9">
        <v>1</v>
      </c>
      <c r="D9">
        <v>0</v>
      </c>
      <c r="E9">
        <v>0</v>
      </c>
      <c r="F9">
        <v>0</v>
      </c>
      <c r="G9">
        <v>0</v>
      </c>
      <c r="H9" s="2">
        <v>0</v>
      </c>
      <c r="I9">
        <v>1E-4</v>
      </c>
    </row>
    <row r="10" spans="1:9" x14ac:dyDescent="0.25">
      <c r="A10" s="1">
        <v>5</v>
      </c>
      <c r="B10">
        <v>0.2</v>
      </c>
      <c r="C10">
        <v>1</v>
      </c>
      <c r="D10">
        <v>0</v>
      </c>
      <c r="E10">
        <v>0</v>
      </c>
      <c r="F10">
        <v>0</v>
      </c>
      <c r="G10">
        <v>0</v>
      </c>
      <c r="H10" s="2">
        <v>0</v>
      </c>
      <c r="I10">
        <v>1E-4</v>
      </c>
    </row>
    <row r="11" spans="1:9" x14ac:dyDescent="0.25">
      <c r="A11" s="1">
        <v>6</v>
      </c>
      <c r="B11">
        <v>0.2</v>
      </c>
      <c r="C11">
        <v>1</v>
      </c>
      <c r="D11">
        <v>0</v>
      </c>
      <c r="E11">
        <v>0</v>
      </c>
      <c r="F11">
        <v>0</v>
      </c>
      <c r="G11" s="2">
        <v>0</v>
      </c>
      <c r="H11" s="2">
        <v>0</v>
      </c>
      <c r="I11">
        <v>1E-4</v>
      </c>
    </row>
    <row r="12" spans="1:9" x14ac:dyDescent="0.25">
      <c r="A12" s="1">
        <v>7</v>
      </c>
      <c r="B12">
        <v>0.2</v>
      </c>
      <c r="C12">
        <v>1</v>
      </c>
      <c r="D12">
        <v>0</v>
      </c>
      <c r="E12">
        <v>0</v>
      </c>
      <c r="F12">
        <v>0</v>
      </c>
      <c r="G12">
        <v>0</v>
      </c>
      <c r="H12" s="2">
        <v>0</v>
      </c>
      <c r="I12">
        <v>1E-4</v>
      </c>
    </row>
    <row r="13" spans="1:9" x14ac:dyDescent="0.25">
      <c r="A13" s="1">
        <v>8</v>
      </c>
      <c r="B13">
        <v>0.2</v>
      </c>
      <c r="C13">
        <v>1</v>
      </c>
      <c r="D13">
        <v>0</v>
      </c>
      <c r="E13">
        <v>0</v>
      </c>
      <c r="F13" s="2">
        <v>0</v>
      </c>
      <c r="G13" s="2">
        <v>0</v>
      </c>
      <c r="H13" s="2">
        <v>0</v>
      </c>
      <c r="I13">
        <v>1E-4</v>
      </c>
    </row>
    <row r="14" spans="1:9" x14ac:dyDescent="0.25">
      <c r="A14" s="1">
        <v>9</v>
      </c>
      <c r="B14">
        <v>0.2</v>
      </c>
      <c r="C14">
        <v>1</v>
      </c>
      <c r="D14">
        <v>0</v>
      </c>
      <c r="E14">
        <v>0</v>
      </c>
      <c r="F14" s="2">
        <v>0</v>
      </c>
      <c r="G14" s="2">
        <v>0</v>
      </c>
      <c r="H14" s="2">
        <v>0</v>
      </c>
      <c r="I14">
        <v>1E-4</v>
      </c>
    </row>
    <row r="15" spans="1:9" x14ac:dyDescent="0.25">
      <c r="A15" s="1">
        <v>10</v>
      </c>
      <c r="B15">
        <v>0.2</v>
      </c>
      <c r="C15">
        <v>1</v>
      </c>
      <c r="D15">
        <v>0</v>
      </c>
      <c r="E15">
        <v>0</v>
      </c>
      <c r="F15">
        <v>0</v>
      </c>
      <c r="G15" s="2">
        <v>0</v>
      </c>
      <c r="H15" s="2">
        <v>0</v>
      </c>
      <c r="I15">
        <v>1E-4</v>
      </c>
    </row>
    <row r="16" spans="1:9" x14ac:dyDescent="0.25">
      <c r="A16" s="1">
        <v>11</v>
      </c>
      <c r="B16">
        <v>0.2</v>
      </c>
      <c r="C16">
        <v>1</v>
      </c>
      <c r="D16">
        <v>0</v>
      </c>
      <c r="E16">
        <v>0</v>
      </c>
      <c r="F16">
        <v>0</v>
      </c>
      <c r="G16" s="2">
        <v>0</v>
      </c>
      <c r="H16" s="2">
        <v>0</v>
      </c>
      <c r="I16">
        <v>1E-4</v>
      </c>
    </row>
    <row r="17" spans="1:9" x14ac:dyDescent="0.25">
      <c r="A17" s="1">
        <v>12</v>
      </c>
      <c r="B17">
        <v>0.2</v>
      </c>
      <c r="C17">
        <v>1</v>
      </c>
      <c r="D17">
        <v>0</v>
      </c>
      <c r="E17">
        <v>0</v>
      </c>
      <c r="F17">
        <v>0</v>
      </c>
      <c r="G17" s="2">
        <v>0</v>
      </c>
      <c r="H17" s="2">
        <v>0</v>
      </c>
      <c r="I17">
        <v>1E-4</v>
      </c>
    </row>
    <row r="18" spans="1:9" x14ac:dyDescent="0.25">
      <c r="A18" s="1">
        <v>13</v>
      </c>
      <c r="B18">
        <v>0.2</v>
      </c>
      <c r="C18">
        <v>1</v>
      </c>
      <c r="D18">
        <v>0</v>
      </c>
      <c r="E18" s="2">
        <v>0</v>
      </c>
      <c r="F18" s="2">
        <v>0</v>
      </c>
      <c r="G18" s="2">
        <v>0</v>
      </c>
      <c r="H18" s="2">
        <v>0</v>
      </c>
      <c r="I18">
        <v>1E-4</v>
      </c>
    </row>
    <row r="19" spans="1:9" x14ac:dyDescent="0.25">
      <c r="A19" s="1">
        <v>14</v>
      </c>
      <c r="B19">
        <v>0.2</v>
      </c>
      <c r="C19">
        <v>1</v>
      </c>
      <c r="D19">
        <v>0</v>
      </c>
      <c r="E19">
        <v>0</v>
      </c>
      <c r="F19" s="2">
        <v>0</v>
      </c>
      <c r="G19" s="2">
        <v>0</v>
      </c>
      <c r="H19" s="2">
        <v>0</v>
      </c>
      <c r="I19">
        <v>1E-4</v>
      </c>
    </row>
    <row r="20" spans="1:9" x14ac:dyDescent="0.25">
      <c r="A20" s="1">
        <v>15</v>
      </c>
      <c r="B20">
        <v>0.2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  <c r="I20">
        <v>1E-4</v>
      </c>
    </row>
    <row r="21" spans="1:9" x14ac:dyDescent="0.25">
      <c r="A21" s="1">
        <v>16</v>
      </c>
      <c r="B21">
        <v>0.2</v>
      </c>
      <c r="C21">
        <v>1</v>
      </c>
      <c r="D21">
        <v>0</v>
      </c>
      <c r="E21">
        <v>0</v>
      </c>
      <c r="F21" s="2">
        <v>0</v>
      </c>
      <c r="G21" s="2">
        <v>0</v>
      </c>
      <c r="H21" s="2">
        <v>0</v>
      </c>
      <c r="I21">
        <v>1E-4</v>
      </c>
    </row>
    <row r="22" spans="1:9" x14ac:dyDescent="0.25">
      <c r="A22" s="1">
        <v>17</v>
      </c>
      <c r="B22">
        <v>0.2</v>
      </c>
      <c r="C22">
        <v>1</v>
      </c>
      <c r="D22">
        <v>0</v>
      </c>
      <c r="E22">
        <v>0</v>
      </c>
      <c r="F22" s="2">
        <v>0</v>
      </c>
      <c r="G22" s="2">
        <v>0</v>
      </c>
      <c r="H22" s="2">
        <v>0</v>
      </c>
      <c r="I22">
        <v>1E-4</v>
      </c>
    </row>
    <row r="23" spans="1:9" x14ac:dyDescent="0.25">
      <c r="A23" s="1">
        <v>18</v>
      </c>
      <c r="B23">
        <v>0.2</v>
      </c>
      <c r="C23">
        <v>1</v>
      </c>
      <c r="D23">
        <v>0</v>
      </c>
      <c r="E23" s="2">
        <v>0</v>
      </c>
      <c r="F23" s="2">
        <v>0</v>
      </c>
      <c r="G23" s="2">
        <v>0</v>
      </c>
      <c r="H23" s="2">
        <v>0</v>
      </c>
      <c r="I23">
        <v>1E-4</v>
      </c>
    </row>
    <row r="24" spans="1:9" x14ac:dyDescent="0.25">
      <c r="A24" s="1">
        <v>19</v>
      </c>
      <c r="B24">
        <v>0.2</v>
      </c>
      <c r="C24">
        <v>1</v>
      </c>
      <c r="D24">
        <v>0</v>
      </c>
      <c r="E24">
        <v>0</v>
      </c>
      <c r="F24" s="2">
        <v>0</v>
      </c>
      <c r="G24" s="2">
        <v>0</v>
      </c>
      <c r="H24" s="2">
        <v>0</v>
      </c>
      <c r="I24">
        <v>1E-4</v>
      </c>
    </row>
    <row r="25" spans="1:9" x14ac:dyDescent="0.25">
      <c r="A25" s="1">
        <v>20</v>
      </c>
      <c r="B25">
        <v>0.2</v>
      </c>
      <c r="C25">
        <v>1</v>
      </c>
      <c r="D25">
        <v>0</v>
      </c>
      <c r="E25">
        <v>0</v>
      </c>
      <c r="F25">
        <v>0</v>
      </c>
      <c r="G25">
        <v>0</v>
      </c>
      <c r="H25" s="2">
        <v>0</v>
      </c>
      <c r="I25">
        <v>1E-4</v>
      </c>
    </row>
    <row r="26" spans="1:9" x14ac:dyDescent="0.25">
      <c r="A26" s="1">
        <v>21</v>
      </c>
      <c r="B26">
        <v>0.2</v>
      </c>
      <c r="C26">
        <v>1</v>
      </c>
      <c r="D26">
        <v>0</v>
      </c>
      <c r="E26">
        <v>0</v>
      </c>
      <c r="F26">
        <v>0</v>
      </c>
      <c r="G26">
        <v>0</v>
      </c>
      <c r="H26" s="2">
        <v>0</v>
      </c>
      <c r="I26">
        <v>1E-4</v>
      </c>
    </row>
    <row r="27" spans="1:9" x14ac:dyDescent="0.25">
      <c r="A27" s="1">
        <v>22</v>
      </c>
      <c r="B27">
        <v>0.2</v>
      </c>
      <c r="C27">
        <v>1</v>
      </c>
      <c r="D27">
        <v>0</v>
      </c>
      <c r="E27">
        <v>0</v>
      </c>
      <c r="F27">
        <v>0</v>
      </c>
      <c r="G27">
        <v>0</v>
      </c>
      <c r="H27" s="2">
        <v>0</v>
      </c>
      <c r="I27">
        <v>1E-4</v>
      </c>
    </row>
    <row r="28" spans="1:9" x14ac:dyDescent="0.25">
      <c r="A28" s="1">
        <v>23</v>
      </c>
      <c r="B28">
        <v>0.2</v>
      </c>
      <c r="C28">
        <v>1</v>
      </c>
      <c r="D28">
        <v>0</v>
      </c>
      <c r="E28">
        <v>0</v>
      </c>
      <c r="F28">
        <v>0</v>
      </c>
      <c r="G28">
        <v>0</v>
      </c>
      <c r="H28" s="2">
        <v>0</v>
      </c>
      <c r="I28">
        <v>1E-4</v>
      </c>
    </row>
    <row r="29" spans="1:9" x14ac:dyDescent="0.25">
      <c r="A29" s="1">
        <v>24</v>
      </c>
      <c r="B29">
        <v>0.2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1E-4</v>
      </c>
    </row>
    <row r="30" spans="1:9" x14ac:dyDescent="0.25">
      <c r="A30" s="1">
        <v>25</v>
      </c>
      <c r="B30">
        <v>0.2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1E-4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30"/>
  <sheetViews>
    <sheetView workbookViewId="0">
      <selection activeCell="C31" sqref="C31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140625" customWidth="1"/>
    <col min="4" max="4" width="7.140625" customWidth="1"/>
    <col min="5" max="8" width="7.140625" bestFit="1" customWidth="1"/>
    <col min="9" max="9" width="13.42578125" bestFit="1" customWidth="1"/>
  </cols>
  <sheetData>
    <row r="1" spans="1:9" x14ac:dyDescent="0.25">
      <c r="A1" t="s">
        <v>0</v>
      </c>
      <c r="B1" t="s">
        <v>140</v>
      </c>
      <c r="C1" t="s">
        <v>141</v>
      </c>
    </row>
    <row r="2" spans="1:9" x14ac:dyDescent="0.25">
      <c r="A2" t="s">
        <v>111</v>
      </c>
      <c r="B2">
        <v>2</v>
      </c>
    </row>
    <row r="3" spans="1:9" x14ac:dyDescent="0.25">
      <c r="A3" t="s">
        <v>170</v>
      </c>
      <c r="B3">
        <v>2298.6999999999998</v>
      </c>
    </row>
    <row r="4" spans="1:9" x14ac:dyDescent="0.25">
      <c r="C4" t="s">
        <v>112</v>
      </c>
    </row>
    <row r="5" spans="1:9" x14ac:dyDescent="0.25">
      <c r="A5" s="1" t="s">
        <v>7</v>
      </c>
      <c r="B5" s="1" t="s">
        <v>113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142</v>
      </c>
    </row>
    <row r="6" spans="1:9" x14ac:dyDescent="0.25">
      <c r="A6" s="1">
        <v>1</v>
      </c>
      <c r="B6">
        <v>20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  <c r="I6">
        <v>4.0000000000000001E-3</v>
      </c>
    </row>
    <row r="7" spans="1:9" x14ac:dyDescent="0.25">
      <c r="A7" s="1">
        <v>2</v>
      </c>
      <c r="B7">
        <v>20</v>
      </c>
      <c r="C7">
        <v>1</v>
      </c>
      <c r="D7">
        <v>0</v>
      </c>
      <c r="E7">
        <v>0</v>
      </c>
      <c r="F7" s="2">
        <v>0</v>
      </c>
      <c r="G7" s="2">
        <v>0</v>
      </c>
      <c r="H7" s="2">
        <v>0</v>
      </c>
      <c r="I7">
        <v>4.0000000000000001E-3</v>
      </c>
    </row>
    <row r="8" spans="1:9" x14ac:dyDescent="0.25">
      <c r="A8" s="1">
        <v>3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>
        <v>0</v>
      </c>
    </row>
    <row r="9" spans="1:9" x14ac:dyDescent="0.25">
      <c r="A9" s="1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0</v>
      </c>
      <c r="I9">
        <v>0</v>
      </c>
    </row>
    <row r="10" spans="1:9" x14ac:dyDescent="0.25">
      <c r="A10" s="1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0</v>
      </c>
      <c r="I10">
        <v>0</v>
      </c>
    </row>
    <row r="11" spans="1:9" x14ac:dyDescent="0.25">
      <c r="A11" s="1">
        <v>6</v>
      </c>
      <c r="B11">
        <v>5</v>
      </c>
      <c r="C11">
        <v>1</v>
      </c>
      <c r="D11">
        <v>0</v>
      </c>
      <c r="E11">
        <v>0</v>
      </c>
      <c r="F11">
        <v>0</v>
      </c>
      <c r="G11" s="2">
        <v>0</v>
      </c>
      <c r="H11" s="2">
        <v>0</v>
      </c>
      <c r="I11">
        <v>1E-3</v>
      </c>
    </row>
    <row r="12" spans="1:9" x14ac:dyDescent="0.25">
      <c r="A12" s="1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0</v>
      </c>
      <c r="I12">
        <v>0</v>
      </c>
    </row>
    <row r="13" spans="1:9" x14ac:dyDescent="0.25">
      <c r="A13" s="1">
        <v>8</v>
      </c>
      <c r="B13">
        <v>20</v>
      </c>
      <c r="C13">
        <v>1</v>
      </c>
      <c r="D13">
        <v>0</v>
      </c>
      <c r="E13">
        <v>0</v>
      </c>
      <c r="F13" s="2">
        <v>0</v>
      </c>
      <c r="G13" s="2">
        <v>0</v>
      </c>
      <c r="H13" s="2">
        <v>0</v>
      </c>
      <c r="I13">
        <v>4.0000000000000001E-3</v>
      </c>
    </row>
    <row r="14" spans="1:9" x14ac:dyDescent="0.25">
      <c r="A14" s="1">
        <v>9</v>
      </c>
      <c r="B14">
        <v>20</v>
      </c>
      <c r="C14">
        <v>1</v>
      </c>
      <c r="D14">
        <v>0</v>
      </c>
      <c r="E14">
        <v>0</v>
      </c>
      <c r="F14" s="2">
        <v>0</v>
      </c>
      <c r="G14" s="2">
        <v>0</v>
      </c>
      <c r="H14" s="2">
        <v>0</v>
      </c>
      <c r="I14">
        <v>4.0000000000000001E-3</v>
      </c>
    </row>
    <row r="15" spans="1:9" x14ac:dyDescent="0.25">
      <c r="A15" s="1">
        <v>10</v>
      </c>
      <c r="B15">
        <v>5</v>
      </c>
      <c r="C15">
        <v>1</v>
      </c>
      <c r="D15">
        <v>0</v>
      </c>
      <c r="E15">
        <v>0</v>
      </c>
      <c r="F15">
        <v>0</v>
      </c>
      <c r="G15" s="2">
        <v>0</v>
      </c>
      <c r="H15" s="2">
        <v>0</v>
      </c>
      <c r="I15">
        <v>1E-3</v>
      </c>
    </row>
    <row r="16" spans="1:9" x14ac:dyDescent="0.25">
      <c r="A16" s="1">
        <v>11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>
        <v>0</v>
      </c>
    </row>
    <row r="17" spans="1:9" x14ac:dyDescent="0.25">
      <c r="A17" s="1">
        <v>12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>
        <v>0</v>
      </c>
    </row>
    <row r="18" spans="1:9" x14ac:dyDescent="0.25">
      <c r="A18" s="1">
        <v>13</v>
      </c>
      <c r="B18">
        <v>10</v>
      </c>
      <c r="C18">
        <v>1</v>
      </c>
      <c r="D18">
        <v>0</v>
      </c>
      <c r="E18" s="2">
        <v>0</v>
      </c>
      <c r="F18" s="2">
        <v>0</v>
      </c>
      <c r="G18" s="2">
        <v>0</v>
      </c>
      <c r="H18" s="2">
        <v>0</v>
      </c>
      <c r="I18">
        <v>2E-3</v>
      </c>
    </row>
    <row r="19" spans="1:9" x14ac:dyDescent="0.25">
      <c r="A19" s="1">
        <v>14</v>
      </c>
      <c r="B19">
        <v>20</v>
      </c>
      <c r="C19">
        <v>1</v>
      </c>
      <c r="D19">
        <v>0</v>
      </c>
      <c r="E19">
        <v>0</v>
      </c>
      <c r="F19" s="2">
        <v>0</v>
      </c>
      <c r="G19" s="2">
        <v>0</v>
      </c>
      <c r="H19" s="2">
        <v>0</v>
      </c>
      <c r="I19">
        <v>4.0000000000000001E-3</v>
      </c>
    </row>
    <row r="20" spans="1:9" x14ac:dyDescent="0.25">
      <c r="A20" s="1">
        <v>15</v>
      </c>
      <c r="B20">
        <v>20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  <c r="I20">
        <v>4.0000000000000001E-3</v>
      </c>
    </row>
    <row r="21" spans="1:9" x14ac:dyDescent="0.25">
      <c r="A21" s="1">
        <v>16</v>
      </c>
      <c r="B21">
        <v>0</v>
      </c>
      <c r="C21">
        <v>0</v>
      </c>
      <c r="D21">
        <v>0</v>
      </c>
      <c r="E21">
        <v>0</v>
      </c>
      <c r="F21" s="2">
        <v>0</v>
      </c>
      <c r="G21" s="2">
        <v>0</v>
      </c>
      <c r="H21" s="2">
        <v>0</v>
      </c>
      <c r="I21">
        <v>0</v>
      </c>
    </row>
    <row r="22" spans="1:9" x14ac:dyDescent="0.25">
      <c r="A22" s="1">
        <v>17</v>
      </c>
      <c r="B22">
        <v>0</v>
      </c>
      <c r="C22">
        <v>0</v>
      </c>
      <c r="D22">
        <v>0</v>
      </c>
      <c r="E22">
        <v>0</v>
      </c>
      <c r="F22" s="2">
        <v>0</v>
      </c>
      <c r="G22" s="2">
        <v>0</v>
      </c>
      <c r="H22" s="2">
        <v>0</v>
      </c>
      <c r="I22">
        <v>0</v>
      </c>
    </row>
    <row r="23" spans="1:9" x14ac:dyDescent="0.25">
      <c r="A23" s="1">
        <v>18</v>
      </c>
      <c r="B23">
        <v>20</v>
      </c>
      <c r="C23">
        <v>1</v>
      </c>
      <c r="D23">
        <v>0</v>
      </c>
      <c r="E23" s="2">
        <v>0</v>
      </c>
      <c r="F23" s="2">
        <v>0</v>
      </c>
      <c r="G23" s="2">
        <v>0</v>
      </c>
      <c r="H23" s="2">
        <v>0</v>
      </c>
      <c r="I23">
        <v>4.0000000000000001E-3</v>
      </c>
    </row>
    <row r="24" spans="1:9" x14ac:dyDescent="0.25">
      <c r="A24" s="1">
        <v>19</v>
      </c>
      <c r="B24">
        <v>20</v>
      </c>
      <c r="C24">
        <v>1</v>
      </c>
      <c r="D24">
        <v>0</v>
      </c>
      <c r="E24">
        <v>0</v>
      </c>
      <c r="F24" s="2">
        <v>0</v>
      </c>
      <c r="G24" s="2">
        <v>0</v>
      </c>
      <c r="H24" s="2">
        <v>0</v>
      </c>
      <c r="I24">
        <v>4.0000000000000001E-3</v>
      </c>
    </row>
    <row r="25" spans="1:9" x14ac:dyDescent="0.25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0</v>
      </c>
      <c r="I25">
        <v>0</v>
      </c>
    </row>
    <row r="26" spans="1:9" x14ac:dyDescent="0.25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0</v>
      </c>
      <c r="I26">
        <v>0</v>
      </c>
    </row>
    <row r="27" spans="1:9" x14ac:dyDescent="0.25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0</v>
      </c>
      <c r="I27">
        <v>0</v>
      </c>
    </row>
    <row r="28" spans="1:9" x14ac:dyDescent="0.25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0</v>
      </c>
      <c r="I28">
        <v>0</v>
      </c>
    </row>
    <row r="29" spans="1:9" x14ac:dyDescent="0.25">
      <c r="A29" s="1">
        <v>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1">
        <v>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0"/>
  <sheetViews>
    <sheetView workbookViewId="0">
      <selection sqref="A1:XFD1048576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1406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t="s">
        <v>138</v>
      </c>
      <c r="C1" t="s">
        <v>139</v>
      </c>
    </row>
    <row r="2" spans="1:8" x14ac:dyDescent="0.25">
      <c r="A2" t="s">
        <v>111</v>
      </c>
      <c r="B2">
        <v>2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113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0.6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0.6</v>
      </c>
      <c r="C7">
        <v>1</v>
      </c>
      <c r="D7">
        <v>0</v>
      </c>
      <c r="E7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0.6</v>
      </c>
      <c r="C8">
        <v>1</v>
      </c>
      <c r="D8">
        <v>0</v>
      </c>
      <c r="E8">
        <v>0</v>
      </c>
      <c r="F8">
        <v>0</v>
      </c>
      <c r="G8" s="2">
        <v>0</v>
      </c>
      <c r="H8" s="2">
        <v>0</v>
      </c>
    </row>
    <row r="9" spans="1:8" x14ac:dyDescent="0.25">
      <c r="A9" s="1">
        <v>4</v>
      </c>
      <c r="B9">
        <v>0.6</v>
      </c>
      <c r="C9">
        <v>1</v>
      </c>
      <c r="D9">
        <v>0</v>
      </c>
      <c r="E9">
        <v>0</v>
      </c>
      <c r="F9">
        <v>0</v>
      </c>
      <c r="G9">
        <v>0</v>
      </c>
      <c r="H9" s="2">
        <v>0</v>
      </c>
    </row>
    <row r="10" spans="1:8" x14ac:dyDescent="0.25">
      <c r="A10" s="1">
        <v>5</v>
      </c>
      <c r="B10">
        <v>0.6</v>
      </c>
      <c r="C10">
        <v>1</v>
      </c>
      <c r="D10">
        <v>0</v>
      </c>
      <c r="E10">
        <v>0</v>
      </c>
      <c r="F10">
        <v>0</v>
      </c>
      <c r="G10">
        <v>0</v>
      </c>
      <c r="H10" s="2">
        <v>0</v>
      </c>
    </row>
    <row r="11" spans="1:8" x14ac:dyDescent="0.25">
      <c r="A11" s="1">
        <v>6</v>
      </c>
      <c r="B11">
        <v>0.6</v>
      </c>
      <c r="C11">
        <v>1</v>
      </c>
      <c r="D11">
        <v>0</v>
      </c>
      <c r="E11">
        <v>0</v>
      </c>
      <c r="F11">
        <v>0</v>
      </c>
      <c r="G11" s="2">
        <v>0</v>
      </c>
      <c r="H11" s="2">
        <v>0</v>
      </c>
    </row>
    <row r="12" spans="1:8" x14ac:dyDescent="0.25">
      <c r="A12" s="1">
        <v>7</v>
      </c>
      <c r="B12">
        <v>0.6</v>
      </c>
      <c r="C12">
        <v>1</v>
      </c>
      <c r="D12">
        <v>0</v>
      </c>
      <c r="E12">
        <v>0</v>
      </c>
      <c r="F12">
        <v>0</v>
      </c>
      <c r="G12">
        <v>0</v>
      </c>
      <c r="H12" s="2">
        <v>0</v>
      </c>
    </row>
    <row r="13" spans="1:8" x14ac:dyDescent="0.25">
      <c r="A13" s="1">
        <v>8</v>
      </c>
      <c r="B13">
        <v>0.6</v>
      </c>
      <c r="C13">
        <v>1</v>
      </c>
      <c r="D13">
        <v>0</v>
      </c>
      <c r="E13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0.6</v>
      </c>
      <c r="C14">
        <v>1</v>
      </c>
      <c r="D14">
        <v>0</v>
      </c>
      <c r="E14">
        <v>0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0.6</v>
      </c>
      <c r="C15">
        <v>1</v>
      </c>
      <c r="D15">
        <v>0</v>
      </c>
      <c r="E15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0.6</v>
      </c>
      <c r="C16">
        <v>1</v>
      </c>
      <c r="D16">
        <v>0</v>
      </c>
      <c r="E16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0.6</v>
      </c>
      <c r="C17">
        <v>1</v>
      </c>
      <c r="D17">
        <v>0</v>
      </c>
      <c r="E17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0.6</v>
      </c>
      <c r="C18">
        <v>1</v>
      </c>
      <c r="D18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0.6</v>
      </c>
      <c r="C19">
        <v>1</v>
      </c>
      <c r="D19">
        <v>0</v>
      </c>
      <c r="E19">
        <v>0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0.6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0.6</v>
      </c>
      <c r="C21">
        <v>1</v>
      </c>
      <c r="D21">
        <v>0</v>
      </c>
      <c r="E21">
        <v>0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0.6</v>
      </c>
      <c r="C22">
        <v>1</v>
      </c>
      <c r="D22">
        <v>0</v>
      </c>
      <c r="E22">
        <v>0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0.6</v>
      </c>
      <c r="C23">
        <v>1</v>
      </c>
      <c r="D23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0.6</v>
      </c>
      <c r="C24">
        <v>1</v>
      </c>
      <c r="D24">
        <v>0</v>
      </c>
      <c r="E24">
        <v>0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0.6</v>
      </c>
      <c r="C25">
        <v>1</v>
      </c>
      <c r="D25">
        <v>0</v>
      </c>
      <c r="E25">
        <v>0</v>
      </c>
      <c r="F25">
        <v>0</v>
      </c>
      <c r="G25">
        <v>0</v>
      </c>
      <c r="H25" s="2">
        <v>0</v>
      </c>
    </row>
    <row r="26" spans="1:8" x14ac:dyDescent="0.25">
      <c r="A26" s="1">
        <v>21</v>
      </c>
      <c r="B26">
        <v>0.6</v>
      </c>
      <c r="C26">
        <v>1</v>
      </c>
      <c r="D26">
        <v>0</v>
      </c>
      <c r="E26">
        <v>0</v>
      </c>
      <c r="F26">
        <v>0</v>
      </c>
      <c r="G26">
        <v>0</v>
      </c>
      <c r="H26" s="2">
        <v>0</v>
      </c>
    </row>
    <row r="27" spans="1:8" x14ac:dyDescent="0.25">
      <c r="A27" s="1">
        <v>22</v>
      </c>
      <c r="B27">
        <v>0.6</v>
      </c>
      <c r="C27">
        <v>1</v>
      </c>
      <c r="D27">
        <v>0</v>
      </c>
      <c r="E27">
        <v>0</v>
      </c>
      <c r="F27">
        <v>0</v>
      </c>
      <c r="G27">
        <v>0</v>
      </c>
      <c r="H27" s="2">
        <v>0</v>
      </c>
    </row>
    <row r="28" spans="1:8" x14ac:dyDescent="0.25">
      <c r="A28" s="1">
        <v>23</v>
      </c>
      <c r="B28">
        <v>0.6</v>
      </c>
      <c r="C28">
        <v>1</v>
      </c>
      <c r="D28">
        <v>0</v>
      </c>
      <c r="E28">
        <v>0</v>
      </c>
      <c r="F28">
        <v>0</v>
      </c>
      <c r="G28">
        <v>0</v>
      </c>
      <c r="H28" s="2">
        <v>0</v>
      </c>
    </row>
    <row r="29" spans="1:8" x14ac:dyDescent="0.25">
      <c r="A29" s="1">
        <v>24</v>
      </c>
      <c r="B29">
        <v>0.6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0.6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2"/>
  <sheetViews>
    <sheetView topLeftCell="A7" zoomScale="75" zoomScaleNormal="75" workbookViewId="0">
      <selection activeCell="Y44" sqref="Y44:AH45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53</v>
      </c>
      <c r="C1" t="s">
        <v>54</v>
      </c>
    </row>
    <row r="2" spans="1:32" x14ac:dyDescent="0.25">
      <c r="A2" t="s">
        <v>2</v>
      </c>
      <c r="B2">
        <v>4</v>
      </c>
    </row>
    <row r="3" spans="1:32" x14ac:dyDescent="0.25">
      <c r="A3" t="s">
        <v>3</v>
      </c>
      <c r="B3" s="11">
        <v>4650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1.640247560627223E-2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76.271511569165867</v>
      </c>
      <c r="J6">
        <f>($H6*J$37)</f>
        <v>8.9572149573734592</v>
      </c>
      <c r="K6">
        <f t="shared" ref="K6:S21" si="0">($H6*K$37)</f>
        <v>20.952799182074276</v>
      </c>
      <c r="L6">
        <f t="shared" si="0"/>
        <v>18.528152718235752</v>
      </c>
      <c r="M6">
        <f t="shared" si="0"/>
        <v>12.222817669227608</v>
      </c>
      <c r="N6">
        <f t="shared" si="0"/>
        <v>7.1892208452768598</v>
      </c>
      <c r="O6">
        <f t="shared" si="0"/>
        <v>4.0256141678576158</v>
      </c>
      <c r="P6">
        <f t="shared" si="0"/>
        <v>2.2053536207659157</v>
      </c>
      <c r="Q6">
        <f t="shared" si="0"/>
        <v>1.1962606244652203</v>
      </c>
      <c r="R6">
        <f t="shared" si="0"/>
        <v>0.64597388853361415</v>
      </c>
      <c r="S6">
        <f t="shared" si="0"/>
        <v>0.34810389535554248</v>
      </c>
      <c r="V6" s="1">
        <v>1</v>
      </c>
      <c r="W6">
        <f>ROUND(((J6/J$34)*1000000),0)</f>
        <v>109107</v>
      </c>
      <c r="X6">
        <f t="shared" ref="X6:AF21" si="1">ROUND(((K6/K$34)*1000000),0)</f>
        <v>58694</v>
      </c>
      <c r="Y6">
        <f t="shared" si="1"/>
        <v>31574</v>
      </c>
      <c r="Z6">
        <f t="shared" si="1"/>
        <v>16985</v>
      </c>
      <c r="AA6">
        <f t="shared" si="1"/>
        <v>9137</v>
      </c>
      <c r="AB6">
        <f t="shared" si="1"/>
        <v>4915</v>
      </c>
      <c r="AC6">
        <f t="shared" si="1"/>
        <v>2644</v>
      </c>
      <c r="AD6">
        <f t="shared" si="1"/>
        <v>1422</v>
      </c>
      <c r="AE6">
        <f t="shared" si="1"/>
        <v>765</v>
      </c>
      <c r="AF6">
        <f t="shared" si="1"/>
        <v>412</v>
      </c>
    </row>
    <row r="7" spans="1:32" x14ac:dyDescent="0.25">
      <c r="A7" s="1">
        <v>2</v>
      </c>
      <c r="B7">
        <v>2.4603713409408347E-2</v>
      </c>
      <c r="C7">
        <v>0</v>
      </c>
      <c r="D7">
        <v>1</v>
      </c>
      <c r="E7" s="2">
        <v>0</v>
      </c>
      <c r="F7" s="2">
        <v>0</v>
      </c>
      <c r="G7" s="2">
        <v>0</v>
      </c>
      <c r="H7">
        <f t="shared" ref="H7:H30" si="2">(B7*$B$3)</f>
        <v>114.40726735374881</v>
      </c>
      <c r="J7">
        <f t="shared" ref="J7:S30" si="3">($H7*J$37)</f>
        <v>13.435822436060191</v>
      </c>
      <c r="K7">
        <f t="shared" si="0"/>
        <v>31.429198773111413</v>
      </c>
      <c r="L7">
        <f t="shared" si="0"/>
        <v>27.792229077353632</v>
      </c>
      <c r="M7">
        <f t="shared" si="0"/>
        <v>18.334226503841414</v>
      </c>
      <c r="N7">
        <f t="shared" si="0"/>
        <v>10.783831267915291</v>
      </c>
      <c r="O7">
        <f t="shared" si="0"/>
        <v>6.0384212517864242</v>
      </c>
      <c r="P7">
        <f t="shared" si="0"/>
        <v>3.308030431148874</v>
      </c>
      <c r="Q7">
        <f t="shared" si="0"/>
        <v>1.7943909366978306</v>
      </c>
      <c r="R7">
        <f t="shared" si="0"/>
        <v>0.96896083280042133</v>
      </c>
      <c r="S7">
        <f t="shared" si="0"/>
        <v>0.52215584303331375</v>
      </c>
      <c r="V7" s="1">
        <v>2</v>
      </c>
      <c r="W7">
        <f t="shared" ref="W7:AF30" si="4">ROUND(((J7/J$34)*1000000),0)</f>
        <v>163661</v>
      </c>
      <c r="X7">
        <f t="shared" si="1"/>
        <v>88040</v>
      </c>
      <c r="Y7">
        <f t="shared" si="1"/>
        <v>47361</v>
      </c>
      <c r="Z7">
        <f t="shared" si="1"/>
        <v>25477</v>
      </c>
      <c r="AA7">
        <f t="shared" si="1"/>
        <v>13705</v>
      </c>
      <c r="AB7">
        <f t="shared" si="1"/>
        <v>7373</v>
      </c>
      <c r="AC7">
        <f t="shared" si="1"/>
        <v>3966</v>
      </c>
      <c r="AD7">
        <f t="shared" si="1"/>
        <v>2134</v>
      </c>
      <c r="AE7">
        <f t="shared" si="1"/>
        <v>1148</v>
      </c>
      <c r="AF7">
        <f t="shared" si="1"/>
        <v>617</v>
      </c>
    </row>
    <row r="8" spans="1:32" x14ac:dyDescent="0.25">
      <c r="A8" s="1">
        <v>3</v>
      </c>
      <c r="B8">
        <v>5.8639460854234909E-2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272.67349297219232</v>
      </c>
      <c r="J8">
        <f t="shared" si="3"/>
        <v>32.022376893827946</v>
      </c>
      <c r="K8">
        <f t="shared" si="0"/>
        <v>74.907037017878906</v>
      </c>
      <c r="L8">
        <f t="shared" si="0"/>
        <v>66.238835655198685</v>
      </c>
      <c r="M8">
        <f t="shared" si="0"/>
        <v>43.697028146717393</v>
      </c>
      <c r="N8">
        <f t="shared" si="0"/>
        <v>25.701732131694492</v>
      </c>
      <c r="O8">
        <f t="shared" si="0"/>
        <v>14.391720498585709</v>
      </c>
      <c r="P8">
        <f t="shared" si="0"/>
        <v>7.8842212857915479</v>
      </c>
      <c r="Q8">
        <f t="shared" si="0"/>
        <v>4.2766762617812759</v>
      </c>
      <c r="R8">
        <f t="shared" si="0"/>
        <v>2.3093806970845185</v>
      </c>
      <c r="S8">
        <f t="shared" si="0"/>
        <v>1.2444843836318418</v>
      </c>
      <c r="V8" s="1">
        <v>3</v>
      </c>
      <c r="W8">
        <f t="shared" si="4"/>
        <v>390062</v>
      </c>
      <c r="X8">
        <f t="shared" si="1"/>
        <v>209832</v>
      </c>
      <c r="Y8">
        <f t="shared" si="1"/>
        <v>112878</v>
      </c>
      <c r="Z8">
        <f t="shared" si="1"/>
        <v>60722</v>
      </c>
      <c r="AA8">
        <f t="shared" si="1"/>
        <v>32665</v>
      </c>
      <c r="AB8">
        <f t="shared" si="1"/>
        <v>17572</v>
      </c>
      <c r="AC8">
        <f t="shared" si="1"/>
        <v>9453</v>
      </c>
      <c r="AD8">
        <f t="shared" si="1"/>
        <v>5085</v>
      </c>
      <c r="AE8">
        <f t="shared" si="1"/>
        <v>2735</v>
      </c>
      <c r="AF8">
        <f t="shared" si="1"/>
        <v>1472</v>
      </c>
    </row>
    <row r="9" spans="1:32" x14ac:dyDescent="0.25">
      <c r="A9" s="1">
        <v>4</v>
      </c>
      <c r="B9">
        <v>3.7055923629094864E-2</v>
      </c>
      <c r="C9">
        <v>0</v>
      </c>
      <c r="D9">
        <v>0</v>
      </c>
      <c r="E9">
        <v>0</v>
      </c>
      <c r="F9">
        <v>1</v>
      </c>
      <c r="G9" s="2">
        <v>0</v>
      </c>
      <c r="H9">
        <f t="shared" si="2"/>
        <v>172.31004487529111</v>
      </c>
      <c r="J9">
        <f t="shared" si="3"/>
        <v>20.235840086413134</v>
      </c>
      <c r="K9">
        <f t="shared" si="0"/>
        <v>47.335862277387214</v>
      </c>
      <c r="L9">
        <f t="shared" si="0"/>
        <v>41.858182179073403</v>
      </c>
      <c r="M9">
        <f t="shared" si="0"/>
        <v>27.613380379608799</v>
      </c>
      <c r="N9">
        <f t="shared" si="0"/>
        <v>16.241646992201886</v>
      </c>
      <c r="O9">
        <f t="shared" si="0"/>
        <v>9.0945327245169683</v>
      </c>
      <c r="P9">
        <f t="shared" si="0"/>
        <v>4.9822610505818847</v>
      </c>
      <c r="Q9">
        <f t="shared" si="0"/>
        <v>2.7025519442763568</v>
      </c>
      <c r="R9">
        <f t="shared" si="0"/>
        <v>1.4593625776061259</v>
      </c>
      <c r="S9">
        <f t="shared" si="0"/>
        <v>0.7864246636253357</v>
      </c>
      <c r="V9" s="1">
        <v>4</v>
      </c>
      <c r="W9">
        <f t="shared" si="4"/>
        <v>246491</v>
      </c>
      <c r="X9">
        <f t="shared" si="1"/>
        <v>132599</v>
      </c>
      <c r="Y9">
        <f t="shared" si="1"/>
        <v>71331</v>
      </c>
      <c r="Z9">
        <f t="shared" si="1"/>
        <v>38372</v>
      </c>
      <c r="AA9">
        <f t="shared" si="1"/>
        <v>20642</v>
      </c>
      <c r="AB9">
        <f t="shared" si="1"/>
        <v>11104</v>
      </c>
      <c r="AC9">
        <f t="shared" si="1"/>
        <v>5973</v>
      </c>
      <c r="AD9">
        <f t="shared" si="1"/>
        <v>3213</v>
      </c>
      <c r="AE9">
        <f t="shared" si="1"/>
        <v>1729</v>
      </c>
      <c r="AF9">
        <f t="shared" si="1"/>
        <v>930</v>
      </c>
    </row>
    <row r="10" spans="1:32" x14ac:dyDescent="0.25">
      <c r="A10" s="1">
        <v>5</v>
      </c>
      <c r="B10">
        <v>4.2664765661947969E-2</v>
      </c>
      <c r="C10">
        <v>0</v>
      </c>
      <c r="D10">
        <v>0</v>
      </c>
      <c r="E10">
        <v>0</v>
      </c>
      <c r="F10">
        <v>1</v>
      </c>
      <c r="G10" s="2">
        <v>0</v>
      </c>
      <c r="H10">
        <f t="shared" si="2"/>
        <v>198.39116032805805</v>
      </c>
      <c r="J10">
        <f t="shared" si="3"/>
        <v>23.29876820508111</v>
      </c>
      <c r="K10">
        <f t="shared" si="0"/>
        <v>54.500691756750008</v>
      </c>
      <c r="L10">
        <f t="shared" si="0"/>
        <v>48.193901508991082</v>
      </c>
      <c r="M10">
        <f t="shared" si="0"/>
        <v>31.792984431380596</v>
      </c>
      <c r="N10">
        <f t="shared" si="0"/>
        <v>18.700007853597295</v>
      </c>
      <c r="O10">
        <f t="shared" si="0"/>
        <v>10.471095293163291</v>
      </c>
      <c r="P10">
        <f t="shared" si="0"/>
        <v>5.7363838051206333</v>
      </c>
      <c r="Q10">
        <f t="shared" si="0"/>
        <v>3.1116143952018684</v>
      </c>
      <c r="R10">
        <f t="shared" si="0"/>
        <v>1.6802539591941235</v>
      </c>
      <c r="S10">
        <f t="shared" si="0"/>
        <v>0.90545911957803671</v>
      </c>
      <c r="V10" s="1">
        <v>5</v>
      </c>
      <c r="W10">
        <f t="shared" si="4"/>
        <v>283800</v>
      </c>
      <c r="X10">
        <f t="shared" si="1"/>
        <v>152669</v>
      </c>
      <c r="Y10">
        <f t="shared" si="1"/>
        <v>82127</v>
      </c>
      <c r="Z10">
        <f t="shared" si="1"/>
        <v>44180</v>
      </c>
      <c r="AA10">
        <f t="shared" si="1"/>
        <v>23766</v>
      </c>
      <c r="AB10">
        <f t="shared" si="1"/>
        <v>12785</v>
      </c>
      <c r="AC10">
        <f t="shared" si="1"/>
        <v>6878</v>
      </c>
      <c r="AD10">
        <f t="shared" si="1"/>
        <v>3700</v>
      </c>
      <c r="AE10">
        <f t="shared" si="1"/>
        <v>1990</v>
      </c>
      <c r="AF10">
        <f t="shared" si="1"/>
        <v>1071</v>
      </c>
    </row>
    <row r="11" spans="1:32" x14ac:dyDescent="0.25">
      <c r="A11" s="1">
        <v>6</v>
      </c>
      <c r="B11">
        <v>9.5996448260630279E-2</v>
      </c>
      <c r="C11">
        <v>0</v>
      </c>
      <c r="D11">
        <v>0</v>
      </c>
      <c r="E11">
        <v>1</v>
      </c>
      <c r="F11" s="2">
        <v>0</v>
      </c>
      <c r="G11" s="2">
        <v>0</v>
      </c>
      <c r="H11">
        <f t="shared" si="2"/>
        <v>446.38348441193079</v>
      </c>
      <c r="J11">
        <f t="shared" si="3"/>
        <v>52.422624660757812</v>
      </c>
      <c r="K11">
        <f t="shared" si="0"/>
        <v>122.6274832457743</v>
      </c>
      <c r="L11">
        <f t="shared" si="0"/>
        <v>108.43709794032752</v>
      </c>
      <c r="M11">
        <f t="shared" si="0"/>
        <v>71.534755615453761</v>
      </c>
      <c r="N11">
        <f t="shared" si="0"/>
        <v>42.075335667254926</v>
      </c>
      <c r="O11">
        <f t="shared" si="0"/>
        <v>23.560142472288099</v>
      </c>
      <c r="P11">
        <f t="shared" si="0"/>
        <v>12.906961109656731</v>
      </c>
      <c r="Q11">
        <f t="shared" si="0"/>
        <v>7.0011853027107529</v>
      </c>
      <c r="R11">
        <f t="shared" si="0"/>
        <v>3.7805999811773812</v>
      </c>
      <c r="S11">
        <f t="shared" si="0"/>
        <v>2.0372984165295014</v>
      </c>
      <c r="V11" s="1">
        <v>6</v>
      </c>
      <c r="W11">
        <f t="shared" si="4"/>
        <v>638556</v>
      </c>
      <c r="X11">
        <f t="shared" si="1"/>
        <v>343507</v>
      </c>
      <c r="Y11">
        <f t="shared" si="1"/>
        <v>184788</v>
      </c>
      <c r="Z11">
        <f t="shared" si="1"/>
        <v>99406</v>
      </c>
      <c r="AA11">
        <f t="shared" si="1"/>
        <v>53475</v>
      </c>
      <c r="AB11">
        <f t="shared" si="1"/>
        <v>28766</v>
      </c>
      <c r="AC11">
        <f t="shared" si="1"/>
        <v>15475</v>
      </c>
      <c r="AD11">
        <f t="shared" si="1"/>
        <v>8325</v>
      </c>
      <c r="AE11">
        <f t="shared" si="1"/>
        <v>4478</v>
      </c>
      <c r="AF11">
        <f t="shared" si="1"/>
        <v>2409</v>
      </c>
    </row>
    <row r="12" spans="1:32" x14ac:dyDescent="0.25">
      <c r="A12" s="1">
        <v>7</v>
      </c>
      <c r="B12">
        <v>5.2210176950931025E-2</v>
      </c>
      <c r="C12">
        <v>0</v>
      </c>
      <c r="D12">
        <v>0</v>
      </c>
      <c r="E12">
        <v>0</v>
      </c>
      <c r="F12">
        <v>1</v>
      </c>
      <c r="G12" s="2">
        <v>0</v>
      </c>
      <c r="H12">
        <f t="shared" si="2"/>
        <v>242.77732282182927</v>
      </c>
      <c r="J12">
        <f t="shared" si="3"/>
        <v>28.511414321699363</v>
      </c>
      <c r="K12">
        <f t="shared" si="0"/>
        <v>66.694161245702432</v>
      </c>
      <c r="L12">
        <f t="shared" si="0"/>
        <v>58.97634937637396</v>
      </c>
      <c r="M12">
        <f t="shared" si="0"/>
        <v>38.906046176670557</v>
      </c>
      <c r="N12">
        <f t="shared" si="0"/>
        <v>22.883770808821964</v>
      </c>
      <c r="O12">
        <f t="shared" si="0"/>
        <v>12.813799153564965</v>
      </c>
      <c r="P12">
        <f t="shared" si="0"/>
        <v>7.0197880822048093</v>
      </c>
      <c r="Q12">
        <f t="shared" si="0"/>
        <v>3.8077775807742791</v>
      </c>
      <c r="R12">
        <f t="shared" si="0"/>
        <v>2.0561780938192142</v>
      </c>
      <c r="S12">
        <f t="shared" si="0"/>
        <v>1.1080379821977226</v>
      </c>
      <c r="V12" s="1">
        <v>7</v>
      </c>
      <c r="W12">
        <f t="shared" si="4"/>
        <v>347295</v>
      </c>
      <c r="X12">
        <f t="shared" si="1"/>
        <v>186826</v>
      </c>
      <c r="Y12">
        <f t="shared" si="1"/>
        <v>100502</v>
      </c>
      <c r="Z12">
        <f t="shared" si="1"/>
        <v>54064</v>
      </c>
      <c r="AA12">
        <f t="shared" si="1"/>
        <v>29084</v>
      </c>
      <c r="AB12">
        <f t="shared" si="1"/>
        <v>15645</v>
      </c>
      <c r="AC12">
        <f t="shared" si="1"/>
        <v>8416</v>
      </c>
      <c r="AD12">
        <f t="shared" si="1"/>
        <v>4528</v>
      </c>
      <c r="AE12">
        <f t="shared" si="1"/>
        <v>2436</v>
      </c>
      <c r="AF12">
        <f t="shared" si="1"/>
        <v>1310</v>
      </c>
    </row>
    <row r="13" spans="1:32" x14ac:dyDescent="0.25">
      <c r="A13" s="1">
        <v>8</v>
      </c>
      <c r="B13">
        <v>4.100618901568058E-2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>
        <f t="shared" si="2"/>
        <v>190.67877892291469</v>
      </c>
      <c r="J13">
        <f t="shared" si="3"/>
        <v>22.393037393433652</v>
      </c>
      <c r="K13">
        <f t="shared" si="0"/>
        <v>52.381997955185696</v>
      </c>
      <c r="L13">
        <f t="shared" si="0"/>
        <v>46.320381795589384</v>
      </c>
      <c r="M13">
        <f t="shared" si="0"/>
        <v>30.557044173069023</v>
      </c>
      <c r="N13">
        <f t="shared" si="0"/>
        <v>17.973052113192153</v>
      </c>
      <c r="O13">
        <f t="shared" si="0"/>
        <v>10.064035419644041</v>
      </c>
      <c r="P13">
        <f t="shared" si="0"/>
        <v>5.5133840519147901</v>
      </c>
      <c r="Q13">
        <f t="shared" si="0"/>
        <v>2.9906515611630509</v>
      </c>
      <c r="R13">
        <f t="shared" si="0"/>
        <v>1.6149347213340355</v>
      </c>
      <c r="S13">
        <f t="shared" si="0"/>
        <v>0.87025973838885629</v>
      </c>
      <c r="V13" s="1">
        <v>8</v>
      </c>
      <c r="W13">
        <f t="shared" si="4"/>
        <v>272768</v>
      </c>
      <c r="X13">
        <f t="shared" si="1"/>
        <v>146734</v>
      </c>
      <c r="Y13">
        <f t="shared" si="1"/>
        <v>78935</v>
      </c>
      <c r="Z13">
        <f t="shared" si="1"/>
        <v>42462</v>
      </c>
      <c r="AA13">
        <f t="shared" si="1"/>
        <v>22842</v>
      </c>
      <c r="AB13">
        <f t="shared" si="1"/>
        <v>12288</v>
      </c>
      <c r="AC13">
        <f t="shared" si="1"/>
        <v>6610</v>
      </c>
      <c r="AD13">
        <f t="shared" si="1"/>
        <v>3556</v>
      </c>
      <c r="AE13">
        <f t="shared" si="1"/>
        <v>1913</v>
      </c>
      <c r="AF13">
        <f t="shared" si="1"/>
        <v>1029</v>
      </c>
    </row>
    <row r="14" spans="1:32" x14ac:dyDescent="0.25">
      <c r="A14" s="1">
        <v>9</v>
      </c>
      <c r="B14">
        <v>6.1509283523520863E-2</v>
      </c>
      <c r="C14">
        <v>0</v>
      </c>
      <c r="D14">
        <v>1</v>
      </c>
      <c r="E14" s="2">
        <v>0</v>
      </c>
      <c r="F14" s="2">
        <v>0</v>
      </c>
      <c r="G14" s="2">
        <v>0</v>
      </c>
      <c r="H14">
        <f t="shared" si="2"/>
        <v>286.01816838437202</v>
      </c>
      <c r="J14">
        <f t="shared" si="3"/>
        <v>33.589556090150474</v>
      </c>
      <c r="K14">
        <f t="shared" si="0"/>
        <v>78.572996932778537</v>
      </c>
      <c r="L14">
        <f t="shared" si="0"/>
        <v>69.480572693384076</v>
      </c>
      <c r="M14">
        <f t="shared" si="0"/>
        <v>45.835566259603532</v>
      </c>
      <c r="N14">
        <f t="shared" si="0"/>
        <v>26.959578169788227</v>
      </c>
      <c r="O14">
        <f t="shared" si="0"/>
        <v>15.09605312946606</v>
      </c>
      <c r="P14">
        <f t="shared" si="0"/>
        <v>8.2700760778721847</v>
      </c>
      <c r="Q14">
        <f t="shared" si="0"/>
        <v>4.4859773417445759</v>
      </c>
      <c r="R14">
        <f t="shared" si="0"/>
        <v>2.422402082001053</v>
      </c>
      <c r="S14">
        <f t="shared" si="0"/>
        <v>1.3053896075832843</v>
      </c>
      <c r="V14" s="1">
        <v>9</v>
      </c>
      <c r="W14">
        <f t="shared" si="4"/>
        <v>409152</v>
      </c>
      <c r="X14">
        <f t="shared" si="1"/>
        <v>220101</v>
      </c>
      <c r="Y14">
        <f t="shared" si="1"/>
        <v>118402</v>
      </c>
      <c r="Z14">
        <f t="shared" si="1"/>
        <v>63694</v>
      </c>
      <c r="AA14">
        <f t="shared" si="1"/>
        <v>34264</v>
      </c>
      <c r="AB14">
        <f t="shared" si="1"/>
        <v>18432</v>
      </c>
      <c r="AC14">
        <f t="shared" si="1"/>
        <v>9915</v>
      </c>
      <c r="AD14">
        <f t="shared" si="1"/>
        <v>5334</v>
      </c>
      <c r="AE14">
        <f t="shared" si="1"/>
        <v>2869</v>
      </c>
      <c r="AF14">
        <f t="shared" si="1"/>
        <v>1544</v>
      </c>
    </row>
    <row r="15" spans="1:32" x14ac:dyDescent="0.25">
      <c r="A15" s="1">
        <v>10</v>
      </c>
      <c r="B15">
        <v>4.7163185091850371E-2</v>
      </c>
      <c r="C15">
        <v>0</v>
      </c>
      <c r="D15">
        <v>0</v>
      </c>
      <c r="E15">
        <v>1</v>
      </c>
      <c r="F15" s="2">
        <v>0</v>
      </c>
      <c r="G15" s="2">
        <v>0</v>
      </c>
      <c r="H15">
        <f t="shared" si="2"/>
        <v>219.30881067710422</v>
      </c>
      <c r="J15">
        <f t="shared" si="3"/>
        <v>25.755306520959063</v>
      </c>
      <c r="K15">
        <f t="shared" si="0"/>
        <v>60.247048661279933</v>
      </c>
      <c r="L15">
        <f t="shared" si="0"/>
        <v>53.27529313477951</v>
      </c>
      <c r="M15">
        <f t="shared" si="0"/>
        <v>35.145122353194203</v>
      </c>
      <c r="N15">
        <f t="shared" si="0"/>
        <v>20.671669419360335</v>
      </c>
      <c r="O15">
        <f t="shared" si="0"/>
        <v>11.575129917245057</v>
      </c>
      <c r="P15">
        <f t="shared" si="0"/>
        <v>6.3412074802532716</v>
      </c>
      <c r="Q15">
        <f t="shared" si="0"/>
        <v>3.4396918248225381</v>
      </c>
      <c r="R15">
        <f t="shared" si="0"/>
        <v>1.8574138929225439</v>
      </c>
      <c r="S15">
        <f t="shared" si="0"/>
        <v>1.0009274722877513</v>
      </c>
      <c r="V15" s="1">
        <v>10</v>
      </c>
      <c r="W15">
        <f t="shared" si="4"/>
        <v>313723</v>
      </c>
      <c r="X15">
        <f t="shared" si="1"/>
        <v>168766</v>
      </c>
      <c r="Y15">
        <f t="shared" si="1"/>
        <v>90787</v>
      </c>
      <c r="Z15">
        <f t="shared" si="1"/>
        <v>48838</v>
      </c>
      <c r="AA15">
        <f t="shared" si="1"/>
        <v>26272</v>
      </c>
      <c r="AB15">
        <f t="shared" si="1"/>
        <v>14133</v>
      </c>
      <c r="AC15">
        <f t="shared" si="1"/>
        <v>7603</v>
      </c>
      <c r="AD15">
        <f t="shared" si="1"/>
        <v>4090</v>
      </c>
      <c r="AE15">
        <f t="shared" si="1"/>
        <v>2200</v>
      </c>
      <c r="AF15">
        <f t="shared" si="1"/>
        <v>1184</v>
      </c>
    </row>
    <row r="16" spans="1:32" x14ac:dyDescent="0.25">
      <c r="A16" s="1">
        <v>11</v>
      </c>
      <c r="B16">
        <v>1.9619509638313964E-2</v>
      </c>
      <c r="C16">
        <v>0</v>
      </c>
      <c r="D16">
        <v>0</v>
      </c>
      <c r="E16">
        <v>1</v>
      </c>
      <c r="F16" s="2">
        <v>0</v>
      </c>
      <c r="G16" s="2">
        <v>0</v>
      </c>
      <c r="H16">
        <f t="shared" si="2"/>
        <v>91.23071981815994</v>
      </c>
      <c r="J16">
        <f t="shared" si="3"/>
        <v>10.714002532729751</v>
      </c>
      <c r="K16">
        <f t="shared" si="0"/>
        <v>25.06229275202621</v>
      </c>
      <c r="L16">
        <f t="shared" si="0"/>
        <v>22.162097939446024</v>
      </c>
      <c r="M16">
        <f t="shared" si="0"/>
        <v>14.620091187763434</v>
      </c>
      <c r="N16">
        <f t="shared" si="0"/>
        <v>8.599249957850299</v>
      </c>
      <c r="O16">
        <f t="shared" si="0"/>
        <v>4.8151619220341315</v>
      </c>
      <c r="P16">
        <f t="shared" si="0"/>
        <v>2.6378918437142516</v>
      </c>
      <c r="Q16">
        <f t="shared" si="0"/>
        <v>1.430884423486418</v>
      </c>
      <c r="R16">
        <f t="shared" si="0"/>
        <v>0.7726693967670365</v>
      </c>
      <c r="S16">
        <f t="shared" si="0"/>
        <v>0.41637786234238228</v>
      </c>
      <c r="V16" s="1">
        <v>11</v>
      </c>
      <c r="W16">
        <f t="shared" si="4"/>
        <v>130506</v>
      </c>
      <c r="X16">
        <f t="shared" si="1"/>
        <v>70205</v>
      </c>
      <c r="Y16">
        <f t="shared" si="1"/>
        <v>37766</v>
      </c>
      <c r="Z16">
        <f t="shared" si="1"/>
        <v>20316</v>
      </c>
      <c r="AA16">
        <f t="shared" si="1"/>
        <v>10929</v>
      </c>
      <c r="AB16">
        <f t="shared" si="1"/>
        <v>5879</v>
      </c>
      <c r="AC16">
        <f t="shared" si="1"/>
        <v>3163</v>
      </c>
      <c r="AD16">
        <f t="shared" si="1"/>
        <v>1701</v>
      </c>
      <c r="AE16">
        <f t="shared" si="1"/>
        <v>915</v>
      </c>
      <c r="AF16">
        <f t="shared" si="1"/>
        <v>492</v>
      </c>
    </row>
    <row r="17" spans="1:32" x14ac:dyDescent="0.25">
      <c r="A17" s="1">
        <v>12</v>
      </c>
      <c r="B17">
        <v>3.8513060577951043E-2</v>
      </c>
      <c r="C17">
        <v>0</v>
      </c>
      <c r="D17">
        <v>0</v>
      </c>
      <c r="E17">
        <v>1</v>
      </c>
      <c r="F17" s="2">
        <v>0</v>
      </c>
      <c r="G17" s="2">
        <v>0</v>
      </c>
      <c r="H17">
        <f t="shared" si="2"/>
        <v>179.08573168747236</v>
      </c>
      <c r="J17">
        <f t="shared" si="3"/>
        <v>21.031566852697434</v>
      </c>
      <c r="K17">
        <f t="shared" si="0"/>
        <v>49.197233609559113</v>
      </c>
      <c r="L17">
        <f t="shared" si="0"/>
        <v>43.504156638530453</v>
      </c>
      <c r="M17">
        <f t="shared" si="0"/>
        <v>28.699211547566957</v>
      </c>
      <c r="N17">
        <f t="shared" si="0"/>
        <v>16.880311519350101</v>
      </c>
      <c r="O17">
        <f t="shared" si="0"/>
        <v>9.4521538109084133</v>
      </c>
      <c r="P17">
        <f t="shared" si="0"/>
        <v>5.1781767357046196</v>
      </c>
      <c r="Q17">
        <f t="shared" si="0"/>
        <v>2.808823436349388</v>
      </c>
      <c r="R17">
        <f t="shared" si="0"/>
        <v>1.5167485749136724</v>
      </c>
      <c r="S17">
        <f t="shared" si="0"/>
        <v>0.81734896189219985</v>
      </c>
      <c r="V17" s="1">
        <v>12</v>
      </c>
      <c r="W17">
        <f t="shared" si="4"/>
        <v>256184</v>
      </c>
      <c r="X17">
        <f t="shared" si="1"/>
        <v>137813</v>
      </c>
      <c r="Y17">
        <f t="shared" si="1"/>
        <v>74136</v>
      </c>
      <c r="Z17">
        <f t="shared" si="1"/>
        <v>39881</v>
      </c>
      <c r="AA17">
        <f t="shared" si="1"/>
        <v>21454</v>
      </c>
      <c r="AB17">
        <f t="shared" si="1"/>
        <v>11541</v>
      </c>
      <c r="AC17">
        <f t="shared" si="1"/>
        <v>6208</v>
      </c>
      <c r="AD17">
        <f t="shared" si="1"/>
        <v>3340</v>
      </c>
      <c r="AE17">
        <f t="shared" si="1"/>
        <v>1797</v>
      </c>
      <c r="AF17">
        <f t="shared" si="1"/>
        <v>966</v>
      </c>
    </row>
    <row r="18" spans="1:32" x14ac:dyDescent="0.25">
      <c r="A18" s="1">
        <v>13</v>
      </c>
      <c r="B18">
        <v>3.6905570114112517E-2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171.61090103062321</v>
      </c>
      <c r="J18">
        <f t="shared" si="3"/>
        <v>20.153733654090285</v>
      </c>
      <c r="K18">
        <f t="shared" si="0"/>
        <v>47.143798159667121</v>
      </c>
      <c r="L18">
        <f t="shared" si="0"/>
        <v>41.688343616030444</v>
      </c>
      <c r="M18">
        <f t="shared" si="0"/>
        <v>27.501339755762121</v>
      </c>
      <c r="N18">
        <f t="shared" si="0"/>
        <v>16.175746901872937</v>
      </c>
      <c r="O18">
        <f t="shared" si="0"/>
        <v>9.0576318776796363</v>
      </c>
      <c r="P18">
        <f t="shared" si="0"/>
        <v>4.9620456467233112</v>
      </c>
      <c r="Q18">
        <f t="shared" si="0"/>
        <v>2.6915864050467455</v>
      </c>
      <c r="R18">
        <f t="shared" si="0"/>
        <v>1.4534412492006319</v>
      </c>
      <c r="S18">
        <f t="shared" si="0"/>
        <v>0.78323376454997062</v>
      </c>
      <c r="V18" s="1">
        <v>13</v>
      </c>
      <c r="W18">
        <f t="shared" si="4"/>
        <v>245491</v>
      </c>
      <c r="X18">
        <f t="shared" si="1"/>
        <v>132060</v>
      </c>
      <c r="Y18">
        <f t="shared" si="1"/>
        <v>71041</v>
      </c>
      <c r="Z18">
        <f t="shared" si="1"/>
        <v>38216</v>
      </c>
      <c r="AA18">
        <f t="shared" si="1"/>
        <v>20558</v>
      </c>
      <c r="AB18">
        <f t="shared" si="1"/>
        <v>11059</v>
      </c>
      <c r="AC18">
        <f t="shared" si="1"/>
        <v>5949</v>
      </c>
      <c r="AD18">
        <f t="shared" si="1"/>
        <v>3200</v>
      </c>
      <c r="AE18">
        <f t="shared" si="1"/>
        <v>1722</v>
      </c>
      <c r="AF18">
        <f t="shared" si="1"/>
        <v>926</v>
      </c>
    </row>
    <row r="19" spans="1:32" x14ac:dyDescent="0.25">
      <c r="A19" s="1">
        <v>14</v>
      </c>
      <c r="B19">
        <v>4.100618901568058E-2</v>
      </c>
      <c r="C19">
        <v>0</v>
      </c>
      <c r="D19">
        <v>1</v>
      </c>
      <c r="E19" s="2">
        <v>0</v>
      </c>
      <c r="F19" s="2">
        <v>0</v>
      </c>
      <c r="G19" s="2">
        <v>0</v>
      </c>
      <c r="H19">
        <f t="shared" si="2"/>
        <v>190.67877892291469</v>
      </c>
      <c r="J19">
        <f t="shared" si="3"/>
        <v>22.393037393433652</v>
      </c>
      <c r="K19">
        <f t="shared" si="0"/>
        <v>52.381997955185696</v>
      </c>
      <c r="L19">
        <f t="shared" si="0"/>
        <v>46.320381795589384</v>
      </c>
      <c r="M19">
        <f t="shared" si="0"/>
        <v>30.557044173069023</v>
      </c>
      <c r="N19">
        <f t="shared" si="0"/>
        <v>17.973052113192153</v>
      </c>
      <c r="O19">
        <f t="shared" si="0"/>
        <v>10.064035419644041</v>
      </c>
      <c r="P19">
        <f t="shared" si="0"/>
        <v>5.5133840519147901</v>
      </c>
      <c r="Q19">
        <f t="shared" si="0"/>
        <v>2.9906515611630509</v>
      </c>
      <c r="R19">
        <f t="shared" si="0"/>
        <v>1.6149347213340355</v>
      </c>
      <c r="S19">
        <f t="shared" si="0"/>
        <v>0.87025973838885629</v>
      </c>
      <c r="V19" s="1">
        <v>14</v>
      </c>
      <c r="W19">
        <f t="shared" si="4"/>
        <v>272768</v>
      </c>
      <c r="X19">
        <f t="shared" si="1"/>
        <v>146734</v>
      </c>
      <c r="Y19">
        <f t="shared" si="1"/>
        <v>78935</v>
      </c>
      <c r="Z19">
        <f t="shared" si="1"/>
        <v>42462</v>
      </c>
      <c r="AA19">
        <f t="shared" si="1"/>
        <v>22842</v>
      </c>
      <c r="AB19">
        <f t="shared" si="1"/>
        <v>12288</v>
      </c>
      <c r="AC19">
        <f t="shared" si="1"/>
        <v>6610</v>
      </c>
      <c r="AD19">
        <f t="shared" si="1"/>
        <v>3556</v>
      </c>
      <c r="AE19">
        <f t="shared" si="1"/>
        <v>1913</v>
      </c>
      <c r="AF19">
        <f t="shared" si="1"/>
        <v>1029</v>
      </c>
    </row>
    <row r="20" spans="1:32" x14ac:dyDescent="0.25">
      <c r="A20" s="1">
        <v>15</v>
      </c>
      <c r="B20">
        <v>3.6905570114112517E-2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171.61090103062321</v>
      </c>
      <c r="J20">
        <f t="shared" si="3"/>
        <v>20.153733654090285</v>
      </c>
      <c r="K20">
        <f t="shared" si="0"/>
        <v>47.143798159667121</v>
      </c>
      <c r="L20">
        <f t="shared" si="0"/>
        <v>41.688343616030444</v>
      </c>
      <c r="M20">
        <f t="shared" si="0"/>
        <v>27.501339755762121</v>
      </c>
      <c r="N20">
        <f t="shared" si="0"/>
        <v>16.175746901872937</v>
      </c>
      <c r="O20">
        <f t="shared" si="0"/>
        <v>9.0576318776796363</v>
      </c>
      <c r="P20">
        <f t="shared" si="0"/>
        <v>4.9620456467233112</v>
      </c>
      <c r="Q20">
        <f t="shared" si="0"/>
        <v>2.6915864050467455</v>
      </c>
      <c r="R20">
        <f t="shared" si="0"/>
        <v>1.4534412492006319</v>
      </c>
      <c r="S20">
        <f t="shared" si="0"/>
        <v>0.78323376454997062</v>
      </c>
      <c r="V20" s="1">
        <v>15</v>
      </c>
      <c r="W20">
        <f t="shared" si="4"/>
        <v>245491</v>
      </c>
      <c r="X20">
        <f t="shared" si="1"/>
        <v>132060</v>
      </c>
      <c r="Y20">
        <f t="shared" si="1"/>
        <v>71041</v>
      </c>
      <c r="Z20">
        <f t="shared" si="1"/>
        <v>38216</v>
      </c>
      <c r="AA20">
        <f t="shared" si="1"/>
        <v>20558</v>
      </c>
      <c r="AB20">
        <f t="shared" si="1"/>
        <v>11059</v>
      </c>
      <c r="AC20">
        <f t="shared" si="1"/>
        <v>5949</v>
      </c>
      <c r="AD20">
        <f t="shared" si="1"/>
        <v>3200</v>
      </c>
      <c r="AE20">
        <f t="shared" si="1"/>
        <v>1722</v>
      </c>
      <c r="AF20">
        <f t="shared" si="1"/>
        <v>926</v>
      </c>
    </row>
    <row r="21" spans="1:32" x14ac:dyDescent="0.25">
      <c r="A21" s="1">
        <v>16</v>
      </c>
      <c r="B21">
        <v>2.8704332310976403E-2</v>
      </c>
      <c r="C21">
        <v>0</v>
      </c>
      <c r="D21">
        <v>1</v>
      </c>
      <c r="E21" s="2">
        <v>0</v>
      </c>
      <c r="F21" s="2">
        <v>0</v>
      </c>
      <c r="G21" s="2">
        <v>0</v>
      </c>
      <c r="H21">
        <f t="shared" si="2"/>
        <v>133.47514524604028</v>
      </c>
      <c r="J21">
        <f t="shared" si="3"/>
        <v>15.675126175403557</v>
      </c>
      <c r="K21">
        <f t="shared" si="0"/>
        <v>36.667398568629984</v>
      </c>
      <c r="L21">
        <f t="shared" si="0"/>
        <v>32.424267256912572</v>
      </c>
      <c r="M21">
        <f t="shared" si="0"/>
        <v>21.389930921148316</v>
      </c>
      <c r="N21">
        <f t="shared" si="0"/>
        <v>12.581136479234507</v>
      </c>
      <c r="O21">
        <f t="shared" si="0"/>
        <v>7.0448247937508288</v>
      </c>
      <c r="P21">
        <f t="shared" si="0"/>
        <v>3.8593688363403533</v>
      </c>
      <c r="Q21">
        <f t="shared" si="0"/>
        <v>2.0934560928141357</v>
      </c>
      <c r="R21">
        <f t="shared" si="0"/>
        <v>1.1304543049338249</v>
      </c>
      <c r="S21">
        <f t="shared" si="0"/>
        <v>0.60918181687219941</v>
      </c>
      <c r="V21" s="1">
        <v>16</v>
      </c>
      <c r="W21">
        <f t="shared" si="4"/>
        <v>190937</v>
      </c>
      <c r="X21">
        <f t="shared" si="1"/>
        <v>102714</v>
      </c>
      <c r="Y21">
        <f t="shared" si="1"/>
        <v>55254</v>
      </c>
      <c r="Z21">
        <f t="shared" si="1"/>
        <v>29724</v>
      </c>
      <c r="AA21">
        <f t="shared" si="1"/>
        <v>15990</v>
      </c>
      <c r="AB21">
        <f t="shared" si="1"/>
        <v>8602</v>
      </c>
      <c r="AC21">
        <f t="shared" si="1"/>
        <v>4627</v>
      </c>
      <c r="AD21">
        <f t="shared" si="1"/>
        <v>2489</v>
      </c>
      <c r="AE21">
        <f t="shared" si="1"/>
        <v>1339</v>
      </c>
      <c r="AF21">
        <f t="shared" si="1"/>
        <v>720</v>
      </c>
    </row>
    <row r="22" spans="1:32" x14ac:dyDescent="0.25">
      <c r="A22" s="1">
        <v>17</v>
      </c>
      <c r="B22">
        <v>2.9265679457362644E-2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136.08540947673629</v>
      </c>
      <c r="J22">
        <f t="shared" si="3"/>
        <v>15.981671795502939</v>
      </c>
      <c r="K22">
        <f t="shared" si="3"/>
        <v>37.38447288789699</v>
      </c>
      <c r="L22">
        <f t="shared" si="3"/>
        <v>33.058362128068048</v>
      </c>
      <c r="M22">
        <f t="shared" si="3"/>
        <v>21.808236302855242</v>
      </c>
      <c r="N22">
        <f t="shared" si="3"/>
        <v>12.827175473780757</v>
      </c>
      <c r="O22">
        <f t="shared" si="3"/>
        <v>7.1825946694587826</v>
      </c>
      <c r="P22">
        <f t="shared" si="3"/>
        <v>3.9348433556449947</v>
      </c>
      <c r="Q22">
        <f t="shared" si="3"/>
        <v>2.1343961011395245</v>
      </c>
      <c r="R22">
        <f t="shared" si="3"/>
        <v>1.15256167504506</v>
      </c>
      <c r="S22">
        <f t="shared" si="3"/>
        <v>0.62109508734394725</v>
      </c>
      <c r="V22" s="1">
        <v>17</v>
      </c>
      <c r="W22">
        <f t="shared" si="4"/>
        <v>194671</v>
      </c>
      <c r="X22">
        <f t="shared" si="4"/>
        <v>104722</v>
      </c>
      <c r="Y22">
        <f t="shared" si="4"/>
        <v>56335</v>
      </c>
      <c r="Z22">
        <f t="shared" si="4"/>
        <v>30305</v>
      </c>
      <c r="AA22">
        <f t="shared" si="4"/>
        <v>16302</v>
      </c>
      <c r="AB22">
        <f t="shared" si="4"/>
        <v>8770</v>
      </c>
      <c r="AC22">
        <f t="shared" si="4"/>
        <v>4718</v>
      </c>
      <c r="AD22">
        <f t="shared" si="4"/>
        <v>2538</v>
      </c>
      <c r="AE22">
        <f t="shared" si="4"/>
        <v>1365</v>
      </c>
      <c r="AF22">
        <f t="shared" si="4"/>
        <v>734</v>
      </c>
    </row>
    <row r="23" spans="1:32" x14ac:dyDescent="0.25">
      <c r="A23" s="1">
        <v>18</v>
      </c>
      <c r="B23">
        <v>2.8704332310976403E-2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133.47514524604028</v>
      </c>
      <c r="J23">
        <f t="shared" si="3"/>
        <v>15.675126175403557</v>
      </c>
      <c r="K23">
        <f t="shared" si="3"/>
        <v>36.667398568629984</v>
      </c>
      <c r="L23">
        <f t="shared" si="3"/>
        <v>32.424267256912572</v>
      </c>
      <c r="M23">
        <f t="shared" si="3"/>
        <v>21.389930921148316</v>
      </c>
      <c r="N23">
        <f t="shared" si="3"/>
        <v>12.581136479234507</v>
      </c>
      <c r="O23">
        <f t="shared" si="3"/>
        <v>7.0448247937508288</v>
      </c>
      <c r="P23">
        <f t="shared" si="3"/>
        <v>3.8593688363403533</v>
      </c>
      <c r="Q23">
        <f t="shared" si="3"/>
        <v>2.0934560928141357</v>
      </c>
      <c r="R23">
        <f t="shared" si="3"/>
        <v>1.1304543049338249</v>
      </c>
      <c r="S23">
        <f t="shared" si="3"/>
        <v>0.60918181687219941</v>
      </c>
      <c r="V23" s="1">
        <v>18</v>
      </c>
      <c r="W23">
        <f t="shared" si="4"/>
        <v>190937</v>
      </c>
      <c r="X23">
        <f t="shared" si="4"/>
        <v>102714</v>
      </c>
      <c r="Y23">
        <f t="shared" si="4"/>
        <v>55254</v>
      </c>
      <c r="Z23">
        <f t="shared" si="4"/>
        <v>29724</v>
      </c>
      <c r="AA23">
        <f t="shared" si="4"/>
        <v>15990</v>
      </c>
      <c r="AB23">
        <f t="shared" si="4"/>
        <v>8602</v>
      </c>
      <c r="AC23">
        <f t="shared" si="4"/>
        <v>4627</v>
      </c>
      <c r="AD23">
        <f t="shared" si="4"/>
        <v>2489</v>
      </c>
      <c r="AE23">
        <f t="shared" si="4"/>
        <v>1339</v>
      </c>
      <c r="AF23">
        <f t="shared" si="4"/>
        <v>720</v>
      </c>
    </row>
    <row r="24" spans="1:32" x14ac:dyDescent="0.25">
      <c r="A24" s="1">
        <v>19</v>
      </c>
      <c r="B24">
        <v>2.8704332310976403E-2</v>
      </c>
      <c r="C24">
        <v>0</v>
      </c>
      <c r="D24">
        <v>1</v>
      </c>
      <c r="E24" s="2">
        <v>0</v>
      </c>
      <c r="F24" s="2">
        <v>0</v>
      </c>
      <c r="G24" s="2">
        <v>0</v>
      </c>
      <c r="H24">
        <f t="shared" si="2"/>
        <v>133.47514524604028</v>
      </c>
      <c r="J24">
        <f t="shared" si="3"/>
        <v>15.675126175403557</v>
      </c>
      <c r="K24">
        <f t="shared" si="3"/>
        <v>36.667398568629984</v>
      </c>
      <c r="L24">
        <f t="shared" si="3"/>
        <v>32.424267256912572</v>
      </c>
      <c r="M24">
        <f t="shared" si="3"/>
        <v>21.389930921148316</v>
      </c>
      <c r="N24">
        <f t="shared" si="3"/>
        <v>12.581136479234507</v>
      </c>
      <c r="O24">
        <f t="shared" si="3"/>
        <v>7.0448247937508288</v>
      </c>
      <c r="P24">
        <f t="shared" si="3"/>
        <v>3.8593688363403533</v>
      </c>
      <c r="Q24">
        <f t="shared" si="3"/>
        <v>2.0934560928141357</v>
      </c>
      <c r="R24">
        <f t="shared" si="3"/>
        <v>1.1304543049338249</v>
      </c>
      <c r="S24">
        <f t="shared" si="3"/>
        <v>0.60918181687219941</v>
      </c>
      <c r="V24" s="1">
        <v>19</v>
      </c>
      <c r="W24">
        <f t="shared" si="4"/>
        <v>190937</v>
      </c>
      <c r="X24">
        <f t="shared" si="4"/>
        <v>102714</v>
      </c>
      <c r="Y24">
        <f t="shared" si="4"/>
        <v>55254</v>
      </c>
      <c r="Z24">
        <f t="shared" si="4"/>
        <v>29724</v>
      </c>
      <c r="AA24">
        <f t="shared" si="4"/>
        <v>15990</v>
      </c>
      <c r="AB24">
        <f t="shared" si="4"/>
        <v>8602</v>
      </c>
      <c r="AC24">
        <f t="shared" si="4"/>
        <v>4627</v>
      </c>
      <c r="AD24">
        <f t="shared" si="4"/>
        <v>2489</v>
      </c>
      <c r="AE24">
        <f t="shared" si="4"/>
        <v>1339</v>
      </c>
      <c r="AF24">
        <f t="shared" si="4"/>
        <v>720</v>
      </c>
    </row>
    <row r="25" spans="1:32" x14ac:dyDescent="0.25">
      <c r="A25" s="1">
        <v>20</v>
      </c>
      <c r="B25">
        <v>5.9059077664881721E-2</v>
      </c>
      <c r="C25">
        <v>0</v>
      </c>
      <c r="D25">
        <v>0</v>
      </c>
      <c r="E25">
        <v>0</v>
      </c>
      <c r="F25">
        <v>1</v>
      </c>
      <c r="G25" s="2">
        <v>0</v>
      </c>
      <c r="H25">
        <f t="shared" si="2"/>
        <v>274.6247111417</v>
      </c>
      <c r="J25">
        <f t="shared" si="3"/>
        <v>32.251525106750982</v>
      </c>
      <c r="K25">
        <f t="shared" si="3"/>
        <v>75.443062614133595</v>
      </c>
      <c r="L25">
        <f t="shared" si="3"/>
        <v>66.712832662566896</v>
      </c>
      <c r="M25">
        <f t="shared" si="3"/>
        <v>44.009718736271914</v>
      </c>
      <c r="N25">
        <f t="shared" si="3"/>
        <v>25.885650583673598</v>
      </c>
      <c r="O25">
        <f t="shared" si="3"/>
        <v>14.494705890459427</v>
      </c>
      <c r="P25">
        <f t="shared" si="3"/>
        <v>7.9406398091234971</v>
      </c>
      <c r="Q25">
        <f t="shared" si="3"/>
        <v>4.3072796341007882</v>
      </c>
      <c r="R25">
        <f t="shared" si="3"/>
        <v>2.3259063429305602</v>
      </c>
      <c r="S25">
        <f t="shared" si="3"/>
        <v>1.2533897616887353</v>
      </c>
      <c r="V25" s="1">
        <v>20</v>
      </c>
      <c r="W25">
        <f t="shared" si="4"/>
        <v>392853</v>
      </c>
      <c r="X25">
        <f t="shared" si="4"/>
        <v>211333</v>
      </c>
      <c r="Y25">
        <f t="shared" si="4"/>
        <v>113686</v>
      </c>
      <c r="Z25">
        <f t="shared" si="4"/>
        <v>61156</v>
      </c>
      <c r="AA25">
        <f t="shared" si="4"/>
        <v>32899</v>
      </c>
      <c r="AB25">
        <f t="shared" si="4"/>
        <v>17698</v>
      </c>
      <c r="AC25">
        <f t="shared" si="4"/>
        <v>9520</v>
      </c>
      <c r="AD25">
        <f t="shared" si="4"/>
        <v>5121</v>
      </c>
      <c r="AE25">
        <f t="shared" si="4"/>
        <v>2755</v>
      </c>
      <c r="AF25">
        <f t="shared" si="4"/>
        <v>1482</v>
      </c>
    </row>
    <row r="26" spans="1:32" x14ac:dyDescent="0.25">
      <c r="A26" s="1">
        <v>21</v>
      </c>
      <c r="B26">
        <v>3.5500531462875823E-2</v>
      </c>
      <c r="C26">
        <v>0</v>
      </c>
      <c r="D26">
        <v>0</v>
      </c>
      <c r="E26">
        <v>0</v>
      </c>
      <c r="F26">
        <v>1</v>
      </c>
      <c r="G26" s="2">
        <v>0</v>
      </c>
      <c r="H26">
        <f t="shared" si="2"/>
        <v>165.07747130237257</v>
      </c>
      <c r="J26">
        <f t="shared" si="3"/>
        <v>19.386457206031881</v>
      </c>
      <c r="K26">
        <f t="shared" si="3"/>
        <v>45.348978072194626</v>
      </c>
      <c r="L26">
        <f t="shared" si="3"/>
        <v>40.101219127628056</v>
      </c>
      <c r="M26">
        <f t="shared" si="3"/>
        <v>26.454331263597894</v>
      </c>
      <c r="N26">
        <f t="shared" si="3"/>
        <v>15.559917108714888</v>
      </c>
      <c r="O26">
        <f t="shared" si="3"/>
        <v>8.7127971322072444</v>
      </c>
      <c r="P26">
        <f t="shared" si="3"/>
        <v>4.7731347072285422</v>
      </c>
      <c r="Q26">
        <f t="shared" si="3"/>
        <v>2.5891145310033266</v>
      </c>
      <c r="R26">
        <f t="shared" si="3"/>
        <v>1.398107023875991</v>
      </c>
      <c r="S26">
        <f t="shared" si="3"/>
        <v>0.75341512989011705</v>
      </c>
      <c r="V26" s="1">
        <v>21</v>
      </c>
      <c r="W26">
        <f t="shared" si="4"/>
        <v>236145</v>
      </c>
      <c r="X26">
        <f t="shared" si="4"/>
        <v>127033</v>
      </c>
      <c r="Y26">
        <f t="shared" si="4"/>
        <v>68337</v>
      </c>
      <c r="Z26">
        <f t="shared" si="4"/>
        <v>36761</v>
      </c>
      <c r="AA26">
        <f t="shared" si="4"/>
        <v>19776</v>
      </c>
      <c r="AB26">
        <f t="shared" si="4"/>
        <v>10638</v>
      </c>
      <c r="AC26">
        <f t="shared" si="4"/>
        <v>5723</v>
      </c>
      <c r="AD26">
        <f t="shared" si="4"/>
        <v>3079</v>
      </c>
      <c r="AE26">
        <f t="shared" si="4"/>
        <v>1656</v>
      </c>
      <c r="AF26">
        <f t="shared" si="4"/>
        <v>891</v>
      </c>
    </row>
    <row r="27" spans="1:32" x14ac:dyDescent="0.25">
      <c r="A27" s="1">
        <v>22</v>
      </c>
      <c r="B27">
        <v>4.1849433024008315E-2</v>
      </c>
      <c r="C27">
        <v>0</v>
      </c>
      <c r="D27">
        <v>0</v>
      </c>
      <c r="E27">
        <v>0</v>
      </c>
      <c r="F27">
        <v>1</v>
      </c>
      <c r="G27" s="2">
        <v>0</v>
      </c>
      <c r="H27">
        <f t="shared" si="2"/>
        <v>194.59986356163867</v>
      </c>
      <c r="J27">
        <f t="shared" si="3"/>
        <v>22.85352384836979</v>
      </c>
      <c r="K27">
        <f t="shared" si="3"/>
        <v>53.459172083780167</v>
      </c>
      <c r="L27">
        <f t="shared" si="3"/>
        <v>47.272905923048484</v>
      </c>
      <c r="M27">
        <f t="shared" si="3"/>
        <v>31.185413817497412</v>
      </c>
      <c r="N27">
        <f t="shared" si="3"/>
        <v>18.342646773647335</v>
      </c>
      <c r="O27">
        <f t="shared" si="3"/>
        <v>10.270990461576071</v>
      </c>
      <c r="P27">
        <f t="shared" si="3"/>
        <v>5.6267603050849893</v>
      </c>
      <c r="Q27">
        <f t="shared" si="3"/>
        <v>3.0521507901936347</v>
      </c>
      <c r="R27">
        <f t="shared" si="3"/>
        <v>1.6481439529230675</v>
      </c>
      <c r="S27">
        <f t="shared" si="3"/>
        <v>0.88815560551770967</v>
      </c>
      <c r="V27" s="1">
        <v>22</v>
      </c>
      <c r="W27">
        <f t="shared" si="4"/>
        <v>278377</v>
      </c>
      <c r="X27">
        <f t="shared" si="4"/>
        <v>149751</v>
      </c>
      <c r="Y27">
        <f t="shared" si="4"/>
        <v>80558</v>
      </c>
      <c r="Z27">
        <f t="shared" si="4"/>
        <v>43336</v>
      </c>
      <c r="AA27">
        <f t="shared" si="4"/>
        <v>23312</v>
      </c>
      <c r="AB27">
        <f t="shared" si="4"/>
        <v>12541</v>
      </c>
      <c r="AC27">
        <f t="shared" si="4"/>
        <v>6746</v>
      </c>
      <c r="AD27">
        <f t="shared" si="4"/>
        <v>3629</v>
      </c>
      <c r="AE27">
        <f t="shared" si="4"/>
        <v>1952</v>
      </c>
      <c r="AF27">
        <f t="shared" si="4"/>
        <v>1050</v>
      </c>
    </row>
    <row r="28" spans="1:32" x14ac:dyDescent="0.25">
      <c r="A28" s="1">
        <v>23</v>
      </c>
      <c r="B28">
        <v>4.2776267232221901E-2</v>
      </c>
      <c r="C28">
        <v>0</v>
      </c>
      <c r="D28">
        <v>0</v>
      </c>
      <c r="E28">
        <v>0</v>
      </c>
      <c r="F28">
        <v>1</v>
      </c>
      <c r="G28" s="2">
        <v>0</v>
      </c>
      <c r="H28">
        <f t="shared" si="2"/>
        <v>198.90964262983184</v>
      </c>
      <c r="J28">
        <f t="shared" si="3"/>
        <v>23.359658009583935</v>
      </c>
      <c r="K28">
        <f t="shared" si="3"/>
        <v>54.64312574455257</v>
      </c>
      <c r="L28">
        <f t="shared" si="3"/>
        <v>48.319853113611579</v>
      </c>
      <c r="M28">
        <f t="shared" si="3"/>
        <v>31.876073313571627</v>
      </c>
      <c r="N28">
        <f t="shared" si="3"/>
        <v>18.748879099166341</v>
      </c>
      <c r="O28">
        <f t="shared" si="3"/>
        <v>10.498460814795981</v>
      </c>
      <c r="P28">
        <f t="shared" si="3"/>
        <v>5.7513754684297176</v>
      </c>
      <c r="Q28">
        <f t="shared" si="3"/>
        <v>3.1197463955953784</v>
      </c>
      <c r="R28">
        <f t="shared" si="3"/>
        <v>1.6846451928503354</v>
      </c>
      <c r="S28">
        <f t="shared" si="3"/>
        <v>0.90782547767435806</v>
      </c>
      <c r="V28" s="1">
        <v>23</v>
      </c>
      <c r="W28">
        <f t="shared" si="4"/>
        <v>284542</v>
      </c>
      <c r="X28">
        <f t="shared" si="4"/>
        <v>153068</v>
      </c>
      <c r="Y28">
        <f t="shared" si="4"/>
        <v>82342</v>
      </c>
      <c r="Z28">
        <f t="shared" si="4"/>
        <v>44295</v>
      </c>
      <c r="AA28">
        <f t="shared" si="4"/>
        <v>23828</v>
      </c>
      <c r="AB28">
        <f t="shared" si="4"/>
        <v>12818</v>
      </c>
      <c r="AC28">
        <f t="shared" si="4"/>
        <v>6896</v>
      </c>
      <c r="AD28">
        <f t="shared" si="4"/>
        <v>3709</v>
      </c>
      <c r="AE28">
        <f t="shared" si="4"/>
        <v>1995</v>
      </c>
      <c r="AF28">
        <f t="shared" si="4"/>
        <v>1073</v>
      </c>
    </row>
    <row r="29" spans="1:32" x14ac:dyDescent="0.25">
      <c r="A29" s="1">
        <v>24</v>
      </c>
      <c r="B29">
        <v>2.5913772467562032E-2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2"/>
        <v>120.49904197416345</v>
      </c>
      <c r="J29">
        <f t="shared" si="3"/>
        <v>14.15123155309918</v>
      </c>
      <c r="K29">
        <f t="shared" si="3"/>
        <v>33.102690325304607</v>
      </c>
      <c r="L29">
        <f t="shared" si="3"/>
        <v>29.272065102233785</v>
      </c>
      <c r="M29">
        <f t="shared" si="3"/>
        <v>19.310457981826932</v>
      </c>
      <c r="N29">
        <f t="shared" si="3"/>
        <v>11.358031414009137</v>
      </c>
      <c r="O29">
        <f t="shared" si="3"/>
        <v>6.3599454187369915</v>
      </c>
      <c r="P29">
        <f t="shared" si="3"/>
        <v>3.4841711282404533</v>
      </c>
      <c r="Q29">
        <f t="shared" si="3"/>
        <v>1.8899357864273412</v>
      </c>
      <c r="R29">
        <f t="shared" si="3"/>
        <v>1.0205545046532611</v>
      </c>
      <c r="S29">
        <f t="shared" si="3"/>
        <v>0.54995875963175234</v>
      </c>
      <c r="V29" s="1">
        <v>24</v>
      </c>
      <c r="W29">
        <f t="shared" si="4"/>
        <v>172375</v>
      </c>
      <c r="X29">
        <f t="shared" si="4"/>
        <v>92728</v>
      </c>
      <c r="Y29">
        <f t="shared" si="4"/>
        <v>49883</v>
      </c>
      <c r="Z29">
        <f t="shared" si="4"/>
        <v>26834</v>
      </c>
      <c r="AA29">
        <f t="shared" si="4"/>
        <v>14435</v>
      </c>
      <c r="AB29">
        <f t="shared" si="4"/>
        <v>7765</v>
      </c>
      <c r="AC29">
        <f t="shared" si="4"/>
        <v>4177</v>
      </c>
      <c r="AD29">
        <f t="shared" si="4"/>
        <v>2247</v>
      </c>
      <c r="AE29">
        <f t="shared" si="4"/>
        <v>1209</v>
      </c>
      <c r="AF29">
        <f t="shared" si="4"/>
        <v>650</v>
      </c>
    </row>
    <row r="30" spans="1:32" x14ac:dyDescent="0.25">
      <c r="A30" s="1">
        <v>25</v>
      </c>
      <c r="B30">
        <v>2.9320720294416285E-2</v>
      </c>
      <c r="C30">
        <v>0</v>
      </c>
      <c r="D30">
        <v>0</v>
      </c>
      <c r="E30">
        <v>0</v>
      </c>
      <c r="F30">
        <v>0</v>
      </c>
      <c r="G30">
        <v>1</v>
      </c>
      <c r="H30">
        <f t="shared" si="2"/>
        <v>136.34134936903573</v>
      </c>
      <c r="J30">
        <f t="shared" si="3"/>
        <v>16.011729002765893</v>
      </c>
      <c r="K30">
        <f t="shared" si="3"/>
        <v>37.454782982134056</v>
      </c>
      <c r="L30">
        <f t="shared" si="3"/>
        <v>33.120535976647311</v>
      </c>
      <c r="M30">
        <f t="shared" si="3"/>
        <v>21.849251703933543</v>
      </c>
      <c r="N30">
        <f t="shared" si="3"/>
        <v>12.851299925637051</v>
      </c>
      <c r="O30">
        <f t="shared" si="3"/>
        <v>7.196103189682959</v>
      </c>
      <c r="P30">
        <f t="shared" si="3"/>
        <v>3.9422437330148483</v>
      </c>
      <c r="Q30">
        <f t="shared" si="3"/>
        <v>2.1384103236072414</v>
      </c>
      <c r="R30">
        <f t="shared" si="3"/>
        <v>1.1547293321959167</v>
      </c>
      <c r="S30">
        <f t="shared" si="3"/>
        <v>0.62226319941690011</v>
      </c>
      <c r="V30" s="1">
        <v>25</v>
      </c>
      <c r="W30">
        <f t="shared" si="4"/>
        <v>195038</v>
      </c>
      <c r="X30">
        <f t="shared" si="4"/>
        <v>104919</v>
      </c>
      <c r="Y30">
        <f t="shared" si="4"/>
        <v>56441</v>
      </c>
      <c r="Z30">
        <f t="shared" si="4"/>
        <v>30362</v>
      </c>
      <c r="AA30">
        <f t="shared" si="4"/>
        <v>16333</v>
      </c>
      <c r="AB30">
        <f t="shared" si="4"/>
        <v>8786</v>
      </c>
      <c r="AC30">
        <f t="shared" si="4"/>
        <v>4727</v>
      </c>
      <c r="AD30">
        <f t="shared" si="4"/>
        <v>2543</v>
      </c>
      <c r="AE30">
        <f t="shared" si="4"/>
        <v>1368</v>
      </c>
      <c r="AF30">
        <f t="shared" si="4"/>
        <v>736</v>
      </c>
    </row>
    <row r="32" spans="1:32" x14ac:dyDescent="0.25">
      <c r="I32" t="s">
        <v>25</v>
      </c>
      <c r="J32">
        <v>1</v>
      </c>
      <c r="K32">
        <v>3</v>
      </c>
      <c r="L32">
        <v>5</v>
      </c>
      <c r="M32">
        <v>7</v>
      </c>
      <c r="N32">
        <v>9</v>
      </c>
      <c r="O32">
        <v>11</v>
      </c>
      <c r="P32">
        <v>13</v>
      </c>
      <c r="Q32">
        <v>15</v>
      </c>
      <c r="R32">
        <v>17</v>
      </c>
      <c r="S32">
        <v>19</v>
      </c>
      <c r="V32" s="1" t="s">
        <v>26</v>
      </c>
      <c r="W32">
        <f>ROUND((274*(J$34*$O$42)),0)</f>
        <v>610</v>
      </c>
      <c r="X32">
        <f t="shared" ref="X32:AF32" si="5">ROUND((274*(K$34*$O$42)),0)</f>
        <v>2651</v>
      </c>
      <c r="Y32">
        <f t="shared" si="5"/>
        <v>4357</v>
      </c>
      <c r="Z32">
        <f t="shared" si="5"/>
        <v>5344</v>
      </c>
      <c r="AA32">
        <f t="shared" si="5"/>
        <v>5843</v>
      </c>
      <c r="AB32">
        <f t="shared" si="5"/>
        <v>6082</v>
      </c>
      <c r="AC32">
        <f t="shared" si="5"/>
        <v>6193</v>
      </c>
      <c r="AD32">
        <f t="shared" si="5"/>
        <v>6245</v>
      </c>
      <c r="AE32">
        <f t="shared" si="5"/>
        <v>6269</v>
      </c>
      <c r="AF32">
        <f t="shared" si="5"/>
        <v>6280</v>
      </c>
    </row>
    <row r="33" spans="1:41" x14ac:dyDescent="0.25">
      <c r="I33" t="s">
        <v>27</v>
      </c>
      <c r="J33">
        <f>($I$42*(1-(EXP(-$J$42*(J32-$K$42)))))</f>
        <v>20.493590941500891</v>
      </c>
      <c r="K33">
        <f t="shared" ref="K33:S33" si="6">($I$42*(1-(EXP(-$J$42*(K32-$K$42)))))</f>
        <v>32.682926794689671</v>
      </c>
      <c r="L33">
        <f t="shared" si="6"/>
        <v>38.270591623609697</v>
      </c>
      <c r="M33">
        <f t="shared" si="6"/>
        <v>40.832010770345406</v>
      </c>
      <c r="N33">
        <f t="shared" si="6"/>
        <v>42.006180704681356</v>
      </c>
      <c r="O33">
        <f t="shared" si="6"/>
        <v>42.544427260874812</v>
      </c>
      <c r="P33">
        <f t="shared" si="6"/>
        <v>42.79116271779823</v>
      </c>
      <c r="Q33">
        <f t="shared" si="6"/>
        <v>42.904267734454066</v>
      </c>
      <c r="R33">
        <f t="shared" si="6"/>
        <v>42.956115753997878</v>
      </c>
      <c r="S33">
        <f t="shared" si="6"/>
        <v>42.979883197831029</v>
      </c>
      <c r="V33" s="1" t="s">
        <v>28</v>
      </c>
      <c r="W33">
        <f>ROUND((726*(J$34*$O$42)),0)</f>
        <v>1615</v>
      </c>
      <c r="X33">
        <f t="shared" ref="X33:AF33" si="7">ROUND((726*(K$34*$O$42)),0)</f>
        <v>7024</v>
      </c>
      <c r="Y33">
        <f t="shared" si="7"/>
        <v>11545</v>
      </c>
      <c r="Z33">
        <f t="shared" si="7"/>
        <v>14158</v>
      </c>
      <c r="AA33">
        <f t="shared" si="7"/>
        <v>15481</v>
      </c>
      <c r="AB33">
        <f t="shared" si="7"/>
        <v>16114</v>
      </c>
      <c r="AC33">
        <f t="shared" si="7"/>
        <v>16410</v>
      </c>
      <c r="AD33">
        <f t="shared" si="7"/>
        <v>16547</v>
      </c>
      <c r="AE33">
        <f t="shared" si="7"/>
        <v>16610</v>
      </c>
      <c r="AF33">
        <f t="shared" si="7"/>
        <v>16639</v>
      </c>
    </row>
    <row r="34" spans="1:41" x14ac:dyDescent="0.25">
      <c r="I34" t="s">
        <v>29</v>
      </c>
      <c r="J34">
        <f>($L$42*(J33^$M$42))</f>
        <v>82.095626681225212</v>
      </c>
      <c r="K34">
        <f t="shared" ref="K34:S34" si="8">($L$42*(K33^$M$42))</f>
        <v>356.98638677819105</v>
      </c>
      <c r="L34">
        <f t="shared" si="8"/>
        <v>586.81918660732822</v>
      </c>
      <c r="M34">
        <f t="shared" si="8"/>
        <v>719.62475640063099</v>
      </c>
      <c r="N34">
        <f t="shared" si="8"/>
        <v>786.82683956659901</v>
      </c>
      <c r="O34">
        <f t="shared" si="8"/>
        <v>819.01539938487224</v>
      </c>
      <c r="P34">
        <f t="shared" si="8"/>
        <v>834.06660985097892</v>
      </c>
      <c r="Q34">
        <f t="shared" si="8"/>
        <v>841.02883340097878</v>
      </c>
      <c r="R34">
        <f t="shared" si="8"/>
        <v>844.23357385566044</v>
      </c>
      <c r="S34">
        <f t="shared" si="8"/>
        <v>845.70542784312886</v>
      </c>
      <c r="V34" t="s">
        <v>30</v>
      </c>
    </row>
    <row r="35" spans="1:41" x14ac:dyDescent="0.25">
      <c r="H35">
        <v>100</v>
      </c>
      <c r="I35" t="s">
        <v>31</v>
      </c>
      <c r="J35">
        <f>($H$35*(EXP(-$N$42*J32)))</f>
        <v>73.344695622428929</v>
      </c>
      <c r="K35">
        <f t="shared" ref="K35:S35" si="9">($H$35*(EXP(-$N$42*K32)))</f>
        <v>39.455371037160113</v>
      </c>
      <c r="L35">
        <f t="shared" si="9"/>
        <v>21.224797382674303</v>
      </c>
      <c r="M35">
        <f t="shared" si="9"/>
        <v>11.417761691083649</v>
      </c>
      <c r="N35">
        <f t="shared" si="9"/>
        <v>6.1421213915000124</v>
      </c>
      <c r="O35">
        <f t="shared" si="9"/>
        <v>3.3041200375886932</v>
      </c>
      <c r="P35">
        <f t="shared" si="9"/>
        <v>1.7774329953659442</v>
      </c>
      <c r="Q35">
        <f t="shared" si="9"/>
        <v>0.9561601930543504</v>
      </c>
      <c r="R35">
        <f t="shared" si="9"/>
        <v>0.51436105730303838</v>
      </c>
      <c r="S35">
        <f t="shared" si="9"/>
        <v>0.27669766969148507</v>
      </c>
      <c r="W35">
        <f>SUM(W32:W33)</f>
        <v>2225</v>
      </c>
      <c r="X35">
        <f t="shared" ref="X35:AF35" si="10">SUM(X32:X33)</f>
        <v>9675</v>
      </c>
      <c r="Y35">
        <f t="shared" si="10"/>
        <v>15902</v>
      </c>
      <c r="Z35">
        <f t="shared" si="10"/>
        <v>19502</v>
      </c>
      <c r="AA35">
        <f t="shared" si="10"/>
        <v>21324</v>
      </c>
      <c r="AB35">
        <f t="shared" si="10"/>
        <v>22196</v>
      </c>
      <c r="AC35">
        <f t="shared" si="10"/>
        <v>22603</v>
      </c>
      <c r="AD35">
        <f t="shared" si="10"/>
        <v>22792</v>
      </c>
      <c r="AE35">
        <f t="shared" si="10"/>
        <v>22879</v>
      </c>
      <c r="AF35">
        <f t="shared" si="10"/>
        <v>22919</v>
      </c>
      <c r="AG35" s="8">
        <f>(X35-W35)/(2*364)</f>
        <v>10.233516483516484</v>
      </c>
      <c r="AH35" s="8">
        <f t="shared" ref="AH35:AO35" si="11">(Y35-X35)/(2*364)</f>
        <v>8.5535714285714288</v>
      </c>
      <c r="AI35" s="8">
        <f t="shared" si="11"/>
        <v>4.9450549450549453</v>
      </c>
      <c r="AJ35" s="8">
        <f t="shared" si="11"/>
        <v>2.5027472527472527</v>
      </c>
      <c r="AK35" s="8">
        <f t="shared" si="11"/>
        <v>1.1978021978021978</v>
      </c>
      <c r="AL35" s="8">
        <f t="shared" si="11"/>
        <v>0.55906593406593408</v>
      </c>
      <c r="AM35" s="8">
        <f t="shared" si="11"/>
        <v>0.25961538461538464</v>
      </c>
      <c r="AN35" s="8">
        <f t="shared" si="11"/>
        <v>0.11950549450549451</v>
      </c>
      <c r="AO35" s="8">
        <f t="shared" si="11"/>
        <v>5.4945054945054944E-2</v>
      </c>
    </row>
    <row r="36" spans="1:41" x14ac:dyDescent="0.25">
      <c r="I36" t="s">
        <v>32</v>
      </c>
      <c r="J36">
        <f>(J34*J35)</f>
        <v>6021.2787508670181</v>
      </c>
      <c r="K36">
        <f t="shared" ref="K36:S36" si="12">(K34*K35)</f>
        <v>14085.030345548677</v>
      </c>
      <c r="L36">
        <f t="shared" si="12"/>
        <v>12455.118336006284</v>
      </c>
      <c r="M36">
        <f t="shared" si="12"/>
        <v>8216.5039755865273</v>
      </c>
      <c r="N36">
        <f t="shared" si="12"/>
        <v>4832.7859627083562</v>
      </c>
      <c r="O36">
        <f t="shared" si="12"/>
        <v>2706.1251922012625</v>
      </c>
      <c r="P36">
        <f t="shared" si="12"/>
        <v>1482.4975126821439</v>
      </c>
      <c r="Q36">
        <f t="shared" si="12"/>
        <v>804.15829170895495</v>
      </c>
      <c r="R36">
        <f t="shared" si="12"/>
        <v>434.24087365912027</v>
      </c>
      <c r="S36">
        <f t="shared" si="12"/>
        <v>234.00472112963413</v>
      </c>
      <c r="T36" t="s">
        <v>33</v>
      </c>
      <c r="U36">
        <f>SUM(J36:S36)</f>
        <v>51271.743962097979</v>
      </c>
      <c r="W36" s="12">
        <f>SUM(W6:W30)*SUM(W32:W33)</f>
        <v>14800404075</v>
      </c>
    </row>
    <row r="37" spans="1:41" x14ac:dyDescent="0.25">
      <c r="I37" t="s">
        <v>34</v>
      </c>
      <c r="J37">
        <f>(J36/$U$36)</f>
        <v>0.1174385399357232</v>
      </c>
      <c r="K37">
        <f t="shared" ref="K37:S37" si="13">(K36/$U$36)</f>
        <v>0.2747133071182612</v>
      </c>
      <c r="L37">
        <f t="shared" si="13"/>
        <v>0.24292363343859691</v>
      </c>
      <c r="M37">
        <f t="shared" si="13"/>
        <v>0.16025403742186883</v>
      </c>
      <c r="N37">
        <f t="shared" si="13"/>
        <v>9.4258271500983759E-2</v>
      </c>
      <c r="O37">
        <f t="shared" si="13"/>
        <v>5.2780049654673984E-2</v>
      </c>
      <c r="P37">
        <f t="shared" si="13"/>
        <v>2.8914513104490114E-2</v>
      </c>
      <c r="Q37">
        <f t="shared" si="13"/>
        <v>1.568423910650317E-2</v>
      </c>
      <c r="R37">
        <f t="shared" si="13"/>
        <v>8.4693993241214422E-3</v>
      </c>
      <c r="S37">
        <f t="shared" si="13"/>
        <v>4.5640093947773514E-3</v>
      </c>
    </row>
    <row r="38" spans="1:41" x14ac:dyDescent="0.25">
      <c r="W38">
        <v>610</v>
      </c>
      <c r="X38">
        <v>2651</v>
      </c>
      <c r="Y38">
        <v>4357</v>
      </c>
      <c r="Z38">
        <v>5344</v>
      </c>
      <c r="AA38">
        <v>5843</v>
      </c>
      <c r="AB38">
        <v>6082</v>
      </c>
      <c r="AC38">
        <v>6193</v>
      </c>
      <c r="AD38">
        <v>6245</v>
      </c>
      <c r="AE38">
        <v>6269</v>
      </c>
      <c r="AF38">
        <v>6280</v>
      </c>
    </row>
    <row r="39" spans="1:41" x14ac:dyDescent="0.25">
      <c r="W39">
        <v>1615</v>
      </c>
      <c r="X39">
        <v>7024</v>
      </c>
      <c r="Y39">
        <v>11545</v>
      </c>
      <c r="Z39">
        <v>14158</v>
      </c>
      <c r="AA39">
        <v>15481</v>
      </c>
      <c r="AB39">
        <v>16114</v>
      </c>
      <c r="AC39">
        <v>16410</v>
      </c>
      <c r="AD39">
        <v>16547</v>
      </c>
      <c r="AE39">
        <v>16610</v>
      </c>
      <c r="AF39">
        <v>16639</v>
      </c>
    </row>
    <row r="40" spans="1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</row>
    <row r="41" spans="1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W41" t="s">
        <v>162</v>
      </c>
      <c r="X41" t="s">
        <v>163</v>
      </c>
    </row>
    <row r="42" spans="1:41" x14ac:dyDescent="0.25">
      <c r="I42">
        <v>43</v>
      </c>
      <c r="J42">
        <v>0.39</v>
      </c>
      <c r="K42">
        <v>-0.66</v>
      </c>
      <c r="L42">
        <v>6.0800000000000003E-3</v>
      </c>
      <c r="M42">
        <v>3.1490999999999998</v>
      </c>
      <c r="N42">
        <v>0.31</v>
      </c>
      <c r="O42">
        <v>2.7099999999999999E-2</v>
      </c>
      <c r="W42">
        <v>6.6107733163246696</v>
      </c>
      <c r="X42">
        <v>0.66107733163246696</v>
      </c>
      <c r="Y42">
        <v>6.6107733163246696</v>
      </c>
      <c r="Z42">
        <v>18.495962503441952</v>
      </c>
      <c r="AA42">
        <v>26.190119444570559</v>
      </c>
      <c r="AB42">
        <v>30.211804184739773</v>
      </c>
      <c r="AC42">
        <v>32.16098388364999</v>
      </c>
      <c r="AD42">
        <v>33.076043621720991</v>
      </c>
      <c r="AE42">
        <v>33.499437463293205</v>
      </c>
      <c r="AF42">
        <v>33.695271502136706</v>
      </c>
      <c r="AG42">
        <v>33.785253471132727</v>
      </c>
      <c r="AH42">
        <v>33.826590033070381</v>
      </c>
    </row>
    <row r="43" spans="1:41" x14ac:dyDescent="0.25">
      <c r="W43">
        <v>18.495962503441952</v>
      </c>
      <c r="X43">
        <v>1.8495962503441952</v>
      </c>
      <c r="Y43">
        <v>0.66107733163246696</v>
      </c>
      <c r="Z43">
        <v>1.8495962503441952</v>
      </c>
      <c r="AA43">
        <v>2.6190119444570561</v>
      </c>
      <c r="AB43">
        <v>3.0211804184739774</v>
      </c>
      <c r="AC43">
        <v>3.216098388364999</v>
      </c>
      <c r="AD43">
        <v>3.307604362172099</v>
      </c>
      <c r="AE43">
        <v>3.3499437463293207</v>
      </c>
      <c r="AF43">
        <v>3.3695271502136706</v>
      </c>
      <c r="AG43">
        <v>3.3785253471132726</v>
      </c>
      <c r="AH43">
        <v>3.3826590033070381</v>
      </c>
    </row>
    <row r="44" spans="1:41" x14ac:dyDescent="0.25">
      <c r="W44">
        <v>26.190119444570559</v>
      </c>
      <c r="X44">
        <v>2.6190119444570561</v>
      </c>
      <c r="Y44" t="s">
        <v>164</v>
      </c>
    </row>
    <row r="45" spans="1:41" x14ac:dyDescent="0.25">
      <c r="A45" s="1" t="s">
        <v>161</v>
      </c>
      <c r="W45">
        <v>30.211804184739773</v>
      </c>
      <c r="X45">
        <v>3.0211804184739774</v>
      </c>
      <c r="Y45">
        <f>Y43*5</f>
        <v>3.3053866581623348</v>
      </c>
      <c r="Z45">
        <f t="shared" ref="Z45:AH45" si="14">Z43*5</f>
        <v>9.2479812517209758</v>
      </c>
      <c r="AA45">
        <f t="shared" si="14"/>
        <v>13.095059722285281</v>
      </c>
      <c r="AB45">
        <f t="shared" si="14"/>
        <v>15.105902092369888</v>
      </c>
      <c r="AC45">
        <f t="shared" si="14"/>
        <v>16.080491941824995</v>
      </c>
      <c r="AD45">
        <f t="shared" si="14"/>
        <v>16.538021810860496</v>
      </c>
      <c r="AE45">
        <f t="shared" si="14"/>
        <v>16.749718731646603</v>
      </c>
      <c r="AF45">
        <f t="shared" si="14"/>
        <v>16.847635751068353</v>
      </c>
      <c r="AG45">
        <f t="shared" si="14"/>
        <v>16.892626735566363</v>
      </c>
      <c r="AH45">
        <f t="shared" si="14"/>
        <v>16.913295016535191</v>
      </c>
    </row>
    <row r="46" spans="1:41" x14ac:dyDescent="0.25">
      <c r="C46" t="s">
        <v>4</v>
      </c>
      <c r="W46">
        <v>32.16098388364999</v>
      </c>
      <c r="X46">
        <v>3.216098388364999</v>
      </c>
    </row>
    <row r="47" spans="1:41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W47">
        <v>33.076043621720991</v>
      </c>
      <c r="X47">
        <v>3.307604362172099</v>
      </c>
    </row>
    <row r="48" spans="1:41" x14ac:dyDescent="0.25">
      <c r="A48" s="1">
        <v>1</v>
      </c>
      <c r="B48">
        <v>1.640247560627223E-2</v>
      </c>
      <c r="C48">
        <v>1</v>
      </c>
      <c r="D48" s="2">
        <v>0</v>
      </c>
      <c r="E48" s="2">
        <v>0</v>
      </c>
      <c r="F48" s="2">
        <v>0</v>
      </c>
      <c r="G48" s="2">
        <v>0</v>
      </c>
      <c r="W48">
        <v>33.499437463293205</v>
      </c>
      <c r="X48">
        <v>3.3499437463293207</v>
      </c>
    </row>
    <row r="49" spans="1:24" x14ac:dyDescent="0.25">
      <c r="A49" s="1">
        <v>2</v>
      </c>
      <c r="B49">
        <v>2.4603713409408347E-2</v>
      </c>
      <c r="C49">
        <v>0.1</v>
      </c>
      <c r="D49">
        <v>0.9</v>
      </c>
      <c r="E49" s="2">
        <v>0</v>
      </c>
      <c r="F49" s="2">
        <v>0</v>
      </c>
      <c r="G49" s="2">
        <v>0</v>
      </c>
      <c r="W49">
        <v>33.695271502136706</v>
      </c>
      <c r="X49">
        <v>3.3695271502136706</v>
      </c>
    </row>
    <row r="50" spans="1:24" x14ac:dyDescent="0.25">
      <c r="A50" s="1">
        <v>3</v>
      </c>
      <c r="B50">
        <v>5.8639460854234909E-2</v>
      </c>
      <c r="C50">
        <v>0</v>
      </c>
      <c r="D50">
        <v>0</v>
      </c>
      <c r="E50">
        <v>1</v>
      </c>
      <c r="F50" s="2">
        <v>0</v>
      </c>
      <c r="G50" s="2">
        <v>0</v>
      </c>
      <c r="W50">
        <v>33.785253471132727</v>
      </c>
      <c r="X50">
        <v>3.3785253471132726</v>
      </c>
    </row>
    <row r="51" spans="1:24" x14ac:dyDescent="0.25">
      <c r="A51" s="1">
        <v>4</v>
      </c>
      <c r="B51">
        <v>3.7055923629094864E-2</v>
      </c>
      <c r="C51">
        <v>0</v>
      </c>
      <c r="D51">
        <v>0</v>
      </c>
      <c r="E51">
        <v>0.5</v>
      </c>
      <c r="F51">
        <v>0.5</v>
      </c>
      <c r="G51" s="2">
        <v>0</v>
      </c>
      <c r="W51">
        <v>33.826590033070381</v>
      </c>
      <c r="X51">
        <v>3.3826590033070381</v>
      </c>
    </row>
    <row r="52" spans="1:24" x14ac:dyDescent="0.25">
      <c r="A52" s="1">
        <v>5</v>
      </c>
      <c r="B52">
        <v>4.2664765661947969E-2</v>
      </c>
      <c r="C52">
        <v>0</v>
      </c>
      <c r="D52">
        <v>0</v>
      </c>
      <c r="E52">
        <v>0.5</v>
      </c>
      <c r="F52">
        <v>0.5</v>
      </c>
      <c r="G52" s="2">
        <v>0</v>
      </c>
    </row>
    <row r="53" spans="1:24" x14ac:dyDescent="0.25">
      <c r="A53" s="1">
        <v>6</v>
      </c>
      <c r="B53">
        <v>9.5996448260630279E-2</v>
      </c>
      <c r="C53">
        <v>0.2</v>
      </c>
      <c r="D53">
        <v>0.4</v>
      </c>
      <c r="E53">
        <v>0.4</v>
      </c>
      <c r="F53" s="2">
        <v>0</v>
      </c>
      <c r="G53" s="2">
        <v>0</v>
      </c>
    </row>
    <row r="54" spans="1:24" x14ac:dyDescent="0.25">
      <c r="A54" s="1">
        <v>7</v>
      </c>
      <c r="B54">
        <v>5.2210176950931025E-2</v>
      </c>
      <c r="C54">
        <v>0.1</v>
      </c>
      <c r="D54">
        <v>0.1</v>
      </c>
      <c r="E54">
        <v>0.4</v>
      </c>
      <c r="F54">
        <v>0.4</v>
      </c>
      <c r="G54" s="2">
        <v>0</v>
      </c>
    </row>
    <row r="55" spans="1:24" x14ac:dyDescent="0.25">
      <c r="A55" s="1">
        <v>8</v>
      </c>
      <c r="B55">
        <v>4.100618901568058E-2</v>
      </c>
      <c r="C55">
        <v>0.5</v>
      </c>
      <c r="D55">
        <v>0.5</v>
      </c>
      <c r="E55" s="2">
        <v>0</v>
      </c>
      <c r="F55" s="2">
        <v>0</v>
      </c>
      <c r="G55" s="2">
        <v>0</v>
      </c>
    </row>
    <row r="56" spans="1:24" x14ac:dyDescent="0.25">
      <c r="A56" s="1">
        <v>9</v>
      </c>
      <c r="B56">
        <v>6.1509283523520863E-2</v>
      </c>
      <c r="C56">
        <v>0.4</v>
      </c>
      <c r="D56">
        <v>0.6</v>
      </c>
      <c r="E56" s="2">
        <v>0</v>
      </c>
      <c r="F56" s="2">
        <v>0</v>
      </c>
      <c r="G56" s="2">
        <v>0</v>
      </c>
    </row>
    <row r="57" spans="1:24" x14ac:dyDescent="0.25">
      <c r="A57" s="1">
        <v>10</v>
      </c>
      <c r="B57">
        <v>4.7163185091850371E-2</v>
      </c>
      <c r="C57">
        <v>0.1</v>
      </c>
      <c r="D57">
        <v>0.3</v>
      </c>
      <c r="E57">
        <v>0.6</v>
      </c>
      <c r="F57" s="2">
        <v>0</v>
      </c>
      <c r="G57" s="2">
        <v>0</v>
      </c>
    </row>
    <row r="58" spans="1:24" x14ac:dyDescent="0.25">
      <c r="A58" s="1">
        <v>11</v>
      </c>
      <c r="B58">
        <v>1.9619509638313964E-2</v>
      </c>
      <c r="C58">
        <v>0.1</v>
      </c>
      <c r="D58">
        <v>0.3</v>
      </c>
      <c r="E58">
        <v>0.6</v>
      </c>
      <c r="F58" s="2">
        <v>0</v>
      </c>
      <c r="G58" s="2">
        <v>0</v>
      </c>
    </row>
    <row r="59" spans="1:24" x14ac:dyDescent="0.25">
      <c r="A59" s="1">
        <v>12</v>
      </c>
      <c r="B59">
        <v>3.8513060577951043E-2</v>
      </c>
      <c r="C59">
        <v>0</v>
      </c>
      <c r="D59">
        <v>0.4</v>
      </c>
      <c r="E59">
        <v>0.6</v>
      </c>
      <c r="F59" s="2">
        <v>0</v>
      </c>
      <c r="G59" s="2">
        <v>0</v>
      </c>
    </row>
    <row r="60" spans="1:24" x14ac:dyDescent="0.25">
      <c r="A60" s="1">
        <v>13</v>
      </c>
      <c r="B60">
        <v>3.6905570114112517E-2</v>
      </c>
      <c r="C60">
        <v>1</v>
      </c>
      <c r="D60" s="2">
        <v>0</v>
      </c>
      <c r="E60" s="2">
        <v>0</v>
      </c>
      <c r="F60" s="2">
        <v>0</v>
      </c>
      <c r="G60" s="2">
        <v>0</v>
      </c>
    </row>
    <row r="61" spans="1:24" x14ac:dyDescent="0.25">
      <c r="A61" s="1">
        <v>14</v>
      </c>
      <c r="B61">
        <v>4.100618901568058E-2</v>
      </c>
      <c r="C61">
        <v>0.5</v>
      </c>
      <c r="D61">
        <v>0.5</v>
      </c>
      <c r="E61" s="2">
        <v>0</v>
      </c>
      <c r="F61" s="2">
        <v>0</v>
      </c>
      <c r="G61" s="2">
        <v>0</v>
      </c>
    </row>
    <row r="62" spans="1:24" x14ac:dyDescent="0.25">
      <c r="A62" s="1">
        <v>15</v>
      </c>
      <c r="B62">
        <v>3.6905570114112517E-2</v>
      </c>
      <c r="C62">
        <v>1</v>
      </c>
      <c r="D62" s="2">
        <v>0</v>
      </c>
      <c r="E62" s="2">
        <v>0</v>
      </c>
      <c r="F62" s="2">
        <v>0</v>
      </c>
      <c r="G62" s="2">
        <v>0</v>
      </c>
    </row>
    <row r="63" spans="1:24" x14ac:dyDescent="0.25">
      <c r="A63" s="1">
        <v>16</v>
      </c>
      <c r="B63">
        <v>2.8704332310976403E-2</v>
      </c>
      <c r="C63">
        <v>0.2</v>
      </c>
      <c r="D63">
        <v>0.8</v>
      </c>
      <c r="E63" s="2">
        <v>0</v>
      </c>
      <c r="F63" s="2">
        <v>0</v>
      </c>
      <c r="G63" s="2">
        <v>0</v>
      </c>
    </row>
    <row r="64" spans="1:24" x14ac:dyDescent="0.25">
      <c r="A64" s="1">
        <v>17</v>
      </c>
      <c r="B64">
        <v>2.9265679457362644E-2</v>
      </c>
      <c r="C64">
        <v>0</v>
      </c>
      <c r="D64">
        <v>1</v>
      </c>
      <c r="E64" s="2">
        <v>0</v>
      </c>
      <c r="F64" s="2">
        <v>0</v>
      </c>
      <c r="G64" s="2">
        <v>0</v>
      </c>
    </row>
    <row r="65" spans="1:7" x14ac:dyDescent="0.25">
      <c r="A65" s="1">
        <v>18</v>
      </c>
      <c r="B65">
        <v>2.8704332310976403E-2</v>
      </c>
      <c r="C65">
        <v>1</v>
      </c>
      <c r="D65" s="2">
        <v>0</v>
      </c>
      <c r="E65" s="2">
        <v>0</v>
      </c>
      <c r="F65" s="2">
        <v>0</v>
      </c>
      <c r="G65" s="2">
        <v>0</v>
      </c>
    </row>
    <row r="66" spans="1:7" x14ac:dyDescent="0.25">
      <c r="A66" s="1">
        <v>19</v>
      </c>
      <c r="B66">
        <v>2.8704332310976403E-2</v>
      </c>
      <c r="C66">
        <v>0.5</v>
      </c>
      <c r="D66">
        <v>0.5</v>
      </c>
      <c r="E66" s="2">
        <v>0</v>
      </c>
      <c r="F66" s="2">
        <v>0</v>
      </c>
      <c r="G66" s="2">
        <v>0</v>
      </c>
    </row>
    <row r="67" spans="1:7" x14ac:dyDescent="0.25">
      <c r="A67" s="1">
        <v>20</v>
      </c>
      <c r="B67">
        <v>5.9059077664881721E-2</v>
      </c>
      <c r="C67">
        <v>0</v>
      </c>
      <c r="D67">
        <v>0.1</v>
      </c>
      <c r="E67">
        <v>0.2</v>
      </c>
      <c r="F67">
        <v>0.7</v>
      </c>
      <c r="G67" s="2">
        <v>0</v>
      </c>
    </row>
    <row r="68" spans="1:7" x14ac:dyDescent="0.25">
      <c r="A68" s="1">
        <v>21</v>
      </c>
      <c r="B68">
        <v>3.5500531462875823E-2</v>
      </c>
      <c r="C68">
        <v>0</v>
      </c>
      <c r="D68">
        <v>0</v>
      </c>
      <c r="E68">
        <v>0</v>
      </c>
      <c r="F68">
        <v>1</v>
      </c>
      <c r="G68" s="2">
        <v>0</v>
      </c>
    </row>
    <row r="69" spans="1:7" x14ac:dyDescent="0.25">
      <c r="A69" s="1">
        <v>22</v>
      </c>
      <c r="B69">
        <v>4.1849433024008315E-2</v>
      </c>
      <c r="C69">
        <v>0</v>
      </c>
      <c r="D69">
        <v>0</v>
      </c>
      <c r="E69">
        <v>0.5</v>
      </c>
      <c r="F69">
        <v>0.5</v>
      </c>
      <c r="G69" s="2">
        <v>0</v>
      </c>
    </row>
    <row r="70" spans="1:7" x14ac:dyDescent="0.25">
      <c r="A70" s="1">
        <v>23</v>
      </c>
      <c r="B70">
        <v>4.2776267232221901E-2</v>
      </c>
      <c r="C70">
        <v>0</v>
      </c>
      <c r="D70">
        <v>0</v>
      </c>
      <c r="E70">
        <v>0.5</v>
      </c>
      <c r="F70">
        <v>0.5</v>
      </c>
      <c r="G70" s="2">
        <v>0</v>
      </c>
    </row>
    <row r="71" spans="1:7" x14ac:dyDescent="0.25">
      <c r="A71" s="1">
        <v>24</v>
      </c>
      <c r="B71">
        <v>2.5913772467562032E-2</v>
      </c>
      <c r="C71">
        <v>0</v>
      </c>
      <c r="D71">
        <v>0</v>
      </c>
      <c r="E71">
        <v>0.1</v>
      </c>
      <c r="F71">
        <v>0.7</v>
      </c>
      <c r="G71">
        <v>0.2</v>
      </c>
    </row>
    <row r="72" spans="1:7" x14ac:dyDescent="0.25">
      <c r="A72" s="1">
        <v>25</v>
      </c>
      <c r="B72">
        <v>2.9320720294416285E-2</v>
      </c>
      <c r="C72">
        <v>0</v>
      </c>
      <c r="D72">
        <v>0</v>
      </c>
      <c r="E72">
        <v>0.1</v>
      </c>
      <c r="F72">
        <v>0.4</v>
      </c>
      <c r="G72">
        <v>0.5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30"/>
  <sheetViews>
    <sheetView workbookViewId="0">
      <selection activeCell="C4" sqref="C4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t="s">
        <v>136</v>
      </c>
      <c r="C1" t="s">
        <v>137</v>
      </c>
    </row>
    <row r="2" spans="1:8" x14ac:dyDescent="0.25">
      <c r="A2" t="s">
        <v>111</v>
      </c>
      <c r="B2">
        <v>3</v>
      </c>
    </row>
    <row r="3" spans="1:8" x14ac:dyDescent="0.25">
      <c r="A3" t="s">
        <v>170</v>
      </c>
      <c r="B3">
        <v>62087.66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117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3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3</v>
      </c>
      <c r="C7">
        <v>0</v>
      </c>
      <c r="D7">
        <v>1</v>
      </c>
      <c r="E7">
        <v>1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3</v>
      </c>
      <c r="C8">
        <v>0</v>
      </c>
      <c r="D8">
        <v>1</v>
      </c>
      <c r="E8">
        <v>1</v>
      </c>
      <c r="F8">
        <v>1</v>
      </c>
      <c r="G8" s="2">
        <v>0</v>
      </c>
      <c r="H8" s="2">
        <v>0</v>
      </c>
    </row>
    <row r="9" spans="1:8" x14ac:dyDescent="0.25">
      <c r="A9" s="1">
        <v>4</v>
      </c>
      <c r="B9">
        <v>3</v>
      </c>
      <c r="C9">
        <v>0</v>
      </c>
      <c r="D9">
        <v>1</v>
      </c>
      <c r="E9">
        <v>1</v>
      </c>
      <c r="F9">
        <v>1</v>
      </c>
      <c r="G9">
        <v>1</v>
      </c>
      <c r="H9" s="2">
        <v>0</v>
      </c>
    </row>
    <row r="10" spans="1:8" x14ac:dyDescent="0.25">
      <c r="A10" s="1">
        <v>5</v>
      </c>
      <c r="B10">
        <v>3</v>
      </c>
      <c r="C10">
        <v>0</v>
      </c>
      <c r="D10">
        <v>1</v>
      </c>
      <c r="E10">
        <v>1</v>
      </c>
      <c r="F10">
        <v>1</v>
      </c>
      <c r="G10">
        <v>1</v>
      </c>
      <c r="H10" s="2">
        <v>0</v>
      </c>
    </row>
    <row r="11" spans="1:8" x14ac:dyDescent="0.25">
      <c r="A11" s="1">
        <v>6</v>
      </c>
      <c r="B11">
        <v>3</v>
      </c>
      <c r="C11">
        <v>0</v>
      </c>
      <c r="D11">
        <v>1</v>
      </c>
      <c r="E11">
        <v>1</v>
      </c>
      <c r="F11">
        <v>1</v>
      </c>
      <c r="G11" s="2">
        <v>0</v>
      </c>
      <c r="H11" s="2">
        <v>0</v>
      </c>
    </row>
    <row r="12" spans="1:8" x14ac:dyDescent="0.25">
      <c r="A12" s="1">
        <v>7</v>
      </c>
      <c r="B12">
        <v>3</v>
      </c>
      <c r="C12">
        <v>0</v>
      </c>
      <c r="D12">
        <v>1</v>
      </c>
      <c r="E12">
        <v>1</v>
      </c>
      <c r="F12">
        <v>1</v>
      </c>
      <c r="G12">
        <v>1</v>
      </c>
      <c r="H12" s="2">
        <v>0</v>
      </c>
    </row>
    <row r="13" spans="1:8" x14ac:dyDescent="0.25">
      <c r="A13" s="1">
        <v>8</v>
      </c>
      <c r="B13">
        <v>3</v>
      </c>
      <c r="C13">
        <v>0</v>
      </c>
      <c r="D13">
        <v>1</v>
      </c>
      <c r="E13">
        <v>1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3</v>
      </c>
      <c r="C14">
        <v>0</v>
      </c>
      <c r="D14">
        <v>1</v>
      </c>
      <c r="E14">
        <v>1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3</v>
      </c>
      <c r="C15">
        <v>0</v>
      </c>
      <c r="D15">
        <v>1</v>
      </c>
      <c r="E15">
        <v>1</v>
      </c>
      <c r="F15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3</v>
      </c>
      <c r="C16">
        <v>0</v>
      </c>
      <c r="D16">
        <v>1</v>
      </c>
      <c r="E16">
        <v>1</v>
      </c>
      <c r="F16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3</v>
      </c>
      <c r="C17">
        <v>0</v>
      </c>
      <c r="D17">
        <v>1</v>
      </c>
      <c r="E17">
        <v>1</v>
      </c>
      <c r="F17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3</v>
      </c>
      <c r="C18">
        <v>0</v>
      </c>
      <c r="D18">
        <v>1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3</v>
      </c>
      <c r="C19">
        <v>0</v>
      </c>
      <c r="D19">
        <v>1</v>
      </c>
      <c r="E19">
        <v>1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3</v>
      </c>
      <c r="C20">
        <v>0</v>
      </c>
      <c r="D20">
        <v>1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3</v>
      </c>
      <c r="C21">
        <v>0</v>
      </c>
      <c r="D21">
        <v>1</v>
      </c>
      <c r="E21">
        <v>1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3</v>
      </c>
      <c r="C22">
        <v>0</v>
      </c>
      <c r="D22">
        <v>1</v>
      </c>
      <c r="E22">
        <v>1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3</v>
      </c>
      <c r="C23">
        <v>0</v>
      </c>
      <c r="D23">
        <v>1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3</v>
      </c>
      <c r="C24">
        <v>0</v>
      </c>
      <c r="D24">
        <v>1</v>
      </c>
      <c r="E24">
        <v>1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3</v>
      </c>
      <c r="C25">
        <v>0</v>
      </c>
      <c r="D25">
        <v>1</v>
      </c>
      <c r="E25">
        <v>1</v>
      </c>
      <c r="F25">
        <v>1</v>
      </c>
      <c r="G25">
        <v>1</v>
      </c>
      <c r="H25" s="2">
        <v>0</v>
      </c>
    </row>
    <row r="26" spans="1:8" x14ac:dyDescent="0.25">
      <c r="A26" s="1">
        <v>21</v>
      </c>
      <c r="B26">
        <v>3</v>
      </c>
      <c r="C26">
        <v>0</v>
      </c>
      <c r="D26">
        <v>1</v>
      </c>
      <c r="E26">
        <v>1</v>
      </c>
      <c r="F26">
        <v>1</v>
      </c>
      <c r="G26">
        <v>1</v>
      </c>
      <c r="H26" s="2">
        <v>0</v>
      </c>
    </row>
    <row r="27" spans="1:8" x14ac:dyDescent="0.25">
      <c r="A27" s="1">
        <v>22</v>
      </c>
      <c r="B27">
        <v>3</v>
      </c>
      <c r="C27">
        <v>0</v>
      </c>
      <c r="D27">
        <v>1</v>
      </c>
      <c r="E27">
        <v>1</v>
      </c>
      <c r="F27">
        <v>1</v>
      </c>
      <c r="G27">
        <v>1</v>
      </c>
      <c r="H27" s="2">
        <v>0</v>
      </c>
    </row>
    <row r="28" spans="1:8" x14ac:dyDescent="0.25">
      <c r="A28" s="1">
        <v>23</v>
      </c>
      <c r="B28">
        <v>3</v>
      </c>
      <c r="C28">
        <v>0</v>
      </c>
      <c r="D28">
        <v>1</v>
      </c>
      <c r="E28">
        <v>1</v>
      </c>
      <c r="F28">
        <v>1</v>
      </c>
      <c r="G28">
        <v>1</v>
      </c>
      <c r="H28" s="2">
        <v>0</v>
      </c>
    </row>
    <row r="29" spans="1:8" x14ac:dyDescent="0.25">
      <c r="A29" s="1">
        <v>24</v>
      </c>
      <c r="B29">
        <v>3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>
        <v>25</v>
      </c>
      <c r="B30">
        <v>3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30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  <col min="10" max="10" width="11" bestFit="1" customWidth="1"/>
    <col min="11" max="11" width="10.28515625" customWidth="1"/>
    <col min="12" max="16" width="7.140625" bestFit="1" customWidth="1"/>
  </cols>
  <sheetData>
    <row r="1" spans="1:8" x14ac:dyDescent="0.25">
      <c r="A1" t="s">
        <v>0</v>
      </c>
      <c r="B1" t="s">
        <v>134</v>
      </c>
      <c r="C1" t="s">
        <v>135</v>
      </c>
    </row>
    <row r="2" spans="1:8" x14ac:dyDescent="0.25">
      <c r="A2" t="s">
        <v>111</v>
      </c>
      <c r="B2">
        <v>3</v>
      </c>
    </row>
    <row r="3" spans="1:8" x14ac:dyDescent="0.25">
      <c r="A3" t="s">
        <v>170</v>
      </c>
      <c r="B3">
        <v>165567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117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8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8</v>
      </c>
      <c r="C7">
        <v>0</v>
      </c>
      <c r="D7">
        <v>1</v>
      </c>
      <c r="E7">
        <v>1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8</v>
      </c>
      <c r="C8">
        <v>0</v>
      </c>
      <c r="D8">
        <v>1</v>
      </c>
      <c r="E8">
        <v>1</v>
      </c>
      <c r="F8">
        <v>1</v>
      </c>
      <c r="G8" s="2">
        <v>0</v>
      </c>
      <c r="H8" s="2">
        <v>0</v>
      </c>
    </row>
    <row r="9" spans="1:8" x14ac:dyDescent="0.25">
      <c r="A9" s="1">
        <v>4</v>
      </c>
      <c r="B9">
        <v>8</v>
      </c>
      <c r="C9">
        <v>0</v>
      </c>
      <c r="D9">
        <v>1</v>
      </c>
      <c r="E9">
        <v>1</v>
      </c>
      <c r="F9">
        <v>1</v>
      </c>
      <c r="G9">
        <v>1</v>
      </c>
      <c r="H9" s="2">
        <v>0</v>
      </c>
    </row>
    <row r="10" spans="1:8" x14ac:dyDescent="0.25">
      <c r="A10" s="1">
        <v>5</v>
      </c>
      <c r="B10">
        <v>8</v>
      </c>
      <c r="C10">
        <v>0</v>
      </c>
      <c r="D10">
        <v>1</v>
      </c>
      <c r="E10">
        <v>1</v>
      </c>
      <c r="F10">
        <v>1</v>
      </c>
      <c r="G10">
        <v>1</v>
      </c>
      <c r="H10" s="2">
        <v>0</v>
      </c>
    </row>
    <row r="11" spans="1:8" x14ac:dyDescent="0.25">
      <c r="A11" s="1">
        <v>6</v>
      </c>
      <c r="B11">
        <v>8</v>
      </c>
      <c r="C11">
        <v>0</v>
      </c>
      <c r="D11">
        <v>1</v>
      </c>
      <c r="E11">
        <v>1</v>
      </c>
      <c r="F11">
        <v>1</v>
      </c>
      <c r="G11" s="2">
        <v>0</v>
      </c>
      <c r="H11" s="2">
        <v>0</v>
      </c>
    </row>
    <row r="12" spans="1:8" x14ac:dyDescent="0.25">
      <c r="A12" s="1">
        <v>7</v>
      </c>
      <c r="B12">
        <v>8</v>
      </c>
      <c r="C12">
        <v>0</v>
      </c>
      <c r="D12">
        <v>1</v>
      </c>
      <c r="E12">
        <v>1</v>
      </c>
      <c r="F12">
        <v>1</v>
      </c>
      <c r="G12">
        <v>1</v>
      </c>
      <c r="H12" s="2">
        <v>0</v>
      </c>
    </row>
    <row r="13" spans="1:8" x14ac:dyDescent="0.25">
      <c r="A13" s="1">
        <v>8</v>
      </c>
      <c r="B13">
        <v>8</v>
      </c>
      <c r="C13">
        <v>0</v>
      </c>
      <c r="D13">
        <v>1</v>
      </c>
      <c r="E13">
        <v>1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8</v>
      </c>
      <c r="C14">
        <v>0</v>
      </c>
      <c r="D14">
        <v>1</v>
      </c>
      <c r="E14">
        <v>1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8</v>
      </c>
      <c r="C15">
        <v>0</v>
      </c>
      <c r="D15">
        <v>1</v>
      </c>
      <c r="E15">
        <v>1</v>
      </c>
      <c r="F15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8</v>
      </c>
      <c r="C16">
        <v>0</v>
      </c>
      <c r="D16">
        <v>1</v>
      </c>
      <c r="E16">
        <v>1</v>
      </c>
      <c r="F16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8</v>
      </c>
      <c r="C17">
        <v>0</v>
      </c>
      <c r="D17">
        <v>1</v>
      </c>
      <c r="E17">
        <v>1</v>
      </c>
      <c r="F17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8</v>
      </c>
      <c r="C18">
        <v>0</v>
      </c>
      <c r="D18">
        <v>1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8</v>
      </c>
      <c r="C19">
        <v>0</v>
      </c>
      <c r="D19">
        <v>1</v>
      </c>
      <c r="E19">
        <v>1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8</v>
      </c>
      <c r="C20">
        <v>0</v>
      </c>
      <c r="D20">
        <v>1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8</v>
      </c>
      <c r="C21">
        <v>0</v>
      </c>
      <c r="D21">
        <v>1</v>
      </c>
      <c r="E21">
        <v>1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8</v>
      </c>
      <c r="C22">
        <v>0</v>
      </c>
      <c r="D22">
        <v>1</v>
      </c>
      <c r="E22">
        <v>1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8</v>
      </c>
      <c r="C23">
        <v>0</v>
      </c>
      <c r="D23">
        <v>1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8</v>
      </c>
      <c r="C24">
        <v>0</v>
      </c>
      <c r="D24">
        <v>1</v>
      </c>
      <c r="E24">
        <v>1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8</v>
      </c>
      <c r="C25">
        <v>0</v>
      </c>
      <c r="D25">
        <v>1</v>
      </c>
      <c r="E25">
        <v>1</v>
      </c>
      <c r="F25">
        <v>1</v>
      </c>
      <c r="G25">
        <v>1</v>
      </c>
      <c r="H25" s="2">
        <v>0</v>
      </c>
    </row>
    <row r="26" spans="1:8" x14ac:dyDescent="0.25">
      <c r="A26" s="1">
        <v>21</v>
      </c>
      <c r="B26">
        <v>8</v>
      </c>
      <c r="C26">
        <v>0</v>
      </c>
      <c r="D26">
        <v>1</v>
      </c>
      <c r="E26">
        <v>1</v>
      </c>
      <c r="F26">
        <v>1</v>
      </c>
      <c r="G26">
        <v>1</v>
      </c>
      <c r="H26" s="2">
        <v>0</v>
      </c>
    </row>
    <row r="27" spans="1:8" x14ac:dyDescent="0.25">
      <c r="A27" s="1">
        <v>22</v>
      </c>
      <c r="B27">
        <v>8</v>
      </c>
      <c r="C27">
        <v>0</v>
      </c>
      <c r="D27">
        <v>1</v>
      </c>
      <c r="E27">
        <v>1</v>
      </c>
      <c r="F27">
        <v>1</v>
      </c>
      <c r="G27">
        <v>1</v>
      </c>
      <c r="H27" s="2">
        <v>0</v>
      </c>
    </row>
    <row r="28" spans="1:8" x14ac:dyDescent="0.25">
      <c r="A28" s="1">
        <v>23</v>
      </c>
      <c r="B28">
        <v>8</v>
      </c>
      <c r="C28">
        <v>0</v>
      </c>
      <c r="D28">
        <v>1</v>
      </c>
      <c r="E28">
        <v>1</v>
      </c>
      <c r="F28">
        <v>1</v>
      </c>
      <c r="G28">
        <v>1</v>
      </c>
      <c r="H28" s="2">
        <v>0</v>
      </c>
    </row>
    <row r="29" spans="1:8" x14ac:dyDescent="0.25">
      <c r="A29" s="1">
        <v>24</v>
      </c>
      <c r="B29">
        <v>8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>
        <v>25</v>
      </c>
      <c r="B30">
        <v>8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0"/>
  <sheetViews>
    <sheetView workbookViewId="0">
      <selection activeCell="G3" sqref="G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t="s">
        <v>132</v>
      </c>
      <c r="C1" t="s">
        <v>133</v>
      </c>
    </row>
    <row r="2" spans="1:8" x14ac:dyDescent="0.25">
      <c r="A2" t="s">
        <v>111</v>
      </c>
      <c r="B2">
        <v>3</v>
      </c>
    </row>
    <row r="3" spans="1:8" x14ac:dyDescent="0.25">
      <c r="A3" t="s">
        <v>170</v>
      </c>
      <c r="B3">
        <v>62087.66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117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3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3</v>
      </c>
      <c r="C7">
        <v>0</v>
      </c>
      <c r="D7">
        <v>1</v>
      </c>
      <c r="E7">
        <v>1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3</v>
      </c>
      <c r="C8">
        <v>0</v>
      </c>
      <c r="D8">
        <v>1</v>
      </c>
      <c r="E8">
        <v>1</v>
      </c>
      <c r="F8">
        <v>1</v>
      </c>
      <c r="G8" s="2">
        <v>0</v>
      </c>
      <c r="H8" s="2">
        <v>0</v>
      </c>
    </row>
    <row r="9" spans="1:8" x14ac:dyDescent="0.25">
      <c r="A9" s="1">
        <v>4</v>
      </c>
      <c r="B9">
        <v>3</v>
      </c>
      <c r="C9">
        <v>0</v>
      </c>
      <c r="D9">
        <v>1</v>
      </c>
      <c r="E9">
        <v>1</v>
      </c>
      <c r="F9">
        <v>1</v>
      </c>
      <c r="G9">
        <v>1</v>
      </c>
      <c r="H9" s="2">
        <v>0</v>
      </c>
    </row>
    <row r="10" spans="1:8" x14ac:dyDescent="0.25">
      <c r="A10" s="1">
        <v>5</v>
      </c>
      <c r="B10">
        <v>3</v>
      </c>
      <c r="C10">
        <v>0</v>
      </c>
      <c r="D10">
        <v>1</v>
      </c>
      <c r="E10">
        <v>1</v>
      </c>
      <c r="F10">
        <v>1</v>
      </c>
      <c r="G10">
        <v>1</v>
      </c>
      <c r="H10" s="2">
        <v>0</v>
      </c>
    </row>
    <row r="11" spans="1:8" x14ac:dyDescent="0.25">
      <c r="A11" s="1">
        <v>6</v>
      </c>
      <c r="B11">
        <v>3</v>
      </c>
      <c r="C11">
        <v>0</v>
      </c>
      <c r="D11">
        <v>1</v>
      </c>
      <c r="E11">
        <v>1</v>
      </c>
      <c r="F11">
        <v>1</v>
      </c>
      <c r="G11" s="2">
        <v>0</v>
      </c>
      <c r="H11" s="2">
        <v>0</v>
      </c>
    </row>
    <row r="12" spans="1:8" x14ac:dyDescent="0.25">
      <c r="A12" s="1">
        <v>7</v>
      </c>
      <c r="B12">
        <v>3</v>
      </c>
      <c r="C12">
        <v>0</v>
      </c>
      <c r="D12">
        <v>1</v>
      </c>
      <c r="E12">
        <v>1</v>
      </c>
      <c r="F12">
        <v>1</v>
      </c>
      <c r="G12">
        <v>1</v>
      </c>
      <c r="H12" s="2">
        <v>0</v>
      </c>
    </row>
    <row r="13" spans="1:8" x14ac:dyDescent="0.25">
      <c r="A13" s="1">
        <v>8</v>
      </c>
      <c r="B13">
        <v>3</v>
      </c>
      <c r="C13">
        <v>0</v>
      </c>
      <c r="D13">
        <v>1</v>
      </c>
      <c r="E13">
        <v>1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3</v>
      </c>
      <c r="C14">
        <v>0</v>
      </c>
      <c r="D14">
        <v>1</v>
      </c>
      <c r="E14">
        <v>1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3</v>
      </c>
      <c r="C15">
        <v>0</v>
      </c>
      <c r="D15">
        <v>1</v>
      </c>
      <c r="E15">
        <v>1</v>
      </c>
      <c r="F15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3</v>
      </c>
      <c r="C16">
        <v>0</v>
      </c>
      <c r="D16">
        <v>1</v>
      </c>
      <c r="E16">
        <v>1</v>
      </c>
      <c r="F16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3</v>
      </c>
      <c r="C17">
        <v>0</v>
      </c>
      <c r="D17">
        <v>1</v>
      </c>
      <c r="E17">
        <v>1</v>
      </c>
      <c r="F17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3</v>
      </c>
      <c r="C18">
        <v>0</v>
      </c>
      <c r="D18">
        <v>1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3</v>
      </c>
      <c r="C19">
        <v>0</v>
      </c>
      <c r="D19">
        <v>1</v>
      </c>
      <c r="E19">
        <v>1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3</v>
      </c>
      <c r="C20">
        <v>0</v>
      </c>
      <c r="D20">
        <v>1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3</v>
      </c>
      <c r="C21">
        <v>0</v>
      </c>
      <c r="D21">
        <v>1</v>
      </c>
      <c r="E21">
        <v>1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3</v>
      </c>
      <c r="C22">
        <v>0</v>
      </c>
      <c r="D22">
        <v>1</v>
      </c>
      <c r="E22">
        <v>1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3</v>
      </c>
      <c r="C23">
        <v>0</v>
      </c>
      <c r="D23">
        <v>1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3</v>
      </c>
      <c r="C24">
        <v>0</v>
      </c>
      <c r="D24">
        <v>1</v>
      </c>
      <c r="E24">
        <v>1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3</v>
      </c>
      <c r="C25">
        <v>0</v>
      </c>
      <c r="D25">
        <v>1</v>
      </c>
      <c r="E25">
        <v>1</v>
      </c>
      <c r="F25">
        <v>1</v>
      </c>
      <c r="G25">
        <v>1</v>
      </c>
      <c r="H25" s="2">
        <v>0</v>
      </c>
    </row>
    <row r="26" spans="1:8" x14ac:dyDescent="0.25">
      <c r="A26" s="1">
        <v>21</v>
      </c>
      <c r="B26">
        <v>3</v>
      </c>
      <c r="C26">
        <v>0</v>
      </c>
      <c r="D26">
        <v>1</v>
      </c>
      <c r="E26">
        <v>1</v>
      </c>
      <c r="F26">
        <v>1</v>
      </c>
      <c r="G26">
        <v>1</v>
      </c>
      <c r="H26" s="2">
        <v>0</v>
      </c>
    </row>
    <row r="27" spans="1:8" x14ac:dyDescent="0.25">
      <c r="A27" s="1">
        <v>22</v>
      </c>
      <c r="B27">
        <v>3</v>
      </c>
      <c r="C27">
        <v>0</v>
      </c>
      <c r="D27">
        <v>1</v>
      </c>
      <c r="E27">
        <v>1</v>
      </c>
      <c r="F27">
        <v>1</v>
      </c>
      <c r="G27">
        <v>1</v>
      </c>
      <c r="H27" s="2">
        <v>0</v>
      </c>
    </row>
    <row r="28" spans="1:8" x14ac:dyDescent="0.25">
      <c r="A28" s="1">
        <v>23</v>
      </c>
      <c r="B28">
        <v>3</v>
      </c>
      <c r="C28">
        <v>0</v>
      </c>
      <c r="D28">
        <v>1</v>
      </c>
      <c r="E28">
        <v>1</v>
      </c>
      <c r="F28">
        <v>1</v>
      </c>
      <c r="G28">
        <v>1</v>
      </c>
      <c r="H28" s="2">
        <v>0</v>
      </c>
    </row>
    <row r="29" spans="1:8" x14ac:dyDescent="0.25">
      <c r="A29" s="1">
        <v>24</v>
      </c>
      <c r="B29">
        <v>3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>
        <v>25</v>
      </c>
      <c r="B30">
        <v>3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0"/>
  <sheetViews>
    <sheetView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t="s">
        <v>130</v>
      </c>
      <c r="C1" t="s">
        <v>131</v>
      </c>
    </row>
    <row r="2" spans="1:8" x14ac:dyDescent="0.25">
      <c r="A2" t="s">
        <v>111</v>
      </c>
      <c r="B2">
        <v>3</v>
      </c>
    </row>
    <row r="3" spans="1:8" x14ac:dyDescent="0.25">
      <c r="A3" t="s">
        <v>170</v>
      </c>
      <c r="B3">
        <v>165567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117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8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8</v>
      </c>
      <c r="C7">
        <v>0</v>
      </c>
      <c r="D7">
        <v>1</v>
      </c>
      <c r="E7">
        <v>1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8</v>
      </c>
      <c r="C8">
        <v>0</v>
      </c>
      <c r="D8">
        <v>1</v>
      </c>
      <c r="E8">
        <v>1</v>
      </c>
      <c r="F8">
        <v>1</v>
      </c>
      <c r="G8" s="2">
        <v>0</v>
      </c>
      <c r="H8" s="2">
        <v>0</v>
      </c>
    </row>
    <row r="9" spans="1:8" x14ac:dyDescent="0.25">
      <c r="A9" s="1">
        <v>4</v>
      </c>
      <c r="B9">
        <v>8</v>
      </c>
      <c r="C9">
        <v>0</v>
      </c>
      <c r="D9">
        <v>1</v>
      </c>
      <c r="E9">
        <v>1</v>
      </c>
      <c r="F9">
        <v>1</v>
      </c>
      <c r="G9">
        <v>1</v>
      </c>
      <c r="H9" s="2">
        <v>0</v>
      </c>
    </row>
    <row r="10" spans="1:8" x14ac:dyDescent="0.25">
      <c r="A10" s="1">
        <v>5</v>
      </c>
      <c r="B10">
        <v>8</v>
      </c>
      <c r="C10">
        <v>0</v>
      </c>
      <c r="D10">
        <v>1</v>
      </c>
      <c r="E10">
        <v>1</v>
      </c>
      <c r="F10">
        <v>1</v>
      </c>
      <c r="G10">
        <v>1</v>
      </c>
      <c r="H10" s="2">
        <v>0</v>
      </c>
    </row>
    <row r="11" spans="1:8" x14ac:dyDescent="0.25">
      <c r="A11" s="1">
        <v>6</v>
      </c>
      <c r="B11">
        <v>8</v>
      </c>
      <c r="C11">
        <v>0</v>
      </c>
      <c r="D11">
        <v>1</v>
      </c>
      <c r="E11">
        <v>1</v>
      </c>
      <c r="F11">
        <v>1</v>
      </c>
      <c r="G11" s="2">
        <v>0</v>
      </c>
      <c r="H11" s="2">
        <v>0</v>
      </c>
    </row>
    <row r="12" spans="1:8" x14ac:dyDescent="0.25">
      <c r="A12" s="1">
        <v>7</v>
      </c>
      <c r="B12">
        <v>8</v>
      </c>
      <c r="C12">
        <v>0</v>
      </c>
      <c r="D12">
        <v>1</v>
      </c>
      <c r="E12">
        <v>1</v>
      </c>
      <c r="F12">
        <v>1</v>
      </c>
      <c r="G12">
        <v>1</v>
      </c>
      <c r="H12" s="2">
        <v>0</v>
      </c>
    </row>
    <row r="13" spans="1:8" x14ac:dyDescent="0.25">
      <c r="A13" s="1">
        <v>8</v>
      </c>
      <c r="B13">
        <v>8</v>
      </c>
      <c r="C13">
        <v>0</v>
      </c>
      <c r="D13">
        <v>1</v>
      </c>
      <c r="E13">
        <v>1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8</v>
      </c>
      <c r="C14">
        <v>0</v>
      </c>
      <c r="D14">
        <v>1</v>
      </c>
      <c r="E14">
        <v>1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8</v>
      </c>
      <c r="C15">
        <v>0</v>
      </c>
      <c r="D15">
        <v>1</v>
      </c>
      <c r="E15">
        <v>1</v>
      </c>
      <c r="F15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8</v>
      </c>
      <c r="C16">
        <v>0</v>
      </c>
      <c r="D16">
        <v>1</v>
      </c>
      <c r="E16">
        <v>1</v>
      </c>
      <c r="F16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8</v>
      </c>
      <c r="C17">
        <v>0</v>
      </c>
      <c r="D17">
        <v>1</v>
      </c>
      <c r="E17">
        <v>1</v>
      </c>
      <c r="F17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8</v>
      </c>
      <c r="C18">
        <v>0</v>
      </c>
      <c r="D18">
        <v>1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8</v>
      </c>
      <c r="C19">
        <v>0</v>
      </c>
      <c r="D19">
        <v>1</v>
      </c>
      <c r="E19">
        <v>1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8</v>
      </c>
      <c r="C20">
        <v>0</v>
      </c>
      <c r="D20">
        <v>1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8</v>
      </c>
      <c r="C21">
        <v>0</v>
      </c>
      <c r="D21">
        <v>1</v>
      </c>
      <c r="E21">
        <v>1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8</v>
      </c>
      <c r="C22">
        <v>0</v>
      </c>
      <c r="D22">
        <v>1</v>
      </c>
      <c r="E22">
        <v>1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8</v>
      </c>
      <c r="C23">
        <v>0</v>
      </c>
      <c r="D23">
        <v>1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8</v>
      </c>
      <c r="C24">
        <v>0</v>
      </c>
      <c r="D24">
        <v>1</v>
      </c>
      <c r="E24">
        <v>1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8</v>
      </c>
      <c r="C25">
        <v>0</v>
      </c>
      <c r="D25">
        <v>1</v>
      </c>
      <c r="E25">
        <v>1</v>
      </c>
      <c r="F25">
        <v>1</v>
      </c>
      <c r="G25">
        <v>1</v>
      </c>
      <c r="H25" s="2">
        <v>0</v>
      </c>
    </row>
    <row r="26" spans="1:8" x14ac:dyDescent="0.25">
      <c r="A26" s="1">
        <v>21</v>
      </c>
      <c r="B26">
        <v>8</v>
      </c>
      <c r="C26">
        <v>0</v>
      </c>
      <c r="D26">
        <v>1</v>
      </c>
      <c r="E26">
        <v>1</v>
      </c>
      <c r="F26">
        <v>1</v>
      </c>
      <c r="G26">
        <v>1</v>
      </c>
      <c r="H26" s="2">
        <v>0</v>
      </c>
    </row>
    <row r="27" spans="1:8" x14ac:dyDescent="0.25">
      <c r="A27" s="1">
        <v>22</v>
      </c>
      <c r="B27">
        <v>8</v>
      </c>
      <c r="C27">
        <v>0</v>
      </c>
      <c r="D27">
        <v>1</v>
      </c>
      <c r="E27">
        <v>1</v>
      </c>
      <c r="F27">
        <v>1</v>
      </c>
      <c r="G27">
        <v>1</v>
      </c>
      <c r="H27" s="2">
        <v>0</v>
      </c>
    </row>
    <row r="28" spans="1:8" x14ac:dyDescent="0.25">
      <c r="A28" s="1">
        <v>23</v>
      </c>
      <c r="B28">
        <v>8</v>
      </c>
      <c r="C28">
        <v>0</v>
      </c>
      <c r="D28">
        <v>1</v>
      </c>
      <c r="E28">
        <v>1</v>
      </c>
      <c r="F28">
        <v>1</v>
      </c>
      <c r="G28">
        <v>1</v>
      </c>
      <c r="H28" s="2">
        <v>0</v>
      </c>
    </row>
    <row r="29" spans="1:8" x14ac:dyDescent="0.25">
      <c r="A29" s="1">
        <v>24</v>
      </c>
      <c r="B29">
        <v>8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>
        <v>25</v>
      </c>
      <c r="B30">
        <v>8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0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t="s">
        <v>128</v>
      </c>
      <c r="C1" t="s">
        <v>129</v>
      </c>
    </row>
    <row r="2" spans="1:8" x14ac:dyDescent="0.25">
      <c r="A2" t="s">
        <v>111</v>
      </c>
      <c r="B2">
        <v>3</v>
      </c>
    </row>
    <row r="3" spans="1:8" x14ac:dyDescent="0.25">
      <c r="A3" t="s">
        <v>170</v>
      </c>
      <c r="B3">
        <v>82783.539999999994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117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4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4</v>
      </c>
      <c r="C7">
        <v>0</v>
      </c>
      <c r="D7">
        <v>1</v>
      </c>
      <c r="E7">
        <v>1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4</v>
      </c>
      <c r="C8">
        <v>0</v>
      </c>
      <c r="D8">
        <v>1</v>
      </c>
      <c r="E8">
        <v>1</v>
      </c>
      <c r="F8">
        <v>1</v>
      </c>
      <c r="G8" s="2">
        <v>0</v>
      </c>
      <c r="H8" s="2">
        <v>0</v>
      </c>
    </row>
    <row r="9" spans="1:8" x14ac:dyDescent="0.25">
      <c r="A9" s="1">
        <v>4</v>
      </c>
      <c r="B9">
        <v>4</v>
      </c>
      <c r="C9">
        <v>0</v>
      </c>
      <c r="D9">
        <v>1</v>
      </c>
      <c r="E9">
        <v>1</v>
      </c>
      <c r="F9">
        <v>1</v>
      </c>
      <c r="G9">
        <v>1</v>
      </c>
      <c r="H9" s="2">
        <v>0</v>
      </c>
    </row>
    <row r="10" spans="1:8" x14ac:dyDescent="0.25">
      <c r="A10" s="1">
        <v>5</v>
      </c>
      <c r="B10">
        <v>4</v>
      </c>
      <c r="C10">
        <v>0</v>
      </c>
      <c r="D10">
        <v>1</v>
      </c>
      <c r="E10">
        <v>1</v>
      </c>
      <c r="F10">
        <v>1</v>
      </c>
      <c r="G10">
        <v>1</v>
      </c>
      <c r="H10" s="2">
        <v>0</v>
      </c>
    </row>
    <row r="11" spans="1:8" x14ac:dyDescent="0.25">
      <c r="A11" s="1">
        <v>6</v>
      </c>
      <c r="B11">
        <v>4</v>
      </c>
      <c r="C11">
        <v>0</v>
      </c>
      <c r="D11">
        <v>1</v>
      </c>
      <c r="E11">
        <v>1</v>
      </c>
      <c r="F11">
        <v>1</v>
      </c>
      <c r="G11" s="2">
        <v>0</v>
      </c>
      <c r="H11" s="2">
        <v>0</v>
      </c>
    </row>
    <row r="12" spans="1:8" x14ac:dyDescent="0.25">
      <c r="A12" s="1">
        <v>7</v>
      </c>
      <c r="B12">
        <v>4</v>
      </c>
      <c r="C12">
        <v>0</v>
      </c>
      <c r="D12">
        <v>1</v>
      </c>
      <c r="E12">
        <v>1</v>
      </c>
      <c r="F12">
        <v>1</v>
      </c>
      <c r="G12">
        <v>1</v>
      </c>
      <c r="H12" s="2">
        <v>0</v>
      </c>
    </row>
    <row r="13" spans="1:8" x14ac:dyDescent="0.25">
      <c r="A13" s="1">
        <v>8</v>
      </c>
      <c r="B13">
        <v>4</v>
      </c>
      <c r="C13">
        <v>0</v>
      </c>
      <c r="D13">
        <v>1</v>
      </c>
      <c r="E13">
        <v>1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4</v>
      </c>
      <c r="C14">
        <v>0</v>
      </c>
      <c r="D14">
        <v>1</v>
      </c>
      <c r="E14">
        <v>1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4</v>
      </c>
      <c r="C15">
        <v>0</v>
      </c>
      <c r="D15">
        <v>1</v>
      </c>
      <c r="E15">
        <v>1</v>
      </c>
      <c r="F15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4</v>
      </c>
      <c r="C16">
        <v>0</v>
      </c>
      <c r="D16">
        <v>1</v>
      </c>
      <c r="E16">
        <v>1</v>
      </c>
      <c r="F16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4</v>
      </c>
      <c r="C17">
        <v>0</v>
      </c>
      <c r="D17">
        <v>1</v>
      </c>
      <c r="E17">
        <v>1</v>
      </c>
      <c r="F17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4</v>
      </c>
      <c r="C18">
        <v>0</v>
      </c>
      <c r="D18">
        <v>1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4</v>
      </c>
      <c r="C19">
        <v>0</v>
      </c>
      <c r="D19">
        <v>1</v>
      </c>
      <c r="E19">
        <v>1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4</v>
      </c>
      <c r="C20">
        <v>0</v>
      </c>
      <c r="D20">
        <v>1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4</v>
      </c>
      <c r="C21">
        <v>0</v>
      </c>
      <c r="D21">
        <v>1</v>
      </c>
      <c r="E21">
        <v>1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4</v>
      </c>
      <c r="C22">
        <v>0</v>
      </c>
      <c r="D22">
        <v>1</v>
      </c>
      <c r="E22">
        <v>1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4</v>
      </c>
      <c r="C23">
        <v>0</v>
      </c>
      <c r="D23">
        <v>1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4</v>
      </c>
      <c r="C24">
        <v>0</v>
      </c>
      <c r="D24">
        <v>1</v>
      </c>
      <c r="E24">
        <v>1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4</v>
      </c>
      <c r="C25">
        <v>0</v>
      </c>
      <c r="D25">
        <v>1</v>
      </c>
      <c r="E25">
        <v>1</v>
      </c>
      <c r="F25">
        <v>1</v>
      </c>
      <c r="G25">
        <v>1</v>
      </c>
      <c r="H25" s="2">
        <v>0</v>
      </c>
    </row>
    <row r="26" spans="1:8" x14ac:dyDescent="0.25">
      <c r="A26" s="1">
        <v>21</v>
      </c>
      <c r="B26">
        <v>4</v>
      </c>
      <c r="C26">
        <v>0</v>
      </c>
      <c r="D26">
        <v>1</v>
      </c>
      <c r="E26">
        <v>1</v>
      </c>
      <c r="F26">
        <v>1</v>
      </c>
      <c r="G26">
        <v>1</v>
      </c>
      <c r="H26" s="2">
        <v>0</v>
      </c>
    </row>
    <row r="27" spans="1:8" x14ac:dyDescent="0.25">
      <c r="A27" s="1">
        <v>22</v>
      </c>
      <c r="B27">
        <v>4</v>
      </c>
      <c r="C27">
        <v>0</v>
      </c>
      <c r="D27">
        <v>1</v>
      </c>
      <c r="E27">
        <v>1</v>
      </c>
      <c r="F27">
        <v>1</v>
      </c>
      <c r="G27">
        <v>1</v>
      </c>
      <c r="H27" s="2">
        <v>0</v>
      </c>
    </row>
    <row r="28" spans="1:8" x14ac:dyDescent="0.25">
      <c r="A28" s="1">
        <v>23</v>
      </c>
      <c r="B28">
        <v>4</v>
      </c>
      <c r="C28">
        <v>0</v>
      </c>
      <c r="D28">
        <v>1</v>
      </c>
      <c r="E28">
        <v>1</v>
      </c>
      <c r="F28">
        <v>1</v>
      </c>
      <c r="G28">
        <v>1</v>
      </c>
      <c r="H28" s="2">
        <v>0</v>
      </c>
    </row>
    <row r="29" spans="1:8" x14ac:dyDescent="0.25">
      <c r="A29" s="1">
        <v>24</v>
      </c>
      <c r="B29">
        <v>4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>
        <v>25</v>
      </c>
      <c r="B30">
        <v>4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0"/>
  <sheetViews>
    <sheetView workbookViewId="0">
      <selection activeCell="N20" sqref="N20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t="s">
        <v>126</v>
      </c>
      <c r="C1" t="s">
        <v>127</v>
      </c>
    </row>
    <row r="2" spans="1:8" x14ac:dyDescent="0.25">
      <c r="A2" t="s">
        <v>111</v>
      </c>
      <c r="B2">
        <v>3</v>
      </c>
    </row>
    <row r="3" spans="1:8" x14ac:dyDescent="0.25">
      <c r="A3" t="s">
        <v>170</v>
      </c>
      <c r="B3">
        <v>331134.2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117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16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16</v>
      </c>
      <c r="C7">
        <v>0</v>
      </c>
      <c r="D7">
        <v>1</v>
      </c>
      <c r="E7">
        <v>1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16</v>
      </c>
      <c r="C8">
        <v>0</v>
      </c>
      <c r="D8">
        <v>1</v>
      </c>
      <c r="E8">
        <v>1</v>
      </c>
      <c r="F8">
        <v>1</v>
      </c>
      <c r="G8" s="2">
        <v>0</v>
      </c>
      <c r="H8" s="2">
        <v>0</v>
      </c>
    </row>
    <row r="9" spans="1:8" x14ac:dyDescent="0.25">
      <c r="A9" s="1">
        <v>4</v>
      </c>
      <c r="B9">
        <v>16</v>
      </c>
      <c r="C9">
        <v>0</v>
      </c>
      <c r="D9">
        <v>1</v>
      </c>
      <c r="E9">
        <v>1</v>
      </c>
      <c r="F9">
        <v>1</v>
      </c>
      <c r="G9">
        <v>1</v>
      </c>
      <c r="H9" s="2">
        <v>0</v>
      </c>
    </row>
    <row r="10" spans="1:8" x14ac:dyDescent="0.25">
      <c r="A10" s="1">
        <v>5</v>
      </c>
      <c r="B10">
        <v>16</v>
      </c>
      <c r="C10">
        <v>0</v>
      </c>
      <c r="D10">
        <v>1</v>
      </c>
      <c r="E10">
        <v>1</v>
      </c>
      <c r="F10">
        <v>1</v>
      </c>
      <c r="G10">
        <v>1</v>
      </c>
      <c r="H10" s="2">
        <v>0</v>
      </c>
    </row>
    <row r="11" spans="1:8" x14ac:dyDescent="0.25">
      <c r="A11" s="1">
        <v>6</v>
      </c>
      <c r="B11">
        <v>16</v>
      </c>
      <c r="C11">
        <v>0</v>
      </c>
      <c r="D11">
        <v>1</v>
      </c>
      <c r="E11">
        <v>1</v>
      </c>
      <c r="F11">
        <v>1</v>
      </c>
      <c r="G11" s="2">
        <v>0</v>
      </c>
      <c r="H11" s="2">
        <v>0</v>
      </c>
    </row>
    <row r="12" spans="1:8" x14ac:dyDescent="0.25">
      <c r="A12" s="1">
        <v>7</v>
      </c>
      <c r="B12">
        <v>16</v>
      </c>
      <c r="C12">
        <v>0</v>
      </c>
      <c r="D12">
        <v>1</v>
      </c>
      <c r="E12">
        <v>1</v>
      </c>
      <c r="F12">
        <v>1</v>
      </c>
      <c r="G12">
        <v>1</v>
      </c>
      <c r="H12" s="2">
        <v>0</v>
      </c>
    </row>
    <row r="13" spans="1:8" x14ac:dyDescent="0.25">
      <c r="A13" s="1">
        <v>8</v>
      </c>
      <c r="B13">
        <v>16</v>
      </c>
      <c r="C13">
        <v>0</v>
      </c>
      <c r="D13">
        <v>1</v>
      </c>
      <c r="E13">
        <v>1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16</v>
      </c>
      <c r="C14">
        <v>0</v>
      </c>
      <c r="D14">
        <v>1</v>
      </c>
      <c r="E14">
        <v>1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16</v>
      </c>
      <c r="C15">
        <v>0</v>
      </c>
      <c r="D15">
        <v>1</v>
      </c>
      <c r="E15">
        <v>1</v>
      </c>
      <c r="F15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16</v>
      </c>
      <c r="C16">
        <v>0</v>
      </c>
      <c r="D16">
        <v>1</v>
      </c>
      <c r="E16">
        <v>1</v>
      </c>
      <c r="F16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16</v>
      </c>
      <c r="C17">
        <v>0</v>
      </c>
      <c r="D17">
        <v>1</v>
      </c>
      <c r="E17">
        <v>1</v>
      </c>
      <c r="F17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16</v>
      </c>
      <c r="C18">
        <v>0</v>
      </c>
      <c r="D18">
        <v>1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16</v>
      </c>
      <c r="C19">
        <v>0</v>
      </c>
      <c r="D19">
        <v>1</v>
      </c>
      <c r="E19">
        <v>1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16</v>
      </c>
      <c r="C20">
        <v>0</v>
      </c>
      <c r="D20">
        <v>1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16</v>
      </c>
      <c r="C21">
        <v>0</v>
      </c>
      <c r="D21">
        <v>1</v>
      </c>
      <c r="E21">
        <v>1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16</v>
      </c>
      <c r="C22">
        <v>0</v>
      </c>
      <c r="D22">
        <v>1</v>
      </c>
      <c r="E22">
        <v>1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16</v>
      </c>
      <c r="C23">
        <v>0</v>
      </c>
      <c r="D23">
        <v>1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16</v>
      </c>
      <c r="C24">
        <v>0</v>
      </c>
      <c r="D24">
        <v>1</v>
      </c>
      <c r="E24">
        <v>1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16</v>
      </c>
      <c r="C25">
        <v>0</v>
      </c>
      <c r="D25">
        <v>1</v>
      </c>
      <c r="E25">
        <v>1</v>
      </c>
      <c r="F25">
        <v>1</v>
      </c>
      <c r="G25">
        <v>1</v>
      </c>
      <c r="H25" s="2">
        <v>0</v>
      </c>
    </row>
    <row r="26" spans="1:8" x14ac:dyDescent="0.25">
      <c r="A26" s="1">
        <v>21</v>
      </c>
      <c r="B26">
        <v>16</v>
      </c>
      <c r="C26">
        <v>0</v>
      </c>
      <c r="D26">
        <v>1</v>
      </c>
      <c r="E26">
        <v>1</v>
      </c>
      <c r="F26">
        <v>1</v>
      </c>
      <c r="G26">
        <v>1</v>
      </c>
      <c r="H26" s="2">
        <v>0</v>
      </c>
    </row>
    <row r="27" spans="1:8" x14ac:dyDescent="0.25">
      <c r="A27" s="1">
        <v>22</v>
      </c>
      <c r="B27">
        <v>16</v>
      </c>
      <c r="C27">
        <v>0</v>
      </c>
      <c r="D27">
        <v>1</v>
      </c>
      <c r="E27">
        <v>1</v>
      </c>
      <c r="F27">
        <v>1</v>
      </c>
      <c r="G27">
        <v>1</v>
      </c>
      <c r="H27" s="2">
        <v>0</v>
      </c>
    </row>
    <row r="28" spans="1:8" x14ac:dyDescent="0.25">
      <c r="A28" s="1">
        <v>23</v>
      </c>
      <c r="B28">
        <v>16</v>
      </c>
      <c r="C28">
        <v>0</v>
      </c>
      <c r="D28">
        <v>1</v>
      </c>
      <c r="E28">
        <v>1</v>
      </c>
      <c r="F28">
        <v>1</v>
      </c>
      <c r="G28">
        <v>1</v>
      </c>
      <c r="H28" s="2">
        <v>0</v>
      </c>
    </row>
    <row r="29" spans="1:8" x14ac:dyDescent="0.25">
      <c r="A29" s="1">
        <v>24</v>
      </c>
      <c r="B29">
        <v>16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>
        <v>25</v>
      </c>
      <c r="B30">
        <v>16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30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t="s">
        <v>124</v>
      </c>
      <c r="C1" t="s">
        <v>125</v>
      </c>
    </row>
    <row r="2" spans="1:8" x14ac:dyDescent="0.25">
      <c r="A2" t="s">
        <v>111</v>
      </c>
      <c r="B2">
        <v>3</v>
      </c>
    </row>
    <row r="3" spans="1:8" x14ac:dyDescent="0.25">
      <c r="A3" t="s">
        <v>170</v>
      </c>
      <c r="B3">
        <v>113827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117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5.5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5.5</v>
      </c>
      <c r="C7">
        <v>0</v>
      </c>
      <c r="D7">
        <v>1</v>
      </c>
      <c r="E7">
        <v>1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5.5</v>
      </c>
      <c r="C8">
        <v>0</v>
      </c>
      <c r="D8">
        <v>1</v>
      </c>
      <c r="E8">
        <v>1</v>
      </c>
      <c r="F8">
        <v>1</v>
      </c>
      <c r="G8" s="2">
        <v>0</v>
      </c>
      <c r="H8" s="2">
        <v>0</v>
      </c>
    </row>
    <row r="9" spans="1:8" x14ac:dyDescent="0.25">
      <c r="A9" s="1">
        <v>4</v>
      </c>
      <c r="B9">
        <v>5.5</v>
      </c>
      <c r="C9">
        <v>0</v>
      </c>
      <c r="D9">
        <v>1</v>
      </c>
      <c r="E9">
        <v>1</v>
      </c>
      <c r="F9">
        <v>1</v>
      </c>
      <c r="G9">
        <v>1</v>
      </c>
      <c r="H9" s="2">
        <v>0</v>
      </c>
    </row>
    <row r="10" spans="1:8" x14ac:dyDescent="0.25">
      <c r="A10" s="1">
        <v>5</v>
      </c>
      <c r="B10">
        <v>5.5</v>
      </c>
      <c r="C10">
        <v>0</v>
      </c>
      <c r="D10">
        <v>1</v>
      </c>
      <c r="E10">
        <v>1</v>
      </c>
      <c r="F10">
        <v>1</v>
      </c>
      <c r="G10">
        <v>1</v>
      </c>
      <c r="H10" s="2">
        <v>0</v>
      </c>
    </row>
    <row r="11" spans="1:8" x14ac:dyDescent="0.25">
      <c r="A11" s="1">
        <v>6</v>
      </c>
      <c r="B11">
        <v>5.5</v>
      </c>
      <c r="C11">
        <v>0</v>
      </c>
      <c r="D11">
        <v>1</v>
      </c>
      <c r="E11">
        <v>1</v>
      </c>
      <c r="F11">
        <v>1</v>
      </c>
      <c r="G11" s="2">
        <v>0</v>
      </c>
      <c r="H11" s="2">
        <v>0</v>
      </c>
    </row>
    <row r="12" spans="1:8" x14ac:dyDescent="0.25">
      <c r="A12" s="1">
        <v>7</v>
      </c>
      <c r="B12">
        <v>5.5</v>
      </c>
      <c r="C12">
        <v>0</v>
      </c>
      <c r="D12">
        <v>1</v>
      </c>
      <c r="E12">
        <v>1</v>
      </c>
      <c r="F12">
        <v>1</v>
      </c>
      <c r="G12">
        <v>1</v>
      </c>
      <c r="H12" s="2">
        <v>0</v>
      </c>
    </row>
    <row r="13" spans="1:8" x14ac:dyDescent="0.25">
      <c r="A13" s="1">
        <v>8</v>
      </c>
      <c r="B13">
        <v>5.5</v>
      </c>
      <c r="C13">
        <v>0</v>
      </c>
      <c r="D13">
        <v>1</v>
      </c>
      <c r="E13">
        <v>1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5.5</v>
      </c>
      <c r="C14">
        <v>0</v>
      </c>
      <c r="D14">
        <v>1</v>
      </c>
      <c r="E14">
        <v>1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5.5</v>
      </c>
      <c r="C15">
        <v>0</v>
      </c>
      <c r="D15">
        <v>1</v>
      </c>
      <c r="E15">
        <v>1</v>
      </c>
      <c r="F15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5.5</v>
      </c>
      <c r="C16">
        <v>0</v>
      </c>
      <c r="D16">
        <v>1</v>
      </c>
      <c r="E16">
        <v>1</v>
      </c>
      <c r="F16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5.5</v>
      </c>
      <c r="C17">
        <v>0</v>
      </c>
      <c r="D17">
        <v>1</v>
      </c>
      <c r="E17">
        <v>1</v>
      </c>
      <c r="F17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5.5</v>
      </c>
      <c r="C18">
        <v>0</v>
      </c>
      <c r="D18">
        <v>1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5.5</v>
      </c>
      <c r="C19">
        <v>0</v>
      </c>
      <c r="D19">
        <v>1</v>
      </c>
      <c r="E19">
        <v>1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5.5</v>
      </c>
      <c r="C20">
        <v>0</v>
      </c>
      <c r="D20">
        <v>1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5.5</v>
      </c>
      <c r="C21">
        <v>0</v>
      </c>
      <c r="D21">
        <v>1</v>
      </c>
      <c r="E21">
        <v>1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5.5</v>
      </c>
      <c r="C22">
        <v>0</v>
      </c>
      <c r="D22">
        <v>1</v>
      </c>
      <c r="E22">
        <v>1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5.5</v>
      </c>
      <c r="C23">
        <v>0</v>
      </c>
      <c r="D23">
        <v>1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5.5</v>
      </c>
      <c r="C24">
        <v>0</v>
      </c>
      <c r="D24">
        <v>1</v>
      </c>
      <c r="E24">
        <v>1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5.5</v>
      </c>
      <c r="C25">
        <v>0</v>
      </c>
      <c r="D25">
        <v>1</v>
      </c>
      <c r="E25">
        <v>1</v>
      </c>
      <c r="F25">
        <v>1</v>
      </c>
      <c r="G25">
        <v>1</v>
      </c>
      <c r="H25" s="2">
        <v>0</v>
      </c>
    </row>
    <row r="26" spans="1:8" x14ac:dyDescent="0.25">
      <c r="A26" s="1">
        <v>21</v>
      </c>
      <c r="B26">
        <v>5.5</v>
      </c>
      <c r="C26">
        <v>0</v>
      </c>
      <c r="D26">
        <v>1</v>
      </c>
      <c r="E26">
        <v>1</v>
      </c>
      <c r="F26">
        <v>1</v>
      </c>
      <c r="G26">
        <v>1</v>
      </c>
      <c r="H26" s="2">
        <v>0</v>
      </c>
    </row>
    <row r="27" spans="1:8" x14ac:dyDescent="0.25">
      <c r="A27" s="1">
        <v>22</v>
      </c>
      <c r="B27">
        <v>5.5</v>
      </c>
      <c r="C27">
        <v>0</v>
      </c>
      <c r="D27">
        <v>1</v>
      </c>
      <c r="E27">
        <v>1</v>
      </c>
      <c r="F27">
        <v>1</v>
      </c>
      <c r="G27">
        <v>1</v>
      </c>
      <c r="H27" s="2">
        <v>0</v>
      </c>
    </row>
    <row r="28" spans="1:8" x14ac:dyDescent="0.25">
      <c r="A28" s="1">
        <v>23</v>
      </c>
      <c r="B28">
        <v>5.5</v>
      </c>
      <c r="C28">
        <v>0</v>
      </c>
      <c r="D28">
        <v>1</v>
      </c>
      <c r="E28">
        <v>1</v>
      </c>
      <c r="F28">
        <v>1</v>
      </c>
      <c r="G28">
        <v>1</v>
      </c>
      <c r="H28" s="2">
        <v>0</v>
      </c>
    </row>
    <row r="29" spans="1:8" x14ac:dyDescent="0.25">
      <c r="A29" s="1">
        <v>24</v>
      </c>
      <c r="B29">
        <v>5.5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>
        <v>25</v>
      </c>
      <c r="B30">
        <v>5.5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30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285156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t="s">
        <v>122</v>
      </c>
      <c r="C1" t="s">
        <v>123</v>
      </c>
    </row>
    <row r="2" spans="1:8" x14ac:dyDescent="0.25">
      <c r="A2" t="s">
        <v>111</v>
      </c>
      <c r="B2">
        <v>2</v>
      </c>
    </row>
    <row r="3" spans="1:8" x14ac:dyDescent="0.25">
      <c r="A3" t="s">
        <v>170</v>
      </c>
      <c r="B3">
        <v>504.92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113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0.9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0.9</v>
      </c>
      <c r="C7">
        <v>1</v>
      </c>
      <c r="D7">
        <v>0</v>
      </c>
      <c r="E7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0.9</v>
      </c>
      <c r="C8">
        <v>1</v>
      </c>
      <c r="D8">
        <v>0</v>
      </c>
      <c r="E8">
        <v>0</v>
      </c>
      <c r="F8">
        <v>0</v>
      </c>
      <c r="G8" s="2">
        <v>0</v>
      </c>
      <c r="H8" s="2">
        <v>0</v>
      </c>
    </row>
    <row r="9" spans="1:8" x14ac:dyDescent="0.25">
      <c r="A9" s="1">
        <v>4</v>
      </c>
      <c r="B9">
        <v>0.9</v>
      </c>
      <c r="C9">
        <v>1</v>
      </c>
      <c r="D9">
        <v>0</v>
      </c>
      <c r="E9">
        <v>0</v>
      </c>
      <c r="F9">
        <v>0</v>
      </c>
      <c r="G9">
        <v>0</v>
      </c>
      <c r="H9" s="2">
        <v>0</v>
      </c>
    </row>
    <row r="10" spans="1:8" x14ac:dyDescent="0.25">
      <c r="A10" s="1">
        <v>5</v>
      </c>
      <c r="B10">
        <v>0.9</v>
      </c>
      <c r="C10">
        <v>1</v>
      </c>
      <c r="D10">
        <v>0</v>
      </c>
      <c r="E10">
        <v>0</v>
      </c>
      <c r="F10">
        <v>0</v>
      </c>
      <c r="G10">
        <v>0</v>
      </c>
      <c r="H10" s="2">
        <v>0</v>
      </c>
    </row>
    <row r="11" spans="1:8" x14ac:dyDescent="0.25">
      <c r="A11" s="1">
        <v>6</v>
      </c>
      <c r="B11">
        <v>0.9</v>
      </c>
      <c r="C11">
        <v>1</v>
      </c>
      <c r="D11">
        <v>0</v>
      </c>
      <c r="E11">
        <v>0</v>
      </c>
      <c r="F11">
        <v>0</v>
      </c>
      <c r="G11" s="2">
        <v>0</v>
      </c>
      <c r="H11" s="2">
        <v>0</v>
      </c>
    </row>
    <row r="12" spans="1:8" x14ac:dyDescent="0.25">
      <c r="A12" s="1">
        <v>7</v>
      </c>
      <c r="B12">
        <v>0.9</v>
      </c>
      <c r="C12">
        <v>1</v>
      </c>
      <c r="D12">
        <v>0</v>
      </c>
      <c r="E12">
        <v>0</v>
      </c>
      <c r="F12">
        <v>0</v>
      </c>
      <c r="G12">
        <v>0</v>
      </c>
      <c r="H12" s="2">
        <v>0</v>
      </c>
    </row>
    <row r="13" spans="1:8" x14ac:dyDescent="0.25">
      <c r="A13" s="1">
        <v>8</v>
      </c>
      <c r="B13">
        <v>0.9</v>
      </c>
      <c r="C13">
        <v>1</v>
      </c>
      <c r="D13">
        <v>0</v>
      </c>
      <c r="E13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0.9</v>
      </c>
      <c r="C14">
        <v>1</v>
      </c>
      <c r="D14">
        <v>0</v>
      </c>
      <c r="E14">
        <v>0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0.9</v>
      </c>
      <c r="C15">
        <v>1</v>
      </c>
      <c r="D15">
        <v>0</v>
      </c>
      <c r="E15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0.9</v>
      </c>
      <c r="C16">
        <v>1</v>
      </c>
      <c r="D16">
        <v>0</v>
      </c>
      <c r="E16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0.9</v>
      </c>
      <c r="C17">
        <v>1</v>
      </c>
      <c r="D17">
        <v>0</v>
      </c>
      <c r="E17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0.9</v>
      </c>
      <c r="C18">
        <v>1</v>
      </c>
      <c r="D18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0.9</v>
      </c>
      <c r="C19">
        <v>1</v>
      </c>
      <c r="D19">
        <v>0</v>
      </c>
      <c r="E19">
        <v>0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0.9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0.9</v>
      </c>
      <c r="C21">
        <v>1</v>
      </c>
      <c r="D21">
        <v>0</v>
      </c>
      <c r="E21">
        <v>0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0.9</v>
      </c>
      <c r="C22">
        <v>1</v>
      </c>
      <c r="D22">
        <v>0</v>
      </c>
      <c r="E22">
        <v>0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0.9</v>
      </c>
      <c r="C23">
        <v>1</v>
      </c>
      <c r="D23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0.9</v>
      </c>
      <c r="C24">
        <v>1</v>
      </c>
      <c r="D24">
        <v>0</v>
      </c>
      <c r="E24">
        <v>0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0.9</v>
      </c>
      <c r="C25">
        <v>1</v>
      </c>
      <c r="D25">
        <v>0</v>
      </c>
      <c r="E25">
        <v>0</v>
      </c>
      <c r="F25">
        <v>0</v>
      </c>
      <c r="G25">
        <v>0</v>
      </c>
      <c r="H25" s="2">
        <v>0</v>
      </c>
    </row>
    <row r="26" spans="1:8" x14ac:dyDescent="0.25">
      <c r="A26" s="1">
        <v>21</v>
      </c>
      <c r="B26">
        <v>0.9</v>
      </c>
      <c r="C26">
        <v>1</v>
      </c>
      <c r="D26">
        <v>0</v>
      </c>
      <c r="E26">
        <v>0</v>
      </c>
      <c r="F26">
        <v>0</v>
      </c>
      <c r="G26">
        <v>0</v>
      </c>
      <c r="H26" s="2">
        <v>0</v>
      </c>
    </row>
    <row r="27" spans="1:8" x14ac:dyDescent="0.25">
      <c r="A27" s="1">
        <v>22</v>
      </c>
      <c r="B27">
        <v>0.9</v>
      </c>
      <c r="C27">
        <v>1</v>
      </c>
      <c r="D27">
        <v>0</v>
      </c>
      <c r="E27">
        <v>0</v>
      </c>
      <c r="F27">
        <v>0</v>
      </c>
      <c r="G27">
        <v>0</v>
      </c>
      <c r="H27" s="2">
        <v>0</v>
      </c>
    </row>
    <row r="28" spans="1:8" x14ac:dyDescent="0.25">
      <c r="A28" s="1">
        <v>23</v>
      </c>
      <c r="B28">
        <v>0.9</v>
      </c>
      <c r="C28">
        <v>1</v>
      </c>
      <c r="D28">
        <v>0</v>
      </c>
      <c r="E28">
        <v>0</v>
      </c>
      <c r="F28">
        <v>0</v>
      </c>
      <c r="G28">
        <v>0</v>
      </c>
      <c r="H28" s="2">
        <v>0</v>
      </c>
    </row>
    <row r="29" spans="1:8" x14ac:dyDescent="0.25">
      <c r="A29" s="1">
        <v>24</v>
      </c>
      <c r="B29">
        <v>0.9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0.9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30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57031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t="s">
        <v>120</v>
      </c>
      <c r="C1" t="s">
        <v>121</v>
      </c>
    </row>
    <row r="2" spans="1:8" x14ac:dyDescent="0.25">
      <c r="A2" t="s">
        <v>111</v>
      </c>
      <c r="B2">
        <v>2</v>
      </c>
    </row>
    <row r="3" spans="1:8" x14ac:dyDescent="0.25">
      <c r="A3" t="s">
        <v>170</v>
      </c>
      <c r="B3">
        <v>16.829999999999998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113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0.03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0.03</v>
      </c>
      <c r="C7">
        <v>1</v>
      </c>
      <c r="D7">
        <v>0</v>
      </c>
      <c r="E7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0.03</v>
      </c>
      <c r="C8">
        <v>1</v>
      </c>
      <c r="D8">
        <v>0</v>
      </c>
      <c r="E8">
        <v>0</v>
      </c>
      <c r="F8">
        <v>0</v>
      </c>
      <c r="G8" s="2">
        <v>0</v>
      </c>
      <c r="H8" s="2">
        <v>0</v>
      </c>
    </row>
    <row r="9" spans="1:8" x14ac:dyDescent="0.25">
      <c r="A9" s="1">
        <v>4</v>
      </c>
      <c r="B9">
        <v>0.03</v>
      </c>
      <c r="C9">
        <v>1</v>
      </c>
      <c r="D9">
        <v>0</v>
      </c>
      <c r="E9">
        <v>0</v>
      </c>
      <c r="F9">
        <v>0</v>
      </c>
      <c r="G9">
        <v>0</v>
      </c>
      <c r="H9" s="2">
        <v>0</v>
      </c>
    </row>
    <row r="10" spans="1:8" x14ac:dyDescent="0.25">
      <c r="A10" s="1">
        <v>5</v>
      </c>
      <c r="B10">
        <v>0.03</v>
      </c>
      <c r="C10">
        <v>1</v>
      </c>
      <c r="D10">
        <v>0</v>
      </c>
      <c r="E10">
        <v>0</v>
      </c>
      <c r="F10">
        <v>0</v>
      </c>
      <c r="G10">
        <v>0</v>
      </c>
      <c r="H10" s="2">
        <v>0</v>
      </c>
    </row>
    <row r="11" spans="1:8" x14ac:dyDescent="0.25">
      <c r="A11" s="1">
        <v>6</v>
      </c>
      <c r="B11">
        <v>0.03</v>
      </c>
      <c r="C11">
        <v>1</v>
      </c>
      <c r="D11">
        <v>0</v>
      </c>
      <c r="E11">
        <v>0</v>
      </c>
      <c r="F11">
        <v>0</v>
      </c>
      <c r="G11" s="2">
        <v>0</v>
      </c>
      <c r="H11" s="2">
        <v>0</v>
      </c>
    </row>
    <row r="12" spans="1:8" x14ac:dyDescent="0.25">
      <c r="A12" s="1">
        <v>7</v>
      </c>
      <c r="B12">
        <v>0.03</v>
      </c>
      <c r="C12">
        <v>1</v>
      </c>
      <c r="D12">
        <v>0</v>
      </c>
      <c r="E12">
        <v>0</v>
      </c>
      <c r="F12">
        <v>0</v>
      </c>
      <c r="G12">
        <v>0</v>
      </c>
      <c r="H12" s="2">
        <v>0</v>
      </c>
    </row>
    <row r="13" spans="1:8" x14ac:dyDescent="0.25">
      <c r="A13" s="1">
        <v>8</v>
      </c>
      <c r="B13">
        <v>0.03</v>
      </c>
      <c r="C13">
        <v>1</v>
      </c>
      <c r="D13">
        <v>0</v>
      </c>
      <c r="E13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0.03</v>
      </c>
      <c r="C14">
        <v>1</v>
      </c>
      <c r="D14">
        <v>0</v>
      </c>
      <c r="E14">
        <v>0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0.03</v>
      </c>
      <c r="C15">
        <v>1</v>
      </c>
      <c r="D15">
        <v>0</v>
      </c>
      <c r="E15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0.03</v>
      </c>
      <c r="C16">
        <v>1</v>
      </c>
      <c r="D16">
        <v>0</v>
      </c>
      <c r="E16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0.03</v>
      </c>
      <c r="C17">
        <v>1</v>
      </c>
      <c r="D17">
        <v>0</v>
      </c>
      <c r="E17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0.03</v>
      </c>
      <c r="C18">
        <v>1</v>
      </c>
      <c r="D18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0.03</v>
      </c>
      <c r="C19">
        <v>1</v>
      </c>
      <c r="D19">
        <v>0</v>
      </c>
      <c r="E19">
        <v>0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0.03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0.03</v>
      </c>
      <c r="C21">
        <v>1</v>
      </c>
      <c r="D21">
        <v>0</v>
      </c>
      <c r="E21">
        <v>0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0.03</v>
      </c>
      <c r="C22">
        <v>1</v>
      </c>
      <c r="D22">
        <v>0</v>
      </c>
      <c r="E22">
        <v>0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0.03</v>
      </c>
      <c r="C23">
        <v>1</v>
      </c>
      <c r="D23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0.03</v>
      </c>
      <c r="C24">
        <v>1</v>
      </c>
      <c r="D24">
        <v>0</v>
      </c>
      <c r="E24">
        <v>0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0.03</v>
      </c>
      <c r="C25">
        <v>1</v>
      </c>
      <c r="D25">
        <v>0</v>
      </c>
      <c r="E25">
        <v>0</v>
      </c>
      <c r="F25">
        <v>0</v>
      </c>
      <c r="G25">
        <v>0</v>
      </c>
      <c r="H25" s="2">
        <v>0</v>
      </c>
    </row>
    <row r="26" spans="1:8" x14ac:dyDescent="0.25">
      <c r="A26" s="1">
        <v>21</v>
      </c>
      <c r="B26">
        <v>0.03</v>
      </c>
      <c r="C26">
        <v>1</v>
      </c>
      <c r="D26">
        <v>0</v>
      </c>
      <c r="E26">
        <v>0</v>
      </c>
      <c r="F26">
        <v>0</v>
      </c>
      <c r="G26">
        <v>0</v>
      </c>
      <c r="H26" s="2">
        <v>0</v>
      </c>
    </row>
    <row r="27" spans="1:8" x14ac:dyDescent="0.25">
      <c r="A27" s="1">
        <v>22</v>
      </c>
      <c r="B27">
        <v>0.03</v>
      </c>
      <c r="C27">
        <v>1</v>
      </c>
      <c r="D27">
        <v>0</v>
      </c>
      <c r="E27">
        <v>0</v>
      </c>
      <c r="F27">
        <v>0</v>
      </c>
      <c r="G27">
        <v>0</v>
      </c>
      <c r="H27" s="2">
        <v>0</v>
      </c>
    </row>
    <row r="28" spans="1:8" x14ac:dyDescent="0.25">
      <c r="A28" s="1">
        <v>23</v>
      </c>
      <c r="B28">
        <v>0.03</v>
      </c>
      <c r="C28">
        <v>1</v>
      </c>
      <c r="D28">
        <v>0</v>
      </c>
      <c r="E28">
        <v>0</v>
      </c>
      <c r="F28">
        <v>0</v>
      </c>
      <c r="G28">
        <v>0</v>
      </c>
      <c r="H28" s="2">
        <v>0</v>
      </c>
    </row>
    <row r="29" spans="1:8" x14ac:dyDescent="0.25">
      <c r="A29" s="1">
        <v>24</v>
      </c>
      <c r="B29">
        <v>0.03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0.03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30"/>
  <sheetViews>
    <sheetView workbookViewId="0">
      <selection activeCell="A4" sqref="A4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t="s">
        <v>118</v>
      </c>
      <c r="C1" t="s">
        <v>119</v>
      </c>
    </row>
    <row r="2" spans="1:8" x14ac:dyDescent="0.25">
      <c r="A2" t="s">
        <v>111</v>
      </c>
      <c r="B2">
        <v>3</v>
      </c>
    </row>
    <row r="3" spans="1:8" x14ac:dyDescent="0.25">
      <c r="A3" t="s">
        <v>170</v>
      </c>
      <c r="B3">
        <v>496701.2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117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24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24</v>
      </c>
      <c r="C7">
        <v>0</v>
      </c>
      <c r="D7">
        <v>1</v>
      </c>
      <c r="E7">
        <v>1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24</v>
      </c>
      <c r="C8">
        <v>0</v>
      </c>
      <c r="D8">
        <v>1</v>
      </c>
      <c r="E8">
        <v>1</v>
      </c>
      <c r="F8">
        <v>1</v>
      </c>
      <c r="G8" s="2">
        <v>0</v>
      </c>
      <c r="H8" s="2">
        <v>0</v>
      </c>
    </row>
    <row r="9" spans="1:8" x14ac:dyDescent="0.25">
      <c r="A9" s="1">
        <v>4</v>
      </c>
      <c r="B9">
        <v>24</v>
      </c>
      <c r="C9">
        <v>0</v>
      </c>
      <c r="D9">
        <v>1</v>
      </c>
      <c r="E9">
        <v>1</v>
      </c>
      <c r="F9">
        <v>1</v>
      </c>
      <c r="G9">
        <v>1</v>
      </c>
      <c r="H9" s="2">
        <v>0</v>
      </c>
    </row>
    <row r="10" spans="1:8" x14ac:dyDescent="0.25">
      <c r="A10" s="1">
        <v>5</v>
      </c>
      <c r="B10">
        <v>24</v>
      </c>
      <c r="C10">
        <v>0</v>
      </c>
      <c r="D10">
        <v>1</v>
      </c>
      <c r="E10">
        <v>1</v>
      </c>
      <c r="F10">
        <v>1</v>
      </c>
      <c r="G10">
        <v>1</v>
      </c>
      <c r="H10" s="2">
        <v>0</v>
      </c>
    </row>
    <row r="11" spans="1:8" x14ac:dyDescent="0.25">
      <c r="A11" s="1">
        <v>6</v>
      </c>
      <c r="B11">
        <v>24</v>
      </c>
      <c r="C11">
        <v>0</v>
      </c>
      <c r="D11">
        <v>1</v>
      </c>
      <c r="E11">
        <v>1</v>
      </c>
      <c r="F11">
        <v>1</v>
      </c>
      <c r="G11" s="2">
        <v>0</v>
      </c>
      <c r="H11" s="2">
        <v>0</v>
      </c>
    </row>
    <row r="12" spans="1:8" x14ac:dyDescent="0.25">
      <c r="A12" s="1">
        <v>7</v>
      </c>
      <c r="B12">
        <v>24</v>
      </c>
      <c r="C12">
        <v>0</v>
      </c>
      <c r="D12">
        <v>1</v>
      </c>
      <c r="E12">
        <v>1</v>
      </c>
      <c r="F12">
        <v>1</v>
      </c>
      <c r="G12">
        <v>1</v>
      </c>
      <c r="H12" s="2">
        <v>0</v>
      </c>
    </row>
    <row r="13" spans="1:8" x14ac:dyDescent="0.25">
      <c r="A13" s="1">
        <v>8</v>
      </c>
      <c r="B13">
        <v>24</v>
      </c>
      <c r="C13">
        <v>0</v>
      </c>
      <c r="D13">
        <v>1</v>
      </c>
      <c r="E13">
        <v>1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24</v>
      </c>
      <c r="C14">
        <v>0</v>
      </c>
      <c r="D14">
        <v>1</v>
      </c>
      <c r="E14">
        <v>1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24</v>
      </c>
      <c r="C15">
        <v>0</v>
      </c>
      <c r="D15">
        <v>1</v>
      </c>
      <c r="E15">
        <v>1</v>
      </c>
      <c r="F15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24</v>
      </c>
      <c r="C16">
        <v>0</v>
      </c>
      <c r="D16">
        <v>1</v>
      </c>
      <c r="E16">
        <v>1</v>
      </c>
      <c r="F16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24</v>
      </c>
      <c r="C17">
        <v>0</v>
      </c>
      <c r="D17">
        <v>1</v>
      </c>
      <c r="E17">
        <v>1</v>
      </c>
      <c r="F17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24</v>
      </c>
      <c r="C18">
        <v>0</v>
      </c>
      <c r="D18">
        <v>1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24</v>
      </c>
      <c r="C19">
        <v>0</v>
      </c>
      <c r="D19">
        <v>1</v>
      </c>
      <c r="E19">
        <v>1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24</v>
      </c>
      <c r="C20">
        <v>0</v>
      </c>
      <c r="D20">
        <v>1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24</v>
      </c>
      <c r="C21">
        <v>0</v>
      </c>
      <c r="D21">
        <v>1</v>
      </c>
      <c r="E21">
        <v>1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24</v>
      </c>
      <c r="C22">
        <v>0</v>
      </c>
      <c r="D22">
        <v>1</v>
      </c>
      <c r="E22">
        <v>1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24</v>
      </c>
      <c r="C23">
        <v>0</v>
      </c>
      <c r="D23">
        <v>1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24</v>
      </c>
      <c r="C24">
        <v>0</v>
      </c>
      <c r="D24">
        <v>1</v>
      </c>
      <c r="E24">
        <v>1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24</v>
      </c>
      <c r="C25">
        <v>0</v>
      </c>
      <c r="D25">
        <v>1</v>
      </c>
      <c r="E25">
        <v>1</v>
      </c>
      <c r="F25">
        <v>1</v>
      </c>
      <c r="G25">
        <v>1</v>
      </c>
      <c r="H25" s="2">
        <v>0</v>
      </c>
    </row>
    <row r="26" spans="1:8" x14ac:dyDescent="0.25">
      <c r="A26" s="1">
        <v>21</v>
      </c>
      <c r="B26">
        <v>24</v>
      </c>
      <c r="C26">
        <v>0</v>
      </c>
      <c r="D26">
        <v>1</v>
      </c>
      <c r="E26">
        <v>1</v>
      </c>
      <c r="F26">
        <v>1</v>
      </c>
      <c r="G26">
        <v>1</v>
      </c>
      <c r="H26" s="2">
        <v>0</v>
      </c>
    </row>
    <row r="27" spans="1:8" x14ac:dyDescent="0.25">
      <c r="A27" s="1">
        <v>22</v>
      </c>
      <c r="B27">
        <v>24</v>
      </c>
      <c r="C27">
        <v>0</v>
      </c>
      <c r="D27">
        <v>1</v>
      </c>
      <c r="E27">
        <v>1</v>
      </c>
      <c r="F27">
        <v>1</v>
      </c>
      <c r="G27">
        <v>1</v>
      </c>
      <c r="H27" s="2">
        <v>0</v>
      </c>
    </row>
    <row r="28" spans="1:8" x14ac:dyDescent="0.25">
      <c r="A28" s="1">
        <v>23</v>
      </c>
      <c r="B28">
        <v>24</v>
      </c>
      <c r="C28">
        <v>0</v>
      </c>
      <c r="D28">
        <v>1</v>
      </c>
      <c r="E28">
        <v>1</v>
      </c>
      <c r="F28">
        <v>1</v>
      </c>
      <c r="G28">
        <v>1</v>
      </c>
      <c r="H28" s="2">
        <v>0</v>
      </c>
    </row>
    <row r="29" spans="1:8" x14ac:dyDescent="0.25">
      <c r="A29" s="1">
        <v>24</v>
      </c>
      <c r="B29">
        <v>24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>
        <v>25</v>
      </c>
      <c r="B30">
        <v>24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5"/>
  <sheetViews>
    <sheetView topLeftCell="A13" zoomScale="75" zoomScaleNormal="75" workbookViewId="0">
      <selection activeCell="W44" sqref="W44:AA44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27" x14ac:dyDescent="0.25">
      <c r="A1" t="s">
        <v>0</v>
      </c>
      <c r="B1" t="s">
        <v>55</v>
      </c>
      <c r="C1" t="s">
        <v>56</v>
      </c>
    </row>
    <row r="2" spans="1:27" x14ac:dyDescent="0.25">
      <c r="A2" t="s">
        <v>2</v>
      </c>
      <c r="B2">
        <v>5</v>
      </c>
    </row>
    <row r="3" spans="1:27" x14ac:dyDescent="0.25">
      <c r="A3" t="s">
        <v>3</v>
      </c>
      <c r="B3">
        <v>1110</v>
      </c>
    </row>
    <row r="4" spans="1:27" x14ac:dyDescent="0.25">
      <c r="C4" t="s">
        <v>4</v>
      </c>
      <c r="J4" t="s">
        <v>5</v>
      </c>
      <c r="W4" t="s">
        <v>6</v>
      </c>
    </row>
    <row r="5" spans="1:27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</row>
    <row r="6" spans="1:27" x14ac:dyDescent="0.25">
      <c r="A6" s="1">
        <v>1</v>
      </c>
      <c r="B6">
        <v>9.0616766955645776E-3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10.058461132076681</v>
      </c>
      <c r="J6">
        <f>($H6*J$37)</f>
        <v>1.2313716635696255</v>
      </c>
      <c r="K6">
        <f t="shared" ref="K6:N21" si="0">($H6*K$37)</f>
        <v>2.7257922631925964</v>
      </c>
      <c r="L6">
        <f t="shared" si="0"/>
        <v>2.6980276898554734</v>
      </c>
      <c r="M6">
        <f t="shared" si="0"/>
        <v>2.035048044879574</v>
      </c>
      <c r="N6">
        <f t="shared" si="0"/>
        <v>1.3682214705794111</v>
      </c>
      <c r="V6" s="1">
        <v>1</v>
      </c>
      <c r="W6">
        <f>ROUND(((J6/J$34)*1000000),0)</f>
        <v>36270</v>
      </c>
      <c r="X6">
        <f t="shared" ref="X6:AA21" si="1">ROUND(((K6/K$34)*1000000),0)</f>
        <v>21999</v>
      </c>
      <c r="Y6">
        <f t="shared" si="1"/>
        <v>13343</v>
      </c>
      <c r="Z6">
        <f t="shared" si="1"/>
        <v>8093</v>
      </c>
      <c r="AA6">
        <f t="shared" si="1"/>
        <v>4909</v>
      </c>
    </row>
    <row r="7" spans="1:27" x14ac:dyDescent="0.25">
      <c r="A7" s="1">
        <v>2</v>
      </c>
      <c r="B7">
        <v>1.8123353391129155E-2</v>
      </c>
      <c r="C7">
        <v>0.1</v>
      </c>
      <c r="D7">
        <v>0.9</v>
      </c>
      <c r="E7" s="2">
        <v>0</v>
      </c>
      <c r="F7" s="2">
        <v>0</v>
      </c>
      <c r="G7" s="2">
        <v>0</v>
      </c>
      <c r="H7">
        <f t="shared" ref="H7:H30" si="2">(B7*$B$3)</f>
        <v>20.116922264153363</v>
      </c>
      <c r="J7">
        <f t="shared" ref="J7:N30" si="3">($H7*J$37)</f>
        <v>2.4627433271392509</v>
      </c>
      <c r="K7">
        <f t="shared" si="0"/>
        <v>5.4515845263851928</v>
      </c>
      <c r="L7">
        <f t="shared" si="0"/>
        <v>5.3960553797109467</v>
      </c>
      <c r="M7">
        <f t="shared" si="0"/>
        <v>4.0700960897591481</v>
      </c>
      <c r="N7">
        <f t="shared" si="0"/>
        <v>2.7364429411588223</v>
      </c>
      <c r="V7" s="1">
        <v>2</v>
      </c>
      <c r="W7">
        <f t="shared" ref="W7:AA30" si="4">ROUND(((J7/J$34)*1000000),0)</f>
        <v>72539</v>
      </c>
      <c r="X7">
        <f t="shared" si="1"/>
        <v>43997</v>
      </c>
      <c r="Y7">
        <f t="shared" si="1"/>
        <v>26686</v>
      </c>
      <c r="Z7">
        <f t="shared" si="1"/>
        <v>16186</v>
      </c>
      <c r="AA7">
        <f t="shared" si="1"/>
        <v>9817</v>
      </c>
    </row>
    <row r="8" spans="1:27" x14ac:dyDescent="0.25">
      <c r="A8" s="1">
        <v>3</v>
      </c>
      <c r="B8">
        <v>3.352602729162496E-2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37.213890293703706</v>
      </c>
      <c r="J8">
        <f t="shared" si="3"/>
        <v>4.5557793977769805</v>
      </c>
      <c r="K8">
        <f t="shared" si="0"/>
        <v>10.084776678451284</v>
      </c>
      <c r="L8">
        <f t="shared" si="0"/>
        <v>9.9820544257476165</v>
      </c>
      <c r="M8">
        <f t="shared" si="0"/>
        <v>7.5291889773330523</v>
      </c>
      <c r="N8">
        <f t="shared" si="0"/>
        <v>5.0620908143947663</v>
      </c>
      <c r="V8" s="1">
        <v>3</v>
      </c>
      <c r="W8">
        <f t="shared" si="4"/>
        <v>134189</v>
      </c>
      <c r="X8">
        <f t="shared" si="1"/>
        <v>81390</v>
      </c>
      <c r="Y8">
        <f t="shared" si="1"/>
        <v>49365</v>
      </c>
      <c r="Z8">
        <f t="shared" si="1"/>
        <v>29942</v>
      </c>
      <c r="AA8">
        <f t="shared" si="1"/>
        <v>18160</v>
      </c>
    </row>
    <row r="9" spans="1:27" x14ac:dyDescent="0.25">
      <c r="A9" s="1">
        <v>4</v>
      </c>
      <c r="B9">
        <v>4.5162723355964565E-2</v>
      </c>
      <c r="C9">
        <v>0</v>
      </c>
      <c r="D9">
        <v>0</v>
      </c>
      <c r="E9">
        <v>0.1</v>
      </c>
      <c r="F9">
        <v>0.9</v>
      </c>
      <c r="G9" s="2">
        <v>0</v>
      </c>
      <c r="H9">
        <f t="shared" si="2"/>
        <v>50.130622925120669</v>
      </c>
      <c r="J9">
        <f t="shared" si="3"/>
        <v>6.1370648786652628</v>
      </c>
      <c r="K9">
        <f t="shared" si="0"/>
        <v>13.585146109731728</v>
      </c>
      <c r="L9">
        <f t="shared" si="0"/>
        <v>13.446769539164535</v>
      </c>
      <c r="M9">
        <f t="shared" si="0"/>
        <v>10.142528248881264</v>
      </c>
      <c r="N9">
        <f t="shared" si="0"/>
        <v>6.8191141486778708</v>
      </c>
      <c r="V9" s="1">
        <v>4</v>
      </c>
      <c r="W9">
        <f t="shared" si="4"/>
        <v>180765</v>
      </c>
      <c r="X9">
        <f t="shared" si="1"/>
        <v>109640</v>
      </c>
      <c r="Y9">
        <f t="shared" si="1"/>
        <v>66500</v>
      </c>
      <c r="Z9">
        <f t="shared" si="1"/>
        <v>40334</v>
      </c>
      <c r="AA9">
        <f t="shared" si="1"/>
        <v>24464</v>
      </c>
    </row>
    <row r="10" spans="1:27" x14ac:dyDescent="0.25">
      <c r="A10" s="1">
        <v>5</v>
      </c>
      <c r="B10">
        <v>4.5733371871393091E-2</v>
      </c>
      <c r="C10">
        <v>0</v>
      </c>
      <c r="D10">
        <v>0</v>
      </c>
      <c r="E10">
        <v>0.1</v>
      </c>
      <c r="F10">
        <v>0.9</v>
      </c>
      <c r="G10" s="2">
        <v>0</v>
      </c>
      <c r="H10">
        <f t="shared" si="2"/>
        <v>50.764042777246331</v>
      </c>
      <c r="J10">
        <f t="shared" si="3"/>
        <v>6.2146090722360503</v>
      </c>
      <c r="K10">
        <f t="shared" si="0"/>
        <v>13.75679969665773</v>
      </c>
      <c r="L10">
        <f t="shared" si="0"/>
        <v>13.61667468448435</v>
      </c>
      <c r="M10">
        <f t="shared" si="0"/>
        <v>10.270683024719236</v>
      </c>
      <c r="N10">
        <f t="shared" si="0"/>
        <v>6.9052762991489578</v>
      </c>
      <c r="V10" s="1">
        <v>5</v>
      </c>
      <c r="W10">
        <f t="shared" si="4"/>
        <v>183049</v>
      </c>
      <c r="X10">
        <f t="shared" si="1"/>
        <v>111025</v>
      </c>
      <c r="Y10">
        <f t="shared" si="1"/>
        <v>67340</v>
      </c>
      <c r="Z10">
        <f t="shared" si="1"/>
        <v>40844</v>
      </c>
      <c r="AA10">
        <f t="shared" si="1"/>
        <v>24773</v>
      </c>
    </row>
    <row r="11" spans="1:27" x14ac:dyDescent="0.25">
      <c r="A11" s="1">
        <v>6</v>
      </c>
      <c r="B11">
        <v>2.496187062899197E-2</v>
      </c>
      <c r="C11">
        <v>0</v>
      </c>
      <c r="D11">
        <v>0.1</v>
      </c>
      <c r="E11">
        <v>0.9</v>
      </c>
      <c r="F11" s="2">
        <v>0</v>
      </c>
      <c r="G11" s="2">
        <v>0</v>
      </c>
      <c r="H11">
        <f t="shared" si="2"/>
        <v>27.707676398181086</v>
      </c>
      <c r="J11">
        <f t="shared" si="3"/>
        <v>3.3920146563247648</v>
      </c>
      <c r="K11">
        <f t="shared" si="0"/>
        <v>7.5086406325470438</v>
      </c>
      <c r="L11">
        <f t="shared" si="0"/>
        <v>7.4321585739839016</v>
      </c>
      <c r="M11">
        <f t="shared" si="0"/>
        <v>5.6058727017850218</v>
      </c>
      <c r="N11">
        <f t="shared" si="0"/>
        <v>3.7689898335403491</v>
      </c>
      <c r="V11" s="1">
        <v>6</v>
      </c>
      <c r="W11">
        <f t="shared" si="4"/>
        <v>99911</v>
      </c>
      <c r="X11">
        <f t="shared" si="1"/>
        <v>60599</v>
      </c>
      <c r="Y11">
        <f t="shared" si="1"/>
        <v>36755</v>
      </c>
      <c r="Z11">
        <f t="shared" si="1"/>
        <v>22293</v>
      </c>
      <c r="AA11">
        <f t="shared" si="1"/>
        <v>13521</v>
      </c>
    </row>
    <row r="12" spans="1:27" x14ac:dyDescent="0.25">
      <c r="A12" s="1">
        <v>7</v>
      </c>
      <c r="B12">
        <v>6.3025351696128357E-2</v>
      </c>
      <c r="C12">
        <v>0</v>
      </c>
      <c r="D12">
        <v>0</v>
      </c>
      <c r="E12">
        <v>0.1</v>
      </c>
      <c r="F12">
        <v>0.9</v>
      </c>
      <c r="G12" s="2">
        <v>0</v>
      </c>
      <c r="H12">
        <f t="shared" si="2"/>
        <v>69.958140382702481</v>
      </c>
      <c r="J12">
        <f t="shared" si="3"/>
        <v>8.5643788420645066</v>
      </c>
      <c r="K12">
        <f t="shared" si="0"/>
        <v>18.958303392393944</v>
      </c>
      <c r="L12">
        <f t="shared" si="0"/>
        <v>18.765196525082992</v>
      </c>
      <c r="M12">
        <f t="shared" si="0"/>
        <v>14.154071377301825</v>
      </c>
      <c r="N12">
        <f t="shared" si="0"/>
        <v>9.5161902458592067</v>
      </c>
      <c r="V12" s="1">
        <v>7</v>
      </c>
      <c r="W12">
        <f t="shared" si="4"/>
        <v>252261</v>
      </c>
      <c r="X12">
        <f t="shared" si="1"/>
        <v>153004</v>
      </c>
      <c r="Y12">
        <f t="shared" si="1"/>
        <v>92802</v>
      </c>
      <c r="Z12">
        <f t="shared" si="1"/>
        <v>56287</v>
      </c>
      <c r="AA12">
        <f t="shared" si="1"/>
        <v>34140</v>
      </c>
    </row>
    <row r="13" spans="1:27" x14ac:dyDescent="0.25">
      <c r="A13" s="1">
        <v>8</v>
      </c>
      <c r="B13">
        <v>4.5308383477822886E-2</v>
      </c>
      <c r="C13">
        <v>0.1</v>
      </c>
      <c r="D13">
        <v>0.9</v>
      </c>
      <c r="E13" s="2">
        <v>0</v>
      </c>
      <c r="F13" s="2">
        <v>0</v>
      </c>
      <c r="G13" s="2">
        <v>0</v>
      </c>
      <c r="H13">
        <f t="shared" si="2"/>
        <v>50.292305660383406</v>
      </c>
      <c r="J13">
        <f t="shared" si="3"/>
        <v>6.1568583178481271</v>
      </c>
      <c r="K13">
        <f t="shared" si="0"/>
        <v>13.628961315962982</v>
      </c>
      <c r="L13">
        <f t="shared" si="0"/>
        <v>13.490138449277365</v>
      </c>
      <c r="M13">
        <f t="shared" si="0"/>
        <v>10.17524022439787</v>
      </c>
      <c r="N13">
        <f t="shared" si="0"/>
        <v>6.8411073528970547</v>
      </c>
      <c r="V13" s="1">
        <v>8</v>
      </c>
      <c r="W13">
        <f t="shared" si="4"/>
        <v>181348</v>
      </c>
      <c r="X13">
        <f t="shared" si="1"/>
        <v>109993</v>
      </c>
      <c r="Y13">
        <f t="shared" si="1"/>
        <v>66714</v>
      </c>
      <c r="Z13">
        <f t="shared" si="1"/>
        <v>40464</v>
      </c>
      <c r="AA13">
        <f t="shared" si="1"/>
        <v>24543</v>
      </c>
    </row>
    <row r="14" spans="1:27" x14ac:dyDescent="0.25">
      <c r="A14" s="1">
        <v>9</v>
      </c>
      <c r="B14">
        <v>3.2105940610112904E-2</v>
      </c>
      <c r="C14">
        <v>0.1</v>
      </c>
      <c r="D14">
        <v>0.9</v>
      </c>
      <c r="E14" s="2">
        <v>0</v>
      </c>
      <c r="F14" s="2">
        <v>0</v>
      </c>
      <c r="G14" s="2">
        <v>0</v>
      </c>
      <c r="H14">
        <f t="shared" si="2"/>
        <v>35.637594077225323</v>
      </c>
      <c r="J14">
        <f t="shared" si="3"/>
        <v>4.3628068874817849</v>
      </c>
      <c r="K14">
        <f t="shared" si="0"/>
        <v>9.6576083497221124</v>
      </c>
      <c r="L14">
        <f t="shared" si="0"/>
        <v>9.5592371792892585</v>
      </c>
      <c r="M14">
        <f t="shared" si="0"/>
        <v>7.2102695629839202</v>
      </c>
      <c r="N14">
        <f t="shared" si="0"/>
        <v>4.8476720977482435</v>
      </c>
      <c r="V14" s="1">
        <v>9</v>
      </c>
      <c r="W14">
        <f t="shared" si="4"/>
        <v>128505</v>
      </c>
      <c r="X14">
        <f t="shared" si="1"/>
        <v>77942</v>
      </c>
      <c r="Y14">
        <f t="shared" si="1"/>
        <v>47274</v>
      </c>
      <c r="Z14">
        <f t="shared" si="1"/>
        <v>28673</v>
      </c>
      <c r="AA14">
        <f t="shared" si="1"/>
        <v>17391</v>
      </c>
    </row>
    <row r="15" spans="1:27" x14ac:dyDescent="0.25">
      <c r="A15" s="1">
        <v>10</v>
      </c>
      <c r="B15">
        <v>0.12040297182066562</v>
      </c>
      <c r="C15">
        <v>0</v>
      </c>
      <c r="D15">
        <v>0.1</v>
      </c>
      <c r="E15">
        <v>0.9</v>
      </c>
      <c r="F15" s="2">
        <v>0</v>
      </c>
      <c r="G15" s="2">
        <v>0</v>
      </c>
      <c r="H15">
        <f t="shared" si="2"/>
        <v>133.64729872093884</v>
      </c>
      <c r="J15">
        <f t="shared" si="3"/>
        <v>16.361299645804955</v>
      </c>
      <c r="K15">
        <f t="shared" si="0"/>
        <v>36.217744251988989</v>
      </c>
      <c r="L15">
        <f t="shared" si="0"/>
        <v>35.848834915071379</v>
      </c>
      <c r="M15">
        <f t="shared" si="0"/>
        <v>27.039789724706125</v>
      </c>
      <c r="N15">
        <f t="shared" si="0"/>
        <v>18.179630183367369</v>
      </c>
      <c r="V15" s="1">
        <v>10</v>
      </c>
      <c r="W15">
        <f t="shared" si="4"/>
        <v>481916</v>
      </c>
      <c r="X15">
        <f t="shared" si="1"/>
        <v>292297</v>
      </c>
      <c r="Y15">
        <f t="shared" si="1"/>
        <v>177287</v>
      </c>
      <c r="Z15">
        <f t="shared" si="1"/>
        <v>107530</v>
      </c>
      <c r="AA15">
        <f t="shared" si="1"/>
        <v>65220</v>
      </c>
    </row>
    <row r="16" spans="1:27" x14ac:dyDescent="0.25">
      <c r="A16" s="1">
        <v>11</v>
      </c>
      <c r="B16">
        <v>3.838083719678153E-2</v>
      </c>
      <c r="C16">
        <v>0</v>
      </c>
      <c r="D16">
        <v>0.1</v>
      </c>
      <c r="E16">
        <v>0.9</v>
      </c>
      <c r="F16" s="2">
        <v>0</v>
      </c>
      <c r="G16" s="2">
        <v>0</v>
      </c>
      <c r="H16">
        <f t="shared" si="2"/>
        <v>42.602729288427497</v>
      </c>
      <c r="J16">
        <f t="shared" si="3"/>
        <v>5.2154890243798615</v>
      </c>
      <c r="K16">
        <f t="shared" si="0"/>
        <v>11.545124881474663</v>
      </c>
      <c r="L16">
        <f t="shared" si="0"/>
        <v>11.427527707696457</v>
      </c>
      <c r="M16">
        <f t="shared" si="0"/>
        <v>8.6194696988453003</v>
      </c>
      <c r="N16">
        <f t="shared" si="0"/>
        <v>5.7951179760312099</v>
      </c>
      <c r="V16" s="1">
        <v>11</v>
      </c>
      <c r="W16">
        <f t="shared" si="4"/>
        <v>153620</v>
      </c>
      <c r="X16">
        <f t="shared" si="1"/>
        <v>93175</v>
      </c>
      <c r="Y16">
        <f t="shared" si="1"/>
        <v>56514</v>
      </c>
      <c r="Z16">
        <f t="shared" si="1"/>
        <v>34277</v>
      </c>
      <c r="AA16">
        <f t="shared" si="1"/>
        <v>20790</v>
      </c>
    </row>
    <row r="17" spans="1:27" x14ac:dyDescent="0.25">
      <c r="A17" s="1">
        <v>12</v>
      </c>
      <c r="B17">
        <v>1.1390214228395302E-2</v>
      </c>
      <c r="C17">
        <v>0</v>
      </c>
      <c r="D17">
        <v>0.1</v>
      </c>
      <c r="E17">
        <v>0.9</v>
      </c>
      <c r="F17" s="2">
        <v>0</v>
      </c>
      <c r="G17" s="2">
        <v>0</v>
      </c>
      <c r="H17">
        <f t="shared" si="2"/>
        <v>12.643137793518784</v>
      </c>
      <c r="J17">
        <f t="shared" si="3"/>
        <v>1.547791596857417</v>
      </c>
      <c r="K17">
        <f t="shared" si="0"/>
        <v>3.4262266093716303</v>
      </c>
      <c r="L17">
        <f t="shared" si="0"/>
        <v>3.3913275008628685</v>
      </c>
      <c r="M17">
        <f t="shared" si="0"/>
        <v>2.5579850148042809</v>
      </c>
      <c r="N17">
        <f t="shared" si="0"/>
        <v>1.7198070716225862</v>
      </c>
      <c r="V17" s="1">
        <v>12</v>
      </c>
      <c r="W17">
        <f t="shared" si="4"/>
        <v>45590</v>
      </c>
      <c r="X17">
        <f t="shared" si="1"/>
        <v>27652</v>
      </c>
      <c r="Y17">
        <f t="shared" si="1"/>
        <v>16771</v>
      </c>
      <c r="Z17">
        <f t="shared" si="1"/>
        <v>10172</v>
      </c>
      <c r="AA17">
        <f t="shared" si="1"/>
        <v>6170</v>
      </c>
    </row>
    <row r="18" spans="1:27" x14ac:dyDescent="0.25">
      <c r="A18" s="1">
        <v>13</v>
      </c>
      <c r="B18">
        <v>9.0616766955645776E-3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10.058461132076681</v>
      </c>
      <c r="J18">
        <f t="shared" si="3"/>
        <v>1.2313716635696255</v>
      </c>
      <c r="K18">
        <f t="shared" si="0"/>
        <v>2.7257922631925964</v>
      </c>
      <c r="L18">
        <f t="shared" si="0"/>
        <v>2.6980276898554734</v>
      </c>
      <c r="M18">
        <f t="shared" si="0"/>
        <v>2.035048044879574</v>
      </c>
      <c r="N18">
        <f t="shared" si="0"/>
        <v>1.3682214705794111</v>
      </c>
      <c r="V18" s="1">
        <v>13</v>
      </c>
      <c r="W18">
        <f t="shared" si="4"/>
        <v>36270</v>
      </c>
      <c r="X18">
        <f t="shared" si="1"/>
        <v>21999</v>
      </c>
      <c r="Y18">
        <f t="shared" si="1"/>
        <v>13343</v>
      </c>
      <c r="Z18">
        <f t="shared" si="1"/>
        <v>8093</v>
      </c>
      <c r="AA18">
        <f t="shared" si="1"/>
        <v>4909</v>
      </c>
    </row>
    <row r="19" spans="1:27" x14ac:dyDescent="0.25">
      <c r="A19" s="1">
        <v>14</v>
      </c>
      <c r="B19">
        <v>1.6145243270716909E-3</v>
      </c>
      <c r="C19">
        <v>0.1</v>
      </c>
      <c r="D19">
        <v>0.9</v>
      </c>
      <c r="E19" s="2">
        <v>0</v>
      </c>
      <c r="F19" s="2">
        <v>0</v>
      </c>
      <c r="G19" s="2">
        <v>0</v>
      </c>
      <c r="H19">
        <f t="shared" si="2"/>
        <v>1.7921220030495768</v>
      </c>
      <c r="J19">
        <f t="shared" si="3"/>
        <v>0.21939422176394838</v>
      </c>
      <c r="K19">
        <f t="shared" si="0"/>
        <v>0.4856560289358301</v>
      </c>
      <c r="L19">
        <f t="shared" si="0"/>
        <v>0.4807091983889521</v>
      </c>
      <c r="M19">
        <f t="shared" si="0"/>
        <v>0.36258572067859973</v>
      </c>
      <c r="N19">
        <f t="shared" si="0"/>
        <v>0.24377683328224631</v>
      </c>
      <c r="V19" s="1">
        <v>14</v>
      </c>
      <c r="W19">
        <f t="shared" si="4"/>
        <v>6462</v>
      </c>
      <c r="X19">
        <f t="shared" si="1"/>
        <v>3920</v>
      </c>
      <c r="Y19">
        <f t="shared" si="1"/>
        <v>2377</v>
      </c>
      <c r="Z19">
        <f t="shared" si="1"/>
        <v>1442</v>
      </c>
      <c r="AA19">
        <f t="shared" si="1"/>
        <v>875</v>
      </c>
    </row>
    <row r="20" spans="1:27" x14ac:dyDescent="0.25">
      <c r="A20" s="1">
        <v>15</v>
      </c>
      <c r="B20">
        <v>1.8123353391129155E-3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2.0116922264153363</v>
      </c>
      <c r="J20">
        <f t="shared" si="3"/>
        <v>0.24627433271392507</v>
      </c>
      <c r="K20">
        <f t="shared" si="0"/>
        <v>0.54515845263851925</v>
      </c>
      <c r="L20">
        <f t="shared" si="0"/>
        <v>0.53960553797109467</v>
      </c>
      <c r="M20">
        <f t="shared" si="0"/>
        <v>0.40700960897591482</v>
      </c>
      <c r="N20">
        <f t="shared" si="0"/>
        <v>0.2736442941158822</v>
      </c>
      <c r="V20" s="1">
        <v>15</v>
      </c>
      <c r="W20">
        <f t="shared" si="4"/>
        <v>7254</v>
      </c>
      <c r="X20">
        <f t="shared" si="1"/>
        <v>4400</v>
      </c>
      <c r="Y20">
        <f t="shared" si="1"/>
        <v>2669</v>
      </c>
      <c r="Z20">
        <f t="shared" si="1"/>
        <v>1619</v>
      </c>
      <c r="AA20">
        <f t="shared" si="1"/>
        <v>982</v>
      </c>
    </row>
    <row r="21" spans="1:27" x14ac:dyDescent="0.25">
      <c r="A21" s="1">
        <v>16</v>
      </c>
      <c r="B21">
        <v>4.5308383477822888E-3</v>
      </c>
      <c r="C21">
        <v>0.1</v>
      </c>
      <c r="D21">
        <v>0.9</v>
      </c>
      <c r="E21" s="2">
        <v>0</v>
      </c>
      <c r="F21" s="2">
        <v>0</v>
      </c>
      <c r="G21" s="2">
        <v>0</v>
      </c>
      <c r="H21">
        <f t="shared" si="2"/>
        <v>5.0292305660383407</v>
      </c>
      <c r="J21">
        <f t="shared" si="3"/>
        <v>0.61568583178481273</v>
      </c>
      <c r="K21">
        <f t="shared" si="0"/>
        <v>1.3628961315962982</v>
      </c>
      <c r="L21">
        <f t="shared" si="0"/>
        <v>1.3490138449277367</v>
      </c>
      <c r="M21">
        <f t="shared" si="0"/>
        <v>1.017524022439787</v>
      </c>
      <c r="N21">
        <f t="shared" si="0"/>
        <v>0.68411073528970556</v>
      </c>
      <c r="V21" s="1">
        <v>16</v>
      </c>
      <c r="W21">
        <f t="shared" si="4"/>
        <v>18135</v>
      </c>
      <c r="X21">
        <f t="shared" si="1"/>
        <v>10999</v>
      </c>
      <c r="Y21">
        <f t="shared" si="1"/>
        <v>6671</v>
      </c>
      <c r="Z21">
        <f t="shared" si="1"/>
        <v>4046</v>
      </c>
      <c r="AA21">
        <f t="shared" si="1"/>
        <v>2454</v>
      </c>
    </row>
    <row r="22" spans="1:27" x14ac:dyDescent="0.25">
      <c r="A22" s="1">
        <v>17</v>
      </c>
      <c r="B22">
        <v>2.9019742650889822E-2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32.211914342487702</v>
      </c>
      <c r="J22">
        <f t="shared" si="3"/>
        <v>3.9434301161814114</v>
      </c>
      <c r="K22">
        <f t="shared" si="3"/>
        <v>8.729266410084314</v>
      </c>
      <c r="L22">
        <f t="shared" si="3"/>
        <v>8.6403512125856601</v>
      </c>
      <c r="M22">
        <f t="shared" si="3"/>
        <v>6.5171791632676719</v>
      </c>
      <c r="N22">
        <f t="shared" si="3"/>
        <v>4.3816874403686414</v>
      </c>
      <c r="V22" s="1">
        <v>17</v>
      </c>
      <c r="W22">
        <f t="shared" si="4"/>
        <v>116152</v>
      </c>
      <c r="X22">
        <f t="shared" si="4"/>
        <v>70450</v>
      </c>
      <c r="Y22">
        <f t="shared" si="4"/>
        <v>42730</v>
      </c>
      <c r="Z22">
        <f t="shared" si="4"/>
        <v>25917</v>
      </c>
      <c r="AA22">
        <f t="shared" si="4"/>
        <v>15720</v>
      </c>
    </row>
    <row r="23" spans="1:27" x14ac:dyDescent="0.25">
      <c r="A23" s="1">
        <v>18</v>
      </c>
      <c r="B23">
        <v>1.3592515043346865E-2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15.087691698115021</v>
      </c>
      <c r="J23">
        <f t="shared" si="3"/>
        <v>1.8470574953544379</v>
      </c>
      <c r="K23">
        <f t="shared" si="3"/>
        <v>4.0886883947888943</v>
      </c>
      <c r="L23">
        <f t="shared" si="3"/>
        <v>4.0470415347832098</v>
      </c>
      <c r="M23">
        <f t="shared" si="3"/>
        <v>3.0525720673193608</v>
      </c>
      <c r="N23">
        <f t="shared" si="3"/>
        <v>2.0523322058691162</v>
      </c>
      <c r="V23" s="1">
        <v>18</v>
      </c>
      <c r="W23">
        <f t="shared" si="4"/>
        <v>54404</v>
      </c>
      <c r="X23">
        <f t="shared" si="4"/>
        <v>32998</v>
      </c>
      <c r="Y23">
        <f t="shared" si="4"/>
        <v>20014</v>
      </c>
      <c r="Z23">
        <f t="shared" si="4"/>
        <v>12139</v>
      </c>
      <c r="AA23">
        <f t="shared" si="4"/>
        <v>7363</v>
      </c>
    </row>
    <row r="24" spans="1:27" x14ac:dyDescent="0.25">
      <c r="A24" s="1">
        <v>19</v>
      </c>
      <c r="B24">
        <v>9.0616766955645776E-3</v>
      </c>
      <c r="C24">
        <v>0.1</v>
      </c>
      <c r="D24">
        <v>0.9</v>
      </c>
      <c r="E24" s="2">
        <v>0</v>
      </c>
      <c r="F24" s="2">
        <v>0</v>
      </c>
      <c r="G24" s="2">
        <v>0</v>
      </c>
      <c r="H24">
        <f t="shared" si="2"/>
        <v>10.058461132076681</v>
      </c>
      <c r="J24">
        <f t="shared" si="3"/>
        <v>1.2313716635696255</v>
      </c>
      <c r="K24">
        <f t="shared" si="3"/>
        <v>2.7257922631925964</v>
      </c>
      <c r="L24">
        <f t="shared" si="3"/>
        <v>2.6980276898554734</v>
      </c>
      <c r="M24">
        <f t="shared" si="3"/>
        <v>2.035048044879574</v>
      </c>
      <c r="N24">
        <f t="shared" si="3"/>
        <v>1.3682214705794111</v>
      </c>
      <c r="V24" s="1">
        <v>19</v>
      </c>
      <c r="W24">
        <f t="shared" si="4"/>
        <v>36270</v>
      </c>
      <c r="X24">
        <f t="shared" si="4"/>
        <v>21999</v>
      </c>
      <c r="Y24">
        <f t="shared" si="4"/>
        <v>13343</v>
      </c>
      <c r="Z24">
        <f t="shared" si="4"/>
        <v>8093</v>
      </c>
      <c r="AA24">
        <f t="shared" si="4"/>
        <v>4909</v>
      </c>
    </row>
    <row r="25" spans="1:27" x14ac:dyDescent="0.25">
      <c r="A25" s="1">
        <v>20</v>
      </c>
      <c r="B25">
        <v>2.4115036136515035E-3</v>
      </c>
      <c r="C25">
        <v>0</v>
      </c>
      <c r="D25">
        <v>0</v>
      </c>
      <c r="E25">
        <v>0.1</v>
      </c>
      <c r="F25">
        <v>0.9</v>
      </c>
      <c r="G25" s="2">
        <v>0</v>
      </c>
      <c r="H25">
        <f t="shared" si="2"/>
        <v>2.6767690111531688</v>
      </c>
      <c r="J25">
        <f t="shared" si="3"/>
        <v>0.32769401471801307</v>
      </c>
      <c r="K25">
        <f t="shared" si="3"/>
        <v>0.72539090872329082</v>
      </c>
      <c r="L25">
        <f t="shared" si="3"/>
        <v>0.71800216917945592</v>
      </c>
      <c r="M25">
        <f t="shared" si="3"/>
        <v>0.54156927895955598</v>
      </c>
      <c r="N25">
        <f t="shared" si="3"/>
        <v>0.36411263957285267</v>
      </c>
      <c r="V25" s="1">
        <v>20</v>
      </c>
      <c r="W25">
        <f t="shared" si="4"/>
        <v>9652</v>
      </c>
      <c r="X25">
        <f t="shared" si="4"/>
        <v>5854</v>
      </c>
      <c r="Y25">
        <f t="shared" si="4"/>
        <v>3551</v>
      </c>
      <c r="Z25">
        <f t="shared" si="4"/>
        <v>2154</v>
      </c>
      <c r="AA25">
        <f t="shared" si="4"/>
        <v>1306</v>
      </c>
    </row>
    <row r="26" spans="1:27" x14ac:dyDescent="0.25">
      <c r="A26" s="1">
        <v>21</v>
      </c>
      <c r="B26">
        <v>4.0002003129176629E-2</v>
      </c>
      <c r="C26">
        <v>0</v>
      </c>
      <c r="D26">
        <v>0</v>
      </c>
      <c r="E26">
        <v>0.1</v>
      </c>
      <c r="F26">
        <v>0.9</v>
      </c>
      <c r="G26" s="2">
        <v>0</v>
      </c>
      <c r="H26">
        <f t="shared" si="2"/>
        <v>44.402223473386059</v>
      </c>
      <c r="J26">
        <f t="shared" si="3"/>
        <v>5.435785759538474</v>
      </c>
      <c r="K26">
        <f t="shared" si="3"/>
        <v>12.032778734545467</v>
      </c>
      <c r="L26">
        <f t="shared" si="3"/>
        <v>11.91021438063782</v>
      </c>
      <c r="M26">
        <f t="shared" si="3"/>
        <v>8.9835469741646516</v>
      </c>
      <c r="N26">
        <f t="shared" si="3"/>
        <v>6.0398976244996412</v>
      </c>
      <c r="V26" s="1">
        <v>21</v>
      </c>
      <c r="W26">
        <f t="shared" si="4"/>
        <v>160109</v>
      </c>
      <c r="X26">
        <f t="shared" si="4"/>
        <v>97111</v>
      </c>
      <c r="Y26">
        <f t="shared" si="4"/>
        <v>58901</v>
      </c>
      <c r="Z26">
        <f t="shared" si="4"/>
        <v>35725</v>
      </c>
      <c r="AA26">
        <f t="shared" si="4"/>
        <v>21668</v>
      </c>
    </row>
    <row r="27" spans="1:27" x14ac:dyDescent="0.25">
      <c r="A27" s="1">
        <v>22</v>
      </c>
      <c r="B27">
        <v>0.10761922951055906</v>
      </c>
      <c r="C27">
        <v>0</v>
      </c>
      <c r="D27">
        <v>0</v>
      </c>
      <c r="E27">
        <v>0.1</v>
      </c>
      <c r="F27">
        <v>0.9</v>
      </c>
      <c r="G27" s="2">
        <v>0</v>
      </c>
      <c r="H27">
        <f t="shared" si="2"/>
        <v>119.45734475672056</v>
      </c>
      <c r="J27">
        <f t="shared" si="3"/>
        <v>14.624144529385239</v>
      </c>
      <c r="K27">
        <f t="shared" si="3"/>
        <v>32.372338257688583</v>
      </c>
      <c r="L27">
        <f t="shared" si="3"/>
        <v>32.042597737185005</v>
      </c>
      <c r="M27">
        <f t="shared" si="3"/>
        <v>24.168849757584976</v>
      </c>
      <c r="N27">
        <f t="shared" si="3"/>
        <v>16.24941447487674</v>
      </c>
      <c r="V27" s="1">
        <v>22</v>
      </c>
      <c r="W27">
        <f t="shared" si="4"/>
        <v>430749</v>
      </c>
      <c r="X27">
        <f t="shared" si="4"/>
        <v>261263</v>
      </c>
      <c r="Y27">
        <f t="shared" si="4"/>
        <v>158464</v>
      </c>
      <c r="Z27">
        <f t="shared" si="4"/>
        <v>96113</v>
      </c>
      <c r="AA27">
        <f t="shared" si="4"/>
        <v>58296</v>
      </c>
    </row>
    <row r="28" spans="1:27" x14ac:dyDescent="0.25">
      <c r="A28" s="1">
        <v>23</v>
      </c>
      <c r="B28">
        <v>0.10973104247109274</v>
      </c>
      <c r="C28">
        <v>0</v>
      </c>
      <c r="D28">
        <v>0</v>
      </c>
      <c r="E28">
        <v>0.1</v>
      </c>
      <c r="F28">
        <v>0.9</v>
      </c>
      <c r="G28" s="2">
        <v>0</v>
      </c>
      <c r="H28">
        <f t="shared" si="2"/>
        <v>121.80145714291294</v>
      </c>
      <c r="J28">
        <f t="shared" si="3"/>
        <v>14.911114228892735</v>
      </c>
      <c r="K28">
        <f t="shared" si="3"/>
        <v>33.007580897933089</v>
      </c>
      <c r="L28">
        <f t="shared" si="3"/>
        <v>32.671369876683691</v>
      </c>
      <c r="M28">
        <f t="shared" si="3"/>
        <v>24.643115280497415</v>
      </c>
      <c r="N28">
        <f t="shared" si="3"/>
        <v>16.568276858905993</v>
      </c>
      <c r="V28" s="1">
        <v>23</v>
      </c>
      <c r="W28">
        <f t="shared" si="4"/>
        <v>439202</v>
      </c>
      <c r="X28">
        <f t="shared" si="4"/>
        <v>266389</v>
      </c>
      <c r="Y28">
        <f t="shared" si="4"/>
        <v>161573</v>
      </c>
      <c r="Z28">
        <f t="shared" si="4"/>
        <v>97999</v>
      </c>
      <c r="AA28">
        <f t="shared" si="4"/>
        <v>59439</v>
      </c>
    </row>
    <row r="29" spans="1:27" x14ac:dyDescent="0.25">
      <c r="A29" s="1">
        <v>24</v>
      </c>
      <c r="B29">
        <v>9.6360550294634376E-2</v>
      </c>
      <c r="C29">
        <v>0</v>
      </c>
      <c r="D29">
        <v>0</v>
      </c>
      <c r="E29">
        <v>0</v>
      </c>
      <c r="F29">
        <v>0.1</v>
      </c>
      <c r="G29">
        <v>0.9</v>
      </c>
      <c r="H29">
        <f t="shared" si="2"/>
        <v>106.96021082704415</v>
      </c>
      <c r="J29">
        <f t="shared" si="3"/>
        <v>13.09422694112083</v>
      </c>
      <c r="K29">
        <f t="shared" si="3"/>
        <v>28.985677959428759</v>
      </c>
      <c r="L29">
        <f t="shared" si="3"/>
        <v>28.690433530020851</v>
      </c>
      <c r="M29">
        <f t="shared" si="3"/>
        <v>21.640404537562002</v>
      </c>
      <c r="N29">
        <f t="shared" si="3"/>
        <v>14.549467858911692</v>
      </c>
      <c r="V29" s="1">
        <v>24</v>
      </c>
      <c r="W29">
        <f t="shared" si="4"/>
        <v>385686</v>
      </c>
      <c r="X29">
        <f t="shared" si="4"/>
        <v>233930</v>
      </c>
      <c r="Y29">
        <f t="shared" si="4"/>
        <v>141886</v>
      </c>
      <c r="Z29">
        <f t="shared" si="4"/>
        <v>86058</v>
      </c>
      <c r="AA29">
        <f t="shared" si="4"/>
        <v>52197</v>
      </c>
    </row>
    <row r="30" spans="1:27" x14ac:dyDescent="0.25">
      <c r="A30" s="1">
        <v>25</v>
      </c>
      <c r="B30">
        <v>8.7999639616978098E-2</v>
      </c>
      <c r="C30">
        <v>0</v>
      </c>
      <c r="D30">
        <v>0</v>
      </c>
      <c r="E30">
        <v>0</v>
      </c>
      <c r="F30">
        <v>0.1</v>
      </c>
      <c r="G30">
        <v>0.9</v>
      </c>
      <c r="H30">
        <f t="shared" si="2"/>
        <v>97.679599974845686</v>
      </c>
      <c r="J30">
        <f t="shared" si="3"/>
        <v>11.958080857345635</v>
      </c>
      <c r="K30">
        <f t="shared" si="3"/>
        <v>26.470679201025153</v>
      </c>
      <c r="L30">
        <f t="shared" si="3"/>
        <v>26.201052229122489</v>
      </c>
      <c r="M30">
        <f t="shared" si="3"/>
        <v>19.762732722553924</v>
      </c>
      <c r="N30">
        <f t="shared" si="3"/>
        <v>13.287054964798475</v>
      </c>
      <c r="V30" s="1">
        <v>25</v>
      </c>
      <c r="W30">
        <f t="shared" si="4"/>
        <v>352221</v>
      </c>
      <c r="X30">
        <f t="shared" si="4"/>
        <v>213633</v>
      </c>
      <c r="Y30">
        <f t="shared" si="4"/>
        <v>129575</v>
      </c>
      <c r="Z30">
        <f t="shared" si="4"/>
        <v>78591</v>
      </c>
      <c r="AA30">
        <f t="shared" si="4"/>
        <v>47668</v>
      </c>
    </row>
    <row r="32" spans="1:27" x14ac:dyDescent="0.25">
      <c r="I32" t="s">
        <v>25</v>
      </c>
      <c r="J32">
        <v>1</v>
      </c>
      <c r="K32">
        <v>2</v>
      </c>
      <c r="L32">
        <v>3</v>
      </c>
      <c r="M32">
        <v>4</v>
      </c>
      <c r="N32">
        <v>5</v>
      </c>
      <c r="V32" s="1" t="s">
        <v>26</v>
      </c>
      <c r="W32">
        <f>ROUND((274*(J$34*$O$42)),0)</f>
        <v>252</v>
      </c>
      <c r="X32">
        <f t="shared" ref="X32:AA32" si="5">ROUND((274*(K$34*$O$42)),0)</f>
        <v>920</v>
      </c>
      <c r="Y32">
        <f t="shared" si="5"/>
        <v>1501</v>
      </c>
      <c r="Z32">
        <f t="shared" si="5"/>
        <v>1867</v>
      </c>
      <c r="AA32">
        <f t="shared" si="5"/>
        <v>2070</v>
      </c>
    </row>
    <row r="33" spans="8:27" x14ac:dyDescent="0.25">
      <c r="I33" t="s">
        <v>27</v>
      </c>
      <c r="J33">
        <f>($I$42*(1-(EXP(-$J$42*(J32-$K$42)))))</f>
        <v>13.088782101423352</v>
      </c>
      <c r="K33">
        <f t="shared" ref="K33:N33" si="6">($I$42*(1-(EXP(-$J$42*(K32-$K$42)))))</f>
        <v>19.588478937518232</v>
      </c>
      <c r="L33">
        <f t="shared" si="6"/>
        <v>22.816132865422468</v>
      </c>
      <c r="M33">
        <f t="shared" si="6"/>
        <v>24.418938371744332</v>
      </c>
      <c r="N33">
        <f t="shared" si="6"/>
        <v>25.214868031019719</v>
      </c>
      <c r="V33" s="1" t="s">
        <v>28</v>
      </c>
      <c r="W33">
        <f>ROUND((726*(J$34*$O$42)),0)</f>
        <v>668</v>
      </c>
      <c r="X33">
        <f t="shared" ref="X33:AA33" si="7">ROUND((726*(K$34*$O$42)),0)</f>
        <v>2438</v>
      </c>
      <c r="Y33">
        <f t="shared" si="7"/>
        <v>3978</v>
      </c>
      <c r="Z33">
        <f t="shared" si="7"/>
        <v>4947</v>
      </c>
      <c r="AA33">
        <f t="shared" si="7"/>
        <v>5484</v>
      </c>
    </row>
    <row r="34" spans="8:27" x14ac:dyDescent="0.25">
      <c r="I34" t="s">
        <v>29</v>
      </c>
      <c r="J34">
        <f>($L$42*(J33^$M$42))</f>
        <v>33.950496083284548</v>
      </c>
      <c r="K34">
        <f t="shared" ref="K34:N34" si="8">($L$42*(K33^$M$42))</f>
        <v>123.90732027871553</v>
      </c>
      <c r="L34">
        <f t="shared" si="8"/>
        <v>202.20777648819902</v>
      </c>
      <c r="M34">
        <f t="shared" si="8"/>
        <v>251.46257524662826</v>
      </c>
      <c r="N34">
        <f t="shared" si="8"/>
        <v>278.74195021161051</v>
      </c>
      <c r="V34" t="s">
        <v>30</v>
      </c>
    </row>
    <row r="35" spans="8:27" x14ac:dyDescent="0.25">
      <c r="H35">
        <v>100</v>
      </c>
      <c r="I35" t="s">
        <v>31</v>
      </c>
      <c r="J35">
        <f>($H$35*(EXP(-$N$42*J32)))</f>
        <v>60.653065971263345</v>
      </c>
      <c r="K35">
        <f t="shared" ref="K35:N35" si="9">($H$35*(EXP(-$N$42*K32)))</f>
        <v>36.787944117144235</v>
      </c>
      <c r="L35">
        <f t="shared" si="9"/>
        <v>22.313016014842983</v>
      </c>
      <c r="M35">
        <f t="shared" si="9"/>
        <v>13.533528323661271</v>
      </c>
      <c r="N35">
        <f t="shared" si="9"/>
        <v>8.2084998623898802</v>
      </c>
    </row>
    <row r="36" spans="8:27" x14ac:dyDescent="0.25">
      <c r="I36" t="s">
        <v>32</v>
      </c>
      <c r="J36">
        <f>(J34*J35)</f>
        <v>2059.2016786965755</v>
      </c>
      <c r="K36">
        <f t="shared" ref="K36:N36" si="10">(K34*K35)</f>
        <v>4558.2955741184796</v>
      </c>
      <c r="L36">
        <f t="shared" si="10"/>
        <v>4511.8653551069747</v>
      </c>
      <c r="M36">
        <f t="shared" si="10"/>
        <v>3403.1758844410469</v>
      </c>
      <c r="N36">
        <f t="shared" si="10"/>
        <v>2288.0532599542917</v>
      </c>
      <c r="T36" t="s">
        <v>33</v>
      </c>
      <c r="U36">
        <f>SUM(J36:S36)</f>
        <v>16820.59175231737</v>
      </c>
      <c r="W36" s="12">
        <f>SUM(W6:W30)*SUM(W32:W33)</f>
        <v>3682326680</v>
      </c>
    </row>
    <row r="37" spans="8:27" x14ac:dyDescent="0.25">
      <c r="I37" t="s">
        <v>34</v>
      </c>
      <c r="J37">
        <f>(J36/$U$36)</f>
        <v>0.12242147654602459</v>
      </c>
      <c r="K37">
        <f t="shared" ref="K37:N37" si="11">(K36/$U$36)</f>
        <v>0.27099495910959753</v>
      </c>
      <c r="L37">
        <f t="shared" si="11"/>
        <v>0.26823463892020183</v>
      </c>
      <c r="M37">
        <f t="shared" si="11"/>
        <v>0.20232200712987353</v>
      </c>
      <c r="N37">
        <f t="shared" si="11"/>
        <v>0.13602691829430238</v>
      </c>
    </row>
    <row r="38" spans="8:27" x14ac:dyDescent="0.25">
      <c r="W38">
        <v>252</v>
      </c>
      <c r="X38">
        <v>920</v>
      </c>
      <c r="Y38">
        <v>1501</v>
      </c>
      <c r="Z38">
        <v>1867</v>
      </c>
      <c r="AA38">
        <v>2070</v>
      </c>
    </row>
    <row r="39" spans="8:27" x14ac:dyDescent="0.25">
      <c r="W39">
        <v>668</v>
      </c>
      <c r="X39">
        <v>2438</v>
      </c>
      <c r="Y39">
        <v>3978</v>
      </c>
      <c r="Z39">
        <v>4947</v>
      </c>
      <c r="AA39">
        <v>5484</v>
      </c>
    </row>
    <row r="40" spans="8:27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U40" t="s">
        <v>162</v>
      </c>
      <c r="V40" t="s">
        <v>163</v>
      </c>
    </row>
    <row r="41" spans="8:27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U41">
        <v>3.5626465147989195</v>
      </c>
      <c r="V41">
        <v>0.35626465147989195</v>
      </c>
      <c r="W41">
        <v>3.5626465147989195</v>
      </c>
      <c r="X41">
        <v>8.8181552166002035</v>
      </c>
      <c r="Y41">
        <v>12.422590377278043</v>
      </c>
      <c r="Z41">
        <v>14.471140002954161</v>
      </c>
      <c r="AA41">
        <v>15.554109106994558</v>
      </c>
    </row>
    <row r="42" spans="8:27" x14ac:dyDescent="0.25">
      <c r="I42">
        <v>26</v>
      </c>
      <c r="J42">
        <v>0.7</v>
      </c>
      <c r="K42">
        <v>0</v>
      </c>
      <c r="L42">
        <v>8.8000000000000005E-3</v>
      </c>
      <c r="M42">
        <v>3.2109999999999999</v>
      </c>
      <c r="N42">
        <v>0.5</v>
      </c>
      <c r="O42">
        <v>2.7099999999999999E-2</v>
      </c>
      <c r="U42">
        <v>8.8181552166002035</v>
      </c>
      <c r="V42">
        <v>0.88181552166002031</v>
      </c>
      <c r="W42">
        <v>0.35626465147989195</v>
      </c>
      <c r="X42">
        <v>0.88181552166002031</v>
      </c>
      <c r="Y42">
        <v>1.2422590377278042</v>
      </c>
      <c r="Z42">
        <v>1.4471140002954161</v>
      </c>
      <c r="AA42">
        <v>1.5554109106994558</v>
      </c>
    </row>
    <row r="43" spans="8:27" x14ac:dyDescent="0.25">
      <c r="U43">
        <v>12.422590377278043</v>
      </c>
      <c r="V43">
        <v>1.2422590377278042</v>
      </c>
      <c r="W43" t="s">
        <v>164</v>
      </c>
    </row>
    <row r="44" spans="8:27" x14ac:dyDescent="0.25">
      <c r="U44">
        <v>14.471140002954161</v>
      </c>
      <c r="V44">
        <v>1.4471140002954161</v>
      </c>
      <c r="W44">
        <f>W42*5</f>
        <v>1.7813232573994597</v>
      </c>
      <c r="X44">
        <f t="shared" ref="X44:AA44" si="12">X42*5</f>
        <v>4.4090776083001018</v>
      </c>
      <c r="Y44">
        <f t="shared" si="12"/>
        <v>6.2112951886390206</v>
      </c>
      <c r="Z44">
        <f t="shared" si="12"/>
        <v>7.2355700014770807</v>
      </c>
      <c r="AA44">
        <f t="shared" si="12"/>
        <v>7.7770545534972788</v>
      </c>
    </row>
    <row r="45" spans="8:27" x14ac:dyDescent="0.25">
      <c r="U45">
        <v>15.554109106994558</v>
      </c>
      <c r="V45">
        <v>1.5554109106994558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30"/>
  <sheetViews>
    <sheetView workbookViewId="0">
      <selection activeCell="L6" sqref="L6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t="s">
        <v>115</v>
      </c>
      <c r="C1" t="s">
        <v>116</v>
      </c>
    </row>
    <row r="2" spans="1:8" x14ac:dyDescent="0.25">
      <c r="A2" t="s">
        <v>111</v>
      </c>
      <c r="B2">
        <v>3</v>
      </c>
    </row>
    <row r="3" spans="1:8" x14ac:dyDescent="0.25">
      <c r="A3" t="s">
        <v>170</v>
      </c>
      <c r="B3">
        <v>41391.769999999997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117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2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2</v>
      </c>
      <c r="C7">
        <v>0</v>
      </c>
      <c r="D7">
        <v>1</v>
      </c>
      <c r="E7">
        <v>1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2</v>
      </c>
      <c r="C8">
        <v>0</v>
      </c>
      <c r="D8">
        <v>1</v>
      </c>
      <c r="E8">
        <v>1</v>
      </c>
      <c r="F8">
        <v>1</v>
      </c>
      <c r="G8" s="2">
        <v>0</v>
      </c>
      <c r="H8" s="2">
        <v>0</v>
      </c>
    </row>
    <row r="9" spans="1:8" x14ac:dyDescent="0.25">
      <c r="A9" s="1">
        <v>4</v>
      </c>
      <c r="B9">
        <v>2</v>
      </c>
      <c r="C9">
        <v>0</v>
      </c>
      <c r="D9">
        <v>1</v>
      </c>
      <c r="E9">
        <v>1</v>
      </c>
      <c r="F9">
        <v>1</v>
      </c>
      <c r="G9">
        <v>1</v>
      </c>
      <c r="H9" s="2">
        <v>0</v>
      </c>
    </row>
    <row r="10" spans="1:8" x14ac:dyDescent="0.25">
      <c r="A10" s="1">
        <v>5</v>
      </c>
      <c r="B10">
        <v>2</v>
      </c>
      <c r="C10">
        <v>0</v>
      </c>
      <c r="D10">
        <v>1</v>
      </c>
      <c r="E10">
        <v>1</v>
      </c>
      <c r="F10">
        <v>1</v>
      </c>
      <c r="G10">
        <v>1</v>
      </c>
      <c r="H10" s="2">
        <v>0</v>
      </c>
    </row>
    <row r="11" spans="1:8" x14ac:dyDescent="0.25">
      <c r="A11" s="1">
        <v>6</v>
      </c>
      <c r="B11">
        <v>2</v>
      </c>
      <c r="C11">
        <v>0</v>
      </c>
      <c r="D11">
        <v>1</v>
      </c>
      <c r="E11">
        <v>1</v>
      </c>
      <c r="F11">
        <v>1</v>
      </c>
      <c r="G11" s="2">
        <v>0</v>
      </c>
      <c r="H11" s="2">
        <v>0</v>
      </c>
    </row>
    <row r="12" spans="1:8" x14ac:dyDescent="0.25">
      <c r="A12" s="1">
        <v>7</v>
      </c>
      <c r="B12">
        <v>2</v>
      </c>
      <c r="C12">
        <v>0</v>
      </c>
      <c r="D12">
        <v>1</v>
      </c>
      <c r="E12">
        <v>1</v>
      </c>
      <c r="F12">
        <v>1</v>
      </c>
      <c r="G12">
        <v>1</v>
      </c>
      <c r="H12" s="2">
        <v>0</v>
      </c>
    </row>
    <row r="13" spans="1:8" x14ac:dyDescent="0.25">
      <c r="A13" s="1">
        <v>8</v>
      </c>
      <c r="B13">
        <v>2</v>
      </c>
      <c r="C13">
        <v>0</v>
      </c>
      <c r="D13">
        <v>1</v>
      </c>
      <c r="E13">
        <v>1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2</v>
      </c>
      <c r="C14">
        <v>0</v>
      </c>
      <c r="D14">
        <v>1</v>
      </c>
      <c r="E14">
        <v>1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2</v>
      </c>
      <c r="C15">
        <v>0</v>
      </c>
      <c r="D15">
        <v>1</v>
      </c>
      <c r="E15">
        <v>1</v>
      </c>
      <c r="F15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2</v>
      </c>
      <c r="C16">
        <v>0</v>
      </c>
      <c r="D16">
        <v>1</v>
      </c>
      <c r="E16">
        <v>1</v>
      </c>
      <c r="F16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2</v>
      </c>
      <c r="C17">
        <v>0</v>
      </c>
      <c r="D17">
        <v>1</v>
      </c>
      <c r="E17">
        <v>1</v>
      </c>
      <c r="F17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2</v>
      </c>
      <c r="C18">
        <v>0</v>
      </c>
      <c r="D18">
        <v>1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2</v>
      </c>
      <c r="C19">
        <v>0</v>
      </c>
      <c r="D19">
        <v>1</v>
      </c>
      <c r="E19">
        <v>1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2</v>
      </c>
      <c r="C20">
        <v>0</v>
      </c>
      <c r="D20">
        <v>1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2</v>
      </c>
      <c r="C21">
        <v>0</v>
      </c>
      <c r="D21">
        <v>1</v>
      </c>
      <c r="E21">
        <v>1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2</v>
      </c>
      <c r="C22">
        <v>0</v>
      </c>
      <c r="D22">
        <v>1</v>
      </c>
      <c r="E22">
        <v>1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2</v>
      </c>
      <c r="C23">
        <v>0</v>
      </c>
      <c r="D23">
        <v>1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2</v>
      </c>
      <c r="C24">
        <v>0</v>
      </c>
      <c r="D24">
        <v>1</v>
      </c>
      <c r="E24">
        <v>1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2</v>
      </c>
      <c r="C25">
        <v>0</v>
      </c>
      <c r="D25">
        <v>1</v>
      </c>
      <c r="E25">
        <v>1</v>
      </c>
      <c r="F25">
        <v>1</v>
      </c>
      <c r="G25">
        <v>1</v>
      </c>
      <c r="H25" s="2">
        <v>0</v>
      </c>
    </row>
    <row r="26" spans="1:8" x14ac:dyDescent="0.25">
      <c r="A26" s="1">
        <v>21</v>
      </c>
      <c r="B26">
        <v>2</v>
      </c>
      <c r="C26">
        <v>0</v>
      </c>
      <c r="D26">
        <v>1</v>
      </c>
      <c r="E26">
        <v>1</v>
      </c>
      <c r="F26">
        <v>1</v>
      </c>
      <c r="G26">
        <v>1</v>
      </c>
      <c r="H26" s="2">
        <v>0</v>
      </c>
    </row>
    <row r="27" spans="1:8" x14ac:dyDescent="0.25">
      <c r="A27" s="1">
        <v>22</v>
      </c>
      <c r="B27">
        <v>2</v>
      </c>
      <c r="C27">
        <v>0</v>
      </c>
      <c r="D27">
        <v>1</v>
      </c>
      <c r="E27">
        <v>1</v>
      </c>
      <c r="F27">
        <v>1</v>
      </c>
      <c r="G27">
        <v>1</v>
      </c>
      <c r="H27" s="2">
        <v>0</v>
      </c>
    </row>
    <row r="28" spans="1:8" x14ac:dyDescent="0.25">
      <c r="A28" s="1">
        <v>23</v>
      </c>
      <c r="B28">
        <v>2</v>
      </c>
      <c r="C28">
        <v>0</v>
      </c>
      <c r="D28">
        <v>1</v>
      </c>
      <c r="E28">
        <v>1</v>
      </c>
      <c r="F28">
        <v>1</v>
      </c>
      <c r="G28">
        <v>1</v>
      </c>
      <c r="H28" s="2">
        <v>0</v>
      </c>
    </row>
    <row r="29" spans="1:8" x14ac:dyDescent="0.25">
      <c r="A29" s="1">
        <v>24</v>
      </c>
      <c r="B29">
        <v>2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>
        <v>25</v>
      </c>
      <c r="B30">
        <v>2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30"/>
  <sheetViews>
    <sheetView workbookViewId="0">
      <selection sqref="A1:XFD1048576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285156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t="s">
        <v>109</v>
      </c>
      <c r="C1" t="s">
        <v>110</v>
      </c>
    </row>
    <row r="2" spans="1:8" x14ac:dyDescent="0.25">
      <c r="A2" t="s">
        <v>111</v>
      </c>
      <c r="B2">
        <v>2</v>
      </c>
    </row>
    <row r="4" spans="1:8" x14ac:dyDescent="0.25">
      <c r="C4" t="s">
        <v>112</v>
      </c>
    </row>
    <row r="5" spans="1:8" x14ac:dyDescent="0.25">
      <c r="A5" s="1" t="s">
        <v>7</v>
      </c>
      <c r="B5" s="1" t="s">
        <v>113</v>
      </c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7.9999999999999996E-6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7.9999999999999996E-6</v>
      </c>
      <c r="C7">
        <v>1</v>
      </c>
      <c r="D7">
        <v>0</v>
      </c>
      <c r="E7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7.9999999999999996E-6</v>
      </c>
      <c r="C8">
        <v>1</v>
      </c>
      <c r="D8">
        <v>0</v>
      </c>
      <c r="E8">
        <v>0</v>
      </c>
      <c r="F8">
        <v>0</v>
      </c>
      <c r="G8" s="2">
        <v>0</v>
      </c>
      <c r="H8" s="2">
        <v>0</v>
      </c>
    </row>
    <row r="9" spans="1:8" x14ac:dyDescent="0.25">
      <c r="A9" s="1">
        <v>4</v>
      </c>
      <c r="B9">
        <v>7.9999999999999996E-6</v>
      </c>
      <c r="C9">
        <v>1</v>
      </c>
      <c r="D9">
        <v>0</v>
      </c>
      <c r="E9">
        <v>0</v>
      </c>
      <c r="F9">
        <v>0</v>
      </c>
      <c r="G9">
        <v>0</v>
      </c>
      <c r="H9" s="2">
        <v>0</v>
      </c>
    </row>
    <row r="10" spans="1:8" x14ac:dyDescent="0.25">
      <c r="A10" s="1">
        <v>5</v>
      </c>
      <c r="B10">
        <v>7.9999999999999996E-6</v>
      </c>
      <c r="C10">
        <v>1</v>
      </c>
      <c r="D10">
        <v>0</v>
      </c>
      <c r="E10">
        <v>0</v>
      </c>
      <c r="F10">
        <v>0</v>
      </c>
      <c r="G10">
        <v>0</v>
      </c>
      <c r="H10" s="2">
        <v>0</v>
      </c>
    </row>
    <row r="11" spans="1:8" x14ac:dyDescent="0.25">
      <c r="A11" s="1">
        <v>6</v>
      </c>
      <c r="B11">
        <v>7.9999999999999996E-6</v>
      </c>
      <c r="C11">
        <v>1</v>
      </c>
      <c r="D11">
        <v>0</v>
      </c>
      <c r="E11">
        <v>0</v>
      </c>
      <c r="F11">
        <v>0</v>
      </c>
      <c r="G11" s="2">
        <v>0</v>
      </c>
      <c r="H11" s="2">
        <v>0</v>
      </c>
    </row>
    <row r="12" spans="1:8" x14ac:dyDescent="0.25">
      <c r="A12" s="1">
        <v>7</v>
      </c>
      <c r="B12">
        <v>7.9999999999999996E-6</v>
      </c>
      <c r="C12">
        <v>1</v>
      </c>
      <c r="D12">
        <v>0</v>
      </c>
      <c r="E12">
        <v>0</v>
      </c>
      <c r="F12">
        <v>0</v>
      </c>
      <c r="G12">
        <v>0</v>
      </c>
      <c r="H12" s="2">
        <v>0</v>
      </c>
    </row>
    <row r="13" spans="1:8" x14ac:dyDescent="0.25">
      <c r="A13" s="1">
        <v>8</v>
      </c>
      <c r="B13">
        <v>7.9999999999999996E-6</v>
      </c>
      <c r="C13">
        <v>1</v>
      </c>
      <c r="D13">
        <v>0</v>
      </c>
      <c r="E13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7.9999999999999996E-6</v>
      </c>
      <c r="C14">
        <v>1</v>
      </c>
      <c r="D14">
        <v>0</v>
      </c>
      <c r="E14">
        <v>0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7.9999999999999996E-6</v>
      </c>
      <c r="C15">
        <v>1</v>
      </c>
      <c r="D15">
        <v>0</v>
      </c>
      <c r="E15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7.9999999999999996E-6</v>
      </c>
      <c r="C16">
        <v>1</v>
      </c>
      <c r="D16">
        <v>0</v>
      </c>
      <c r="E16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7.9999999999999996E-6</v>
      </c>
      <c r="C17">
        <v>1</v>
      </c>
      <c r="D17">
        <v>0</v>
      </c>
      <c r="E17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7.9999999999999996E-6</v>
      </c>
      <c r="C18">
        <v>1</v>
      </c>
      <c r="D18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7.9999999999999996E-6</v>
      </c>
      <c r="C19">
        <v>1</v>
      </c>
      <c r="D19">
        <v>0</v>
      </c>
      <c r="E19">
        <v>0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7.9999999999999996E-6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7.9999999999999996E-6</v>
      </c>
      <c r="C21">
        <v>1</v>
      </c>
      <c r="D21">
        <v>0</v>
      </c>
      <c r="E21">
        <v>0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7.9999999999999996E-6</v>
      </c>
      <c r="C22">
        <v>1</v>
      </c>
      <c r="D22">
        <v>0</v>
      </c>
      <c r="E22">
        <v>0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7.9999999999999996E-6</v>
      </c>
      <c r="C23">
        <v>1</v>
      </c>
      <c r="D23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7.9999999999999996E-6</v>
      </c>
      <c r="C24">
        <v>1</v>
      </c>
      <c r="D24">
        <v>0</v>
      </c>
      <c r="E24">
        <v>0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7.9999999999999996E-6</v>
      </c>
      <c r="C25">
        <v>1</v>
      </c>
      <c r="D25">
        <v>0</v>
      </c>
      <c r="E25">
        <v>0</v>
      </c>
      <c r="F25">
        <v>0</v>
      </c>
      <c r="G25">
        <v>0</v>
      </c>
      <c r="H25" s="2">
        <v>0</v>
      </c>
    </row>
    <row r="26" spans="1:8" x14ac:dyDescent="0.25">
      <c r="A26" s="1">
        <v>21</v>
      </c>
      <c r="B26">
        <v>7.9999999999999996E-6</v>
      </c>
      <c r="C26">
        <v>1</v>
      </c>
      <c r="D26">
        <v>0</v>
      </c>
      <c r="E26">
        <v>0</v>
      </c>
      <c r="F26">
        <v>0</v>
      </c>
      <c r="G26">
        <v>0</v>
      </c>
      <c r="H26" s="2">
        <v>0</v>
      </c>
    </row>
    <row r="27" spans="1:8" x14ac:dyDescent="0.25">
      <c r="A27" s="1">
        <v>22</v>
      </c>
      <c r="B27">
        <v>7.9999999999999996E-6</v>
      </c>
      <c r="C27">
        <v>1</v>
      </c>
      <c r="D27">
        <v>0</v>
      </c>
      <c r="E27">
        <v>0</v>
      </c>
      <c r="F27">
        <v>0</v>
      </c>
      <c r="G27">
        <v>0</v>
      </c>
      <c r="H27" s="2">
        <v>0</v>
      </c>
    </row>
    <row r="28" spans="1:8" x14ac:dyDescent="0.25">
      <c r="A28" s="1">
        <v>23</v>
      </c>
      <c r="B28">
        <v>7.9999999999999996E-6</v>
      </c>
      <c r="C28">
        <v>1</v>
      </c>
      <c r="D28">
        <v>0</v>
      </c>
      <c r="E28">
        <v>0</v>
      </c>
      <c r="F28">
        <v>0</v>
      </c>
      <c r="G28">
        <v>0</v>
      </c>
      <c r="H28" s="2">
        <v>0</v>
      </c>
    </row>
    <row r="29" spans="1:8" x14ac:dyDescent="0.25">
      <c r="A29" s="1">
        <v>24</v>
      </c>
      <c r="B29">
        <v>7.9999999999999996E-6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7.9999999999999996E-6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30"/>
  <sheetViews>
    <sheetView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t="s">
        <v>158</v>
      </c>
      <c r="C1" t="s">
        <v>159</v>
      </c>
    </row>
    <row r="2" spans="1:8" x14ac:dyDescent="0.25">
      <c r="A2" t="s">
        <v>111</v>
      </c>
      <c r="B2">
        <v>3</v>
      </c>
    </row>
    <row r="3" spans="1:8" x14ac:dyDescent="0.25">
      <c r="D3" t="s">
        <v>160</v>
      </c>
    </row>
    <row r="4" spans="1:8" x14ac:dyDescent="0.25">
      <c r="C4" t="s">
        <v>112</v>
      </c>
    </row>
    <row r="5" spans="1:8" x14ac:dyDescent="0.25">
      <c r="A5" s="1" t="s">
        <v>7</v>
      </c>
      <c r="B5" s="1"/>
      <c r="C5" t="s">
        <v>114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s="1">
        <v>1</v>
      </c>
      <c r="B6">
        <v>0</v>
      </c>
      <c r="C6">
        <v>0</v>
      </c>
      <c r="D6">
        <v>18.5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0</v>
      </c>
      <c r="C7">
        <v>0</v>
      </c>
      <c r="D7">
        <v>18.5</v>
      </c>
      <c r="E7">
        <v>17.5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0</v>
      </c>
      <c r="C8">
        <v>0</v>
      </c>
      <c r="D8">
        <v>18</v>
      </c>
      <c r="E8">
        <v>17</v>
      </c>
      <c r="F8">
        <v>16.5</v>
      </c>
      <c r="G8" s="2">
        <v>0</v>
      </c>
      <c r="H8" s="2">
        <v>0</v>
      </c>
    </row>
    <row r="9" spans="1:8" x14ac:dyDescent="0.25">
      <c r="A9" s="1">
        <v>4</v>
      </c>
      <c r="B9">
        <v>0</v>
      </c>
      <c r="C9">
        <v>0</v>
      </c>
      <c r="D9">
        <v>18</v>
      </c>
      <c r="E9">
        <v>17</v>
      </c>
      <c r="F9">
        <v>16.5</v>
      </c>
      <c r="G9">
        <v>16</v>
      </c>
      <c r="H9" s="2">
        <v>0</v>
      </c>
    </row>
    <row r="10" spans="1:8" x14ac:dyDescent="0.25">
      <c r="A10" s="1">
        <v>5</v>
      </c>
      <c r="B10">
        <v>0</v>
      </c>
      <c r="C10">
        <v>0</v>
      </c>
      <c r="D10">
        <v>18</v>
      </c>
      <c r="E10">
        <v>17</v>
      </c>
      <c r="F10">
        <v>16.5</v>
      </c>
      <c r="G10">
        <v>16</v>
      </c>
      <c r="H10" s="2">
        <v>0</v>
      </c>
    </row>
    <row r="11" spans="1:8" x14ac:dyDescent="0.25">
      <c r="A11" s="1">
        <v>6</v>
      </c>
      <c r="B11">
        <v>0</v>
      </c>
      <c r="C11">
        <v>0</v>
      </c>
      <c r="D11">
        <v>18</v>
      </c>
      <c r="E11">
        <v>17</v>
      </c>
      <c r="F11">
        <v>16.5</v>
      </c>
      <c r="G11" s="2">
        <v>0</v>
      </c>
      <c r="H11" s="2">
        <v>0</v>
      </c>
    </row>
    <row r="12" spans="1:8" x14ac:dyDescent="0.25">
      <c r="A12" s="1">
        <v>7</v>
      </c>
      <c r="B12">
        <v>0</v>
      </c>
      <c r="C12">
        <v>0</v>
      </c>
      <c r="D12">
        <v>18</v>
      </c>
      <c r="E12">
        <v>17</v>
      </c>
      <c r="F12">
        <v>16.5</v>
      </c>
      <c r="G12">
        <v>16</v>
      </c>
      <c r="H12" s="2">
        <v>0</v>
      </c>
    </row>
    <row r="13" spans="1:8" x14ac:dyDescent="0.25">
      <c r="A13" s="1">
        <v>8</v>
      </c>
      <c r="B13">
        <v>0</v>
      </c>
      <c r="C13">
        <v>0</v>
      </c>
      <c r="D13">
        <v>18</v>
      </c>
      <c r="E13">
        <v>17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0</v>
      </c>
      <c r="C14">
        <v>0</v>
      </c>
      <c r="D14">
        <v>18</v>
      </c>
      <c r="E14">
        <v>17</v>
      </c>
      <c r="F14" s="2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0</v>
      </c>
      <c r="C15">
        <v>0</v>
      </c>
      <c r="D15">
        <v>18</v>
      </c>
      <c r="E15">
        <v>17</v>
      </c>
      <c r="F15">
        <v>16.5</v>
      </c>
      <c r="G15" s="2">
        <v>0</v>
      </c>
      <c r="H15" s="2">
        <v>0</v>
      </c>
    </row>
    <row r="16" spans="1:8" x14ac:dyDescent="0.25">
      <c r="A16" s="1">
        <v>11</v>
      </c>
      <c r="B16">
        <v>0</v>
      </c>
      <c r="C16">
        <v>0</v>
      </c>
      <c r="D16">
        <v>18</v>
      </c>
      <c r="E16">
        <v>17</v>
      </c>
      <c r="F16">
        <v>16.5</v>
      </c>
      <c r="G16" s="2">
        <v>0</v>
      </c>
      <c r="H16" s="2">
        <v>0</v>
      </c>
    </row>
    <row r="17" spans="1:8" x14ac:dyDescent="0.25">
      <c r="A17" s="1">
        <v>12</v>
      </c>
      <c r="B17">
        <v>0</v>
      </c>
      <c r="C17">
        <v>0</v>
      </c>
      <c r="D17">
        <v>18</v>
      </c>
      <c r="E17">
        <v>17</v>
      </c>
      <c r="F17">
        <v>16.5</v>
      </c>
      <c r="G17" s="2">
        <v>0</v>
      </c>
      <c r="H17" s="2">
        <v>0</v>
      </c>
    </row>
    <row r="18" spans="1:8" x14ac:dyDescent="0.25">
      <c r="A18" s="1">
        <v>13</v>
      </c>
      <c r="B18">
        <v>0</v>
      </c>
      <c r="C18">
        <v>0</v>
      </c>
      <c r="D18">
        <v>18.5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0</v>
      </c>
      <c r="C19">
        <v>0</v>
      </c>
      <c r="D19">
        <v>18.5</v>
      </c>
      <c r="E19">
        <v>17.5</v>
      </c>
      <c r="F19" s="2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0</v>
      </c>
      <c r="C20">
        <v>0</v>
      </c>
      <c r="D20">
        <v>18.5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16</v>
      </c>
      <c r="B21">
        <v>0</v>
      </c>
      <c r="C21">
        <v>0</v>
      </c>
      <c r="D21">
        <v>18.5</v>
      </c>
      <c r="E21">
        <v>17.5</v>
      </c>
      <c r="F21" s="2">
        <v>0</v>
      </c>
      <c r="G21" s="2">
        <v>0</v>
      </c>
      <c r="H21" s="2">
        <v>0</v>
      </c>
    </row>
    <row r="22" spans="1:8" x14ac:dyDescent="0.25">
      <c r="A22" s="1">
        <v>17</v>
      </c>
      <c r="B22">
        <v>0</v>
      </c>
      <c r="C22">
        <v>0</v>
      </c>
      <c r="D22">
        <v>18</v>
      </c>
      <c r="E22">
        <v>17</v>
      </c>
      <c r="F22" s="2">
        <v>0</v>
      </c>
      <c r="G22" s="2">
        <v>0</v>
      </c>
      <c r="H22" s="2">
        <v>0</v>
      </c>
    </row>
    <row r="23" spans="1:8" x14ac:dyDescent="0.25">
      <c r="A23" s="1">
        <v>18</v>
      </c>
      <c r="B23">
        <v>0</v>
      </c>
      <c r="C23">
        <v>0</v>
      </c>
      <c r="D23">
        <v>18.5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>
        <v>19</v>
      </c>
      <c r="B24">
        <v>0</v>
      </c>
      <c r="C24">
        <v>0</v>
      </c>
      <c r="D24">
        <v>18</v>
      </c>
      <c r="E24">
        <v>17</v>
      </c>
      <c r="F24" s="2">
        <v>0</v>
      </c>
      <c r="G24" s="2">
        <v>0</v>
      </c>
      <c r="H24" s="2">
        <v>0</v>
      </c>
    </row>
    <row r="25" spans="1:8" x14ac:dyDescent="0.25">
      <c r="A25" s="1">
        <v>20</v>
      </c>
      <c r="B25">
        <v>0</v>
      </c>
      <c r="C25">
        <v>0</v>
      </c>
      <c r="D25">
        <v>18</v>
      </c>
      <c r="E25">
        <v>17</v>
      </c>
      <c r="F25">
        <v>16.5</v>
      </c>
      <c r="G25">
        <v>16</v>
      </c>
      <c r="H25" s="2">
        <v>0</v>
      </c>
    </row>
    <row r="26" spans="1:8" x14ac:dyDescent="0.25">
      <c r="A26" s="1">
        <v>21</v>
      </c>
      <c r="B26">
        <v>0</v>
      </c>
      <c r="C26">
        <v>0</v>
      </c>
      <c r="D26">
        <v>18</v>
      </c>
      <c r="E26">
        <v>17</v>
      </c>
      <c r="F26">
        <v>16.5</v>
      </c>
      <c r="G26">
        <v>16</v>
      </c>
      <c r="H26" s="2">
        <v>0</v>
      </c>
    </row>
    <row r="27" spans="1:8" x14ac:dyDescent="0.25">
      <c r="A27" s="1">
        <v>22</v>
      </c>
      <c r="B27">
        <v>0</v>
      </c>
      <c r="C27">
        <v>0</v>
      </c>
      <c r="D27">
        <v>18</v>
      </c>
      <c r="E27">
        <v>17</v>
      </c>
      <c r="F27">
        <v>16.5</v>
      </c>
      <c r="G27">
        <v>16</v>
      </c>
      <c r="H27" s="2">
        <v>0</v>
      </c>
    </row>
    <row r="28" spans="1:8" x14ac:dyDescent="0.25">
      <c r="A28" s="1">
        <v>23</v>
      </c>
      <c r="B28">
        <v>0</v>
      </c>
      <c r="C28">
        <v>0</v>
      </c>
      <c r="D28">
        <v>18</v>
      </c>
      <c r="E28">
        <v>17</v>
      </c>
      <c r="F28">
        <v>16.5</v>
      </c>
      <c r="G28">
        <v>16</v>
      </c>
      <c r="H28" s="2">
        <v>0</v>
      </c>
    </row>
    <row r="29" spans="1:8" x14ac:dyDescent="0.25">
      <c r="A29" s="1">
        <v>24</v>
      </c>
      <c r="B29">
        <v>0</v>
      </c>
      <c r="C29">
        <v>0</v>
      </c>
      <c r="D29">
        <v>18</v>
      </c>
      <c r="E29">
        <v>17</v>
      </c>
      <c r="F29">
        <v>16.5</v>
      </c>
      <c r="G29">
        <v>16</v>
      </c>
      <c r="H29">
        <v>15.5</v>
      </c>
    </row>
    <row r="30" spans="1:8" x14ac:dyDescent="0.25">
      <c r="A30" s="1">
        <v>25</v>
      </c>
      <c r="B30">
        <v>0</v>
      </c>
      <c r="C30">
        <v>0</v>
      </c>
      <c r="D30">
        <v>17.5</v>
      </c>
      <c r="E30">
        <v>17</v>
      </c>
      <c r="F30">
        <v>16.5</v>
      </c>
      <c r="G30">
        <v>16</v>
      </c>
      <c r="H30">
        <v>15.5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2"/>
  <sheetViews>
    <sheetView zoomScale="75" zoomScaleNormal="75" workbookViewId="0">
      <selection activeCell="X43" sqref="X43:AG44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57</v>
      </c>
      <c r="C1" t="s">
        <v>58</v>
      </c>
    </row>
    <row r="2" spans="1:32" x14ac:dyDescent="0.25">
      <c r="A2" t="s">
        <v>2</v>
      </c>
      <c r="B2">
        <v>6</v>
      </c>
    </row>
    <row r="3" spans="1:32" x14ac:dyDescent="0.25">
      <c r="A3" t="s">
        <v>3</v>
      </c>
      <c r="B3">
        <v>1060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6.11407409200745E-3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6.4809185375278968</v>
      </c>
      <c r="J6">
        <f>($H6*J$37)</f>
        <v>0.23772200003315136</v>
      </c>
      <c r="K6">
        <f t="shared" ref="K6:S21" si="0">($H6*K$37)</f>
        <v>0.75393842884908957</v>
      </c>
      <c r="L6">
        <f t="shared" si="0"/>
        <v>1.0694641992605183</v>
      </c>
      <c r="M6">
        <f t="shared" si="0"/>
        <v>1.1080969714050151</v>
      </c>
      <c r="N6">
        <f t="shared" si="0"/>
        <v>0.97722579072809179</v>
      </c>
      <c r="O6">
        <f t="shared" si="0"/>
        <v>0.78465089432730495</v>
      </c>
      <c r="P6">
        <f t="shared" si="0"/>
        <v>0.59418532974613536</v>
      </c>
      <c r="Q6">
        <f t="shared" si="0"/>
        <v>0.43309751876454483</v>
      </c>
      <c r="R6">
        <f t="shared" si="0"/>
        <v>0.30770584921272265</v>
      </c>
      <c r="S6">
        <f t="shared" si="0"/>
        <v>0.2148315552013233</v>
      </c>
      <c r="V6" s="1">
        <v>1</v>
      </c>
      <c r="W6">
        <f>ROUND(((J6/J$34)*1000000),0)</f>
        <v>1665</v>
      </c>
      <c r="X6">
        <f t="shared" ref="X6:AF21" si="1">ROUND(((K6/K$34)*1000000),0)</f>
        <v>1116</v>
      </c>
      <c r="Y6">
        <f t="shared" si="1"/>
        <v>748</v>
      </c>
      <c r="Z6">
        <f t="shared" si="1"/>
        <v>502</v>
      </c>
      <c r="AA6">
        <f t="shared" si="1"/>
        <v>336</v>
      </c>
      <c r="AB6">
        <f t="shared" si="1"/>
        <v>225</v>
      </c>
      <c r="AC6">
        <f t="shared" si="1"/>
        <v>151</v>
      </c>
      <c r="AD6">
        <f t="shared" si="1"/>
        <v>101</v>
      </c>
      <c r="AE6">
        <f t="shared" si="1"/>
        <v>68</v>
      </c>
      <c r="AF6">
        <f t="shared" si="1"/>
        <v>45</v>
      </c>
    </row>
    <row r="7" spans="1:32" x14ac:dyDescent="0.25">
      <c r="A7" s="1">
        <v>2</v>
      </c>
      <c r="B7">
        <v>1.22281481840149E-2</v>
      </c>
      <c r="C7">
        <v>0.1</v>
      </c>
      <c r="D7">
        <v>0.9</v>
      </c>
      <c r="E7" s="2">
        <v>0</v>
      </c>
      <c r="F7" s="2">
        <v>0</v>
      </c>
      <c r="G7" s="2">
        <v>0</v>
      </c>
      <c r="H7">
        <f t="shared" ref="H7:H30" si="2">(B7*$B$3)</f>
        <v>12.961837075055794</v>
      </c>
      <c r="J7">
        <f t="shared" ref="J7:S30" si="3">($H7*J$37)</f>
        <v>0.47544400006630272</v>
      </c>
      <c r="K7">
        <f t="shared" si="0"/>
        <v>1.5078768576981791</v>
      </c>
      <c r="L7">
        <f t="shared" si="0"/>
        <v>2.1389283985210366</v>
      </c>
      <c r="M7">
        <f t="shared" si="0"/>
        <v>2.2161939428100301</v>
      </c>
      <c r="N7">
        <f t="shared" si="0"/>
        <v>1.9544515814561836</v>
      </c>
      <c r="O7">
        <f t="shared" si="0"/>
        <v>1.5693017886546099</v>
      </c>
      <c r="P7">
        <f t="shared" si="0"/>
        <v>1.1883706594922707</v>
      </c>
      <c r="Q7">
        <f t="shared" si="0"/>
        <v>0.86619503752908966</v>
      </c>
      <c r="R7">
        <f t="shared" si="0"/>
        <v>0.6154116984254453</v>
      </c>
      <c r="S7">
        <f t="shared" si="0"/>
        <v>0.4296631104026466</v>
      </c>
      <c r="V7" s="1">
        <v>2</v>
      </c>
      <c r="W7">
        <f t="shared" ref="W7:AF30" si="4">ROUND(((J7/J$34)*1000000),0)</f>
        <v>3330</v>
      </c>
      <c r="X7">
        <f t="shared" si="1"/>
        <v>2232</v>
      </c>
      <c r="Y7">
        <f t="shared" si="1"/>
        <v>1496</v>
      </c>
      <c r="Z7">
        <f t="shared" si="1"/>
        <v>1003</v>
      </c>
      <c r="AA7">
        <f t="shared" si="1"/>
        <v>672</v>
      </c>
      <c r="AB7">
        <f t="shared" si="1"/>
        <v>451</v>
      </c>
      <c r="AC7">
        <f t="shared" si="1"/>
        <v>302</v>
      </c>
      <c r="AD7">
        <f t="shared" si="1"/>
        <v>203</v>
      </c>
      <c r="AE7">
        <f t="shared" si="1"/>
        <v>136</v>
      </c>
      <c r="AF7">
        <f t="shared" si="1"/>
        <v>91</v>
      </c>
    </row>
    <row r="8" spans="1:32" x14ac:dyDescent="0.25">
      <c r="A8" s="1">
        <v>3</v>
      </c>
      <c r="B8">
        <v>2.6428363863420793E-2</v>
      </c>
      <c r="C8">
        <v>0</v>
      </c>
      <c r="D8">
        <v>0</v>
      </c>
      <c r="E8">
        <v>1</v>
      </c>
      <c r="F8" s="2">
        <v>0</v>
      </c>
      <c r="G8" s="2">
        <v>0</v>
      </c>
      <c r="H8">
        <f t="shared" si="2"/>
        <v>28.014065695226041</v>
      </c>
      <c r="J8">
        <f t="shared" si="3"/>
        <v>1.0275641774490618</v>
      </c>
      <c r="K8">
        <f t="shared" si="0"/>
        <v>3.2589332134994433</v>
      </c>
      <c r="L8">
        <f t="shared" si="0"/>
        <v>4.6228077337019773</v>
      </c>
      <c r="M8">
        <f t="shared" si="0"/>
        <v>4.7897996516805446</v>
      </c>
      <c r="N8">
        <f t="shared" si="0"/>
        <v>4.2241030097823753</v>
      </c>
      <c r="O8">
        <f t="shared" si="0"/>
        <v>3.3916892450074823</v>
      </c>
      <c r="P8">
        <f t="shared" si="0"/>
        <v>2.5683931631390506</v>
      </c>
      <c r="Q8">
        <f t="shared" si="0"/>
        <v>1.8720837598642823</v>
      </c>
      <c r="R8">
        <f t="shared" si="0"/>
        <v>1.3300725544898773</v>
      </c>
      <c r="S8">
        <f t="shared" si="0"/>
        <v>0.92861918661194787</v>
      </c>
      <c r="V8" s="1">
        <v>3</v>
      </c>
      <c r="W8">
        <f t="shared" si="4"/>
        <v>7198</v>
      </c>
      <c r="X8">
        <f t="shared" si="1"/>
        <v>4825</v>
      </c>
      <c r="Y8">
        <f t="shared" si="1"/>
        <v>3234</v>
      </c>
      <c r="Z8">
        <f t="shared" si="1"/>
        <v>2168</v>
      </c>
      <c r="AA8">
        <f t="shared" si="1"/>
        <v>1453</v>
      </c>
      <c r="AB8">
        <f t="shared" si="1"/>
        <v>974</v>
      </c>
      <c r="AC8">
        <f t="shared" si="1"/>
        <v>653</v>
      </c>
      <c r="AD8">
        <f t="shared" si="1"/>
        <v>438</v>
      </c>
      <c r="AE8">
        <f t="shared" si="1"/>
        <v>293</v>
      </c>
      <c r="AF8">
        <f t="shared" si="1"/>
        <v>197</v>
      </c>
    </row>
    <row r="9" spans="1:32" x14ac:dyDescent="0.25">
      <c r="A9" s="1">
        <v>4</v>
      </c>
      <c r="B9">
        <v>4.3580997622161666E-2</v>
      </c>
      <c r="C9">
        <v>0</v>
      </c>
      <c r="D9">
        <v>0</v>
      </c>
      <c r="E9">
        <v>0.1</v>
      </c>
      <c r="F9">
        <v>0.9</v>
      </c>
      <c r="G9" s="2">
        <v>0</v>
      </c>
      <c r="H9">
        <f t="shared" si="2"/>
        <v>46.195857479491366</v>
      </c>
      <c r="J9">
        <f t="shared" si="3"/>
        <v>1.694477653079717</v>
      </c>
      <c r="K9">
        <f t="shared" si="0"/>
        <v>5.3740580144229693</v>
      </c>
      <c r="L9">
        <f t="shared" si="0"/>
        <v>7.6231193838307982</v>
      </c>
      <c r="M9">
        <f t="shared" si="0"/>
        <v>7.8984930096047758</v>
      </c>
      <c r="N9">
        <f t="shared" si="0"/>
        <v>6.9656458559619505</v>
      </c>
      <c r="O9">
        <f t="shared" si="0"/>
        <v>5.5929758529762408</v>
      </c>
      <c r="P9">
        <f t="shared" si="0"/>
        <v>4.2353411249367827</v>
      </c>
      <c r="Q9">
        <f t="shared" si="0"/>
        <v>3.0871104359228538</v>
      </c>
      <c r="R9">
        <f t="shared" si="0"/>
        <v>2.19332112778861</v>
      </c>
      <c r="S9">
        <f t="shared" si="0"/>
        <v>1.5313150209666702</v>
      </c>
      <c r="V9" s="1">
        <v>4</v>
      </c>
      <c r="W9">
        <f t="shared" si="4"/>
        <v>11869</v>
      </c>
      <c r="X9">
        <f t="shared" si="1"/>
        <v>7956</v>
      </c>
      <c r="Y9">
        <f t="shared" si="1"/>
        <v>5333</v>
      </c>
      <c r="Z9">
        <f t="shared" si="1"/>
        <v>3575</v>
      </c>
      <c r="AA9">
        <f t="shared" si="1"/>
        <v>2396</v>
      </c>
      <c r="AB9">
        <f t="shared" si="1"/>
        <v>1606</v>
      </c>
      <c r="AC9">
        <f t="shared" si="1"/>
        <v>1077</v>
      </c>
      <c r="AD9">
        <f t="shared" si="1"/>
        <v>722</v>
      </c>
      <c r="AE9">
        <f t="shared" si="1"/>
        <v>484</v>
      </c>
      <c r="AF9">
        <f t="shared" si="1"/>
        <v>324</v>
      </c>
    </row>
    <row r="10" spans="1:32" x14ac:dyDescent="0.25">
      <c r="A10" s="1">
        <v>5</v>
      </c>
      <c r="B10">
        <v>7.6239803212108076E-2</v>
      </c>
      <c r="C10">
        <v>0</v>
      </c>
      <c r="D10">
        <v>0</v>
      </c>
      <c r="E10">
        <v>0.1</v>
      </c>
      <c r="F10">
        <v>0.9</v>
      </c>
      <c r="G10" s="2">
        <v>0</v>
      </c>
      <c r="H10">
        <f t="shared" si="2"/>
        <v>80.81419140483456</v>
      </c>
      <c r="J10">
        <f t="shared" si="3"/>
        <v>2.9642883336020467</v>
      </c>
      <c r="K10">
        <f t="shared" si="0"/>
        <v>9.4012791772740751</v>
      </c>
      <c r="L10">
        <f t="shared" si="0"/>
        <v>13.33574615993013</v>
      </c>
      <c r="M10">
        <f t="shared" si="0"/>
        <v>13.81747976366335</v>
      </c>
      <c r="N10">
        <f t="shared" si="0"/>
        <v>12.185573949177396</v>
      </c>
      <c r="O10">
        <f t="shared" si="0"/>
        <v>9.7842500554449359</v>
      </c>
      <c r="P10">
        <f t="shared" si="0"/>
        <v>7.4092285977668375</v>
      </c>
      <c r="Q10">
        <f t="shared" si="0"/>
        <v>5.4005347507033363</v>
      </c>
      <c r="R10">
        <f t="shared" si="0"/>
        <v>3.8369560195319905</v>
      </c>
      <c r="S10">
        <f t="shared" si="0"/>
        <v>2.6788545977404659</v>
      </c>
      <c r="V10" s="1">
        <v>5</v>
      </c>
      <c r="W10">
        <f t="shared" si="4"/>
        <v>20764</v>
      </c>
      <c r="X10">
        <f t="shared" si="1"/>
        <v>13919</v>
      </c>
      <c r="Y10">
        <f t="shared" si="1"/>
        <v>9330</v>
      </c>
      <c r="Z10">
        <f t="shared" si="1"/>
        <v>6254</v>
      </c>
      <c r="AA10">
        <f t="shared" si="1"/>
        <v>4192</v>
      </c>
      <c r="AB10">
        <f t="shared" si="1"/>
        <v>2810</v>
      </c>
      <c r="AC10">
        <f t="shared" si="1"/>
        <v>1884</v>
      </c>
      <c r="AD10">
        <f t="shared" si="1"/>
        <v>1263</v>
      </c>
      <c r="AE10">
        <f t="shared" si="1"/>
        <v>846</v>
      </c>
      <c r="AF10">
        <f t="shared" si="1"/>
        <v>567</v>
      </c>
    </row>
    <row r="11" spans="1:32" x14ac:dyDescent="0.25">
      <c r="A11" s="1">
        <v>6</v>
      </c>
      <c r="B11">
        <v>1.9043802774745128E-2</v>
      </c>
      <c r="C11">
        <v>0</v>
      </c>
      <c r="D11">
        <v>0.1</v>
      </c>
      <c r="E11">
        <v>0.9</v>
      </c>
      <c r="F11" s="2">
        <v>0</v>
      </c>
      <c r="G11" s="2">
        <v>0</v>
      </c>
      <c r="H11">
        <f t="shared" si="2"/>
        <v>20.186430941229837</v>
      </c>
      <c r="J11">
        <f t="shared" si="3"/>
        <v>0.74044423010302207</v>
      </c>
      <c r="K11">
        <f t="shared" si="0"/>
        <v>2.3483285493828756</v>
      </c>
      <c r="L11">
        <f t="shared" si="0"/>
        <v>3.331111952338313</v>
      </c>
      <c r="M11">
        <f t="shared" si="0"/>
        <v>3.4514433193270158</v>
      </c>
      <c r="N11">
        <f t="shared" si="0"/>
        <v>3.0438125127315616</v>
      </c>
      <c r="O11">
        <f t="shared" si="0"/>
        <v>2.4439901534936075</v>
      </c>
      <c r="P11">
        <f t="shared" si="0"/>
        <v>1.8507378322621928</v>
      </c>
      <c r="Q11">
        <f t="shared" si="0"/>
        <v>1.3489898233921205</v>
      </c>
      <c r="R11">
        <f t="shared" si="0"/>
        <v>0.95842631555656543</v>
      </c>
      <c r="S11">
        <f t="shared" si="0"/>
        <v>0.669146252642564</v>
      </c>
      <c r="V11" s="1">
        <v>6</v>
      </c>
      <c r="W11">
        <f t="shared" si="4"/>
        <v>5187</v>
      </c>
      <c r="X11">
        <f t="shared" si="1"/>
        <v>3477</v>
      </c>
      <c r="Y11">
        <f t="shared" si="1"/>
        <v>2331</v>
      </c>
      <c r="Z11">
        <f t="shared" si="1"/>
        <v>1562</v>
      </c>
      <c r="AA11">
        <f t="shared" si="1"/>
        <v>1047</v>
      </c>
      <c r="AB11">
        <f t="shared" si="1"/>
        <v>702</v>
      </c>
      <c r="AC11">
        <f t="shared" si="1"/>
        <v>471</v>
      </c>
      <c r="AD11">
        <f t="shared" si="1"/>
        <v>315</v>
      </c>
      <c r="AE11">
        <f t="shared" si="1"/>
        <v>211</v>
      </c>
      <c r="AF11">
        <f t="shared" si="1"/>
        <v>142</v>
      </c>
    </row>
    <row r="12" spans="1:32" x14ac:dyDescent="0.25">
      <c r="A12" s="1">
        <v>7</v>
      </c>
      <c r="B12">
        <v>6.7793961248362289E-2</v>
      </c>
      <c r="C12">
        <v>0</v>
      </c>
      <c r="D12">
        <v>0</v>
      </c>
      <c r="E12">
        <v>0.1</v>
      </c>
      <c r="F12">
        <v>0.9</v>
      </c>
      <c r="G12" s="2">
        <v>0</v>
      </c>
      <c r="H12">
        <f t="shared" si="2"/>
        <v>71.861598923264026</v>
      </c>
      <c r="J12">
        <f t="shared" si="3"/>
        <v>2.6359046056046722</v>
      </c>
      <c r="K12">
        <f t="shared" si="0"/>
        <v>8.3598058937268185</v>
      </c>
      <c r="L12">
        <f t="shared" si="0"/>
        <v>11.858412801368786</v>
      </c>
      <c r="M12">
        <f t="shared" si="0"/>
        <v>12.286779978191943</v>
      </c>
      <c r="N12">
        <f t="shared" si="0"/>
        <v>10.835656616285526</v>
      </c>
      <c r="O12">
        <f t="shared" si="0"/>
        <v>8.700351275274226</v>
      </c>
      <c r="P12">
        <f t="shared" si="0"/>
        <v>6.5884345876366242</v>
      </c>
      <c r="Q12">
        <f t="shared" si="0"/>
        <v>4.8022637544199451</v>
      </c>
      <c r="R12">
        <f t="shared" si="0"/>
        <v>3.4118982046180131</v>
      </c>
      <c r="S12">
        <f t="shared" si="0"/>
        <v>2.3820912061374755</v>
      </c>
      <c r="V12" s="1">
        <v>7</v>
      </c>
      <c r="W12">
        <f t="shared" si="4"/>
        <v>18464</v>
      </c>
      <c r="X12">
        <f t="shared" si="1"/>
        <v>12377</v>
      </c>
      <c r="Y12">
        <f t="shared" si="1"/>
        <v>8296</v>
      </c>
      <c r="Z12">
        <f t="shared" si="1"/>
        <v>5561</v>
      </c>
      <c r="AA12">
        <f t="shared" si="1"/>
        <v>3728</v>
      </c>
      <c r="AB12">
        <f t="shared" si="1"/>
        <v>2499</v>
      </c>
      <c r="AC12">
        <f t="shared" si="1"/>
        <v>1675</v>
      </c>
      <c r="AD12">
        <f t="shared" si="1"/>
        <v>1123</v>
      </c>
      <c r="AE12">
        <f t="shared" si="1"/>
        <v>753</v>
      </c>
      <c r="AF12">
        <f t="shared" si="1"/>
        <v>505</v>
      </c>
    </row>
    <row r="13" spans="1:32" x14ac:dyDescent="0.25">
      <c r="A13" s="1">
        <v>8</v>
      </c>
      <c r="B13">
        <v>6.11407409200745E-3</v>
      </c>
      <c r="C13">
        <v>0.1</v>
      </c>
      <c r="D13">
        <v>0.9</v>
      </c>
      <c r="E13" s="2">
        <v>0</v>
      </c>
      <c r="F13" s="2">
        <v>0</v>
      </c>
      <c r="G13" s="2">
        <v>0</v>
      </c>
      <c r="H13">
        <f t="shared" si="2"/>
        <v>6.4809185375278968</v>
      </c>
      <c r="J13">
        <f t="shared" si="3"/>
        <v>0.23772200003315136</v>
      </c>
      <c r="K13">
        <f t="shared" si="0"/>
        <v>0.75393842884908957</v>
      </c>
      <c r="L13">
        <f t="shared" si="0"/>
        <v>1.0694641992605183</v>
      </c>
      <c r="M13">
        <f t="shared" si="0"/>
        <v>1.1080969714050151</v>
      </c>
      <c r="N13">
        <f t="shared" si="0"/>
        <v>0.97722579072809179</v>
      </c>
      <c r="O13">
        <f t="shared" si="0"/>
        <v>0.78465089432730495</v>
      </c>
      <c r="P13">
        <f t="shared" si="0"/>
        <v>0.59418532974613536</v>
      </c>
      <c r="Q13">
        <f t="shared" si="0"/>
        <v>0.43309751876454483</v>
      </c>
      <c r="R13">
        <f t="shared" si="0"/>
        <v>0.30770584921272265</v>
      </c>
      <c r="S13">
        <f t="shared" si="0"/>
        <v>0.2148315552013233</v>
      </c>
      <c r="V13" s="1">
        <v>8</v>
      </c>
      <c r="W13">
        <f t="shared" si="4"/>
        <v>1665</v>
      </c>
      <c r="X13">
        <f t="shared" si="1"/>
        <v>1116</v>
      </c>
      <c r="Y13">
        <f t="shared" si="1"/>
        <v>748</v>
      </c>
      <c r="Z13">
        <f t="shared" si="1"/>
        <v>502</v>
      </c>
      <c r="AA13">
        <f t="shared" si="1"/>
        <v>336</v>
      </c>
      <c r="AB13">
        <f t="shared" si="1"/>
        <v>225</v>
      </c>
      <c r="AC13">
        <f t="shared" si="1"/>
        <v>151</v>
      </c>
      <c r="AD13">
        <f t="shared" si="1"/>
        <v>101</v>
      </c>
      <c r="AE13">
        <f t="shared" si="1"/>
        <v>68</v>
      </c>
      <c r="AF13">
        <f t="shared" si="1"/>
        <v>45</v>
      </c>
    </row>
    <row r="14" spans="1:32" x14ac:dyDescent="0.25">
      <c r="A14" s="1">
        <v>9</v>
      </c>
      <c r="B14">
        <v>1.6196222760284638E-3</v>
      </c>
      <c r="C14">
        <v>0.1</v>
      </c>
      <c r="D14">
        <v>0.9</v>
      </c>
      <c r="E14" s="2">
        <v>0</v>
      </c>
      <c r="F14" s="2">
        <v>0</v>
      </c>
      <c r="G14" s="2">
        <v>0</v>
      </c>
      <c r="H14">
        <f t="shared" si="2"/>
        <v>1.7167996125901717</v>
      </c>
      <c r="J14">
        <f t="shared" si="3"/>
        <v>6.297271524056991E-2</v>
      </c>
      <c r="K14">
        <f t="shared" si="0"/>
        <v>0.19971878909909663</v>
      </c>
      <c r="L14">
        <f t="shared" si="0"/>
        <v>0.28330177463854794</v>
      </c>
      <c r="M14">
        <f t="shared" si="0"/>
        <v>0.29353562156424245</v>
      </c>
      <c r="N14">
        <f t="shared" si="0"/>
        <v>0.25886775913326937</v>
      </c>
      <c r="O14">
        <f t="shared" si="0"/>
        <v>0.20785454154365698</v>
      </c>
      <c r="P14">
        <f t="shared" si="0"/>
        <v>0.15740008734996969</v>
      </c>
      <c r="Q14">
        <f t="shared" si="0"/>
        <v>0.11472781954027679</v>
      </c>
      <c r="R14">
        <f t="shared" si="0"/>
        <v>8.1511483235158333E-2</v>
      </c>
      <c r="S14">
        <f t="shared" si="0"/>
        <v>5.6909021245383669E-2</v>
      </c>
      <c r="V14" s="1">
        <v>9</v>
      </c>
      <c r="W14">
        <f t="shared" si="4"/>
        <v>441</v>
      </c>
      <c r="X14">
        <f t="shared" si="1"/>
        <v>296</v>
      </c>
      <c r="Y14">
        <f t="shared" si="1"/>
        <v>198</v>
      </c>
      <c r="Z14">
        <f t="shared" si="1"/>
        <v>133</v>
      </c>
      <c r="AA14">
        <f t="shared" si="1"/>
        <v>89</v>
      </c>
      <c r="AB14">
        <f t="shared" si="1"/>
        <v>60</v>
      </c>
      <c r="AC14">
        <f t="shared" si="1"/>
        <v>40</v>
      </c>
      <c r="AD14">
        <f t="shared" si="1"/>
        <v>27</v>
      </c>
      <c r="AE14">
        <f t="shared" si="1"/>
        <v>18</v>
      </c>
      <c r="AF14">
        <f t="shared" si="1"/>
        <v>12</v>
      </c>
    </row>
    <row r="15" spans="1:32" x14ac:dyDescent="0.25">
      <c r="A15" s="1">
        <v>10</v>
      </c>
      <c r="B15">
        <v>1.4337324537866507E-2</v>
      </c>
      <c r="C15">
        <v>0</v>
      </c>
      <c r="D15">
        <v>0.1</v>
      </c>
      <c r="E15">
        <v>0.9</v>
      </c>
      <c r="F15" s="2">
        <v>0</v>
      </c>
      <c r="G15" s="2">
        <v>0</v>
      </c>
      <c r="H15">
        <f t="shared" si="2"/>
        <v>15.197564010138498</v>
      </c>
      <c r="J15">
        <f t="shared" si="3"/>
        <v>0.55745112227564597</v>
      </c>
      <c r="K15">
        <f t="shared" si="0"/>
        <v>1.7679635171757424</v>
      </c>
      <c r="L15">
        <f t="shared" si="0"/>
        <v>2.5078622005042104</v>
      </c>
      <c r="M15">
        <f t="shared" si="0"/>
        <v>2.5984549188288324</v>
      </c>
      <c r="N15">
        <f t="shared" si="0"/>
        <v>2.2915658360694917</v>
      </c>
      <c r="O15">
        <f t="shared" si="0"/>
        <v>1.8399833485177959</v>
      </c>
      <c r="P15">
        <f t="shared" si="0"/>
        <v>1.3933471822570758</v>
      </c>
      <c r="Q15">
        <f t="shared" si="0"/>
        <v>1.0156009871043681</v>
      </c>
      <c r="R15">
        <f t="shared" si="0"/>
        <v>0.7215611973249938</v>
      </c>
      <c r="S15">
        <f t="shared" si="0"/>
        <v>0.50377370008034283</v>
      </c>
      <c r="V15" s="1">
        <v>10</v>
      </c>
      <c r="W15">
        <f t="shared" si="4"/>
        <v>3905</v>
      </c>
      <c r="X15">
        <f t="shared" si="1"/>
        <v>2617</v>
      </c>
      <c r="Y15">
        <f t="shared" si="1"/>
        <v>1755</v>
      </c>
      <c r="Z15">
        <f t="shared" si="1"/>
        <v>1176</v>
      </c>
      <c r="AA15">
        <f t="shared" si="1"/>
        <v>788</v>
      </c>
      <c r="AB15">
        <f t="shared" si="1"/>
        <v>528</v>
      </c>
      <c r="AC15">
        <f t="shared" si="1"/>
        <v>354</v>
      </c>
      <c r="AD15">
        <f t="shared" si="1"/>
        <v>237</v>
      </c>
      <c r="AE15">
        <f t="shared" si="1"/>
        <v>159</v>
      </c>
      <c r="AF15">
        <f t="shared" si="1"/>
        <v>107</v>
      </c>
    </row>
    <row r="16" spans="1:32" x14ac:dyDescent="0.25">
      <c r="A16" s="1">
        <v>11</v>
      </c>
      <c r="B16">
        <v>2.0634479557064715E-2</v>
      </c>
      <c r="C16">
        <v>0</v>
      </c>
      <c r="D16">
        <v>0.1</v>
      </c>
      <c r="E16">
        <v>0.9</v>
      </c>
      <c r="F16" s="2">
        <v>0</v>
      </c>
      <c r="G16" s="2">
        <v>0</v>
      </c>
      <c r="H16">
        <f t="shared" si="2"/>
        <v>21.872548330488598</v>
      </c>
      <c r="J16">
        <f t="shared" si="3"/>
        <v>0.80229151235850327</v>
      </c>
      <c r="K16">
        <f t="shared" si="0"/>
        <v>2.5444780130664264</v>
      </c>
      <c r="L16">
        <f t="shared" si="0"/>
        <v>3.6093506268597015</v>
      </c>
      <c r="M16">
        <f t="shared" si="0"/>
        <v>3.7397329439615579</v>
      </c>
      <c r="N16">
        <f t="shared" si="0"/>
        <v>3.2980538505045387</v>
      </c>
      <c r="O16">
        <f t="shared" si="0"/>
        <v>2.6481299694412654</v>
      </c>
      <c r="P16">
        <f t="shared" si="0"/>
        <v>2.0053249036975278</v>
      </c>
      <c r="Q16">
        <f t="shared" si="0"/>
        <v>1.4616672553649457</v>
      </c>
      <c r="R16">
        <f t="shared" si="0"/>
        <v>1.038481045473308</v>
      </c>
      <c r="S16">
        <f t="shared" si="0"/>
        <v>0.72503820976082545</v>
      </c>
      <c r="V16" s="1">
        <v>11</v>
      </c>
      <c r="W16">
        <f t="shared" si="4"/>
        <v>5620</v>
      </c>
      <c r="X16">
        <f t="shared" si="1"/>
        <v>3767</v>
      </c>
      <c r="Y16">
        <f t="shared" si="1"/>
        <v>2525</v>
      </c>
      <c r="Z16">
        <f t="shared" si="1"/>
        <v>1693</v>
      </c>
      <c r="AA16">
        <f t="shared" si="1"/>
        <v>1135</v>
      </c>
      <c r="AB16">
        <f t="shared" si="1"/>
        <v>761</v>
      </c>
      <c r="AC16">
        <f t="shared" si="1"/>
        <v>510</v>
      </c>
      <c r="AD16">
        <f t="shared" si="1"/>
        <v>342</v>
      </c>
      <c r="AE16">
        <f t="shared" si="1"/>
        <v>229</v>
      </c>
      <c r="AF16">
        <f t="shared" si="1"/>
        <v>154</v>
      </c>
    </row>
    <row r="17" spans="1:32" x14ac:dyDescent="0.25">
      <c r="A17" s="1">
        <v>12</v>
      </c>
      <c r="B17">
        <v>4.0157808747631904E-2</v>
      </c>
      <c r="C17">
        <v>0</v>
      </c>
      <c r="D17">
        <v>0.1</v>
      </c>
      <c r="E17">
        <v>0.9</v>
      </c>
      <c r="F17" s="2">
        <v>0</v>
      </c>
      <c r="G17" s="2">
        <v>0</v>
      </c>
      <c r="H17">
        <f t="shared" si="2"/>
        <v>42.567277272489818</v>
      </c>
      <c r="J17">
        <f t="shared" si="3"/>
        <v>1.5613802627801401</v>
      </c>
      <c r="K17">
        <f t="shared" si="0"/>
        <v>4.9519379022230749</v>
      </c>
      <c r="L17">
        <f t="shared" si="0"/>
        <v>7.0243405837174242</v>
      </c>
      <c r="M17">
        <f t="shared" si="0"/>
        <v>7.2780842335036784</v>
      </c>
      <c r="N17">
        <f t="shared" si="0"/>
        <v>6.4185101156383322</v>
      </c>
      <c r="O17">
        <f t="shared" si="0"/>
        <v>5.1536602392903825</v>
      </c>
      <c r="P17">
        <f t="shared" si="0"/>
        <v>3.9026646510198733</v>
      </c>
      <c r="Q17">
        <f t="shared" si="0"/>
        <v>2.8446248877415989</v>
      </c>
      <c r="R17">
        <f t="shared" si="0"/>
        <v>2.0210407098869552</v>
      </c>
      <c r="S17">
        <f t="shared" si="0"/>
        <v>1.4110336866883613</v>
      </c>
      <c r="V17" s="1">
        <v>12</v>
      </c>
      <c r="W17">
        <f t="shared" si="4"/>
        <v>10937</v>
      </c>
      <c r="X17">
        <f t="shared" si="1"/>
        <v>7331</v>
      </c>
      <c r="Y17">
        <f t="shared" si="1"/>
        <v>4914</v>
      </c>
      <c r="Z17">
        <f t="shared" si="1"/>
        <v>3294</v>
      </c>
      <c r="AA17">
        <f t="shared" si="1"/>
        <v>2208</v>
      </c>
      <c r="AB17">
        <f t="shared" si="1"/>
        <v>1480</v>
      </c>
      <c r="AC17">
        <f t="shared" si="1"/>
        <v>992</v>
      </c>
      <c r="AD17">
        <f t="shared" si="1"/>
        <v>665</v>
      </c>
      <c r="AE17">
        <f t="shared" si="1"/>
        <v>446</v>
      </c>
      <c r="AF17">
        <f t="shared" si="1"/>
        <v>299</v>
      </c>
    </row>
    <row r="18" spans="1:32" x14ac:dyDescent="0.25">
      <c r="A18" s="1">
        <v>13</v>
      </c>
      <c r="B18">
        <v>6.11407409200745E-3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6.4809185375278968</v>
      </c>
      <c r="J18">
        <f t="shared" si="3"/>
        <v>0.23772200003315136</v>
      </c>
      <c r="K18">
        <f t="shared" si="0"/>
        <v>0.75393842884908957</v>
      </c>
      <c r="L18">
        <f t="shared" si="0"/>
        <v>1.0694641992605183</v>
      </c>
      <c r="M18">
        <f t="shared" si="0"/>
        <v>1.1080969714050151</v>
      </c>
      <c r="N18">
        <f t="shared" si="0"/>
        <v>0.97722579072809179</v>
      </c>
      <c r="O18">
        <f t="shared" si="0"/>
        <v>0.78465089432730495</v>
      </c>
      <c r="P18">
        <f t="shared" si="0"/>
        <v>0.59418532974613536</v>
      </c>
      <c r="Q18">
        <f t="shared" si="0"/>
        <v>0.43309751876454483</v>
      </c>
      <c r="R18">
        <f t="shared" si="0"/>
        <v>0.30770584921272265</v>
      </c>
      <c r="S18">
        <f t="shared" si="0"/>
        <v>0.2148315552013233</v>
      </c>
      <c r="V18" s="1">
        <v>13</v>
      </c>
      <c r="W18">
        <f t="shared" si="4"/>
        <v>1665</v>
      </c>
      <c r="X18">
        <f t="shared" si="1"/>
        <v>1116</v>
      </c>
      <c r="Y18">
        <f t="shared" si="1"/>
        <v>748</v>
      </c>
      <c r="Z18">
        <f t="shared" si="1"/>
        <v>502</v>
      </c>
      <c r="AA18">
        <f t="shared" si="1"/>
        <v>336</v>
      </c>
      <c r="AB18">
        <f t="shared" si="1"/>
        <v>225</v>
      </c>
      <c r="AC18">
        <f t="shared" si="1"/>
        <v>151</v>
      </c>
      <c r="AD18">
        <f t="shared" si="1"/>
        <v>101</v>
      </c>
      <c r="AE18">
        <f t="shared" si="1"/>
        <v>68</v>
      </c>
      <c r="AF18">
        <f t="shared" si="1"/>
        <v>45</v>
      </c>
    </row>
    <row r="19" spans="1:32" x14ac:dyDescent="0.25">
      <c r="A19" s="1">
        <v>14</v>
      </c>
      <c r="B19">
        <v>4.6469618506028397E-3</v>
      </c>
      <c r="C19">
        <v>0.1</v>
      </c>
      <c r="D19">
        <v>0.9</v>
      </c>
      <c r="E19" s="2">
        <v>0</v>
      </c>
      <c r="F19" s="2">
        <v>0</v>
      </c>
      <c r="G19" s="2">
        <v>0</v>
      </c>
      <c r="H19">
        <f t="shared" si="2"/>
        <v>4.9257795616390103</v>
      </c>
      <c r="J19">
        <f t="shared" si="3"/>
        <v>0.18067904454202605</v>
      </c>
      <c r="K19">
        <f t="shared" si="0"/>
        <v>0.57302595026532333</v>
      </c>
      <c r="L19">
        <f t="shared" si="0"/>
        <v>0.81283923939453084</v>
      </c>
      <c r="M19">
        <f t="shared" si="0"/>
        <v>0.84220182408633082</v>
      </c>
      <c r="N19">
        <f t="shared" si="0"/>
        <v>0.7427340428986583</v>
      </c>
      <c r="O19">
        <f t="shared" si="0"/>
        <v>0.5963687579034892</v>
      </c>
      <c r="P19">
        <f t="shared" si="0"/>
        <v>0.45160665670173167</v>
      </c>
      <c r="Q19">
        <f t="shared" si="0"/>
        <v>0.32917292414243371</v>
      </c>
      <c r="R19">
        <f t="shared" si="0"/>
        <v>0.23386980939077728</v>
      </c>
      <c r="S19">
        <f t="shared" si="0"/>
        <v>0.16328131231370938</v>
      </c>
      <c r="V19" s="1">
        <v>14</v>
      </c>
      <c r="W19">
        <f t="shared" si="4"/>
        <v>1266</v>
      </c>
      <c r="X19">
        <f t="shared" si="1"/>
        <v>848</v>
      </c>
      <c r="Y19">
        <f t="shared" si="1"/>
        <v>569</v>
      </c>
      <c r="Z19">
        <f t="shared" si="1"/>
        <v>381</v>
      </c>
      <c r="AA19">
        <f t="shared" si="1"/>
        <v>256</v>
      </c>
      <c r="AB19">
        <f t="shared" si="1"/>
        <v>171</v>
      </c>
      <c r="AC19">
        <f t="shared" si="1"/>
        <v>115</v>
      </c>
      <c r="AD19">
        <f t="shared" si="1"/>
        <v>77</v>
      </c>
      <c r="AE19">
        <f t="shared" si="1"/>
        <v>52</v>
      </c>
      <c r="AF19">
        <f t="shared" si="1"/>
        <v>35</v>
      </c>
    </row>
    <row r="20" spans="1:32" x14ac:dyDescent="0.25">
      <c r="A20" s="1">
        <v>15</v>
      </c>
      <c r="B20">
        <v>6.11407409200745E-3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6.4809185375278968</v>
      </c>
      <c r="J20">
        <f t="shared" si="3"/>
        <v>0.23772200003315136</v>
      </c>
      <c r="K20">
        <f t="shared" si="0"/>
        <v>0.75393842884908957</v>
      </c>
      <c r="L20">
        <f t="shared" si="0"/>
        <v>1.0694641992605183</v>
      </c>
      <c r="M20">
        <f t="shared" si="0"/>
        <v>1.1080969714050151</v>
      </c>
      <c r="N20">
        <f t="shared" si="0"/>
        <v>0.97722579072809179</v>
      </c>
      <c r="O20">
        <f t="shared" si="0"/>
        <v>0.78465089432730495</v>
      </c>
      <c r="P20">
        <f t="shared" si="0"/>
        <v>0.59418532974613536</v>
      </c>
      <c r="Q20">
        <f t="shared" si="0"/>
        <v>0.43309751876454483</v>
      </c>
      <c r="R20">
        <f t="shared" si="0"/>
        <v>0.30770584921272265</v>
      </c>
      <c r="S20">
        <f t="shared" si="0"/>
        <v>0.2148315552013233</v>
      </c>
      <c r="V20" s="1">
        <v>15</v>
      </c>
      <c r="W20">
        <f t="shared" si="4"/>
        <v>1665</v>
      </c>
      <c r="X20">
        <f t="shared" si="1"/>
        <v>1116</v>
      </c>
      <c r="Y20">
        <f t="shared" si="1"/>
        <v>748</v>
      </c>
      <c r="Z20">
        <f t="shared" si="1"/>
        <v>502</v>
      </c>
      <c r="AA20">
        <f t="shared" si="1"/>
        <v>336</v>
      </c>
      <c r="AB20">
        <f t="shared" si="1"/>
        <v>225</v>
      </c>
      <c r="AC20">
        <f t="shared" si="1"/>
        <v>151</v>
      </c>
      <c r="AD20">
        <f t="shared" si="1"/>
        <v>101</v>
      </c>
      <c r="AE20">
        <f t="shared" si="1"/>
        <v>68</v>
      </c>
      <c r="AF20">
        <f t="shared" si="1"/>
        <v>45</v>
      </c>
    </row>
    <row r="21" spans="1:32" x14ac:dyDescent="0.25">
      <c r="A21" s="1">
        <v>16</v>
      </c>
      <c r="B21">
        <v>3.6684444552044698E-2</v>
      </c>
      <c r="C21">
        <v>0.1</v>
      </c>
      <c r="D21">
        <v>0.9</v>
      </c>
      <c r="E21" s="2">
        <v>0</v>
      </c>
      <c r="F21" s="2">
        <v>0</v>
      </c>
      <c r="G21" s="2">
        <v>0</v>
      </c>
      <c r="H21">
        <f t="shared" si="2"/>
        <v>38.885511225167377</v>
      </c>
      <c r="J21">
        <f t="shared" si="3"/>
        <v>1.4263320001989082</v>
      </c>
      <c r="K21">
        <f t="shared" si="0"/>
        <v>4.523630573094537</v>
      </c>
      <c r="L21">
        <f t="shared" si="0"/>
        <v>6.4167851955631088</v>
      </c>
      <c r="M21">
        <f t="shared" si="0"/>
        <v>6.6485818284300899</v>
      </c>
      <c r="N21">
        <f t="shared" si="0"/>
        <v>5.8633547443685501</v>
      </c>
      <c r="O21">
        <f t="shared" si="0"/>
        <v>4.7079053659638292</v>
      </c>
      <c r="P21">
        <f t="shared" si="0"/>
        <v>3.5651119784768119</v>
      </c>
      <c r="Q21">
        <f t="shared" si="0"/>
        <v>2.5985851125872688</v>
      </c>
      <c r="R21">
        <f t="shared" si="0"/>
        <v>1.8462350952763356</v>
      </c>
      <c r="S21">
        <f t="shared" si="0"/>
        <v>1.2889893312079397</v>
      </c>
      <c r="V21" s="1">
        <v>16</v>
      </c>
      <c r="W21">
        <f t="shared" si="4"/>
        <v>9991</v>
      </c>
      <c r="X21">
        <f t="shared" si="1"/>
        <v>6697</v>
      </c>
      <c r="Y21">
        <f t="shared" si="1"/>
        <v>4489</v>
      </c>
      <c r="Z21">
        <f t="shared" si="1"/>
        <v>3009</v>
      </c>
      <c r="AA21">
        <f t="shared" si="1"/>
        <v>2017</v>
      </c>
      <c r="AB21">
        <f t="shared" si="1"/>
        <v>1352</v>
      </c>
      <c r="AC21">
        <f t="shared" si="1"/>
        <v>906</v>
      </c>
      <c r="AD21">
        <f t="shared" si="1"/>
        <v>608</v>
      </c>
      <c r="AE21">
        <f t="shared" si="1"/>
        <v>407</v>
      </c>
      <c r="AF21">
        <f t="shared" si="1"/>
        <v>273</v>
      </c>
    </row>
    <row r="22" spans="1:32" x14ac:dyDescent="0.25">
      <c r="A22" s="1">
        <v>17</v>
      </c>
      <c r="B22">
        <v>5.6446914578730446E-2</v>
      </c>
      <c r="C22">
        <v>0</v>
      </c>
      <c r="D22">
        <v>1</v>
      </c>
      <c r="E22" s="2">
        <v>0</v>
      </c>
      <c r="F22" s="2">
        <v>0</v>
      </c>
      <c r="G22" s="2">
        <v>0</v>
      </c>
      <c r="H22">
        <f t="shared" si="2"/>
        <v>59.833729453454275</v>
      </c>
      <c r="J22">
        <f t="shared" si="3"/>
        <v>2.1947188122724341</v>
      </c>
      <c r="K22">
        <f t="shared" si="3"/>
        <v>6.9605793862556533</v>
      </c>
      <c r="L22">
        <f t="shared" si="3"/>
        <v>9.8736052903879781</v>
      </c>
      <c r="M22">
        <f t="shared" si="3"/>
        <v>10.230274306229751</v>
      </c>
      <c r="N22">
        <f t="shared" si="3"/>
        <v>9.0220334106631075</v>
      </c>
      <c r="O22">
        <f t="shared" si="3"/>
        <v>7.2441258217849986</v>
      </c>
      <c r="P22">
        <f t="shared" si="3"/>
        <v>5.4856921992423286</v>
      </c>
      <c r="Q22">
        <f t="shared" si="3"/>
        <v>3.9984825630295258</v>
      </c>
      <c r="R22">
        <f t="shared" si="3"/>
        <v>2.8408301117239882</v>
      </c>
      <c r="S22">
        <f t="shared" si="3"/>
        <v>1.9833875518645145</v>
      </c>
      <c r="V22" s="1">
        <v>17</v>
      </c>
      <c r="W22">
        <f t="shared" si="4"/>
        <v>15374</v>
      </c>
      <c r="X22">
        <f t="shared" si="4"/>
        <v>10305</v>
      </c>
      <c r="Y22">
        <f t="shared" si="4"/>
        <v>6908</v>
      </c>
      <c r="Z22">
        <f t="shared" si="4"/>
        <v>4630</v>
      </c>
      <c r="AA22">
        <f t="shared" si="4"/>
        <v>3104</v>
      </c>
      <c r="AB22">
        <f t="shared" si="4"/>
        <v>2081</v>
      </c>
      <c r="AC22">
        <f t="shared" si="4"/>
        <v>1395</v>
      </c>
      <c r="AD22">
        <f t="shared" si="4"/>
        <v>935</v>
      </c>
      <c r="AE22">
        <f t="shared" si="4"/>
        <v>627</v>
      </c>
      <c r="AF22">
        <f t="shared" si="4"/>
        <v>420</v>
      </c>
    </row>
    <row r="23" spans="1:32" x14ac:dyDescent="0.25">
      <c r="A23" s="1">
        <v>18</v>
      </c>
      <c r="B23">
        <v>9.7825185472119203E-3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10.369469660044636</v>
      </c>
      <c r="J23">
        <f t="shared" si="3"/>
        <v>0.38035520005304224</v>
      </c>
      <c r="K23">
        <f t="shared" si="3"/>
        <v>1.2063014861585435</v>
      </c>
      <c r="L23">
        <f t="shared" si="3"/>
        <v>1.7111427188168293</v>
      </c>
      <c r="M23">
        <f t="shared" si="3"/>
        <v>1.7729551542480244</v>
      </c>
      <c r="N23">
        <f t="shared" si="3"/>
        <v>1.5635612651649471</v>
      </c>
      <c r="O23">
        <f t="shared" si="3"/>
        <v>1.2554414309236881</v>
      </c>
      <c r="P23">
        <f t="shared" si="3"/>
        <v>0.95069652759381684</v>
      </c>
      <c r="Q23">
        <f t="shared" si="3"/>
        <v>0.69295603002327177</v>
      </c>
      <c r="R23">
        <f t="shared" si="3"/>
        <v>0.49232935874035627</v>
      </c>
      <c r="S23">
        <f t="shared" si="3"/>
        <v>0.34373048832211733</v>
      </c>
      <c r="V23" s="1">
        <v>18</v>
      </c>
      <c r="W23">
        <f t="shared" si="4"/>
        <v>2664</v>
      </c>
      <c r="X23">
        <f t="shared" si="4"/>
        <v>1786</v>
      </c>
      <c r="Y23">
        <f t="shared" si="4"/>
        <v>1197</v>
      </c>
      <c r="Z23">
        <f t="shared" si="4"/>
        <v>802</v>
      </c>
      <c r="AA23">
        <f t="shared" si="4"/>
        <v>538</v>
      </c>
      <c r="AB23">
        <f t="shared" si="4"/>
        <v>361</v>
      </c>
      <c r="AC23">
        <f t="shared" si="4"/>
        <v>242</v>
      </c>
      <c r="AD23">
        <f t="shared" si="4"/>
        <v>162</v>
      </c>
      <c r="AE23">
        <f t="shared" si="4"/>
        <v>109</v>
      </c>
      <c r="AF23">
        <f t="shared" si="4"/>
        <v>73</v>
      </c>
    </row>
    <row r="24" spans="1:32" x14ac:dyDescent="0.25">
      <c r="A24" s="1">
        <v>19</v>
      </c>
      <c r="B24">
        <v>3.6684444552044698E-2</v>
      </c>
      <c r="C24">
        <v>0.1</v>
      </c>
      <c r="D24">
        <v>0.9</v>
      </c>
      <c r="E24" s="2">
        <v>0</v>
      </c>
      <c r="F24" s="2">
        <v>0</v>
      </c>
      <c r="G24" s="2">
        <v>0</v>
      </c>
      <c r="H24">
        <f t="shared" si="2"/>
        <v>38.885511225167377</v>
      </c>
      <c r="J24">
        <f t="shared" si="3"/>
        <v>1.4263320001989082</v>
      </c>
      <c r="K24">
        <f t="shared" si="3"/>
        <v>4.523630573094537</v>
      </c>
      <c r="L24">
        <f t="shared" si="3"/>
        <v>6.4167851955631088</v>
      </c>
      <c r="M24">
        <f t="shared" si="3"/>
        <v>6.6485818284300899</v>
      </c>
      <c r="N24">
        <f t="shared" si="3"/>
        <v>5.8633547443685501</v>
      </c>
      <c r="O24">
        <f t="shared" si="3"/>
        <v>4.7079053659638292</v>
      </c>
      <c r="P24">
        <f t="shared" si="3"/>
        <v>3.5651119784768119</v>
      </c>
      <c r="Q24">
        <f t="shared" si="3"/>
        <v>2.5985851125872688</v>
      </c>
      <c r="R24">
        <f t="shared" si="3"/>
        <v>1.8462350952763356</v>
      </c>
      <c r="S24">
        <f t="shared" si="3"/>
        <v>1.2889893312079397</v>
      </c>
      <c r="V24" s="1">
        <v>19</v>
      </c>
      <c r="W24">
        <f t="shared" si="4"/>
        <v>9991</v>
      </c>
      <c r="X24">
        <f t="shared" si="4"/>
        <v>6697</v>
      </c>
      <c r="Y24">
        <f t="shared" si="4"/>
        <v>4489</v>
      </c>
      <c r="Z24">
        <f t="shared" si="4"/>
        <v>3009</v>
      </c>
      <c r="AA24">
        <f t="shared" si="4"/>
        <v>2017</v>
      </c>
      <c r="AB24">
        <f t="shared" si="4"/>
        <v>1352</v>
      </c>
      <c r="AC24">
        <f t="shared" si="4"/>
        <v>906</v>
      </c>
      <c r="AD24">
        <f t="shared" si="4"/>
        <v>608</v>
      </c>
      <c r="AE24">
        <f t="shared" si="4"/>
        <v>407</v>
      </c>
      <c r="AF24">
        <f t="shared" si="4"/>
        <v>273</v>
      </c>
    </row>
    <row r="25" spans="1:32" x14ac:dyDescent="0.25">
      <c r="A25" s="1">
        <v>20</v>
      </c>
      <c r="B25">
        <v>7.2195031009932562E-2</v>
      </c>
      <c r="C25">
        <v>0</v>
      </c>
      <c r="D25">
        <v>0</v>
      </c>
      <c r="E25">
        <v>0.1</v>
      </c>
      <c r="F25">
        <v>0.9</v>
      </c>
      <c r="G25" s="2">
        <v>0</v>
      </c>
      <c r="H25">
        <f t="shared" si="2"/>
        <v>76.526732870528519</v>
      </c>
      <c r="J25">
        <f t="shared" si="3"/>
        <v>2.8070230922735835</v>
      </c>
      <c r="K25">
        <f t="shared" si="3"/>
        <v>8.9025104097926491</v>
      </c>
      <c r="L25">
        <f t="shared" si="3"/>
        <v>12.628240984282096</v>
      </c>
      <c r="M25">
        <f t="shared" si="3"/>
        <v>13.084417036616433</v>
      </c>
      <c r="N25">
        <f t="shared" si="3"/>
        <v>11.539089190552533</v>
      </c>
      <c r="O25">
        <f t="shared" si="3"/>
        <v>9.2651634238426031</v>
      </c>
      <c r="P25">
        <f t="shared" si="3"/>
        <v>7.0161446624839146</v>
      </c>
      <c r="Q25">
        <f t="shared" si="3"/>
        <v>5.1140186276782638</v>
      </c>
      <c r="R25">
        <f t="shared" si="3"/>
        <v>3.6333928885307785</v>
      </c>
      <c r="S25">
        <f t="shared" si="3"/>
        <v>2.5367325544756709</v>
      </c>
      <c r="V25" s="1">
        <v>20</v>
      </c>
      <c r="W25">
        <f t="shared" si="4"/>
        <v>19663</v>
      </c>
      <c r="X25">
        <f t="shared" si="4"/>
        <v>13180</v>
      </c>
      <c r="Y25">
        <f t="shared" si="4"/>
        <v>8835</v>
      </c>
      <c r="Z25">
        <f t="shared" si="4"/>
        <v>5922</v>
      </c>
      <c r="AA25">
        <f t="shared" si="4"/>
        <v>3970</v>
      </c>
      <c r="AB25">
        <f t="shared" si="4"/>
        <v>2661</v>
      </c>
      <c r="AC25">
        <f t="shared" si="4"/>
        <v>1784</v>
      </c>
      <c r="AD25">
        <f t="shared" si="4"/>
        <v>1196</v>
      </c>
      <c r="AE25">
        <f t="shared" si="4"/>
        <v>801</v>
      </c>
      <c r="AF25">
        <f t="shared" si="4"/>
        <v>537</v>
      </c>
    </row>
    <row r="26" spans="1:32" x14ac:dyDescent="0.25">
      <c r="A26" s="1">
        <v>21</v>
      </c>
      <c r="B26">
        <v>0.10203922965266052</v>
      </c>
      <c r="C26">
        <v>0</v>
      </c>
      <c r="D26">
        <v>0</v>
      </c>
      <c r="E26">
        <v>0.1</v>
      </c>
      <c r="F26">
        <v>0.9</v>
      </c>
      <c r="G26" s="2">
        <v>0</v>
      </c>
      <c r="H26">
        <f t="shared" si="2"/>
        <v>108.16158343182015</v>
      </c>
      <c r="J26">
        <f t="shared" si="3"/>
        <v>3.9673987246216296</v>
      </c>
      <c r="K26">
        <f t="shared" si="3"/>
        <v>12.582656887633375</v>
      </c>
      <c r="L26">
        <f t="shared" si="3"/>
        <v>17.848541151357335</v>
      </c>
      <c r="M26">
        <f t="shared" si="3"/>
        <v>18.493292629610508</v>
      </c>
      <c r="N26">
        <f t="shared" si="3"/>
        <v>16.309152519587265</v>
      </c>
      <c r="O26">
        <f t="shared" si="3"/>
        <v>13.095224493287311</v>
      </c>
      <c r="P26">
        <f t="shared" si="3"/>
        <v>9.9164996049795739</v>
      </c>
      <c r="Q26">
        <f t="shared" si="3"/>
        <v>7.2280669998722331</v>
      </c>
      <c r="R26">
        <f t="shared" si="3"/>
        <v>5.1353757479531827</v>
      </c>
      <c r="S26">
        <f t="shared" si="3"/>
        <v>3.5853746729177409</v>
      </c>
      <c r="V26" s="1">
        <v>21</v>
      </c>
      <c r="W26">
        <f t="shared" si="4"/>
        <v>27791</v>
      </c>
      <c r="X26">
        <f t="shared" si="4"/>
        <v>18629</v>
      </c>
      <c r="Y26">
        <f t="shared" si="4"/>
        <v>12487</v>
      </c>
      <c r="Z26">
        <f t="shared" si="4"/>
        <v>8370</v>
      </c>
      <c r="AA26">
        <f t="shared" si="4"/>
        <v>5611</v>
      </c>
      <c r="AB26">
        <f t="shared" si="4"/>
        <v>3761</v>
      </c>
      <c r="AC26">
        <f t="shared" si="4"/>
        <v>2521</v>
      </c>
      <c r="AD26">
        <f t="shared" si="4"/>
        <v>1690</v>
      </c>
      <c r="AE26">
        <f t="shared" si="4"/>
        <v>1133</v>
      </c>
      <c r="AF26">
        <f t="shared" si="4"/>
        <v>759</v>
      </c>
    </row>
    <row r="27" spans="1:32" x14ac:dyDescent="0.25">
      <c r="A27" s="1">
        <v>22</v>
      </c>
      <c r="B27">
        <v>3.8288836255752197E-2</v>
      </c>
      <c r="C27">
        <v>0</v>
      </c>
      <c r="D27">
        <v>0</v>
      </c>
      <c r="E27">
        <v>0.1</v>
      </c>
      <c r="F27">
        <v>0.9</v>
      </c>
      <c r="G27" s="2">
        <v>0</v>
      </c>
      <c r="H27">
        <f t="shared" si="2"/>
        <v>40.586166431097325</v>
      </c>
      <c r="J27">
        <f t="shared" si="3"/>
        <v>1.4887125338500329</v>
      </c>
      <c r="K27">
        <f t="shared" si="3"/>
        <v>4.7214712505460907</v>
      </c>
      <c r="L27">
        <f t="shared" si="3"/>
        <v>6.697422862507441</v>
      </c>
      <c r="M27">
        <f t="shared" si="3"/>
        <v>6.9393571054503091</v>
      </c>
      <c r="N27">
        <f t="shared" si="3"/>
        <v>6.1197881679253081</v>
      </c>
      <c r="O27">
        <f t="shared" si="3"/>
        <v>4.9138052890300319</v>
      </c>
      <c r="P27">
        <f t="shared" si="3"/>
        <v>3.7210319099600766</v>
      </c>
      <c r="Q27">
        <f t="shared" si="3"/>
        <v>2.712234056899292</v>
      </c>
      <c r="R27">
        <f t="shared" si="3"/>
        <v>1.9269800624177251</v>
      </c>
      <c r="S27">
        <f t="shared" si="3"/>
        <v>1.3453631925110197</v>
      </c>
      <c r="V27" s="1">
        <v>22</v>
      </c>
      <c r="W27">
        <f t="shared" si="4"/>
        <v>10428</v>
      </c>
      <c r="X27">
        <f t="shared" si="4"/>
        <v>6990</v>
      </c>
      <c r="Y27">
        <f t="shared" si="4"/>
        <v>4686</v>
      </c>
      <c r="Z27">
        <f t="shared" si="4"/>
        <v>3141</v>
      </c>
      <c r="AA27">
        <f t="shared" si="4"/>
        <v>2105</v>
      </c>
      <c r="AB27">
        <f t="shared" si="4"/>
        <v>1411</v>
      </c>
      <c r="AC27">
        <f t="shared" si="4"/>
        <v>946</v>
      </c>
      <c r="AD27">
        <f t="shared" si="4"/>
        <v>634</v>
      </c>
      <c r="AE27">
        <f t="shared" si="4"/>
        <v>425</v>
      </c>
      <c r="AF27">
        <f t="shared" si="4"/>
        <v>285</v>
      </c>
    </row>
    <row r="28" spans="1:32" x14ac:dyDescent="0.25">
      <c r="A28" s="1">
        <v>23</v>
      </c>
      <c r="B28">
        <v>4.383757959693154E-2</v>
      </c>
      <c r="C28">
        <v>0</v>
      </c>
      <c r="D28">
        <v>0</v>
      </c>
      <c r="E28">
        <v>0.1</v>
      </c>
      <c r="F28">
        <v>0.9</v>
      </c>
      <c r="G28" s="2">
        <v>0</v>
      </c>
      <c r="H28">
        <f t="shared" si="2"/>
        <v>46.467834372747433</v>
      </c>
      <c r="J28">
        <f t="shared" si="3"/>
        <v>1.7044538455983005</v>
      </c>
      <c r="K28">
        <f t="shared" si="3"/>
        <v>5.4056976393306684</v>
      </c>
      <c r="L28">
        <f t="shared" si="3"/>
        <v>7.6680002982689563</v>
      </c>
      <c r="M28">
        <f t="shared" si="3"/>
        <v>7.944995179006237</v>
      </c>
      <c r="N28">
        <f t="shared" si="3"/>
        <v>7.0066559123348107</v>
      </c>
      <c r="O28">
        <f t="shared" si="3"/>
        <v>5.6259043508880717</v>
      </c>
      <c r="P28">
        <f t="shared" si="3"/>
        <v>4.2602765841725239</v>
      </c>
      <c r="Q28">
        <f t="shared" si="3"/>
        <v>3.1052857172426873</v>
      </c>
      <c r="R28">
        <f t="shared" si="3"/>
        <v>2.2062342481157664</v>
      </c>
      <c r="S28">
        <f t="shared" si="3"/>
        <v>1.5403305977894137</v>
      </c>
      <c r="V28" s="1">
        <v>23</v>
      </c>
      <c r="W28">
        <f t="shared" si="4"/>
        <v>11939</v>
      </c>
      <c r="X28">
        <f t="shared" si="4"/>
        <v>8003</v>
      </c>
      <c r="Y28">
        <f t="shared" si="4"/>
        <v>5365</v>
      </c>
      <c r="Z28">
        <f t="shared" si="4"/>
        <v>3596</v>
      </c>
      <c r="AA28">
        <f t="shared" si="4"/>
        <v>2411</v>
      </c>
      <c r="AB28">
        <f t="shared" si="4"/>
        <v>1616</v>
      </c>
      <c r="AC28">
        <f t="shared" si="4"/>
        <v>1083</v>
      </c>
      <c r="AD28">
        <f t="shared" si="4"/>
        <v>726</v>
      </c>
      <c r="AE28">
        <f t="shared" si="4"/>
        <v>487</v>
      </c>
      <c r="AF28">
        <f t="shared" si="4"/>
        <v>326</v>
      </c>
    </row>
    <row r="29" spans="1:32" x14ac:dyDescent="0.25">
      <c r="A29" s="1">
        <v>24</v>
      </c>
      <c r="B29">
        <v>0.12608914995762779</v>
      </c>
      <c r="C29">
        <v>0</v>
      </c>
      <c r="D29">
        <v>0</v>
      </c>
      <c r="E29">
        <v>0</v>
      </c>
      <c r="F29">
        <v>0.1</v>
      </c>
      <c r="G29">
        <v>0.9</v>
      </c>
      <c r="H29">
        <f t="shared" si="2"/>
        <v>133.65449895508547</v>
      </c>
      <c r="J29">
        <f t="shared" si="3"/>
        <v>4.9024863714999123</v>
      </c>
      <c r="K29">
        <f t="shared" si="3"/>
        <v>15.54829957625828</v>
      </c>
      <c r="L29">
        <f t="shared" si="3"/>
        <v>22.055315288238337</v>
      </c>
      <c r="M29">
        <f t="shared" si="3"/>
        <v>22.852030101782077</v>
      </c>
      <c r="N29">
        <f t="shared" si="3"/>
        <v>20.153103710445784</v>
      </c>
      <c r="O29">
        <f t="shared" si="3"/>
        <v>16.181675719068433</v>
      </c>
      <c r="P29">
        <f t="shared" si="3"/>
        <v>12.253747994798049</v>
      </c>
      <c r="Q29">
        <f t="shared" si="3"/>
        <v>8.9316709558960117</v>
      </c>
      <c r="R29">
        <f t="shared" si="3"/>
        <v>6.3457472677573366</v>
      </c>
      <c r="S29">
        <f t="shared" si="3"/>
        <v>4.4304219693412641</v>
      </c>
      <c r="V29" s="1">
        <v>24</v>
      </c>
      <c r="W29">
        <f t="shared" si="4"/>
        <v>34341</v>
      </c>
      <c r="X29">
        <f t="shared" si="4"/>
        <v>23019</v>
      </c>
      <c r="Y29">
        <f t="shared" si="4"/>
        <v>15430</v>
      </c>
      <c r="Z29">
        <f t="shared" si="4"/>
        <v>10343</v>
      </c>
      <c r="AA29">
        <f t="shared" si="4"/>
        <v>6933</v>
      </c>
      <c r="AB29">
        <f t="shared" si="4"/>
        <v>4648</v>
      </c>
      <c r="AC29">
        <f t="shared" si="4"/>
        <v>3115</v>
      </c>
      <c r="AD29">
        <f t="shared" si="4"/>
        <v>2088</v>
      </c>
      <c r="AE29">
        <f t="shared" si="4"/>
        <v>1400</v>
      </c>
      <c r="AF29">
        <f t="shared" si="4"/>
        <v>938</v>
      </c>
    </row>
    <row r="30" spans="1:32" x14ac:dyDescent="0.25">
      <c r="A30" s="1">
        <v>25</v>
      </c>
      <c r="B30">
        <v>0.1267842810550267</v>
      </c>
      <c r="C30">
        <v>0</v>
      </c>
      <c r="D30">
        <v>0</v>
      </c>
      <c r="E30">
        <v>0</v>
      </c>
      <c r="F30">
        <v>0.1</v>
      </c>
      <c r="G30">
        <v>0.9</v>
      </c>
      <c r="H30">
        <f t="shared" si="2"/>
        <v>134.3913379183283</v>
      </c>
      <c r="J30">
        <f t="shared" si="3"/>
        <v>4.9295138416077613</v>
      </c>
      <c r="K30">
        <f t="shared" si="3"/>
        <v>15.634017550808535</v>
      </c>
      <c r="L30">
        <f t="shared" si="3"/>
        <v>22.17690652368519</v>
      </c>
      <c r="M30">
        <f t="shared" si="3"/>
        <v>22.978013636192316</v>
      </c>
      <c r="N30">
        <f t="shared" si="3"/>
        <v>20.26420802911986</v>
      </c>
      <c r="O30">
        <f t="shared" si="3"/>
        <v>16.270885504399914</v>
      </c>
      <c r="P30">
        <f t="shared" si="3"/>
        <v>12.321303064316211</v>
      </c>
      <c r="Q30">
        <f t="shared" si="3"/>
        <v>8.9809113721829341</v>
      </c>
      <c r="R30">
        <f t="shared" si="3"/>
        <v>6.3807314536570319</v>
      </c>
      <c r="S30">
        <f t="shared" si="3"/>
        <v>4.4548469423585564</v>
      </c>
      <c r="V30" s="1">
        <v>25</v>
      </c>
      <c r="W30">
        <f t="shared" si="4"/>
        <v>34530</v>
      </c>
      <c r="X30">
        <f t="shared" si="4"/>
        <v>23146</v>
      </c>
      <c r="Y30">
        <f t="shared" si="4"/>
        <v>15515</v>
      </c>
      <c r="Z30">
        <f t="shared" si="4"/>
        <v>10400</v>
      </c>
      <c r="AA30">
        <f t="shared" si="4"/>
        <v>6972</v>
      </c>
      <c r="AB30">
        <f t="shared" si="4"/>
        <v>4673</v>
      </c>
      <c r="AC30">
        <f t="shared" si="4"/>
        <v>3133</v>
      </c>
      <c r="AD30">
        <f t="shared" si="4"/>
        <v>2100</v>
      </c>
      <c r="AE30">
        <f t="shared" si="4"/>
        <v>1408</v>
      </c>
      <c r="AF30">
        <f t="shared" si="4"/>
        <v>943</v>
      </c>
    </row>
    <row r="32" spans="1:32" x14ac:dyDescent="0.25">
      <c r="I32" t="s">
        <v>25</v>
      </c>
      <c r="J32">
        <v>1</v>
      </c>
      <c r="K32">
        <v>3</v>
      </c>
      <c r="L32">
        <v>5</v>
      </c>
      <c r="M32">
        <v>7</v>
      </c>
      <c r="N32">
        <v>9</v>
      </c>
      <c r="O32">
        <v>11</v>
      </c>
      <c r="P32">
        <v>13</v>
      </c>
      <c r="Q32">
        <v>15</v>
      </c>
      <c r="R32">
        <v>17</v>
      </c>
      <c r="S32">
        <v>19</v>
      </c>
      <c r="V32" s="1" t="s">
        <v>26</v>
      </c>
      <c r="W32">
        <f>ROUND((274*(J$34*$O$42)),0)</f>
        <v>1267</v>
      </c>
      <c r="X32">
        <f t="shared" ref="X32:AF32" si="5">ROUND((274*(K$34*$O$42)),0)</f>
        <v>5996</v>
      </c>
      <c r="Y32">
        <f t="shared" si="5"/>
        <v>12689</v>
      </c>
      <c r="Z32">
        <f t="shared" si="5"/>
        <v>19614</v>
      </c>
      <c r="AA32">
        <f t="shared" si="5"/>
        <v>25805</v>
      </c>
      <c r="AB32">
        <f t="shared" si="5"/>
        <v>30910</v>
      </c>
      <c r="AC32">
        <f t="shared" si="5"/>
        <v>34919</v>
      </c>
      <c r="AD32">
        <f t="shared" si="5"/>
        <v>37970</v>
      </c>
      <c r="AE32">
        <f t="shared" si="5"/>
        <v>40245</v>
      </c>
      <c r="AF32">
        <f t="shared" si="5"/>
        <v>41917</v>
      </c>
    </row>
    <row r="33" spans="1:41" x14ac:dyDescent="0.25">
      <c r="I33" t="s">
        <v>27</v>
      </c>
      <c r="J33">
        <f>($I$42*(1-(EXP(-$J$42*(J32-$K$42)))))</f>
        <v>26.517130305839913</v>
      </c>
      <c r="K33">
        <f t="shared" ref="K33:S33" si="6">($I$42*(1-(EXP(-$J$42*(K32-$K$42)))))</f>
        <v>45.391236702365759</v>
      </c>
      <c r="L33">
        <f t="shared" si="6"/>
        <v>58.825265504076789</v>
      </c>
      <c r="M33">
        <f t="shared" si="6"/>
        <v>68.387208520272864</v>
      </c>
      <c r="N33">
        <f t="shared" si="6"/>
        <v>75.193115787148415</v>
      </c>
      <c r="O33">
        <f t="shared" si="6"/>
        <v>80.037358599184813</v>
      </c>
      <c r="P33">
        <f t="shared" si="6"/>
        <v>83.485346869048428</v>
      </c>
      <c r="Q33">
        <f t="shared" si="6"/>
        <v>85.939522592770928</v>
      </c>
      <c r="R33">
        <f t="shared" si="6"/>
        <v>87.686332039761055</v>
      </c>
      <c r="S33">
        <f t="shared" si="6"/>
        <v>88.929659163650001</v>
      </c>
      <c r="V33" s="1" t="s">
        <v>28</v>
      </c>
      <c r="W33">
        <f>ROUND((726*(J$34*$O$42)),0)</f>
        <v>3358</v>
      </c>
      <c r="X33">
        <f t="shared" ref="X33:AF33" si="7">ROUND((726*(K$34*$O$42)),0)</f>
        <v>15888</v>
      </c>
      <c r="Y33">
        <f t="shared" si="7"/>
        <v>33622</v>
      </c>
      <c r="Z33">
        <f t="shared" si="7"/>
        <v>51969</v>
      </c>
      <c r="AA33">
        <f t="shared" si="7"/>
        <v>68373</v>
      </c>
      <c r="AB33">
        <f t="shared" si="7"/>
        <v>81900</v>
      </c>
      <c r="AC33">
        <f t="shared" si="7"/>
        <v>92522</v>
      </c>
      <c r="AD33">
        <f t="shared" si="7"/>
        <v>100607</v>
      </c>
      <c r="AE33">
        <f t="shared" si="7"/>
        <v>106634</v>
      </c>
      <c r="AF33">
        <f t="shared" si="7"/>
        <v>111064</v>
      </c>
    </row>
    <row r="34" spans="1:41" x14ac:dyDescent="0.25">
      <c r="I34" t="s">
        <v>29</v>
      </c>
      <c r="J34">
        <f>($L$42*(J33^$M$42))</f>
        <v>142.75941178447806</v>
      </c>
      <c r="K34">
        <f t="shared" ref="K34:S34" si="8">($L$42*(K33^$M$42))</f>
        <v>675.44353215669264</v>
      </c>
      <c r="L34">
        <f t="shared" si="8"/>
        <v>1429.3454742045872</v>
      </c>
      <c r="M34">
        <f t="shared" si="8"/>
        <v>2209.3601710616772</v>
      </c>
      <c r="N34">
        <f t="shared" si="8"/>
        <v>2906.708400066987</v>
      </c>
      <c r="O34">
        <f t="shared" si="8"/>
        <v>3481.7758791455599</v>
      </c>
      <c r="P34">
        <f t="shared" si="8"/>
        <v>3933.3632515408299</v>
      </c>
      <c r="Q34">
        <f t="shared" si="8"/>
        <v>4277.0627243997824</v>
      </c>
      <c r="R34">
        <f t="shared" si="8"/>
        <v>4533.2896458040896</v>
      </c>
      <c r="S34">
        <f t="shared" si="8"/>
        <v>4721.647722074802</v>
      </c>
      <c r="V34" t="s">
        <v>30</v>
      </c>
    </row>
    <row r="35" spans="1:41" x14ac:dyDescent="0.25">
      <c r="H35">
        <v>100</v>
      </c>
      <c r="I35" t="s">
        <v>31</v>
      </c>
      <c r="J35">
        <f>($H$35*(EXP(-$N$42*J32)))</f>
        <v>81.873075307798189</v>
      </c>
      <c r="K35">
        <f t="shared" ref="K35:S35" si="9">($H$35*(EXP(-$N$42*K32)))</f>
        <v>54.881163609402641</v>
      </c>
      <c r="L35">
        <f t="shared" si="9"/>
        <v>36.787944117144235</v>
      </c>
      <c r="M35">
        <f t="shared" si="9"/>
        <v>24.659696394160644</v>
      </c>
      <c r="N35">
        <f t="shared" si="9"/>
        <v>16.529888822158654</v>
      </c>
      <c r="O35">
        <f t="shared" si="9"/>
        <v>11.080315836233387</v>
      </c>
      <c r="P35">
        <f t="shared" si="9"/>
        <v>7.4273578214333877</v>
      </c>
      <c r="Q35">
        <f t="shared" si="9"/>
        <v>4.9787068367863947</v>
      </c>
      <c r="R35">
        <f t="shared" si="9"/>
        <v>3.3373269960326066</v>
      </c>
      <c r="S35">
        <f t="shared" si="9"/>
        <v>2.2370771856165592</v>
      </c>
      <c r="W35">
        <f>SUM(W32:W33)</f>
        <v>4625</v>
      </c>
      <c r="X35">
        <f t="shared" ref="X35:AF35" si="10">SUM(X32:X33)</f>
        <v>21884</v>
      </c>
      <c r="Y35">
        <f t="shared" si="10"/>
        <v>46311</v>
      </c>
      <c r="Z35">
        <f t="shared" si="10"/>
        <v>71583</v>
      </c>
      <c r="AA35">
        <f t="shared" si="10"/>
        <v>94178</v>
      </c>
      <c r="AB35">
        <f t="shared" si="10"/>
        <v>112810</v>
      </c>
      <c r="AC35">
        <f t="shared" si="10"/>
        <v>127441</v>
      </c>
      <c r="AD35">
        <f t="shared" si="10"/>
        <v>138577</v>
      </c>
      <c r="AE35">
        <f t="shared" si="10"/>
        <v>146879</v>
      </c>
      <c r="AF35">
        <f t="shared" si="10"/>
        <v>152981</v>
      </c>
      <c r="AG35" s="8">
        <f>(X35-W35)/(2*364)</f>
        <v>23.707417582417584</v>
      </c>
      <c r="AH35" s="8">
        <f t="shared" ref="AH35:AO35" si="11">(Y35-X35)/(2*364)</f>
        <v>33.553571428571431</v>
      </c>
      <c r="AI35" s="8">
        <f t="shared" si="11"/>
        <v>34.714285714285715</v>
      </c>
      <c r="AJ35" s="8">
        <f t="shared" si="11"/>
        <v>31.037087912087912</v>
      </c>
      <c r="AK35" s="8">
        <f t="shared" si="11"/>
        <v>25.593406593406595</v>
      </c>
      <c r="AL35" s="8">
        <f t="shared" si="11"/>
        <v>20.097527472527471</v>
      </c>
      <c r="AM35" s="8">
        <f t="shared" si="11"/>
        <v>15.296703296703297</v>
      </c>
      <c r="AN35" s="8">
        <f t="shared" si="11"/>
        <v>11.403846153846153</v>
      </c>
      <c r="AO35" s="8">
        <f t="shared" si="11"/>
        <v>8.3818681318681314</v>
      </c>
    </row>
    <row r="36" spans="1:41" x14ac:dyDescent="0.25">
      <c r="I36" t="s">
        <v>32</v>
      </c>
      <c r="J36">
        <f>(J34*J35)</f>
        <v>11688.152071927545</v>
      </c>
      <c r="K36">
        <f t="shared" ref="K36:S36" si="12">(K34*K35)</f>
        <v>37069.126997204265</v>
      </c>
      <c r="L36">
        <f t="shared" si="12"/>
        <v>52582.681429131379</v>
      </c>
      <c r="M36">
        <f t="shared" si="12"/>
        <v>54482.151043731785</v>
      </c>
      <c r="N36">
        <f t="shared" si="12"/>
        <v>48047.56669154195</v>
      </c>
      <c r="O36">
        <f t="shared" si="12"/>
        <v>38579.176411911969</v>
      </c>
      <c r="P36">
        <f t="shared" si="12"/>
        <v>29214.496310870443</v>
      </c>
      <c r="Q36">
        <f t="shared" si="12"/>
        <v>21294.24142733344</v>
      </c>
      <c r="R36">
        <f t="shared" si="12"/>
        <v>15129.069915777081</v>
      </c>
      <c r="S36">
        <f t="shared" si="12"/>
        <v>10562.690397571936</v>
      </c>
      <c r="T36" t="s">
        <v>33</v>
      </c>
      <c r="U36">
        <f>SUM(J36:S36)</f>
        <v>318649.35269700177</v>
      </c>
      <c r="W36" s="12">
        <f>SUM(W6:W30)*SUM(W32:W33)</f>
        <v>1259632625</v>
      </c>
    </row>
    <row r="37" spans="1:41" x14ac:dyDescent="0.25">
      <c r="I37" t="s">
        <v>34</v>
      </c>
      <c r="J37">
        <f>(J36/$U$36)</f>
        <v>3.6680294414536622E-2</v>
      </c>
      <c r="K37">
        <f t="shared" ref="K37:S37" si="13">(K36/$U$36)</f>
        <v>0.11633203294924833</v>
      </c>
      <c r="L37">
        <f t="shared" si="13"/>
        <v>0.16501738034011121</v>
      </c>
      <c r="M37">
        <f t="shared" si="13"/>
        <v>0.17097838292343223</v>
      </c>
      <c r="N37">
        <f t="shared" si="13"/>
        <v>0.15078507545951164</v>
      </c>
      <c r="O37">
        <f t="shared" si="13"/>
        <v>0.12107093921699019</v>
      </c>
      <c r="P37">
        <f t="shared" si="13"/>
        <v>9.1682271009193003E-2</v>
      </c>
      <c r="Q37">
        <f t="shared" si="13"/>
        <v>6.6826564206398278E-2</v>
      </c>
      <c r="R37">
        <f t="shared" si="13"/>
        <v>4.7478740464171144E-2</v>
      </c>
      <c r="S37">
        <f t="shared" si="13"/>
        <v>3.3148319016407413E-2</v>
      </c>
    </row>
    <row r="38" spans="1:41" x14ac:dyDescent="0.25">
      <c r="W38">
        <v>1267</v>
      </c>
      <c r="X38">
        <v>5996</v>
      </c>
      <c r="Y38">
        <v>12689</v>
      </c>
      <c r="Z38">
        <v>19614</v>
      </c>
      <c r="AA38">
        <v>25805</v>
      </c>
      <c r="AB38">
        <v>30910</v>
      </c>
      <c r="AC38">
        <v>34919</v>
      </c>
      <c r="AD38">
        <v>37970</v>
      </c>
      <c r="AE38">
        <v>40245</v>
      </c>
      <c r="AF38">
        <v>41917</v>
      </c>
    </row>
    <row r="39" spans="1:41" x14ac:dyDescent="0.25">
      <c r="W39">
        <v>3358</v>
      </c>
      <c r="X39">
        <v>15888</v>
      </c>
      <c r="Y39">
        <v>33622</v>
      </c>
      <c r="Z39">
        <v>51969</v>
      </c>
      <c r="AA39">
        <v>68373</v>
      </c>
      <c r="AB39">
        <v>81900</v>
      </c>
      <c r="AC39">
        <v>92522</v>
      </c>
      <c r="AD39">
        <v>100607</v>
      </c>
      <c r="AE39">
        <v>106634</v>
      </c>
      <c r="AF39">
        <v>111064</v>
      </c>
    </row>
    <row r="40" spans="1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</row>
    <row r="41" spans="1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V41">
        <v>11.033148680213909</v>
      </c>
      <c r="W41">
        <v>1.1033148680213909</v>
      </c>
      <c r="X41">
        <v>11.033148680213909</v>
      </c>
      <c r="Y41">
        <v>32.749897794855499</v>
      </c>
      <c r="Z41">
        <v>55.347774892827275</v>
      </c>
      <c r="AA41">
        <v>75.073762400606554</v>
      </c>
      <c r="AB41">
        <v>90.967420327024627</v>
      </c>
      <c r="AC41">
        <v>103.22017099219639</v>
      </c>
      <c r="AD41">
        <v>112.41847099432015</v>
      </c>
      <c r="AE41">
        <v>119.20790713318459</v>
      </c>
      <c r="AF41">
        <v>124.16324366422531</v>
      </c>
      <c r="AG41">
        <v>127.75193930518397</v>
      </c>
    </row>
    <row r="42" spans="1:41" x14ac:dyDescent="0.25">
      <c r="I42">
        <v>92</v>
      </c>
      <c r="J42">
        <v>0.17</v>
      </c>
      <c r="K42">
        <v>-1</v>
      </c>
      <c r="L42">
        <v>1.093E-2</v>
      </c>
      <c r="M42">
        <v>2.8914</v>
      </c>
      <c r="N42">
        <v>0.2</v>
      </c>
      <c r="O42">
        <v>3.2399999999999998E-2</v>
      </c>
      <c r="V42">
        <v>32.749897794855499</v>
      </c>
      <c r="W42">
        <v>3.27498977948555</v>
      </c>
      <c r="X42">
        <v>1.1033148680213909</v>
      </c>
      <c r="Y42">
        <v>3.27498977948555</v>
      </c>
      <c r="Z42">
        <v>5.5347774892827273</v>
      </c>
      <c r="AA42">
        <v>7.5073762400606556</v>
      </c>
      <c r="AB42">
        <v>9.096742032702462</v>
      </c>
      <c r="AC42">
        <v>10.322017099219639</v>
      </c>
      <c r="AD42">
        <v>11.241847099432015</v>
      </c>
      <c r="AE42">
        <v>11.920790713318459</v>
      </c>
      <c r="AF42">
        <v>12.416324366422531</v>
      </c>
      <c r="AG42">
        <v>12.775193930518396</v>
      </c>
    </row>
    <row r="43" spans="1:41" x14ac:dyDescent="0.25">
      <c r="V43">
        <v>55.347774892827275</v>
      </c>
      <c r="W43">
        <v>5.5347774892827273</v>
      </c>
      <c r="X43" t="s">
        <v>164</v>
      </c>
    </row>
    <row r="44" spans="1:41" x14ac:dyDescent="0.25">
      <c r="V44">
        <v>75.073762400606554</v>
      </c>
      <c r="W44">
        <v>7.5073762400606556</v>
      </c>
      <c r="X44">
        <f>X42*5</f>
        <v>5.5165743401069545</v>
      </c>
      <c r="Y44">
        <f t="shared" ref="Y44:AG44" si="14">Y42*5</f>
        <v>16.37494889742775</v>
      </c>
      <c r="Z44">
        <f t="shared" si="14"/>
        <v>27.673887446413637</v>
      </c>
      <c r="AA44">
        <f t="shared" si="14"/>
        <v>37.536881200303277</v>
      </c>
      <c r="AB44">
        <f t="shared" si="14"/>
        <v>45.483710163512313</v>
      </c>
      <c r="AC44">
        <f t="shared" si="14"/>
        <v>51.610085496098193</v>
      </c>
      <c r="AD44">
        <f t="shared" si="14"/>
        <v>56.209235497160073</v>
      </c>
      <c r="AE44">
        <f t="shared" si="14"/>
        <v>59.603953566592295</v>
      </c>
      <c r="AF44">
        <f t="shared" si="14"/>
        <v>62.081621832112653</v>
      </c>
      <c r="AG44">
        <f t="shared" si="14"/>
        <v>63.875969652591984</v>
      </c>
    </row>
    <row r="45" spans="1:41" x14ac:dyDescent="0.25">
      <c r="A45" s="1" t="s">
        <v>161</v>
      </c>
      <c r="V45">
        <v>90.967420327024627</v>
      </c>
      <c r="W45">
        <v>9.096742032702462</v>
      </c>
    </row>
    <row r="46" spans="1:41" x14ac:dyDescent="0.25">
      <c r="C46" t="s">
        <v>4</v>
      </c>
      <c r="V46">
        <v>103.22017099219639</v>
      </c>
      <c r="W46">
        <v>10.322017099219639</v>
      </c>
    </row>
    <row r="47" spans="1:41" x14ac:dyDescent="0.25">
      <c r="A47" s="1" t="s">
        <v>7</v>
      </c>
      <c r="B47" s="1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V47">
        <v>112.41847099432015</v>
      </c>
      <c r="W47">
        <v>11.241847099432015</v>
      </c>
    </row>
    <row r="48" spans="1:41" x14ac:dyDescent="0.25">
      <c r="A48" s="1">
        <v>1</v>
      </c>
      <c r="B48">
        <v>6.11407409200745E-3</v>
      </c>
      <c r="C48">
        <v>1</v>
      </c>
      <c r="D48" s="2">
        <v>0</v>
      </c>
      <c r="E48" s="2">
        <v>0</v>
      </c>
      <c r="F48" s="2">
        <v>0</v>
      </c>
      <c r="G48" s="2">
        <v>0</v>
      </c>
      <c r="V48">
        <v>119.20790713318459</v>
      </c>
      <c r="W48">
        <v>11.920790713318459</v>
      </c>
    </row>
    <row r="49" spans="1:23" x14ac:dyDescent="0.25">
      <c r="A49" s="1">
        <v>2</v>
      </c>
      <c r="B49">
        <v>1.22281481840149E-2</v>
      </c>
      <c r="C49">
        <v>0.1</v>
      </c>
      <c r="D49">
        <v>0.9</v>
      </c>
      <c r="E49" s="2">
        <v>0</v>
      </c>
      <c r="F49" s="2">
        <v>0</v>
      </c>
      <c r="G49" s="2">
        <v>0</v>
      </c>
      <c r="V49">
        <v>124.16324366422531</v>
      </c>
      <c r="W49">
        <v>12.416324366422531</v>
      </c>
    </row>
    <row r="50" spans="1:23" x14ac:dyDescent="0.25">
      <c r="A50" s="1">
        <v>3</v>
      </c>
      <c r="B50">
        <v>2.6428363863420793E-2</v>
      </c>
      <c r="C50">
        <v>0</v>
      </c>
      <c r="D50">
        <v>0</v>
      </c>
      <c r="E50">
        <v>1</v>
      </c>
      <c r="F50" s="2">
        <v>0</v>
      </c>
      <c r="G50" s="2">
        <v>0</v>
      </c>
      <c r="V50">
        <v>127.75193930518397</v>
      </c>
      <c r="W50">
        <v>12.775193930518396</v>
      </c>
    </row>
    <row r="51" spans="1:23" x14ac:dyDescent="0.25">
      <c r="A51" s="1">
        <v>4</v>
      </c>
      <c r="B51">
        <v>4.3580997622161666E-2</v>
      </c>
      <c r="C51">
        <v>0</v>
      </c>
      <c r="D51">
        <v>0</v>
      </c>
      <c r="E51">
        <v>0.5</v>
      </c>
      <c r="F51">
        <v>0.5</v>
      </c>
      <c r="G51" s="2">
        <v>0</v>
      </c>
    </row>
    <row r="52" spans="1:23" x14ac:dyDescent="0.25">
      <c r="A52" s="1">
        <v>5</v>
      </c>
      <c r="B52">
        <v>7.6239803212108076E-2</v>
      </c>
      <c r="C52">
        <v>0</v>
      </c>
      <c r="D52">
        <v>0</v>
      </c>
      <c r="E52">
        <v>0.5</v>
      </c>
      <c r="F52">
        <v>0.5</v>
      </c>
      <c r="G52" s="2">
        <v>0</v>
      </c>
    </row>
    <row r="53" spans="1:23" x14ac:dyDescent="0.25">
      <c r="A53" s="1">
        <v>6</v>
      </c>
      <c r="B53">
        <v>1.9043802774745128E-2</v>
      </c>
      <c r="C53">
        <v>0.2</v>
      </c>
      <c r="D53">
        <v>0.4</v>
      </c>
      <c r="E53">
        <v>0.4</v>
      </c>
      <c r="F53" s="2">
        <v>0</v>
      </c>
      <c r="G53" s="2">
        <v>0</v>
      </c>
    </row>
    <row r="54" spans="1:23" x14ac:dyDescent="0.25">
      <c r="A54" s="1">
        <v>7</v>
      </c>
      <c r="B54">
        <v>6.7793961248362289E-2</v>
      </c>
      <c r="C54">
        <v>0.1</v>
      </c>
      <c r="D54">
        <v>0.1</v>
      </c>
      <c r="E54">
        <v>0.4</v>
      </c>
      <c r="F54">
        <v>0.4</v>
      </c>
      <c r="G54" s="2">
        <v>0</v>
      </c>
    </row>
    <row r="55" spans="1:23" x14ac:dyDescent="0.25">
      <c r="A55" s="1">
        <v>8</v>
      </c>
      <c r="B55">
        <v>6.11407409200745E-3</v>
      </c>
      <c r="C55">
        <v>0.5</v>
      </c>
      <c r="D55">
        <v>0.5</v>
      </c>
      <c r="E55" s="2">
        <v>0</v>
      </c>
      <c r="F55" s="2">
        <v>0</v>
      </c>
      <c r="G55" s="2">
        <v>0</v>
      </c>
    </row>
    <row r="56" spans="1:23" x14ac:dyDescent="0.25">
      <c r="A56" s="1">
        <v>9</v>
      </c>
      <c r="B56">
        <v>1.6196222760284638E-3</v>
      </c>
      <c r="C56">
        <v>0.4</v>
      </c>
      <c r="D56">
        <v>0.6</v>
      </c>
      <c r="E56" s="2">
        <v>0</v>
      </c>
      <c r="F56" s="2">
        <v>0</v>
      </c>
      <c r="G56" s="2">
        <v>0</v>
      </c>
    </row>
    <row r="57" spans="1:23" x14ac:dyDescent="0.25">
      <c r="A57" s="1">
        <v>10</v>
      </c>
      <c r="B57">
        <v>1.4337324537866507E-2</v>
      </c>
      <c r="C57">
        <v>0.1</v>
      </c>
      <c r="D57">
        <v>0.3</v>
      </c>
      <c r="E57">
        <v>0.6</v>
      </c>
      <c r="F57" s="2">
        <v>0</v>
      </c>
      <c r="G57" s="2">
        <v>0</v>
      </c>
    </row>
    <row r="58" spans="1:23" x14ac:dyDescent="0.25">
      <c r="A58" s="1">
        <v>11</v>
      </c>
      <c r="B58">
        <v>2.0634479557064715E-2</v>
      </c>
      <c r="C58">
        <v>0.1</v>
      </c>
      <c r="D58">
        <v>0.3</v>
      </c>
      <c r="E58">
        <v>0.6</v>
      </c>
      <c r="F58" s="2">
        <v>0</v>
      </c>
      <c r="G58" s="2">
        <v>0</v>
      </c>
    </row>
    <row r="59" spans="1:23" x14ac:dyDescent="0.25">
      <c r="A59" s="1">
        <v>12</v>
      </c>
      <c r="B59">
        <v>4.0157808747631904E-2</v>
      </c>
      <c r="C59">
        <v>0</v>
      </c>
      <c r="D59">
        <v>0.4</v>
      </c>
      <c r="E59">
        <v>0.6</v>
      </c>
      <c r="F59" s="2">
        <v>0</v>
      </c>
      <c r="G59" s="2">
        <v>0</v>
      </c>
    </row>
    <row r="60" spans="1:23" x14ac:dyDescent="0.25">
      <c r="A60" s="1">
        <v>13</v>
      </c>
      <c r="B60">
        <v>6.11407409200745E-3</v>
      </c>
      <c r="C60">
        <v>1</v>
      </c>
      <c r="D60" s="2">
        <v>0</v>
      </c>
      <c r="E60" s="2">
        <v>0</v>
      </c>
      <c r="F60" s="2">
        <v>0</v>
      </c>
      <c r="G60" s="2">
        <v>0</v>
      </c>
    </row>
    <row r="61" spans="1:23" x14ac:dyDescent="0.25">
      <c r="A61" s="1">
        <v>14</v>
      </c>
      <c r="B61">
        <v>4.6469618506028397E-3</v>
      </c>
      <c r="C61">
        <v>0.5</v>
      </c>
      <c r="D61">
        <v>0.5</v>
      </c>
      <c r="E61" s="2">
        <v>0</v>
      </c>
      <c r="F61" s="2">
        <v>0</v>
      </c>
      <c r="G61" s="2">
        <v>0</v>
      </c>
    </row>
    <row r="62" spans="1:23" x14ac:dyDescent="0.25">
      <c r="A62" s="1">
        <v>15</v>
      </c>
      <c r="B62">
        <v>6.11407409200745E-3</v>
      </c>
      <c r="C62">
        <v>1</v>
      </c>
      <c r="D62" s="2">
        <v>0</v>
      </c>
      <c r="E62" s="2">
        <v>0</v>
      </c>
      <c r="F62" s="2">
        <v>0</v>
      </c>
      <c r="G62" s="2">
        <v>0</v>
      </c>
    </row>
    <row r="63" spans="1:23" x14ac:dyDescent="0.25">
      <c r="A63" s="1">
        <v>16</v>
      </c>
      <c r="B63">
        <v>3.6684444552044698E-2</v>
      </c>
      <c r="C63">
        <v>0.2</v>
      </c>
      <c r="D63">
        <v>0.8</v>
      </c>
      <c r="E63" s="2">
        <v>0</v>
      </c>
      <c r="F63" s="2">
        <v>0</v>
      </c>
      <c r="G63" s="2">
        <v>0</v>
      </c>
    </row>
    <row r="64" spans="1:23" x14ac:dyDescent="0.25">
      <c r="A64" s="1">
        <v>17</v>
      </c>
      <c r="B64">
        <v>5.6446914578730446E-2</v>
      </c>
      <c r="C64">
        <v>0</v>
      </c>
      <c r="D64">
        <v>1</v>
      </c>
      <c r="E64" s="2">
        <v>0</v>
      </c>
      <c r="F64" s="2">
        <v>0</v>
      </c>
      <c r="G64" s="2">
        <v>0</v>
      </c>
    </row>
    <row r="65" spans="1:7" x14ac:dyDescent="0.25">
      <c r="A65" s="1">
        <v>18</v>
      </c>
      <c r="B65">
        <v>9.7825185472119203E-3</v>
      </c>
      <c r="C65">
        <v>1</v>
      </c>
      <c r="D65" s="2">
        <v>0</v>
      </c>
      <c r="E65" s="2">
        <v>0</v>
      </c>
      <c r="F65" s="2">
        <v>0</v>
      </c>
      <c r="G65" s="2">
        <v>0</v>
      </c>
    </row>
    <row r="66" spans="1:7" x14ac:dyDescent="0.25">
      <c r="A66" s="1">
        <v>19</v>
      </c>
      <c r="B66">
        <v>3.6684444552044698E-2</v>
      </c>
      <c r="C66">
        <v>0.5</v>
      </c>
      <c r="D66">
        <v>0.5</v>
      </c>
      <c r="E66" s="2">
        <v>0</v>
      </c>
      <c r="F66" s="2">
        <v>0</v>
      </c>
      <c r="G66" s="2">
        <v>0</v>
      </c>
    </row>
    <row r="67" spans="1:7" x14ac:dyDescent="0.25">
      <c r="A67" s="1">
        <v>20</v>
      </c>
      <c r="B67">
        <v>7.2195031009932562E-2</v>
      </c>
      <c r="C67">
        <v>0</v>
      </c>
      <c r="D67">
        <v>0.1</v>
      </c>
      <c r="E67">
        <v>0.2</v>
      </c>
      <c r="F67">
        <v>0.7</v>
      </c>
      <c r="G67" s="2">
        <v>0</v>
      </c>
    </row>
    <row r="68" spans="1:7" x14ac:dyDescent="0.25">
      <c r="A68" s="1">
        <v>21</v>
      </c>
      <c r="B68">
        <v>0.10203922965266052</v>
      </c>
      <c r="C68">
        <v>0</v>
      </c>
      <c r="D68">
        <v>0</v>
      </c>
      <c r="E68">
        <v>0</v>
      </c>
      <c r="F68">
        <v>1</v>
      </c>
      <c r="G68" s="2">
        <v>0</v>
      </c>
    </row>
    <row r="69" spans="1:7" x14ac:dyDescent="0.25">
      <c r="A69" s="1">
        <v>22</v>
      </c>
      <c r="B69">
        <v>3.8288836255752197E-2</v>
      </c>
      <c r="C69">
        <v>0</v>
      </c>
      <c r="D69">
        <v>0</v>
      </c>
      <c r="E69">
        <v>0.5</v>
      </c>
      <c r="F69">
        <v>0.5</v>
      </c>
      <c r="G69" s="2">
        <v>0</v>
      </c>
    </row>
    <row r="70" spans="1:7" x14ac:dyDescent="0.25">
      <c r="A70" s="1">
        <v>23</v>
      </c>
      <c r="B70">
        <v>4.383757959693154E-2</v>
      </c>
      <c r="C70">
        <v>0</v>
      </c>
      <c r="D70">
        <v>0</v>
      </c>
      <c r="E70">
        <v>0.5</v>
      </c>
      <c r="F70">
        <v>0.5</v>
      </c>
      <c r="G70" s="2">
        <v>0</v>
      </c>
    </row>
    <row r="71" spans="1:7" x14ac:dyDescent="0.25">
      <c r="A71" s="1">
        <v>24</v>
      </c>
      <c r="B71">
        <v>0.12608914995762779</v>
      </c>
      <c r="C71">
        <v>0</v>
      </c>
      <c r="D71">
        <v>0</v>
      </c>
      <c r="E71">
        <v>0.1</v>
      </c>
      <c r="F71">
        <v>0.7</v>
      </c>
      <c r="G71">
        <v>0.2</v>
      </c>
    </row>
    <row r="72" spans="1:7" x14ac:dyDescent="0.25">
      <c r="A72" s="1">
        <v>25</v>
      </c>
      <c r="B72">
        <v>0.1267842810550267</v>
      </c>
      <c r="C72">
        <v>0</v>
      </c>
      <c r="D72">
        <v>0</v>
      </c>
      <c r="E72">
        <v>0.1</v>
      </c>
      <c r="F72">
        <v>0.4</v>
      </c>
      <c r="G72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50"/>
  <sheetViews>
    <sheetView zoomScale="75" zoomScaleNormal="75" workbookViewId="0">
      <selection activeCell="W44" sqref="W44:AF44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59</v>
      </c>
      <c r="C1" t="s">
        <v>60</v>
      </c>
    </row>
    <row r="2" spans="1:32" x14ac:dyDescent="0.25">
      <c r="A2" t="s">
        <v>2</v>
      </c>
      <c r="B2">
        <v>7</v>
      </c>
    </row>
    <row r="3" spans="1:32" x14ac:dyDescent="0.25">
      <c r="A3" t="s">
        <v>3</v>
      </c>
      <c r="B3">
        <v>1580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3.6641874134211504E-3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5.7894161132054176</v>
      </c>
      <c r="J6">
        <f>($H6*J$37)</f>
        <v>0.34544707867608054</v>
      </c>
      <c r="K6">
        <f t="shared" ref="K6:S21" si="0">($H6*K$37)</f>
        <v>1.1952966535232254</v>
      </c>
      <c r="L6">
        <f t="shared" si="0"/>
        <v>1.2643854994355319</v>
      </c>
      <c r="M6">
        <f t="shared" si="0"/>
        <v>0.99454951578766404</v>
      </c>
      <c r="N6">
        <f t="shared" si="0"/>
        <v>0.7077478176002665</v>
      </c>
      <c r="O6">
        <f t="shared" si="0"/>
        <v>0.48538834449113394</v>
      </c>
      <c r="P6">
        <f t="shared" si="0"/>
        <v>0.32824577162636226</v>
      </c>
      <c r="Q6">
        <f t="shared" si="0"/>
        <v>0.22078096762438104</v>
      </c>
      <c r="R6">
        <f t="shared" si="0"/>
        <v>0.14818936216906337</v>
      </c>
      <c r="S6">
        <f t="shared" si="0"/>
        <v>9.9385102271707104E-2</v>
      </c>
      <c r="V6" s="1">
        <v>1</v>
      </c>
      <c r="W6">
        <f>ROUND(((J6/J$34)*1000000),0)</f>
        <v>2210</v>
      </c>
      <c r="X6">
        <f t="shared" ref="X6:AF21" si="1">ROUND(((K6/K$34)*1000000),0)</f>
        <v>1481</v>
      </c>
      <c r="Y6">
        <f t="shared" si="1"/>
        <v>993</v>
      </c>
      <c r="Z6">
        <f t="shared" si="1"/>
        <v>666</v>
      </c>
      <c r="AA6">
        <f t="shared" si="1"/>
        <v>446</v>
      </c>
      <c r="AB6">
        <f t="shared" si="1"/>
        <v>299</v>
      </c>
      <c r="AC6">
        <f t="shared" si="1"/>
        <v>200</v>
      </c>
      <c r="AD6">
        <f t="shared" si="1"/>
        <v>134</v>
      </c>
      <c r="AE6">
        <f t="shared" si="1"/>
        <v>90</v>
      </c>
      <c r="AF6">
        <f t="shared" si="1"/>
        <v>60</v>
      </c>
    </row>
    <row r="7" spans="1:32" x14ac:dyDescent="0.25">
      <c r="A7" s="1">
        <v>2</v>
      </c>
      <c r="B7">
        <v>4.5802342667764376E-3</v>
      </c>
      <c r="C7">
        <v>0.2</v>
      </c>
      <c r="D7">
        <v>0.8</v>
      </c>
      <c r="E7" s="2">
        <v>0</v>
      </c>
      <c r="F7" s="2">
        <v>0</v>
      </c>
      <c r="G7" s="2">
        <v>0</v>
      </c>
      <c r="H7">
        <f t="shared" ref="H7:H30" si="2">(B7*$B$3)</f>
        <v>7.2367701415067716</v>
      </c>
      <c r="J7">
        <f t="shared" ref="J7:S30" si="3">($H7*J$37)</f>
        <v>0.43180884834510064</v>
      </c>
      <c r="K7">
        <f t="shared" si="0"/>
        <v>1.4941208169040316</v>
      </c>
      <c r="L7">
        <f t="shared" si="0"/>
        <v>1.5804818742944149</v>
      </c>
      <c r="M7">
        <f t="shared" si="0"/>
        <v>1.2431868947345801</v>
      </c>
      <c r="N7">
        <f t="shared" si="0"/>
        <v>0.88468477200033302</v>
      </c>
      <c r="O7">
        <f t="shared" si="0"/>
        <v>0.60673543061391733</v>
      </c>
      <c r="P7">
        <f t="shared" si="0"/>
        <v>0.41030721453295282</v>
      </c>
      <c r="Q7">
        <f t="shared" si="0"/>
        <v>0.2759762095304763</v>
      </c>
      <c r="R7">
        <f t="shared" si="0"/>
        <v>0.18523670271132922</v>
      </c>
      <c r="S7">
        <f t="shared" si="0"/>
        <v>0.12423137783963388</v>
      </c>
      <c r="V7" s="1">
        <v>2</v>
      </c>
      <c r="W7">
        <f t="shared" ref="W7:AF30" si="4">ROUND(((J7/J$34)*1000000),0)</f>
        <v>2762</v>
      </c>
      <c r="X7">
        <f t="shared" si="1"/>
        <v>1852</v>
      </c>
      <c r="Y7">
        <f t="shared" si="1"/>
        <v>1241</v>
      </c>
      <c r="Z7">
        <f t="shared" si="1"/>
        <v>832</v>
      </c>
      <c r="AA7">
        <f t="shared" si="1"/>
        <v>558</v>
      </c>
      <c r="AB7">
        <f t="shared" si="1"/>
        <v>374</v>
      </c>
      <c r="AC7">
        <f t="shared" si="1"/>
        <v>251</v>
      </c>
      <c r="AD7">
        <f t="shared" si="1"/>
        <v>168</v>
      </c>
      <c r="AE7">
        <f t="shared" si="1"/>
        <v>113</v>
      </c>
      <c r="AF7">
        <f t="shared" si="1"/>
        <v>75</v>
      </c>
    </row>
    <row r="8" spans="1:32" x14ac:dyDescent="0.25">
      <c r="A8" s="1">
        <v>3</v>
      </c>
      <c r="B8">
        <v>5.2439538696226869E-2</v>
      </c>
      <c r="C8">
        <v>0.1</v>
      </c>
      <c r="D8">
        <v>0.1</v>
      </c>
      <c r="E8">
        <v>0.8</v>
      </c>
      <c r="F8" s="2">
        <v>0</v>
      </c>
      <c r="G8" s="2">
        <v>0</v>
      </c>
      <c r="H8">
        <f t="shared" si="2"/>
        <v>82.854471140038456</v>
      </c>
      <c r="J8">
        <f t="shared" si="3"/>
        <v>4.943820663588629</v>
      </c>
      <c r="K8">
        <f t="shared" si="0"/>
        <v>17.106331648407231</v>
      </c>
      <c r="L8">
        <f t="shared" si="0"/>
        <v>18.095087626178952</v>
      </c>
      <c r="M8">
        <f t="shared" si="0"/>
        <v>14.233365255126627</v>
      </c>
      <c r="N8">
        <f t="shared" si="0"/>
        <v>10.128840280461256</v>
      </c>
      <c r="O8">
        <f t="shared" si="0"/>
        <v>6.9465717775268079</v>
      </c>
      <c r="P8">
        <f t="shared" si="0"/>
        <v>4.697646408594073</v>
      </c>
      <c r="Q8">
        <f t="shared" si="0"/>
        <v>3.1596779282420515</v>
      </c>
      <c r="R8">
        <f t="shared" si="0"/>
        <v>2.1207926656181124</v>
      </c>
      <c r="S8">
        <f t="shared" si="0"/>
        <v>1.4223368862946946</v>
      </c>
      <c r="V8" s="1">
        <v>3</v>
      </c>
      <c r="W8">
        <f t="shared" si="4"/>
        <v>31627</v>
      </c>
      <c r="X8">
        <f t="shared" si="1"/>
        <v>21200</v>
      </c>
      <c r="Y8">
        <f t="shared" si="1"/>
        <v>14211</v>
      </c>
      <c r="Z8">
        <f t="shared" si="1"/>
        <v>9526</v>
      </c>
      <c r="AA8">
        <f t="shared" si="1"/>
        <v>6385</v>
      </c>
      <c r="AB8">
        <f t="shared" si="1"/>
        <v>4280</v>
      </c>
      <c r="AC8">
        <f t="shared" si="1"/>
        <v>2869</v>
      </c>
      <c r="AD8">
        <f t="shared" si="1"/>
        <v>1923</v>
      </c>
      <c r="AE8">
        <f t="shared" si="1"/>
        <v>1289</v>
      </c>
      <c r="AF8">
        <f t="shared" si="1"/>
        <v>864</v>
      </c>
    </row>
    <row r="9" spans="1:32" x14ac:dyDescent="0.25">
      <c r="A9" s="1">
        <v>4</v>
      </c>
      <c r="B9">
        <v>2.7811964503847302E-2</v>
      </c>
      <c r="C9">
        <v>0</v>
      </c>
      <c r="D9">
        <v>0.1</v>
      </c>
      <c r="E9">
        <v>0.5</v>
      </c>
      <c r="F9">
        <v>0.4</v>
      </c>
      <c r="G9" s="2">
        <v>0</v>
      </c>
      <c r="H9">
        <f t="shared" si="2"/>
        <v>43.942903916078734</v>
      </c>
      <c r="J9">
        <f t="shared" si="3"/>
        <v>2.622017054833607</v>
      </c>
      <c r="K9">
        <f t="shared" si="0"/>
        <v>9.0725567086419385</v>
      </c>
      <c r="L9">
        <f t="shared" si="0"/>
        <v>9.5969557945311603</v>
      </c>
      <c r="M9">
        <f t="shared" si="0"/>
        <v>7.5488430883995932</v>
      </c>
      <c r="N9">
        <f t="shared" si="0"/>
        <v>5.3719569879739675</v>
      </c>
      <c r="O9">
        <f t="shared" si="0"/>
        <v>3.6842011295935366</v>
      </c>
      <c r="P9">
        <f t="shared" si="0"/>
        <v>2.4914554631054502</v>
      </c>
      <c r="Q9">
        <f t="shared" si="0"/>
        <v>1.6757746648557117</v>
      </c>
      <c r="R9">
        <f t="shared" si="0"/>
        <v>1.1247888864520963</v>
      </c>
      <c r="S9">
        <f t="shared" si="0"/>
        <v>0.7543541376916616</v>
      </c>
      <c r="V9" s="1">
        <v>4</v>
      </c>
      <c r="W9">
        <f t="shared" si="4"/>
        <v>16774</v>
      </c>
      <c r="X9">
        <f t="shared" si="1"/>
        <v>11244</v>
      </c>
      <c r="Y9">
        <f t="shared" si="1"/>
        <v>7537</v>
      </c>
      <c r="Z9">
        <f t="shared" si="1"/>
        <v>5052</v>
      </c>
      <c r="AA9">
        <f t="shared" si="1"/>
        <v>3387</v>
      </c>
      <c r="AB9">
        <f t="shared" si="1"/>
        <v>2270</v>
      </c>
      <c r="AC9">
        <f t="shared" si="1"/>
        <v>1522</v>
      </c>
      <c r="AD9">
        <f t="shared" si="1"/>
        <v>1020</v>
      </c>
      <c r="AE9">
        <f t="shared" si="1"/>
        <v>684</v>
      </c>
      <c r="AF9">
        <f t="shared" si="1"/>
        <v>458</v>
      </c>
    </row>
    <row r="10" spans="1:32" x14ac:dyDescent="0.25">
      <c r="A10" s="1">
        <v>5</v>
      </c>
      <c r="B10">
        <v>5.9352086229861297E-3</v>
      </c>
      <c r="C10">
        <v>0</v>
      </c>
      <c r="D10">
        <v>0.1</v>
      </c>
      <c r="E10">
        <v>0.5</v>
      </c>
      <c r="F10">
        <v>0.4</v>
      </c>
      <c r="G10" s="2">
        <v>0</v>
      </c>
      <c r="H10">
        <f t="shared" si="2"/>
        <v>9.3776296243180841</v>
      </c>
      <c r="J10">
        <f t="shared" si="3"/>
        <v>0.559551204349925</v>
      </c>
      <c r="K10">
        <f t="shared" si="0"/>
        <v>1.936127769838532</v>
      </c>
      <c r="L10">
        <f t="shared" si="0"/>
        <v>2.0480370877159229</v>
      </c>
      <c r="M10">
        <f t="shared" si="0"/>
        <v>1.6109598653356783</v>
      </c>
      <c r="N10">
        <f t="shared" si="0"/>
        <v>1.1464017737014993</v>
      </c>
      <c r="O10">
        <f t="shared" si="0"/>
        <v>0.78622645696796956</v>
      </c>
      <c r="P10">
        <f t="shared" si="0"/>
        <v>0.53168872505801601</v>
      </c>
      <c r="Q10">
        <f t="shared" si="0"/>
        <v>0.3576184717069319</v>
      </c>
      <c r="R10">
        <f t="shared" si="0"/>
        <v>0.24003542421413487</v>
      </c>
      <c r="S10">
        <f t="shared" si="0"/>
        <v>0.16098284542947214</v>
      </c>
      <c r="V10" s="1">
        <v>5</v>
      </c>
      <c r="W10">
        <f t="shared" si="4"/>
        <v>3580</v>
      </c>
      <c r="X10">
        <f t="shared" si="1"/>
        <v>2399</v>
      </c>
      <c r="Y10">
        <f t="shared" si="1"/>
        <v>1608</v>
      </c>
      <c r="Z10">
        <f t="shared" si="1"/>
        <v>1078</v>
      </c>
      <c r="AA10">
        <f t="shared" si="1"/>
        <v>723</v>
      </c>
      <c r="AB10">
        <f t="shared" si="1"/>
        <v>484</v>
      </c>
      <c r="AC10">
        <f t="shared" si="1"/>
        <v>325</v>
      </c>
      <c r="AD10">
        <f t="shared" si="1"/>
        <v>218</v>
      </c>
      <c r="AE10">
        <f t="shared" si="1"/>
        <v>146</v>
      </c>
      <c r="AF10">
        <f t="shared" si="1"/>
        <v>98</v>
      </c>
    </row>
    <row r="11" spans="1:32" x14ac:dyDescent="0.25">
      <c r="A11" s="1">
        <v>6</v>
      </c>
      <c r="B11">
        <v>1.496410575595321E-2</v>
      </c>
      <c r="C11">
        <v>0.2</v>
      </c>
      <c r="D11">
        <v>0.4</v>
      </c>
      <c r="E11">
        <v>0.4</v>
      </c>
      <c r="F11" s="2">
        <v>0</v>
      </c>
      <c r="G11" s="2">
        <v>0</v>
      </c>
      <c r="H11">
        <f t="shared" si="2"/>
        <v>23.643287094406073</v>
      </c>
      <c r="J11">
        <f t="shared" si="3"/>
        <v>1.4107647986180707</v>
      </c>
      <c r="K11">
        <f t="shared" si="0"/>
        <v>4.8814494224678135</v>
      </c>
      <c r="L11">
        <f t="shared" si="0"/>
        <v>5.163600055102413</v>
      </c>
      <c r="M11">
        <f t="shared" si="0"/>
        <v>4.0616219790688168</v>
      </c>
      <c r="N11">
        <f t="shared" si="0"/>
        <v>2.8903579419337402</v>
      </c>
      <c r="O11">
        <f t="shared" si="0"/>
        <v>1.9822682903904032</v>
      </c>
      <c r="P11">
        <f t="shared" si="0"/>
        <v>1.3405167057149081</v>
      </c>
      <c r="Q11">
        <f t="shared" si="0"/>
        <v>0.90164322281437637</v>
      </c>
      <c r="R11">
        <f t="shared" si="0"/>
        <v>0.6051877366541899</v>
      </c>
      <c r="S11">
        <f t="shared" si="0"/>
        <v>0.40587694164133509</v>
      </c>
      <c r="V11" s="1">
        <v>6</v>
      </c>
      <c r="W11">
        <f t="shared" si="4"/>
        <v>9025</v>
      </c>
      <c r="X11">
        <f t="shared" si="1"/>
        <v>6050</v>
      </c>
      <c r="Y11">
        <f t="shared" si="1"/>
        <v>4055</v>
      </c>
      <c r="Z11">
        <f t="shared" si="1"/>
        <v>2718</v>
      </c>
      <c r="AA11">
        <f t="shared" si="1"/>
        <v>1822</v>
      </c>
      <c r="AB11">
        <f t="shared" si="1"/>
        <v>1221</v>
      </c>
      <c r="AC11">
        <f t="shared" si="1"/>
        <v>819</v>
      </c>
      <c r="AD11">
        <f t="shared" si="1"/>
        <v>549</v>
      </c>
      <c r="AE11">
        <f t="shared" si="1"/>
        <v>368</v>
      </c>
      <c r="AF11">
        <f t="shared" si="1"/>
        <v>247</v>
      </c>
    </row>
    <row r="12" spans="1:32" x14ac:dyDescent="0.25">
      <c r="A12" s="1">
        <v>7</v>
      </c>
      <c r="B12">
        <v>3.9515170798298024E-3</v>
      </c>
      <c r="C12">
        <v>0.1</v>
      </c>
      <c r="D12">
        <v>0.1</v>
      </c>
      <c r="E12">
        <v>0.4</v>
      </c>
      <c r="F12">
        <v>0.4</v>
      </c>
      <c r="G12" s="2">
        <v>0</v>
      </c>
      <c r="H12">
        <f t="shared" si="2"/>
        <v>6.2433969861310876</v>
      </c>
      <c r="J12">
        <f t="shared" si="3"/>
        <v>0.37253553859335531</v>
      </c>
      <c r="K12">
        <f t="shared" si="0"/>
        <v>1.2890266269023822</v>
      </c>
      <c r="L12">
        <f t="shared" si="0"/>
        <v>1.3635331201151055</v>
      </c>
      <c r="M12">
        <f t="shared" si="0"/>
        <v>1.0725377703052861</v>
      </c>
      <c r="N12">
        <f t="shared" si="0"/>
        <v>0.76324632828988959</v>
      </c>
      <c r="O12">
        <f t="shared" si="0"/>
        <v>0.52345039082382117</v>
      </c>
      <c r="P12">
        <f t="shared" si="0"/>
        <v>0.35398537973592514</v>
      </c>
      <c r="Q12">
        <f t="shared" si="0"/>
        <v>0.23809365243535349</v>
      </c>
      <c r="R12">
        <f t="shared" si="0"/>
        <v>0.15980972848585961</v>
      </c>
      <c r="S12">
        <f t="shared" si="0"/>
        <v>0.1071784504441078</v>
      </c>
      <c r="V12" s="1">
        <v>7</v>
      </c>
      <c r="W12">
        <f t="shared" si="4"/>
        <v>2383</v>
      </c>
      <c r="X12">
        <f t="shared" si="1"/>
        <v>1598</v>
      </c>
      <c r="Y12">
        <f t="shared" si="1"/>
        <v>1071</v>
      </c>
      <c r="Z12">
        <f t="shared" si="1"/>
        <v>718</v>
      </c>
      <c r="AA12">
        <f t="shared" si="1"/>
        <v>481</v>
      </c>
      <c r="AB12">
        <f t="shared" si="1"/>
        <v>323</v>
      </c>
      <c r="AC12">
        <f t="shared" si="1"/>
        <v>216</v>
      </c>
      <c r="AD12">
        <f t="shared" si="1"/>
        <v>145</v>
      </c>
      <c r="AE12">
        <f t="shared" si="1"/>
        <v>97</v>
      </c>
      <c r="AF12">
        <f t="shared" si="1"/>
        <v>65</v>
      </c>
    </row>
    <row r="13" spans="1:32" x14ac:dyDescent="0.25">
      <c r="A13" s="1">
        <v>8</v>
      </c>
      <c r="B13">
        <v>9.1604685335528752E-3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2"/>
        <v>14.473540283013543</v>
      </c>
      <c r="J13">
        <f t="shared" si="3"/>
        <v>0.86361769669020128</v>
      </c>
      <c r="K13">
        <f t="shared" si="0"/>
        <v>2.9882416338080633</v>
      </c>
      <c r="L13">
        <f t="shared" si="0"/>
        <v>3.1609637485888298</v>
      </c>
      <c r="M13">
        <f t="shared" si="0"/>
        <v>2.4863737894691602</v>
      </c>
      <c r="N13">
        <f t="shared" si="0"/>
        <v>1.769369544000666</v>
      </c>
      <c r="O13">
        <f t="shared" si="0"/>
        <v>1.2134708612278347</v>
      </c>
      <c r="P13">
        <f t="shared" si="0"/>
        <v>0.82061442906590565</v>
      </c>
      <c r="Q13">
        <f t="shared" si="0"/>
        <v>0.5519524190609526</v>
      </c>
      <c r="R13">
        <f t="shared" si="0"/>
        <v>0.37047340542265844</v>
      </c>
      <c r="S13">
        <f t="shared" si="0"/>
        <v>0.24846275567926776</v>
      </c>
      <c r="V13" s="1">
        <v>8</v>
      </c>
      <c r="W13">
        <f t="shared" si="4"/>
        <v>5525</v>
      </c>
      <c r="X13">
        <f t="shared" si="1"/>
        <v>3703</v>
      </c>
      <c r="Y13">
        <f t="shared" si="1"/>
        <v>2482</v>
      </c>
      <c r="Z13">
        <f t="shared" si="1"/>
        <v>1664</v>
      </c>
      <c r="AA13">
        <f t="shared" si="1"/>
        <v>1115</v>
      </c>
      <c r="AB13">
        <f t="shared" si="1"/>
        <v>748</v>
      </c>
      <c r="AC13">
        <f t="shared" si="1"/>
        <v>501</v>
      </c>
      <c r="AD13">
        <f t="shared" si="1"/>
        <v>336</v>
      </c>
      <c r="AE13">
        <f t="shared" si="1"/>
        <v>225</v>
      </c>
      <c r="AF13">
        <f t="shared" si="1"/>
        <v>151</v>
      </c>
    </row>
    <row r="14" spans="1:32" x14ac:dyDescent="0.25">
      <c r="A14" s="1">
        <v>9</v>
      </c>
      <c r="B14">
        <v>9.0998031790260354E-3</v>
      </c>
      <c r="C14">
        <v>0.4</v>
      </c>
      <c r="D14">
        <v>0.6</v>
      </c>
      <c r="E14" s="2">
        <v>0</v>
      </c>
      <c r="F14" s="2">
        <v>0</v>
      </c>
      <c r="G14" s="2">
        <v>0</v>
      </c>
      <c r="H14">
        <f t="shared" si="2"/>
        <v>14.377689022861135</v>
      </c>
      <c r="J14">
        <f t="shared" si="3"/>
        <v>0.85789837419556425</v>
      </c>
      <c r="K14">
        <f t="shared" si="0"/>
        <v>2.96845195411397</v>
      </c>
      <c r="L14">
        <f t="shared" si="0"/>
        <v>3.1400302138299634</v>
      </c>
      <c r="M14">
        <f t="shared" si="0"/>
        <v>2.4699077378832714</v>
      </c>
      <c r="N14">
        <f t="shared" si="0"/>
        <v>1.757651864901324</v>
      </c>
      <c r="O14">
        <f t="shared" si="0"/>
        <v>1.2054346303587762</v>
      </c>
      <c r="P14">
        <f t="shared" si="0"/>
        <v>0.81517989642308508</v>
      </c>
      <c r="Q14">
        <f t="shared" si="0"/>
        <v>0.54829710502743634</v>
      </c>
      <c r="R14">
        <f t="shared" si="0"/>
        <v>0.36801993916158121</v>
      </c>
      <c r="S14">
        <f t="shared" si="0"/>
        <v>0.24681730696616003</v>
      </c>
      <c r="V14" s="1">
        <v>9</v>
      </c>
      <c r="W14">
        <f t="shared" si="4"/>
        <v>5488</v>
      </c>
      <c r="X14">
        <f t="shared" si="1"/>
        <v>3679</v>
      </c>
      <c r="Y14">
        <f t="shared" si="1"/>
        <v>2466</v>
      </c>
      <c r="Z14">
        <f t="shared" si="1"/>
        <v>1653</v>
      </c>
      <c r="AA14">
        <f t="shared" si="1"/>
        <v>1108</v>
      </c>
      <c r="AB14">
        <f t="shared" si="1"/>
        <v>743</v>
      </c>
      <c r="AC14">
        <f t="shared" si="1"/>
        <v>498</v>
      </c>
      <c r="AD14">
        <f t="shared" si="1"/>
        <v>334</v>
      </c>
      <c r="AE14">
        <f t="shared" si="1"/>
        <v>224</v>
      </c>
      <c r="AF14">
        <f t="shared" si="1"/>
        <v>150</v>
      </c>
    </row>
    <row r="15" spans="1:32" x14ac:dyDescent="0.25">
      <c r="A15" s="1">
        <v>10</v>
      </c>
      <c r="B15">
        <v>0.1832093706710575</v>
      </c>
      <c r="C15">
        <v>0.1</v>
      </c>
      <c r="D15">
        <v>0.3</v>
      </c>
      <c r="E15">
        <v>0.6</v>
      </c>
      <c r="F15" s="2">
        <v>0</v>
      </c>
      <c r="G15" s="2">
        <v>0</v>
      </c>
      <c r="H15">
        <f t="shared" si="2"/>
        <v>289.47080566027086</v>
      </c>
      <c r="J15">
        <f t="shared" si="3"/>
        <v>17.272353933804027</v>
      </c>
      <c r="K15">
        <f t="shared" si="0"/>
        <v>59.764832676161262</v>
      </c>
      <c r="L15">
        <f t="shared" si="0"/>
        <v>63.219274971776592</v>
      </c>
      <c r="M15">
        <f t="shared" si="0"/>
        <v>49.727475789383199</v>
      </c>
      <c r="N15">
        <f t="shared" si="0"/>
        <v>35.387390880013321</v>
      </c>
      <c r="O15">
        <f t="shared" si="0"/>
        <v>24.269417224556694</v>
      </c>
      <c r="P15">
        <f t="shared" si="0"/>
        <v>16.412288581318112</v>
      </c>
      <c r="Q15">
        <f t="shared" si="0"/>
        <v>11.03904838121905</v>
      </c>
      <c r="R15">
        <f t="shared" si="0"/>
        <v>7.4094681084531686</v>
      </c>
      <c r="S15">
        <f t="shared" si="0"/>
        <v>4.9692551135853549</v>
      </c>
      <c r="V15" s="1">
        <v>10</v>
      </c>
      <c r="W15">
        <f t="shared" si="4"/>
        <v>110496</v>
      </c>
      <c r="X15">
        <f t="shared" si="1"/>
        <v>74068</v>
      </c>
      <c r="Y15">
        <f t="shared" si="1"/>
        <v>49649</v>
      </c>
      <c r="Z15">
        <f t="shared" si="1"/>
        <v>33281</v>
      </c>
      <c r="AA15">
        <f t="shared" si="1"/>
        <v>22309</v>
      </c>
      <c r="AB15">
        <f t="shared" si="1"/>
        <v>14954</v>
      </c>
      <c r="AC15">
        <f t="shared" si="1"/>
        <v>10024</v>
      </c>
      <c r="AD15">
        <f t="shared" si="1"/>
        <v>6719</v>
      </c>
      <c r="AE15">
        <f t="shared" si="1"/>
        <v>4504</v>
      </c>
      <c r="AF15">
        <f t="shared" si="1"/>
        <v>3019</v>
      </c>
    </row>
    <row r="16" spans="1:32" x14ac:dyDescent="0.25">
      <c r="A16" s="1">
        <v>11</v>
      </c>
      <c r="B16">
        <v>2.8601279684043517E-2</v>
      </c>
      <c r="C16">
        <v>0.1</v>
      </c>
      <c r="D16">
        <v>0.3</v>
      </c>
      <c r="E16">
        <v>0.6</v>
      </c>
      <c r="F16" s="2">
        <v>0</v>
      </c>
      <c r="G16" s="2">
        <v>0</v>
      </c>
      <c r="H16">
        <f t="shared" si="2"/>
        <v>45.190021900788757</v>
      </c>
      <c r="J16">
        <f t="shared" si="3"/>
        <v>2.6964309950580474</v>
      </c>
      <c r="K16">
        <f t="shared" si="0"/>
        <v>9.3300396610716909</v>
      </c>
      <c r="L16">
        <f t="shared" si="0"/>
        <v>9.8693214122582944</v>
      </c>
      <c r="M16">
        <f t="shared" si="0"/>
        <v>7.7630824112553682</v>
      </c>
      <c r="N16">
        <f t="shared" si="0"/>
        <v>5.5244153731909647</v>
      </c>
      <c r="O16">
        <f t="shared" si="0"/>
        <v>3.7887602979357067</v>
      </c>
      <c r="P16">
        <f t="shared" si="0"/>
        <v>2.5621640107716854</v>
      </c>
      <c r="Q16">
        <f t="shared" si="0"/>
        <v>1.7233338504492308</v>
      </c>
      <c r="R16">
        <f t="shared" si="0"/>
        <v>1.1567108652993592</v>
      </c>
      <c r="S16">
        <f t="shared" si="0"/>
        <v>0.77576302349839732</v>
      </c>
      <c r="V16" s="1">
        <v>11</v>
      </c>
      <c r="W16">
        <f t="shared" si="4"/>
        <v>17250</v>
      </c>
      <c r="X16">
        <f t="shared" si="1"/>
        <v>11563</v>
      </c>
      <c r="Y16">
        <f t="shared" si="1"/>
        <v>7751</v>
      </c>
      <c r="Z16">
        <f t="shared" si="1"/>
        <v>5196</v>
      </c>
      <c r="AA16">
        <f t="shared" si="1"/>
        <v>3483</v>
      </c>
      <c r="AB16">
        <f t="shared" si="1"/>
        <v>2335</v>
      </c>
      <c r="AC16">
        <f t="shared" si="1"/>
        <v>1565</v>
      </c>
      <c r="AD16">
        <f t="shared" si="1"/>
        <v>1049</v>
      </c>
      <c r="AE16">
        <f t="shared" si="1"/>
        <v>703</v>
      </c>
      <c r="AF16">
        <f t="shared" si="1"/>
        <v>471</v>
      </c>
    </row>
    <row r="17" spans="1:32" x14ac:dyDescent="0.25">
      <c r="A17" s="1">
        <v>12</v>
      </c>
      <c r="B17">
        <v>8.3097627649834395E-3</v>
      </c>
      <c r="C17">
        <v>0.1</v>
      </c>
      <c r="D17">
        <v>0.6</v>
      </c>
      <c r="E17">
        <v>0.3</v>
      </c>
      <c r="F17" s="2">
        <v>0</v>
      </c>
      <c r="G17" s="2">
        <v>0</v>
      </c>
      <c r="H17">
        <f t="shared" si="2"/>
        <v>13.129425168673835</v>
      </c>
      <c r="J17">
        <f t="shared" si="3"/>
        <v>0.78341606140025866</v>
      </c>
      <c r="K17">
        <f t="shared" si="0"/>
        <v>2.7107324227400222</v>
      </c>
      <c r="L17">
        <f t="shared" si="0"/>
        <v>2.8674143427572441</v>
      </c>
      <c r="M17">
        <f t="shared" si="0"/>
        <v>2.2554715689360259</v>
      </c>
      <c r="N17">
        <f t="shared" si="0"/>
        <v>1.6050533987839495</v>
      </c>
      <c r="O17">
        <f t="shared" si="0"/>
        <v>1.1007793915877921</v>
      </c>
      <c r="P17">
        <f t="shared" si="0"/>
        <v>0.74440638075258181</v>
      </c>
      <c r="Q17">
        <f t="shared" si="0"/>
        <v>0.50069422138785902</v>
      </c>
      <c r="R17">
        <f t="shared" si="0"/>
        <v>0.33606862995290604</v>
      </c>
      <c r="S17">
        <f t="shared" si="0"/>
        <v>0.22538875037519274</v>
      </c>
      <c r="V17" s="1">
        <v>12</v>
      </c>
      <c r="W17">
        <f t="shared" si="4"/>
        <v>5012</v>
      </c>
      <c r="X17">
        <f t="shared" si="1"/>
        <v>3359</v>
      </c>
      <c r="Y17">
        <f t="shared" si="1"/>
        <v>2252</v>
      </c>
      <c r="Z17">
        <f t="shared" si="1"/>
        <v>1510</v>
      </c>
      <c r="AA17">
        <f t="shared" si="1"/>
        <v>1012</v>
      </c>
      <c r="AB17">
        <f t="shared" si="1"/>
        <v>678</v>
      </c>
      <c r="AC17">
        <f t="shared" si="1"/>
        <v>455</v>
      </c>
      <c r="AD17">
        <f t="shared" si="1"/>
        <v>305</v>
      </c>
      <c r="AE17">
        <f t="shared" si="1"/>
        <v>204</v>
      </c>
      <c r="AF17">
        <f t="shared" si="1"/>
        <v>137</v>
      </c>
    </row>
    <row r="18" spans="1:32" x14ac:dyDescent="0.25">
      <c r="A18" s="1">
        <v>13</v>
      </c>
      <c r="B18">
        <v>7.3283748268423007E-3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11.578832226410835</v>
      </c>
      <c r="J18">
        <f t="shared" si="3"/>
        <v>0.69089415735216109</v>
      </c>
      <c r="K18">
        <f t="shared" si="0"/>
        <v>2.3905933070464509</v>
      </c>
      <c r="L18">
        <f t="shared" si="0"/>
        <v>2.5287709988710638</v>
      </c>
      <c r="M18">
        <f t="shared" si="0"/>
        <v>1.9890990315753281</v>
      </c>
      <c r="N18">
        <f t="shared" si="0"/>
        <v>1.415495635200533</v>
      </c>
      <c r="O18">
        <f t="shared" si="0"/>
        <v>0.97077668898226788</v>
      </c>
      <c r="P18">
        <f t="shared" si="0"/>
        <v>0.65649154325272452</v>
      </c>
      <c r="Q18">
        <f t="shared" si="0"/>
        <v>0.44156193524876208</v>
      </c>
      <c r="R18">
        <f t="shared" si="0"/>
        <v>0.29637872433812673</v>
      </c>
      <c r="S18">
        <f t="shared" si="0"/>
        <v>0.19877020454341421</v>
      </c>
      <c r="V18" s="1">
        <v>13</v>
      </c>
      <c r="W18">
        <f t="shared" si="4"/>
        <v>4420</v>
      </c>
      <c r="X18">
        <f t="shared" si="1"/>
        <v>2963</v>
      </c>
      <c r="Y18">
        <f t="shared" si="1"/>
        <v>1986</v>
      </c>
      <c r="Z18">
        <f t="shared" si="1"/>
        <v>1331</v>
      </c>
      <c r="AA18">
        <f t="shared" si="1"/>
        <v>892</v>
      </c>
      <c r="AB18">
        <f t="shared" si="1"/>
        <v>598</v>
      </c>
      <c r="AC18">
        <f t="shared" si="1"/>
        <v>401</v>
      </c>
      <c r="AD18">
        <f t="shared" si="1"/>
        <v>269</v>
      </c>
      <c r="AE18">
        <f t="shared" si="1"/>
        <v>180</v>
      </c>
      <c r="AF18">
        <f t="shared" si="1"/>
        <v>121</v>
      </c>
    </row>
    <row r="19" spans="1:32" x14ac:dyDescent="0.25">
      <c r="A19" s="1">
        <v>14</v>
      </c>
      <c r="B19">
        <v>6.9945870543626169E-3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2"/>
        <v>11.051447545892934</v>
      </c>
      <c r="J19">
        <f t="shared" si="3"/>
        <v>0.65942578581675293</v>
      </c>
      <c r="K19">
        <f t="shared" si="0"/>
        <v>2.281708208546692</v>
      </c>
      <c r="L19">
        <f t="shared" si="0"/>
        <v>2.4135922779720267</v>
      </c>
      <c r="M19">
        <f t="shared" si="0"/>
        <v>1.8985009179855095</v>
      </c>
      <c r="N19">
        <f t="shared" si="0"/>
        <v>1.3510236142965633</v>
      </c>
      <c r="O19">
        <f t="shared" si="0"/>
        <v>0.92656042053981202</v>
      </c>
      <c r="P19">
        <f t="shared" si="0"/>
        <v>0.62659011830493749</v>
      </c>
      <c r="Q19">
        <f t="shared" si="0"/>
        <v>0.42144997614991092</v>
      </c>
      <c r="R19">
        <f t="shared" si="0"/>
        <v>0.28287947019997284</v>
      </c>
      <c r="S19">
        <f t="shared" si="0"/>
        <v>0.18971675608075342</v>
      </c>
      <c r="V19" s="1">
        <v>14</v>
      </c>
      <c r="W19">
        <f t="shared" si="4"/>
        <v>4219</v>
      </c>
      <c r="X19">
        <f t="shared" si="1"/>
        <v>2828</v>
      </c>
      <c r="Y19">
        <f t="shared" si="1"/>
        <v>1896</v>
      </c>
      <c r="Z19">
        <f t="shared" si="1"/>
        <v>1271</v>
      </c>
      <c r="AA19">
        <f t="shared" si="1"/>
        <v>852</v>
      </c>
      <c r="AB19">
        <f t="shared" si="1"/>
        <v>571</v>
      </c>
      <c r="AC19">
        <f t="shared" si="1"/>
        <v>383</v>
      </c>
      <c r="AD19">
        <f t="shared" si="1"/>
        <v>257</v>
      </c>
      <c r="AE19">
        <f t="shared" si="1"/>
        <v>172</v>
      </c>
      <c r="AF19">
        <f t="shared" si="1"/>
        <v>115</v>
      </c>
    </row>
    <row r="20" spans="1:32" x14ac:dyDescent="0.25">
      <c r="A20" s="1">
        <v>15</v>
      </c>
      <c r="B20">
        <v>7.3283748268423007E-3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11.578832226410835</v>
      </c>
      <c r="J20">
        <f t="shared" si="3"/>
        <v>0.69089415735216109</v>
      </c>
      <c r="K20">
        <f t="shared" si="0"/>
        <v>2.3905933070464509</v>
      </c>
      <c r="L20">
        <f t="shared" si="0"/>
        <v>2.5287709988710638</v>
      </c>
      <c r="M20">
        <f t="shared" si="0"/>
        <v>1.9890990315753281</v>
      </c>
      <c r="N20">
        <f t="shared" si="0"/>
        <v>1.415495635200533</v>
      </c>
      <c r="O20">
        <f t="shared" si="0"/>
        <v>0.97077668898226788</v>
      </c>
      <c r="P20">
        <f t="shared" si="0"/>
        <v>0.65649154325272452</v>
      </c>
      <c r="Q20">
        <f t="shared" si="0"/>
        <v>0.44156193524876208</v>
      </c>
      <c r="R20">
        <f t="shared" si="0"/>
        <v>0.29637872433812673</v>
      </c>
      <c r="S20">
        <f t="shared" si="0"/>
        <v>0.19877020454341421</v>
      </c>
      <c r="V20" s="1">
        <v>15</v>
      </c>
      <c r="W20">
        <f t="shared" si="4"/>
        <v>4420</v>
      </c>
      <c r="X20">
        <f t="shared" si="1"/>
        <v>2963</v>
      </c>
      <c r="Y20">
        <f t="shared" si="1"/>
        <v>1986</v>
      </c>
      <c r="Z20">
        <f t="shared" si="1"/>
        <v>1331</v>
      </c>
      <c r="AA20">
        <f t="shared" si="1"/>
        <v>892</v>
      </c>
      <c r="AB20">
        <f t="shared" si="1"/>
        <v>598</v>
      </c>
      <c r="AC20">
        <f t="shared" si="1"/>
        <v>401</v>
      </c>
      <c r="AD20">
        <f t="shared" si="1"/>
        <v>269</v>
      </c>
      <c r="AE20">
        <f t="shared" si="1"/>
        <v>180</v>
      </c>
      <c r="AF20">
        <f t="shared" si="1"/>
        <v>121</v>
      </c>
    </row>
    <row r="21" spans="1:32" x14ac:dyDescent="0.25">
      <c r="A21" s="1">
        <v>16</v>
      </c>
      <c r="B21">
        <v>1.832093706710575E-2</v>
      </c>
      <c r="C21">
        <v>0.2</v>
      </c>
      <c r="D21">
        <v>0.8</v>
      </c>
      <c r="E21" s="2">
        <v>0</v>
      </c>
      <c r="F21" s="2">
        <v>0</v>
      </c>
      <c r="G21" s="2">
        <v>0</v>
      </c>
      <c r="H21">
        <f t="shared" si="2"/>
        <v>28.947080566027086</v>
      </c>
      <c r="J21">
        <f t="shared" si="3"/>
        <v>1.7272353933804026</v>
      </c>
      <c r="K21">
        <f t="shared" si="0"/>
        <v>5.9764832676161266</v>
      </c>
      <c r="L21">
        <f t="shared" si="0"/>
        <v>6.3219274971776596</v>
      </c>
      <c r="M21">
        <f t="shared" si="0"/>
        <v>4.9727475789383204</v>
      </c>
      <c r="N21">
        <f t="shared" si="0"/>
        <v>3.5387390880013321</v>
      </c>
      <c r="O21">
        <f t="shared" si="0"/>
        <v>2.4269417224556693</v>
      </c>
      <c r="P21">
        <f t="shared" si="0"/>
        <v>1.6412288581318113</v>
      </c>
      <c r="Q21">
        <f t="shared" si="0"/>
        <v>1.1039048381219052</v>
      </c>
      <c r="R21">
        <f t="shared" si="0"/>
        <v>0.74094681084531688</v>
      </c>
      <c r="S21">
        <f t="shared" si="0"/>
        <v>0.49692551135853552</v>
      </c>
      <c r="V21" s="1">
        <v>16</v>
      </c>
      <c r="W21">
        <f t="shared" si="4"/>
        <v>11050</v>
      </c>
      <c r="X21">
        <f t="shared" si="1"/>
        <v>7407</v>
      </c>
      <c r="Y21">
        <f t="shared" si="1"/>
        <v>4965</v>
      </c>
      <c r="Z21">
        <f t="shared" si="1"/>
        <v>3328</v>
      </c>
      <c r="AA21">
        <f t="shared" si="1"/>
        <v>2231</v>
      </c>
      <c r="AB21">
        <f t="shared" si="1"/>
        <v>1495</v>
      </c>
      <c r="AC21">
        <f t="shared" si="1"/>
        <v>1002</v>
      </c>
      <c r="AD21">
        <f t="shared" si="1"/>
        <v>672</v>
      </c>
      <c r="AE21">
        <f t="shared" si="1"/>
        <v>450</v>
      </c>
      <c r="AF21">
        <f t="shared" si="1"/>
        <v>302</v>
      </c>
    </row>
    <row r="22" spans="1:32" x14ac:dyDescent="0.25">
      <c r="A22" s="1">
        <v>17</v>
      </c>
      <c r="B22">
        <v>0.13936215385608366</v>
      </c>
      <c r="C22">
        <v>0.2</v>
      </c>
      <c r="D22">
        <v>0.8</v>
      </c>
      <c r="E22" s="2">
        <v>0</v>
      </c>
      <c r="F22" s="2">
        <v>0</v>
      </c>
      <c r="G22" s="2">
        <v>0</v>
      </c>
      <c r="H22">
        <f t="shared" si="2"/>
        <v>220.1922030926122</v>
      </c>
      <c r="J22">
        <f t="shared" si="3"/>
        <v>13.138588040353945</v>
      </c>
      <c r="K22">
        <f t="shared" si="3"/>
        <v>45.461407220007715</v>
      </c>
      <c r="L22">
        <f t="shared" si="3"/>
        <v>48.089103155675041</v>
      </c>
      <c r="M22">
        <f t="shared" si="3"/>
        <v>37.826275514462452</v>
      </c>
      <c r="N22">
        <f t="shared" si="3"/>
        <v>26.918181064222541</v>
      </c>
      <c r="O22">
        <f t="shared" si="3"/>
        <v>18.461054938716988</v>
      </c>
      <c r="P22">
        <f t="shared" si="3"/>
        <v>12.484360805467405</v>
      </c>
      <c r="Q22">
        <f t="shared" si="3"/>
        <v>8.3970899157246741</v>
      </c>
      <c r="R22">
        <f t="shared" si="3"/>
        <v>5.6361715055283499</v>
      </c>
      <c r="S22">
        <f t="shared" si="3"/>
        <v>3.7799709324530451</v>
      </c>
      <c r="V22" s="1">
        <v>17</v>
      </c>
      <c r="W22">
        <f t="shared" si="4"/>
        <v>84051</v>
      </c>
      <c r="X22">
        <f t="shared" si="4"/>
        <v>56341</v>
      </c>
      <c r="Y22">
        <f t="shared" si="4"/>
        <v>37767</v>
      </c>
      <c r="Z22">
        <f t="shared" si="4"/>
        <v>25316</v>
      </c>
      <c r="AA22">
        <f t="shared" si="4"/>
        <v>16970</v>
      </c>
      <c r="AB22">
        <f t="shared" si="4"/>
        <v>11375</v>
      </c>
      <c r="AC22">
        <f t="shared" si="4"/>
        <v>7625</v>
      </c>
      <c r="AD22">
        <f t="shared" si="4"/>
        <v>5111</v>
      </c>
      <c r="AE22">
        <f t="shared" si="4"/>
        <v>3426</v>
      </c>
      <c r="AF22">
        <f t="shared" si="4"/>
        <v>2297</v>
      </c>
    </row>
    <row r="23" spans="1:32" x14ac:dyDescent="0.25">
      <c r="A23" s="1">
        <v>18</v>
      </c>
      <c r="B23">
        <v>4.5802342667764376E-3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7.2367701415067716</v>
      </c>
      <c r="J23">
        <f t="shared" si="3"/>
        <v>0.43180884834510064</v>
      </c>
      <c r="K23">
        <f t="shared" si="3"/>
        <v>1.4941208169040316</v>
      </c>
      <c r="L23">
        <f t="shared" si="3"/>
        <v>1.5804818742944149</v>
      </c>
      <c r="M23">
        <f t="shared" si="3"/>
        <v>1.2431868947345801</v>
      </c>
      <c r="N23">
        <f t="shared" si="3"/>
        <v>0.88468477200033302</v>
      </c>
      <c r="O23">
        <f t="shared" si="3"/>
        <v>0.60673543061391733</v>
      </c>
      <c r="P23">
        <f t="shared" si="3"/>
        <v>0.41030721453295282</v>
      </c>
      <c r="Q23">
        <f t="shared" si="3"/>
        <v>0.2759762095304763</v>
      </c>
      <c r="R23">
        <f t="shared" si="3"/>
        <v>0.18523670271132922</v>
      </c>
      <c r="S23">
        <f t="shared" si="3"/>
        <v>0.12423137783963388</v>
      </c>
      <c r="V23" s="1">
        <v>18</v>
      </c>
      <c r="W23">
        <f t="shared" si="4"/>
        <v>2762</v>
      </c>
      <c r="X23">
        <f t="shared" si="4"/>
        <v>1852</v>
      </c>
      <c r="Y23">
        <f t="shared" si="4"/>
        <v>1241</v>
      </c>
      <c r="Z23">
        <f t="shared" si="4"/>
        <v>832</v>
      </c>
      <c r="AA23">
        <f t="shared" si="4"/>
        <v>558</v>
      </c>
      <c r="AB23">
        <f t="shared" si="4"/>
        <v>374</v>
      </c>
      <c r="AC23">
        <f t="shared" si="4"/>
        <v>251</v>
      </c>
      <c r="AD23">
        <f t="shared" si="4"/>
        <v>168</v>
      </c>
      <c r="AE23">
        <f t="shared" si="4"/>
        <v>113</v>
      </c>
      <c r="AF23">
        <f t="shared" si="4"/>
        <v>75</v>
      </c>
    </row>
    <row r="24" spans="1:32" x14ac:dyDescent="0.25">
      <c r="A24" s="1">
        <v>19</v>
      </c>
      <c r="B24">
        <v>2.7481405600658627E-2</v>
      </c>
      <c r="C24">
        <v>0.6</v>
      </c>
      <c r="D24">
        <v>0.4</v>
      </c>
      <c r="E24" s="2">
        <v>0</v>
      </c>
      <c r="F24" s="2">
        <v>0</v>
      </c>
      <c r="G24" s="2">
        <v>0</v>
      </c>
      <c r="H24">
        <f t="shared" si="2"/>
        <v>43.420620849040631</v>
      </c>
      <c r="J24">
        <f t="shared" si="3"/>
        <v>2.5908530900706039</v>
      </c>
      <c r="K24">
        <f t="shared" si="3"/>
        <v>8.9647249014241908</v>
      </c>
      <c r="L24">
        <f t="shared" si="3"/>
        <v>9.4828912457664902</v>
      </c>
      <c r="M24">
        <f t="shared" si="3"/>
        <v>7.4591213684074802</v>
      </c>
      <c r="N24">
        <f t="shared" si="3"/>
        <v>5.3081086320019981</v>
      </c>
      <c r="O24">
        <f t="shared" si="3"/>
        <v>3.6404125836835042</v>
      </c>
      <c r="P24">
        <f t="shared" si="3"/>
        <v>2.4618432871977167</v>
      </c>
      <c r="Q24">
        <f t="shared" si="3"/>
        <v>1.6558572571828578</v>
      </c>
      <c r="R24">
        <f t="shared" si="3"/>
        <v>1.1114202162679754</v>
      </c>
      <c r="S24">
        <f t="shared" si="3"/>
        <v>0.74538826703780325</v>
      </c>
      <c r="V24" s="1">
        <v>19</v>
      </c>
      <c r="W24">
        <f t="shared" si="4"/>
        <v>16574</v>
      </c>
      <c r="X24">
        <f t="shared" si="4"/>
        <v>11110</v>
      </c>
      <c r="Y24">
        <f t="shared" si="4"/>
        <v>7447</v>
      </c>
      <c r="Z24">
        <f t="shared" si="4"/>
        <v>4992</v>
      </c>
      <c r="AA24">
        <f t="shared" si="4"/>
        <v>3346</v>
      </c>
      <c r="AB24">
        <f t="shared" si="4"/>
        <v>2243</v>
      </c>
      <c r="AC24">
        <f t="shared" si="4"/>
        <v>1504</v>
      </c>
      <c r="AD24">
        <f t="shared" si="4"/>
        <v>1008</v>
      </c>
      <c r="AE24">
        <f t="shared" si="4"/>
        <v>676</v>
      </c>
      <c r="AF24">
        <f t="shared" si="4"/>
        <v>453</v>
      </c>
    </row>
    <row r="25" spans="1:32" x14ac:dyDescent="0.25">
      <c r="A25" s="1">
        <v>20</v>
      </c>
      <c r="B25">
        <v>2.441177634894752E-2</v>
      </c>
      <c r="C25">
        <v>0</v>
      </c>
      <c r="D25">
        <v>0.1</v>
      </c>
      <c r="E25">
        <v>0.5</v>
      </c>
      <c r="F25">
        <v>0.4</v>
      </c>
      <c r="G25" s="2">
        <v>0</v>
      </c>
      <c r="H25">
        <f t="shared" si="2"/>
        <v>38.570606631337078</v>
      </c>
      <c r="J25">
        <f t="shared" si="3"/>
        <v>2.3014589248763668</v>
      </c>
      <c r="K25">
        <f t="shared" si="3"/>
        <v>7.9633794029139109</v>
      </c>
      <c r="L25">
        <f t="shared" si="3"/>
        <v>8.423667391579702</v>
      </c>
      <c r="M25">
        <f t="shared" si="3"/>
        <v>6.625949387423427</v>
      </c>
      <c r="N25">
        <f t="shared" si="3"/>
        <v>4.7152013489894049</v>
      </c>
      <c r="O25">
        <f t="shared" si="3"/>
        <v>3.2337842940845078</v>
      </c>
      <c r="P25">
        <f t="shared" si="3"/>
        <v>2.1868593115844157</v>
      </c>
      <c r="Q25">
        <f t="shared" si="3"/>
        <v>1.4709006378902547</v>
      </c>
      <c r="R25">
        <f t="shared" si="3"/>
        <v>0.98727634763275895</v>
      </c>
      <c r="S25">
        <f t="shared" si="3"/>
        <v>0.66212958436231972</v>
      </c>
      <c r="V25" s="1">
        <v>20</v>
      </c>
      <c r="W25">
        <f t="shared" si="4"/>
        <v>14723</v>
      </c>
      <c r="X25">
        <f t="shared" si="4"/>
        <v>9869</v>
      </c>
      <c r="Y25">
        <f t="shared" si="4"/>
        <v>6616</v>
      </c>
      <c r="Z25">
        <f t="shared" si="4"/>
        <v>4435</v>
      </c>
      <c r="AA25">
        <f t="shared" si="4"/>
        <v>2973</v>
      </c>
      <c r="AB25">
        <f t="shared" si="4"/>
        <v>1993</v>
      </c>
      <c r="AC25">
        <f t="shared" si="4"/>
        <v>1336</v>
      </c>
      <c r="AD25">
        <f t="shared" si="4"/>
        <v>895</v>
      </c>
      <c r="AE25">
        <f t="shared" si="4"/>
        <v>600</v>
      </c>
      <c r="AF25">
        <f t="shared" si="4"/>
        <v>402</v>
      </c>
    </row>
    <row r="26" spans="1:32" x14ac:dyDescent="0.25">
      <c r="A26" s="1">
        <v>21</v>
      </c>
      <c r="B26">
        <v>3.7438371487287792E-2</v>
      </c>
      <c r="C26">
        <v>0</v>
      </c>
      <c r="D26">
        <v>0</v>
      </c>
      <c r="E26">
        <v>0.5</v>
      </c>
      <c r="F26">
        <v>0.5</v>
      </c>
      <c r="G26" s="2">
        <v>0</v>
      </c>
      <c r="H26">
        <f t="shared" si="2"/>
        <v>59.152626949914712</v>
      </c>
      <c r="J26">
        <f t="shared" si="3"/>
        <v>3.5295618377222344</v>
      </c>
      <c r="K26">
        <f t="shared" si="3"/>
        <v>12.21279238834911</v>
      </c>
      <c r="L26">
        <f t="shared" si="3"/>
        <v>12.918698933800044</v>
      </c>
      <c r="M26">
        <f t="shared" si="3"/>
        <v>10.161683897002451</v>
      </c>
      <c r="N26">
        <f t="shared" si="3"/>
        <v>7.2313238175490948</v>
      </c>
      <c r="O26">
        <f t="shared" si="3"/>
        <v>4.9593940228324351</v>
      </c>
      <c r="P26">
        <f t="shared" si="3"/>
        <v>3.353809658388978</v>
      </c>
      <c r="Q26">
        <f t="shared" si="3"/>
        <v>2.2558016145596111</v>
      </c>
      <c r="R26">
        <f t="shared" si="3"/>
        <v>1.5141060664715404</v>
      </c>
      <c r="S26">
        <f t="shared" si="3"/>
        <v>1.0154547132392</v>
      </c>
      <c r="V26" s="1">
        <v>21</v>
      </c>
      <c r="W26">
        <f t="shared" si="4"/>
        <v>22580</v>
      </c>
      <c r="X26">
        <f t="shared" si="4"/>
        <v>15136</v>
      </c>
      <c r="Y26">
        <f t="shared" si="4"/>
        <v>10146</v>
      </c>
      <c r="Z26">
        <f t="shared" si="4"/>
        <v>6801</v>
      </c>
      <c r="AA26">
        <f t="shared" si="4"/>
        <v>4559</v>
      </c>
      <c r="AB26">
        <f t="shared" si="4"/>
        <v>3056</v>
      </c>
      <c r="AC26">
        <f t="shared" si="4"/>
        <v>2048</v>
      </c>
      <c r="AD26">
        <f t="shared" si="4"/>
        <v>1373</v>
      </c>
      <c r="AE26">
        <f t="shared" si="4"/>
        <v>920</v>
      </c>
      <c r="AF26">
        <f t="shared" si="4"/>
        <v>617</v>
      </c>
    </row>
    <row r="27" spans="1:32" x14ac:dyDescent="0.25">
      <c r="A27" s="1">
        <v>22</v>
      </c>
      <c r="B27">
        <v>0.11541373005564039</v>
      </c>
      <c r="C27">
        <v>0</v>
      </c>
      <c r="D27">
        <v>0.1</v>
      </c>
      <c r="E27">
        <v>0.7</v>
      </c>
      <c r="F27">
        <v>0.2</v>
      </c>
      <c r="G27" s="2">
        <v>0</v>
      </c>
      <c r="H27">
        <f t="shared" si="2"/>
        <v>182.35369348791181</v>
      </c>
      <c r="J27">
        <f t="shared" si="3"/>
        <v>10.880812411722639</v>
      </c>
      <c r="K27">
        <f t="shared" si="3"/>
        <v>37.649178314636572</v>
      </c>
      <c r="L27">
        <f t="shared" si="3"/>
        <v>39.825322848830517</v>
      </c>
      <c r="M27">
        <f t="shared" si="3"/>
        <v>31.326091269691375</v>
      </c>
      <c r="N27">
        <f t="shared" si="3"/>
        <v>22.292477526884973</v>
      </c>
      <c r="O27">
        <f t="shared" si="3"/>
        <v>15.288650126918355</v>
      </c>
      <c r="P27">
        <f t="shared" si="3"/>
        <v>10.339009609505494</v>
      </c>
      <c r="Q27">
        <f t="shared" si="3"/>
        <v>6.9541079982675731</v>
      </c>
      <c r="R27">
        <f t="shared" si="3"/>
        <v>4.6676343518491397</v>
      </c>
      <c r="S27">
        <f t="shared" si="3"/>
        <v>3.1304090296051252</v>
      </c>
      <c r="V27" s="1">
        <v>22</v>
      </c>
      <c r="W27">
        <f t="shared" si="4"/>
        <v>69608</v>
      </c>
      <c r="X27">
        <f t="shared" si="4"/>
        <v>46659</v>
      </c>
      <c r="Y27">
        <f t="shared" si="4"/>
        <v>31277</v>
      </c>
      <c r="Z27">
        <f t="shared" si="4"/>
        <v>20965</v>
      </c>
      <c r="AA27">
        <f t="shared" si="4"/>
        <v>14054</v>
      </c>
      <c r="AB27">
        <f t="shared" si="4"/>
        <v>9420</v>
      </c>
      <c r="AC27">
        <f t="shared" si="4"/>
        <v>6315</v>
      </c>
      <c r="AD27">
        <f t="shared" si="4"/>
        <v>4233</v>
      </c>
      <c r="AE27">
        <f t="shared" si="4"/>
        <v>2837</v>
      </c>
      <c r="AF27">
        <f t="shared" si="4"/>
        <v>1902</v>
      </c>
    </row>
    <row r="28" spans="1:32" x14ac:dyDescent="0.25">
      <c r="A28" s="1">
        <v>23</v>
      </c>
      <c r="B28">
        <v>0.14133041764865878</v>
      </c>
      <c r="C28">
        <v>0</v>
      </c>
      <c r="D28">
        <v>0.1</v>
      </c>
      <c r="E28">
        <v>0.5</v>
      </c>
      <c r="F28">
        <v>0.4</v>
      </c>
      <c r="G28" s="2">
        <v>0</v>
      </c>
      <c r="H28">
        <f t="shared" si="2"/>
        <v>223.30205988488086</v>
      </c>
      <c r="J28">
        <f t="shared" si="3"/>
        <v>13.324149230460794</v>
      </c>
      <c r="K28">
        <f t="shared" si="3"/>
        <v>46.10347566768008</v>
      </c>
      <c r="L28">
        <f t="shared" si="3"/>
        <v>48.76828353528132</v>
      </c>
      <c r="M28">
        <f t="shared" si="3"/>
        <v>38.360510143040102</v>
      </c>
      <c r="N28">
        <f t="shared" si="3"/>
        <v>27.298356597426508</v>
      </c>
      <c r="O28">
        <f t="shared" si="3"/>
        <v>18.721787318371078</v>
      </c>
      <c r="P28">
        <f t="shared" si="3"/>
        <v>12.66068209978538</v>
      </c>
      <c r="Q28">
        <f t="shared" si="3"/>
        <v>8.5156851554422381</v>
      </c>
      <c r="R28">
        <f t="shared" si="3"/>
        <v>5.7157732625055777</v>
      </c>
      <c r="S28">
        <f t="shared" si="3"/>
        <v>3.8333568748877234</v>
      </c>
      <c r="V28" s="1">
        <v>23</v>
      </c>
      <c r="W28">
        <f t="shared" si="4"/>
        <v>85238</v>
      </c>
      <c r="X28">
        <f t="shared" si="4"/>
        <v>57137</v>
      </c>
      <c r="Y28">
        <f t="shared" si="4"/>
        <v>38300</v>
      </c>
      <c r="Z28">
        <f t="shared" si="4"/>
        <v>25673</v>
      </c>
      <c r="AA28">
        <f t="shared" si="4"/>
        <v>17209</v>
      </c>
      <c r="AB28">
        <f t="shared" si="4"/>
        <v>11536</v>
      </c>
      <c r="AC28">
        <f t="shared" si="4"/>
        <v>7733</v>
      </c>
      <c r="AD28">
        <f t="shared" si="4"/>
        <v>5183</v>
      </c>
      <c r="AE28">
        <f t="shared" si="4"/>
        <v>3475</v>
      </c>
      <c r="AF28">
        <f t="shared" si="4"/>
        <v>2329</v>
      </c>
    </row>
    <row r="29" spans="1:32" x14ac:dyDescent="0.25">
      <c r="A29" s="1">
        <v>24</v>
      </c>
      <c r="B29">
        <v>1.0619370777244976E-2</v>
      </c>
      <c r="C29">
        <v>0.1</v>
      </c>
      <c r="D29">
        <v>0.1</v>
      </c>
      <c r="E29">
        <v>0.3</v>
      </c>
      <c r="F29">
        <v>0.4</v>
      </c>
      <c r="G29">
        <v>0.1</v>
      </c>
      <c r="H29">
        <f t="shared" si="2"/>
        <v>16.778605828047063</v>
      </c>
      <c r="J29">
        <f t="shared" si="3"/>
        <v>1.0011580190851384</v>
      </c>
      <c r="K29">
        <f t="shared" si="3"/>
        <v>3.4641509618395507</v>
      </c>
      <c r="L29">
        <f t="shared" si="3"/>
        <v>3.6643809142233761</v>
      </c>
      <c r="M29">
        <f t="shared" si="3"/>
        <v>2.8823553145218876</v>
      </c>
      <c r="N29">
        <f t="shared" si="3"/>
        <v>2.0511605013308665</v>
      </c>
      <c r="O29">
        <f t="shared" si="3"/>
        <v>1.4067290287130356</v>
      </c>
      <c r="P29">
        <f t="shared" si="3"/>
        <v>0.95130602277481724</v>
      </c>
      <c r="Q29">
        <f t="shared" si="3"/>
        <v>0.63985672435165508</v>
      </c>
      <c r="R29">
        <f t="shared" si="3"/>
        <v>0.42947524363865014</v>
      </c>
      <c r="S29">
        <f t="shared" si="3"/>
        <v>0.28803309756808132</v>
      </c>
      <c r="V29" s="1">
        <v>24</v>
      </c>
      <c r="W29">
        <f t="shared" si="4"/>
        <v>6405</v>
      </c>
      <c r="X29">
        <f t="shared" si="4"/>
        <v>4293</v>
      </c>
      <c r="Y29">
        <f t="shared" si="4"/>
        <v>2878</v>
      </c>
      <c r="Z29">
        <f t="shared" si="4"/>
        <v>1929</v>
      </c>
      <c r="AA29">
        <f t="shared" si="4"/>
        <v>1293</v>
      </c>
      <c r="AB29">
        <f t="shared" si="4"/>
        <v>867</v>
      </c>
      <c r="AC29">
        <f t="shared" si="4"/>
        <v>581</v>
      </c>
      <c r="AD29">
        <f t="shared" si="4"/>
        <v>389</v>
      </c>
      <c r="AE29">
        <f t="shared" si="4"/>
        <v>261</v>
      </c>
      <c r="AF29">
        <f t="shared" si="4"/>
        <v>175</v>
      </c>
    </row>
    <row r="30" spans="1:32" x14ac:dyDescent="0.25">
      <c r="A30" s="1">
        <v>25</v>
      </c>
      <c r="B30">
        <v>0.1076628250118445</v>
      </c>
      <c r="C30">
        <v>0.1</v>
      </c>
      <c r="D30">
        <v>0.1</v>
      </c>
      <c r="E30">
        <v>0.3</v>
      </c>
      <c r="F30">
        <v>0.3</v>
      </c>
      <c r="G30">
        <v>0.2</v>
      </c>
      <c r="H30">
        <f t="shared" si="2"/>
        <v>170.10726351871432</v>
      </c>
      <c r="J30">
        <f t="shared" si="3"/>
        <v>10.150083548164034</v>
      </c>
      <c r="K30">
        <f t="shared" si="3"/>
        <v>35.12075118596649</v>
      </c>
      <c r="L30">
        <f t="shared" si="3"/>
        <v>37.150751152802798</v>
      </c>
      <c r="M30">
        <f t="shared" si="3"/>
        <v>29.222307268363235</v>
      </c>
      <c r="N30">
        <f t="shared" si="3"/>
        <v>20.795369024988887</v>
      </c>
      <c r="O30">
        <f t="shared" si="3"/>
        <v>14.26190161680233</v>
      </c>
      <c r="P30">
        <f t="shared" si="3"/>
        <v>9.6446669026929115</v>
      </c>
      <c r="Q30">
        <f t="shared" si="3"/>
        <v>6.4870870404240986</v>
      </c>
      <c r="R30">
        <f t="shared" si="3"/>
        <v>4.3541673958561136</v>
      </c>
      <c r="S30">
        <f t="shared" si="3"/>
        <v>2.9201783826533871</v>
      </c>
      <c r="V30" s="1">
        <v>25</v>
      </c>
      <c r="W30">
        <f t="shared" si="4"/>
        <v>64933</v>
      </c>
      <c r="X30">
        <f t="shared" si="4"/>
        <v>43526</v>
      </c>
      <c r="Y30">
        <f t="shared" si="4"/>
        <v>29176</v>
      </c>
      <c r="Z30">
        <f t="shared" si="4"/>
        <v>19557</v>
      </c>
      <c r="AA30">
        <f t="shared" si="4"/>
        <v>13110</v>
      </c>
      <c r="AB30">
        <f t="shared" si="4"/>
        <v>8788</v>
      </c>
      <c r="AC30">
        <f t="shared" si="4"/>
        <v>5891</v>
      </c>
      <c r="AD30">
        <f t="shared" si="4"/>
        <v>3949</v>
      </c>
      <c r="AE30">
        <f t="shared" si="4"/>
        <v>2647</v>
      </c>
      <c r="AF30">
        <f t="shared" si="4"/>
        <v>1774</v>
      </c>
    </row>
    <row r="32" spans="1:32" x14ac:dyDescent="0.25">
      <c r="I32" t="s">
        <v>25</v>
      </c>
      <c r="J32">
        <v>2</v>
      </c>
      <c r="K32">
        <v>6</v>
      </c>
      <c r="L32">
        <v>10</v>
      </c>
      <c r="M32">
        <v>14</v>
      </c>
      <c r="N32">
        <v>18</v>
      </c>
      <c r="O32">
        <v>22</v>
      </c>
      <c r="P32">
        <v>26</v>
      </c>
      <c r="Q32">
        <v>30</v>
      </c>
      <c r="R32">
        <v>34</v>
      </c>
      <c r="S32">
        <v>38</v>
      </c>
      <c r="V32" s="1" t="s">
        <v>26</v>
      </c>
      <c r="W32">
        <f>ROUND((274*(J$34*$O$42)),0)</f>
        <v>1161</v>
      </c>
      <c r="X32">
        <f t="shared" ref="X32:AF32" si="5">ROUND((274*(K$34*$O$42)),0)</f>
        <v>5991</v>
      </c>
      <c r="Y32">
        <f t="shared" si="5"/>
        <v>9455</v>
      </c>
      <c r="Z32">
        <f t="shared" si="5"/>
        <v>11095</v>
      </c>
      <c r="AA32">
        <f t="shared" si="5"/>
        <v>11779</v>
      </c>
      <c r="AB32">
        <f t="shared" si="5"/>
        <v>12051</v>
      </c>
      <c r="AC32">
        <f t="shared" si="5"/>
        <v>12158</v>
      </c>
      <c r="AD32">
        <f t="shared" si="5"/>
        <v>12199</v>
      </c>
      <c r="AE32">
        <f t="shared" si="5"/>
        <v>12215</v>
      </c>
      <c r="AF32">
        <f t="shared" si="5"/>
        <v>12221</v>
      </c>
    </row>
    <row r="33" spans="8:41" x14ac:dyDescent="0.25">
      <c r="I33" t="s">
        <v>27</v>
      </c>
      <c r="J33">
        <f>($I$42*(1-(EXP(-$J$42*(J32-$K$42)))))</f>
        <v>20.676476368650633</v>
      </c>
      <c r="K33">
        <f t="shared" ref="K33:S33" si="6">($I$42*(1-(EXP(-$J$42*(K32-$K$42)))))</f>
        <v>35.390517525437936</v>
      </c>
      <c r="L33">
        <f t="shared" si="6"/>
        <v>41.092433296875598</v>
      </c>
      <c r="M33">
        <f t="shared" si="6"/>
        <v>43.30201278072613</v>
      </c>
      <c r="N33">
        <f t="shared" si="6"/>
        <v>44.158258591986538</v>
      </c>
      <c r="O33">
        <f t="shared" si="6"/>
        <v>44.490066926857281</v>
      </c>
      <c r="P33">
        <f t="shared" si="6"/>
        <v>44.618647726484937</v>
      </c>
      <c r="Q33">
        <f t="shared" si="6"/>
        <v>44.668474750990903</v>
      </c>
      <c r="R33">
        <f t="shared" si="6"/>
        <v>44.687783484318956</v>
      </c>
      <c r="S33">
        <f t="shared" si="6"/>
        <v>44.695265913511356</v>
      </c>
      <c r="V33" s="1" t="s">
        <v>28</v>
      </c>
      <c r="W33">
        <f>ROUND((726*(J$34*$O$42)),0)</f>
        <v>3075</v>
      </c>
      <c r="X33">
        <f t="shared" ref="X33:AF33" si="7">ROUND((726*(K$34*$O$42)),0)</f>
        <v>15875</v>
      </c>
      <c r="Y33">
        <f t="shared" si="7"/>
        <v>25052</v>
      </c>
      <c r="Z33">
        <f t="shared" si="7"/>
        <v>29397</v>
      </c>
      <c r="AA33">
        <f t="shared" si="7"/>
        <v>31209</v>
      </c>
      <c r="AB33">
        <f t="shared" si="7"/>
        <v>31931</v>
      </c>
      <c r="AC33">
        <f t="shared" si="7"/>
        <v>32213</v>
      </c>
      <c r="AD33">
        <f t="shared" si="7"/>
        <v>32323</v>
      </c>
      <c r="AE33">
        <f t="shared" si="7"/>
        <v>32366</v>
      </c>
      <c r="AF33">
        <f t="shared" si="7"/>
        <v>32382</v>
      </c>
    </row>
    <row r="34" spans="8:41" x14ac:dyDescent="0.25">
      <c r="I34" t="s">
        <v>29</v>
      </c>
      <c r="J34">
        <f>($L$42*(J33^$M$42))</f>
        <v>156.31609808230525</v>
      </c>
      <c r="K34">
        <f t="shared" ref="K34:S34" si="8">($L$42*(K33^$M$42))</f>
        <v>806.89249820318491</v>
      </c>
      <c r="L34">
        <f t="shared" si="8"/>
        <v>1273.3191581248004</v>
      </c>
      <c r="M34">
        <f t="shared" si="8"/>
        <v>1494.1767350567306</v>
      </c>
      <c r="N34">
        <f t="shared" si="8"/>
        <v>1586.2509358128864</v>
      </c>
      <c r="O34">
        <f t="shared" si="8"/>
        <v>1622.9326174979778</v>
      </c>
      <c r="P34">
        <f t="shared" si="8"/>
        <v>1637.2993081724205</v>
      </c>
      <c r="Q34">
        <f t="shared" si="8"/>
        <v>1642.8895347448226</v>
      </c>
      <c r="R34">
        <f t="shared" si="8"/>
        <v>1645.0592793321839</v>
      </c>
      <c r="S34">
        <f t="shared" si="8"/>
        <v>1645.9006063598363</v>
      </c>
      <c r="V34" t="s">
        <v>30</v>
      </c>
    </row>
    <row r="35" spans="8:41" x14ac:dyDescent="0.25">
      <c r="H35">
        <v>100</v>
      </c>
      <c r="I35" t="s">
        <v>31</v>
      </c>
      <c r="J35">
        <f>($H$35*(EXP(-$N$42*J32)))</f>
        <v>81.873075307798189</v>
      </c>
      <c r="K35">
        <f t="shared" ref="K35:S35" si="9">($H$35*(EXP(-$N$42*K32)))</f>
        <v>54.881163609402641</v>
      </c>
      <c r="L35">
        <f t="shared" si="9"/>
        <v>36.787944117144235</v>
      </c>
      <c r="M35">
        <f t="shared" si="9"/>
        <v>24.659696394160644</v>
      </c>
      <c r="N35">
        <f t="shared" si="9"/>
        <v>16.529888822158654</v>
      </c>
      <c r="O35">
        <f t="shared" si="9"/>
        <v>11.080315836233387</v>
      </c>
      <c r="P35">
        <f t="shared" si="9"/>
        <v>7.4273578214333877</v>
      </c>
      <c r="Q35">
        <f t="shared" si="9"/>
        <v>4.9787068367863947</v>
      </c>
      <c r="R35">
        <f t="shared" si="9"/>
        <v>3.3373269960326066</v>
      </c>
      <c r="S35">
        <f t="shared" si="9"/>
        <v>2.2370771856165592</v>
      </c>
      <c r="W35">
        <f>SUM(W32:W33)</f>
        <v>4236</v>
      </c>
      <c r="X35">
        <f t="shared" ref="X35:AF35" si="10">SUM(X32:X33)</f>
        <v>21866</v>
      </c>
      <c r="Y35">
        <f t="shared" si="10"/>
        <v>34507</v>
      </c>
      <c r="Z35">
        <f t="shared" si="10"/>
        <v>40492</v>
      </c>
      <c r="AA35">
        <f t="shared" si="10"/>
        <v>42988</v>
      </c>
      <c r="AB35">
        <f t="shared" si="10"/>
        <v>43982</v>
      </c>
      <c r="AC35">
        <f t="shared" si="10"/>
        <v>44371</v>
      </c>
      <c r="AD35">
        <f t="shared" si="10"/>
        <v>44522</v>
      </c>
      <c r="AE35">
        <f t="shared" si="10"/>
        <v>44581</v>
      </c>
      <c r="AF35">
        <f t="shared" si="10"/>
        <v>44603</v>
      </c>
      <c r="AG35" s="8">
        <f>(X35-W35)/(4*364)</f>
        <v>12.108516483516484</v>
      </c>
      <c r="AH35" s="8">
        <f t="shared" ref="AH35:AO35" si="11">(Y35-X35)/(4*364)</f>
        <v>8.6820054945054945</v>
      </c>
      <c r="AI35" s="8">
        <f t="shared" si="11"/>
        <v>4.1105769230769234</v>
      </c>
      <c r="AJ35" s="8">
        <f t="shared" si="11"/>
        <v>1.7142857142857142</v>
      </c>
      <c r="AK35" s="8">
        <f t="shared" si="11"/>
        <v>0.68269230769230771</v>
      </c>
      <c r="AL35" s="8">
        <f t="shared" si="11"/>
        <v>0.26717032967032966</v>
      </c>
      <c r="AM35" s="8">
        <f t="shared" si="11"/>
        <v>0.10370879120879122</v>
      </c>
      <c r="AN35" s="8">
        <f t="shared" si="11"/>
        <v>4.0521978021978024E-2</v>
      </c>
      <c r="AO35" s="8">
        <f t="shared" si="11"/>
        <v>1.510989010989011E-2</v>
      </c>
    </row>
    <row r="36" spans="8:41" x14ac:dyDescent="0.25">
      <c r="I36" t="s">
        <v>32</v>
      </c>
      <c r="J36">
        <f>(J34*J35)</f>
        <v>12798.079670113746</v>
      </c>
      <c r="K36">
        <f t="shared" ref="K36:S36" si="12">(K34*K35)</f>
        <v>44283.19920908862</v>
      </c>
      <c r="L36">
        <f t="shared" si="12"/>
        <v>46842.794032384299</v>
      </c>
      <c r="M36">
        <f t="shared" si="12"/>
        <v>36845.944645717187</v>
      </c>
      <c r="N36">
        <f t="shared" si="12"/>
        <v>26220.551613032134</v>
      </c>
      <c r="O36">
        <f t="shared" si="12"/>
        <v>17982.605982802546</v>
      </c>
      <c r="P36">
        <f t="shared" si="12"/>
        <v>12160.807822581903</v>
      </c>
      <c r="Q36">
        <f t="shared" si="12"/>
        <v>8179.4653587188677</v>
      </c>
      <c r="R36">
        <f t="shared" si="12"/>
        <v>5490.1007429892425</v>
      </c>
      <c r="S36">
        <f t="shared" si="12"/>
        <v>3682.0066962800506</v>
      </c>
      <c r="T36" t="s">
        <v>33</v>
      </c>
      <c r="U36">
        <f>SUM(J36:S36)</f>
        <v>214485.55577370865</v>
      </c>
      <c r="W36" s="12">
        <f>SUM(W6:W30)*SUM(W32:W33)</f>
        <v>2554795140</v>
      </c>
    </row>
    <row r="37" spans="8:41" x14ac:dyDescent="0.25">
      <c r="I37" t="s">
        <v>34</v>
      </c>
      <c r="J37">
        <f>(J36/$U$36)</f>
        <v>5.9668725122060257E-2</v>
      </c>
      <c r="K37">
        <f t="shared" ref="K37:S37" si="13">(K36/$U$36)</f>
        <v>0.20646238414212503</v>
      </c>
      <c r="L37">
        <f t="shared" si="13"/>
        <v>0.21839603074160124</v>
      </c>
      <c r="M37">
        <f t="shared" si="13"/>
        <v>0.17178753372367517</v>
      </c>
      <c r="N37">
        <f t="shared" si="13"/>
        <v>0.12224856596262326</v>
      </c>
      <c r="O37">
        <f t="shared" si="13"/>
        <v>8.3840638675804158E-2</v>
      </c>
      <c r="P37">
        <f t="shared" si="13"/>
        <v>5.6697560722513501E-2</v>
      </c>
      <c r="Q37">
        <f t="shared" si="13"/>
        <v>3.8135273628162401E-2</v>
      </c>
      <c r="R37">
        <f t="shared" si="13"/>
        <v>2.559659890935281E-2</v>
      </c>
      <c r="S37">
        <f t="shared" si="13"/>
        <v>1.7166688372081913E-2</v>
      </c>
    </row>
    <row r="38" spans="8:41" x14ac:dyDescent="0.25">
      <c r="V38">
        <v>1161</v>
      </c>
      <c r="W38">
        <v>5991</v>
      </c>
      <c r="X38">
        <v>9455</v>
      </c>
      <c r="Y38">
        <v>11095</v>
      </c>
      <c r="Z38">
        <v>11779</v>
      </c>
      <c r="AA38">
        <v>12051</v>
      </c>
      <c r="AB38">
        <v>12158</v>
      </c>
      <c r="AC38">
        <v>12199</v>
      </c>
      <c r="AD38">
        <v>12215</v>
      </c>
      <c r="AE38">
        <v>12221</v>
      </c>
    </row>
    <row r="39" spans="8:41" x14ac:dyDescent="0.25">
      <c r="V39">
        <v>3075</v>
      </c>
      <c r="W39">
        <v>15875</v>
      </c>
      <c r="X39">
        <v>25052</v>
      </c>
      <c r="Y39">
        <v>29397</v>
      </c>
      <c r="Z39">
        <v>31209</v>
      </c>
      <c r="AA39">
        <v>31931</v>
      </c>
      <c r="AB39">
        <v>32213</v>
      </c>
      <c r="AC39">
        <v>32323</v>
      </c>
      <c r="AD39">
        <v>32366</v>
      </c>
      <c r="AE39">
        <v>32382</v>
      </c>
    </row>
    <row r="40" spans="8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U40" t="s">
        <v>162</v>
      </c>
      <c r="V40" t="s">
        <v>163</v>
      </c>
    </row>
    <row r="41" spans="8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U41">
        <v>10.375055312054634</v>
      </c>
      <c r="V41">
        <v>1.0375055312054635</v>
      </c>
      <c r="W41">
        <v>10.375055312054634</v>
      </c>
      <c r="X41">
        <v>32.731039284433969</v>
      </c>
      <c r="Y41">
        <v>45.046006734069671</v>
      </c>
      <c r="Z41">
        <v>50.382500101952047</v>
      </c>
      <c r="AA41">
        <v>52.536885447318411</v>
      </c>
      <c r="AB41">
        <v>53.384322647586004</v>
      </c>
      <c r="AC41">
        <v>53.714397206686208</v>
      </c>
      <c r="AD41">
        <v>53.842289699714314</v>
      </c>
      <c r="AE41">
        <v>53.892225569575764</v>
      </c>
      <c r="AF41">
        <v>53.910840648927902</v>
      </c>
    </row>
    <row r="42" spans="8:41" x14ac:dyDescent="0.25">
      <c r="I42">
        <v>44.7</v>
      </c>
      <c r="J42">
        <v>0.23699999999999999</v>
      </c>
      <c r="K42">
        <v>-0.62</v>
      </c>
      <c r="L42">
        <v>1.502E-2</v>
      </c>
      <c r="M42">
        <v>3.0539000000000001</v>
      </c>
      <c r="N42">
        <v>0.1</v>
      </c>
      <c r="O42">
        <v>2.7099999999999999E-2</v>
      </c>
      <c r="U42">
        <v>32.731039284433969</v>
      </c>
      <c r="V42">
        <v>3.2731039284433967</v>
      </c>
      <c r="W42">
        <v>1.0375055312054635</v>
      </c>
      <c r="X42">
        <v>3.2731039284433967</v>
      </c>
      <c r="Y42">
        <v>4.5046006734069675</v>
      </c>
      <c r="Z42">
        <v>5.0382500101952044</v>
      </c>
      <c r="AA42">
        <v>5.2536885447318413</v>
      </c>
      <c r="AB42">
        <v>5.3384322647586</v>
      </c>
      <c r="AC42">
        <v>5.3714397206686204</v>
      </c>
      <c r="AD42">
        <v>5.3842289699714314</v>
      </c>
      <c r="AE42">
        <v>5.3892225569575762</v>
      </c>
      <c r="AF42">
        <v>5.39108406489279</v>
      </c>
    </row>
    <row r="43" spans="8:41" x14ac:dyDescent="0.25">
      <c r="U43">
        <v>45.046006734069671</v>
      </c>
      <c r="V43">
        <v>4.5046006734069675</v>
      </c>
      <c r="W43" t="s">
        <v>164</v>
      </c>
    </row>
    <row r="44" spans="8:41" x14ac:dyDescent="0.25">
      <c r="U44">
        <v>50.382500101952047</v>
      </c>
      <c r="V44">
        <v>5.0382500101952044</v>
      </c>
      <c r="W44">
        <f>W42*5</f>
        <v>5.1875276560273171</v>
      </c>
      <c r="X44">
        <f t="shared" ref="X44:AF44" si="14">X42*5</f>
        <v>16.365519642216984</v>
      </c>
      <c r="Y44">
        <f t="shared" si="14"/>
        <v>22.523003367034839</v>
      </c>
      <c r="Z44">
        <f t="shared" si="14"/>
        <v>25.191250050976024</v>
      </c>
      <c r="AA44">
        <f t="shared" si="14"/>
        <v>26.268442723659206</v>
      </c>
      <c r="AB44">
        <f t="shared" si="14"/>
        <v>26.692161323793002</v>
      </c>
      <c r="AC44">
        <f t="shared" si="14"/>
        <v>26.8571986033431</v>
      </c>
      <c r="AD44">
        <f t="shared" si="14"/>
        <v>26.921144849857157</v>
      </c>
      <c r="AE44">
        <f t="shared" si="14"/>
        <v>26.946112784787882</v>
      </c>
      <c r="AF44">
        <f t="shared" si="14"/>
        <v>26.955420324463951</v>
      </c>
    </row>
    <row r="45" spans="8:41" x14ac:dyDescent="0.25">
      <c r="U45">
        <v>52.536885447318411</v>
      </c>
      <c r="V45">
        <v>5.2536885447318413</v>
      </c>
    </row>
    <row r="46" spans="8:41" x14ac:dyDescent="0.25">
      <c r="U46">
        <v>53.384322647586004</v>
      </c>
      <c r="V46">
        <v>5.3384322647586</v>
      </c>
    </row>
    <row r="47" spans="8:41" x14ac:dyDescent="0.25">
      <c r="U47">
        <v>53.714397206686208</v>
      </c>
      <c r="V47">
        <v>5.3714397206686204</v>
      </c>
    </row>
    <row r="48" spans="8:41" x14ac:dyDescent="0.25">
      <c r="U48">
        <v>53.842289699714314</v>
      </c>
      <c r="V48">
        <v>5.3842289699714314</v>
      </c>
    </row>
    <row r="49" spans="21:22" x14ac:dyDescent="0.25">
      <c r="U49">
        <v>53.892225569575764</v>
      </c>
      <c r="V49">
        <v>5.3892225569575762</v>
      </c>
    </row>
    <row r="50" spans="21:22" x14ac:dyDescent="0.25">
      <c r="U50">
        <v>53.910840648927902</v>
      </c>
      <c r="V50">
        <v>5.39108406489279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53"/>
  <sheetViews>
    <sheetView topLeftCell="A16" zoomScale="75" zoomScaleNormal="75" workbookViewId="0">
      <selection activeCell="Y47" sqref="Y47:AH47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61</v>
      </c>
      <c r="C1" t="s">
        <v>62</v>
      </c>
    </row>
    <row r="2" spans="1:32" x14ac:dyDescent="0.25">
      <c r="A2" t="s">
        <v>2</v>
      </c>
      <c r="B2">
        <v>8</v>
      </c>
    </row>
    <row r="3" spans="1:32" x14ac:dyDescent="0.25">
      <c r="A3" t="s">
        <v>3</v>
      </c>
      <c r="B3">
        <v>10500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1.2795594753836518E-2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134.35374491528344</v>
      </c>
      <c r="J6">
        <f>($H6*J$37)</f>
        <v>2.81937301343828</v>
      </c>
      <c r="K6">
        <f t="shared" ref="K6:S21" si="0">($H6*K$37)</f>
        <v>21.607769175992267</v>
      </c>
      <c r="L6">
        <f t="shared" si="0"/>
        <v>28.309355954599422</v>
      </c>
      <c r="M6">
        <f t="shared" si="0"/>
        <v>24.921433275093168</v>
      </c>
      <c r="N6">
        <f t="shared" si="0"/>
        <v>19.014252893361881</v>
      </c>
      <c r="O6">
        <f t="shared" si="0"/>
        <v>13.679293998391055</v>
      </c>
      <c r="P6">
        <f t="shared" si="0"/>
        <v>9.5943484014053126</v>
      </c>
      <c r="Q6">
        <f t="shared" si="0"/>
        <v>6.6541700475817773</v>
      </c>
      <c r="R6">
        <f t="shared" si="0"/>
        <v>4.5919710718507627</v>
      </c>
      <c r="S6">
        <f t="shared" si="0"/>
        <v>3.1617770835695276</v>
      </c>
      <c r="V6" s="1">
        <v>1</v>
      </c>
      <c r="W6">
        <f>ROUND(((J6/J$34)*1000000),0)</f>
        <v>16654</v>
      </c>
      <c r="X6">
        <f t="shared" ref="X6:AF21" si="1">ROUND(((K6/K$34)*1000000),0)</f>
        <v>11446</v>
      </c>
      <c r="Y6">
        <f t="shared" si="1"/>
        <v>7867</v>
      </c>
      <c r="Z6">
        <f t="shared" si="1"/>
        <v>5407</v>
      </c>
      <c r="AA6">
        <f t="shared" si="1"/>
        <v>3716</v>
      </c>
      <c r="AB6">
        <f t="shared" si="1"/>
        <v>2554</v>
      </c>
      <c r="AC6">
        <f t="shared" si="1"/>
        <v>1755</v>
      </c>
      <c r="AD6">
        <f t="shared" si="1"/>
        <v>1206</v>
      </c>
      <c r="AE6">
        <f t="shared" si="1"/>
        <v>829</v>
      </c>
      <c r="AF6">
        <f t="shared" si="1"/>
        <v>570</v>
      </c>
    </row>
    <row r="7" spans="1:32" x14ac:dyDescent="0.25">
      <c r="A7" s="1">
        <v>2</v>
      </c>
      <c r="B7">
        <v>2.9234968146182771E-2</v>
      </c>
      <c r="C7">
        <v>0.2</v>
      </c>
      <c r="D7">
        <v>0.8</v>
      </c>
      <c r="E7" s="2">
        <v>0</v>
      </c>
      <c r="F7" s="2">
        <v>0</v>
      </c>
      <c r="G7" s="2">
        <v>0</v>
      </c>
      <c r="H7">
        <f t="shared" ref="H7:H30" si="2">(B7*$B$3)</f>
        <v>306.9671655349191</v>
      </c>
      <c r="J7">
        <f t="shared" ref="J7:S30" si="3">($H7*J$37)</f>
        <v>6.4416138386503743</v>
      </c>
      <c r="K7">
        <f t="shared" si="0"/>
        <v>49.368744143823385</v>
      </c>
      <c r="L7">
        <f t="shared" si="0"/>
        <v>64.680316585011923</v>
      </c>
      <c r="M7">
        <f t="shared" si="0"/>
        <v>56.939698542431408</v>
      </c>
      <c r="N7">
        <f t="shared" si="0"/>
        <v>43.443160584171181</v>
      </c>
      <c r="O7">
        <f t="shared" si="0"/>
        <v>31.254016089039165</v>
      </c>
      <c r="P7">
        <f t="shared" si="0"/>
        <v>21.920862241621407</v>
      </c>
      <c r="Q7">
        <f t="shared" si="0"/>
        <v>15.203236201428563</v>
      </c>
      <c r="R7">
        <f t="shared" si="0"/>
        <v>10.491589535023266</v>
      </c>
      <c r="S7">
        <f t="shared" si="0"/>
        <v>7.2239277737184562</v>
      </c>
      <c r="V7" s="1">
        <v>2</v>
      </c>
      <c r="W7">
        <f t="shared" ref="W7:AF30" si="4">ROUND(((J7/J$34)*1000000),0)</f>
        <v>38051</v>
      </c>
      <c r="X7">
        <f t="shared" si="1"/>
        <v>26152</v>
      </c>
      <c r="Y7">
        <f t="shared" si="1"/>
        <v>17974</v>
      </c>
      <c r="Z7">
        <f t="shared" si="1"/>
        <v>12353</v>
      </c>
      <c r="AA7">
        <f t="shared" si="1"/>
        <v>8490</v>
      </c>
      <c r="AB7">
        <f t="shared" si="1"/>
        <v>5835</v>
      </c>
      <c r="AC7">
        <f t="shared" si="1"/>
        <v>4011</v>
      </c>
      <c r="AD7">
        <f t="shared" si="1"/>
        <v>2756</v>
      </c>
      <c r="AE7">
        <f t="shared" si="1"/>
        <v>1894</v>
      </c>
      <c r="AF7">
        <f t="shared" si="1"/>
        <v>1302</v>
      </c>
    </row>
    <row r="8" spans="1:32" x14ac:dyDescent="0.25">
      <c r="A8" s="1">
        <v>3</v>
      </c>
      <c r="B8">
        <v>3.3944411328099666E-2</v>
      </c>
      <c r="C8">
        <v>0.1</v>
      </c>
      <c r="D8">
        <v>0.1</v>
      </c>
      <c r="E8">
        <v>0.8</v>
      </c>
      <c r="F8" s="2">
        <v>0</v>
      </c>
      <c r="G8" s="2">
        <v>0</v>
      </c>
      <c r="H8">
        <f t="shared" si="2"/>
        <v>356.4163189450465</v>
      </c>
      <c r="J8">
        <f t="shared" si="3"/>
        <v>7.4792894817803139</v>
      </c>
      <c r="K8">
        <f t="shared" si="0"/>
        <v>57.321525017240766</v>
      </c>
      <c r="L8">
        <f t="shared" si="0"/>
        <v>75.099629321129385</v>
      </c>
      <c r="M8">
        <f t="shared" si="0"/>
        <v>66.112079840752415</v>
      </c>
      <c r="N8">
        <f t="shared" si="0"/>
        <v>50.441392817263576</v>
      </c>
      <c r="O8">
        <f t="shared" si="0"/>
        <v>36.288706472215281</v>
      </c>
      <c r="P8">
        <f t="shared" si="0"/>
        <v>25.452080565833022</v>
      </c>
      <c r="Q8">
        <f t="shared" si="0"/>
        <v>17.652316245363501</v>
      </c>
      <c r="R8">
        <f t="shared" si="0"/>
        <v>12.181673292122806</v>
      </c>
      <c r="S8">
        <f t="shared" si="0"/>
        <v>8.3876258913454667</v>
      </c>
      <c r="V8" s="1">
        <v>3</v>
      </c>
      <c r="W8">
        <f t="shared" si="4"/>
        <v>44180</v>
      </c>
      <c r="X8">
        <f t="shared" si="1"/>
        <v>30365</v>
      </c>
      <c r="Y8">
        <f t="shared" si="1"/>
        <v>20869</v>
      </c>
      <c r="Z8">
        <f t="shared" si="1"/>
        <v>14343</v>
      </c>
      <c r="AA8">
        <f t="shared" si="1"/>
        <v>9858</v>
      </c>
      <c r="AB8">
        <f t="shared" si="1"/>
        <v>6775</v>
      </c>
      <c r="AC8">
        <f t="shared" si="1"/>
        <v>4657</v>
      </c>
      <c r="AD8">
        <f t="shared" si="1"/>
        <v>3200</v>
      </c>
      <c r="AE8">
        <f t="shared" si="1"/>
        <v>2200</v>
      </c>
      <c r="AF8">
        <f t="shared" si="1"/>
        <v>1512</v>
      </c>
    </row>
    <row r="9" spans="1:32" x14ac:dyDescent="0.25">
      <c r="A9" s="1">
        <v>4</v>
      </c>
      <c r="B9">
        <v>0.12477483131997354</v>
      </c>
      <c r="C9">
        <v>0</v>
      </c>
      <c r="D9">
        <v>0.1</v>
      </c>
      <c r="E9">
        <v>0.5</v>
      </c>
      <c r="F9">
        <v>0.4</v>
      </c>
      <c r="G9" s="2">
        <v>0</v>
      </c>
      <c r="H9">
        <f t="shared" si="2"/>
        <v>1310.1357288597221</v>
      </c>
      <c r="J9">
        <f t="shared" si="3"/>
        <v>27.492805058894991</v>
      </c>
      <c r="K9">
        <f t="shared" si="0"/>
        <v>210.70577851232605</v>
      </c>
      <c r="L9">
        <f t="shared" si="0"/>
        <v>276.0555630251684</v>
      </c>
      <c r="M9">
        <f t="shared" si="0"/>
        <v>243.01860858944289</v>
      </c>
      <c r="N9">
        <f t="shared" si="0"/>
        <v>185.41539045953277</v>
      </c>
      <c r="O9">
        <f t="shared" si="0"/>
        <v>133.39212706105818</v>
      </c>
      <c r="P9">
        <f t="shared" si="0"/>
        <v>93.558230503624515</v>
      </c>
      <c r="Q9">
        <f t="shared" si="0"/>
        <v>64.887405488712815</v>
      </c>
      <c r="R9">
        <f t="shared" si="0"/>
        <v>44.778099567789532</v>
      </c>
      <c r="S9">
        <f t="shared" si="0"/>
        <v>30.831720593172051</v>
      </c>
      <c r="V9" s="1">
        <v>4</v>
      </c>
      <c r="W9">
        <f t="shared" si="4"/>
        <v>162401</v>
      </c>
      <c r="X9">
        <f t="shared" si="1"/>
        <v>111616</v>
      </c>
      <c r="Y9">
        <f t="shared" si="1"/>
        <v>76713</v>
      </c>
      <c r="Z9">
        <f t="shared" si="1"/>
        <v>52724</v>
      </c>
      <c r="AA9">
        <f t="shared" si="1"/>
        <v>36237</v>
      </c>
      <c r="AB9">
        <f t="shared" si="1"/>
        <v>24905</v>
      </c>
      <c r="AC9">
        <f t="shared" si="1"/>
        <v>17117</v>
      </c>
      <c r="AD9">
        <f t="shared" si="1"/>
        <v>11764</v>
      </c>
      <c r="AE9">
        <f t="shared" si="1"/>
        <v>8085</v>
      </c>
      <c r="AF9">
        <f t="shared" si="1"/>
        <v>5557</v>
      </c>
    </row>
    <row r="10" spans="1:32" x14ac:dyDescent="0.25">
      <c r="A10" s="1">
        <v>5</v>
      </c>
      <c r="B10">
        <v>2.5591189507673036E-2</v>
      </c>
      <c r="C10">
        <v>0</v>
      </c>
      <c r="D10">
        <v>0.1</v>
      </c>
      <c r="E10">
        <v>0.5</v>
      </c>
      <c r="F10">
        <v>0.4</v>
      </c>
      <c r="G10" s="2">
        <v>0</v>
      </c>
      <c r="H10">
        <f t="shared" si="2"/>
        <v>268.70748983056689</v>
      </c>
      <c r="J10">
        <f t="shared" si="3"/>
        <v>5.6387460268765599</v>
      </c>
      <c r="K10">
        <f t="shared" si="0"/>
        <v>43.215538351984534</v>
      </c>
      <c r="L10">
        <f t="shared" si="0"/>
        <v>56.618711909198844</v>
      </c>
      <c r="M10">
        <f t="shared" si="0"/>
        <v>49.842866550186336</v>
      </c>
      <c r="N10">
        <f t="shared" si="0"/>
        <v>38.028505786723763</v>
      </c>
      <c r="O10">
        <f t="shared" si="0"/>
        <v>27.358587996782109</v>
      </c>
      <c r="P10">
        <f t="shared" si="0"/>
        <v>19.188696802810625</v>
      </c>
      <c r="Q10">
        <f t="shared" si="0"/>
        <v>13.308340095163555</v>
      </c>
      <c r="R10">
        <f t="shared" si="0"/>
        <v>9.1839421437015254</v>
      </c>
      <c r="S10">
        <f t="shared" si="0"/>
        <v>6.3235541671390552</v>
      </c>
      <c r="V10" s="1">
        <v>5</v>
      </c>
      <c r="W10">
        <f t="shared" si="4"/>
        <v>33308</v>
      </c>
      <c r="X10">
        <f t="shared" si="1"/>
        <v>22892</v>
      </c>
      <c r="Y10">
        <f t="shared" si="1"/>
        <v>15734</v>
      </c>
      <c r="Z10">
        <f t="shared" si="1"/>
        <v>10814</v>
      </c>
      <c r="AA10">
        <f t="shared" si="1"/>
        <v>7432</v>
      </c>
      <c r="AB10">
        <f t="shared" si="1"/>
        <v>5108</v>
      </c>
      <c r="AC10">
        <f t="shared" si="1"/>
        <v>3511</v>
      </c>
      <c r="AD10">
        <f t="shared" si="1"/>
        <v>2413</v>
      </c>
      <c r="AE10">
        <f t="shared" si="1"/>
        <v>1658</v>
      </c>
      <c r="AF10">
        <f t="shared" si="1"/>
        <v>1140</v>
      </c>
    </row>
    <row r="11" spans="1:32" x14ac:dyDescent="0.25">
      <c r="A11" s="1">
        <v>6</v>
      </c>
      <c r="B11">
        <v>6.4440144835966995E-2</v>
      </c>
      <c r="C11">
        <v>0.2</v>
      </c>
      <c r="D11">
        <v>0.4</v>
      </c>
      <c r="E11">
        <v>0.4</v>
      </c>
      <c r="F11" s="2">
        <v>0</v>
      </c>
      <c r="G11" s="2">
        <v>0</v>
      </c>
      <c r="H11">
        <f t="shared" si="2"/>
        <v>676.62152077765347</v>
      </c>
      <c r="J11">
        <f t="shared" si="3"/>
        <v>14.198699539003915</v>
      </c>
      <c r="K11">
        <f t="shared" si="0"/>
        <v>108.81930868165371</v>
      </c>
      <c r="L11">
        <f t="shared" si="0"/>
        <v>142.56930084319541</v>
      </c>
      <c r="M11">
        <f t="shared" si="0"/>
        <v>125.5073172183247</v>
      </c>
      <c r="N11">
        <f t="shared" si="0"/>
        <v>95.758050639151932</v>
      </c>
      <c r="O11">
        <f t="shared" si="0"/>
        <v>68.890559873802957</v>
      </c>
      <c r="P11">
        <f t="shared" si="0"/>
        <v>48.318285510559235</v>
      </c>
      <c r="Q11">
        <f t="shared" si="0"/>
        <v>33.511195835641544</v>
      </c>
      <c r="R11">
        <f t="shared" si="0"/>
        <v>23.125715267272867</v>
      </c>
      <c r="S11">
        <f t="shared" si="0"/>
        <v>15.923087369047263</v>
      </c>
      <c r="V11" s="1">
        <v>6</v>
      </c>
      <c r="W11">
        <f t="shared" si="4"/>
        <v>83872</v>
      </c>
      <c r="X11">
        <f t="shared" si="1"/>
        <v>57644</v>
      </c>
      <c r="Y11">
        <f t="shared" si="1"/>
        <v>39618</v>
      </c>
      <c r="Z11">
        <f t="shared" si="1"/>
        <v>27229</v>
      </c>
      <c r="AA11">
        <f t="shared" si="1"/>
        <v>18714</v>
      </c>
      <c r="AB11">
        <f t="shared" si="1"/>
        <v>12862</v>
      </c>
      <c r="AC11">
        <f t="shared" si="1"/>
        <v>8840</v>
      </c>
      <c r="AD11">
        <f t="shared" si="1"/>
        <v>6076</v>
      </c>
      <c r="AE11">
        <f t="shared" si="1"/>
        <v>4176</v>
      </c>
      <c r="AF11">
        <f t="shared" si="1"/>
        <v>2870</v>
      </c>
    </row>
    <row r="12" spans="1:32" x14ac:dyDescent="0.25">
      <c r="A12" s="1">
        <v>7</v>
      </c>
      <c r="B12">
        <v>1.6492099904944848E-2</v>
      </c>
      <c r="C12">
        <v>0.1</v>
      </c>
      <c r="D12">
        <v>0.1</v>
      </c>
      <c r="E12">
        <v>0.4</v>
      </c>
      <c r="F12">
        <v>0.4</v>
      </c>
      <c r="G12" s="2">
        <v>0</v>
      </c>
      <c r="H12">
        <f t="shared" si="2"/>
        <v>173.1670490019209</v>
      </c>
      <c r="J12">
        <f t="shared" si="3"/>
        <v>3.633858550653783</v>
      </c>
      <c r="K12">
        <f t="shared" si="0"/>
        <v>27.850013604612258</v>
      </c>
      <c r="L12">
        <f t="shared" si="0"/>
        <v>36.487614341483706</v>
      </c>
      <c r="M12">
        <f t="shared" si="0"/>
        <v>32.120958443453425</v>
      </c>
      <c r="N12">
        <f t="shared" si="0"/>
        <v>24.507259284777536</v>
      </c>
      <c r="O12">
        <f t="shared" si="0"/>
        <v>17.631090042370694</v>
      </c>
      <c r="P12">
        <f t="shared" si="0"/>
        <v>12.366049050700182</v>
      </c>
      <c r="Q12">
        <f t="shared" si="0"/>
        <v>8.576485839105402</v>
      </c>
      <c r="R12">
        <f t="shared" si="0"/>
        <v>5.9185404926076508</v>
      </c>
      <c r="S12">
        <f t="shared" si="0"/>
        <v>4.0751793521562805</v>
      </c>
      <c r="V12" s="1">
        <v>7</v>
      </c>
      <c r="W12">
        <f t="shared" si="4"/>
        <v>21465</v>
      </c>
      <c r="X12">
        <f t="shared" si="1"/>
        <v>14753</v>
      </c>
      <c r="Y12">
        <f t="shared" si="1"/>
        <v>10140</v>
      </c>
      <c r="Z12">
        <f t="shared" si="1"/>
        <v>6969</v>
      </c>
      <c r="AA12">
        <f t="shared" si="1"/>
        <v>4790</v>
      </c>
      <c r="AB12">
        <f t="shared" si="1"/>
        <v>3292</v>
      </c>
      <c r="AC12">
        <f t="shared" si="1"/>
        <v>2262</v>
      </c>
      <c r="AD12">
        <f t="shared" si="1"/>
        <v>1555</v>
      </c>
      <c r="AE12">
        <f t="shared" si="1"/>
        <v>1069</v>
      </c>
      <c r="AF12">
        <f t="shared" si="1"/>
        <v>735</v>
      </c>
    </row>
    <row r="13" spans="1:32" x14ac:dyDescent="0.25">
      <c r="A13" s="1">
        <v>8</v>
      </c>
      <c r="B13">
        <v>1.2795594753836518E-2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2"/>
        <v>134.35374491528344</v>
      </c>
      <c r="J13">
        <f t="shared" si="3"/>
        <v>2.81937301343828</v>
      </c>
      <c r="K13">
        <f t="shared" si="0"/>
        <v>21.607769175992267</v>
      </c>
      <c r="L13">
        <f t="shared" si="0"/>
        <v>28.309355954599422</v>
      </c>
      <c r="M13">
        <f t="shared" si="0"/>
        <v>24.921433275093168</v>
      </c>
      <c r="N13">
        <f t="shared" si="0"/>
        <v>19.014252893361881</v>
      </c>
      <c r="O13">
        <f t="shared" si="0"/>
        <v>13.679293998391055</v>
      </c>
      <c r="P13">
        <f t="shared" si="0"/>
        <v>9.5943484014053126</v>
      </c>
      <c r="Q13">
        <f t="shared" si="0"/>
        <v>6.6541700475817773</v>
      </c>
      <c r="R13">
        <f t="shared" si="0"/>
        <v>4.5919710718507627</v>
      </c>
      <c r="S13">
        <f t="shared" si="0"/>
        <v>3.1617770835695276</v>
      </c>
      <c r="V13" s="1">
        <v>8</v>
      </c>
      <c r="W13">
        <f t="shared" si="4"/>
        <v>16654</v>
      </c>
      <c r="X13">
        <f t="shared" si="1"/>
        <v>11446</v>
      </c>
      <c r="Y13">
        <f t="shared" si="1"/>
        <v>7867</v>
      </c>
      <c r="Z13">
        <f t="shared" si="1"/>
        <v>5407</v>
      </c>
      <c r="AA13">
        <f t="shared" si="1"/>
        <v>3716</v>
      </c>
      <c r="AB13">
        <f t="shared" si="1"/>
        <v>2554</v>
      </c>
      <c r="AC13">
        <f t="shared" si="1"/>
        <v>1755</v>
      </c>
      <c r="AD13">
        <f t="shared" si="1"/>
        <v>1206</v>
      </c>
      <c r="AE13">
        <f t="shared" si="1"/>
        <v>829</v>
      </c>
      <c r="AF13">
        <f t="shared" si="1"/>
        <v>570</v>
      </c>
    </row>
    <row r="14" spans="1:32" x14ac:dyDescent="0.25">
      <c r="A14" s="1">
        <v>9</v>
      </c>
      <c r="B14">
        <v>1.2795594753836518E-2</v>
      </c>
      <c r="C14">
        <v>0.4</v>
      </c>
      <c r="D14">
        <v>0.6</v>
      </c>
      <c r="E14" s="2">
        <v>0</v>
      </c>
      <c r="F14" s="2">
        <v>0</v>
      </c>
      <c r="G14" s="2">
        <v>0</v>
      </c>
      <c r="H14">
        <f t="shared" si="2"/>
        <v>134.35374491528344</v>
      </c>
      <c r="J14">
        <f t="shared" si="3"/>
        <v>2.81937301343828</v>
      </c>
      <c r="K14">
        <f t="shared" si="0"/>
        <v>21.607769175992267</v>
      </c>
      <c r="L14">
        <f t="shared" si="0"/>
        <v>28.309355954599422</v>
      </c>
      <c r="M14">
        <f t="shared" si="0"/>
        <v>24.921433275093168</v>
      </c>
      <c r="N14">
        <f t="shared" si="0"/>
        <v>19.014252893361881</v>
      </c>
      <c r="O14">
        <f t="shared" si="0"/>
        <v>13.679293998391055</v>
      </c>
      <c r="P14">
        <f t="shared" si="0"/>
        <v>9.5943484014053126</v>
      </c>
      <c r="Q14">
        <f t="shared" si="0"/>
        <v>6.6541700475817773</v>
      </c>
      <c r="R14">
        <f t="shared" si="0"/>
        <v>4.5919710718507627</v>
      </c>
      <c r="S14">
        <f t="shared" si="0"/>
        <v>3.1617770835695276</v>
      </c>
      <c r="V14" s="1">
        <v>9</v>
      </c>
      <c r="W14">
        <f t="shared" si="4"/>
        <v>16654</v>
      </c>
      <c r="X14">
        <f t="shared" si="1"/>
        <v>11446</v>
      </c>
      <c r="Y14">
        <f t="shared" si="1"/>
        <v>7867</v>
      </c>
      <c r="Z14">
        <f t="shared" si="1"/>
        <v>5407</v>
      </c>
      <c r="AA14">
        <f t="shared" si="1"/>
        <v>3716</v>
      </c>
      <c r="AB14">
        <f t="shared" si="1"/>
        <v>2554</v>
      </c>
      <c r="AC14">
        <f t="shared" si="1"/>
        <v>1755</v>
      </c>
      <c r="AD14">
        <f t="shared" si="1"/>
        <v>1206</v>
      </c>
      <c r="AE14">
        <f t="shared" si="1"/>
        <v>829</v>
      </c>
      <c r="AF14">
        <f t="shared" si="1"/>
        <v>570</v>
      </c>
    </row>
    <row r="15" spans="1:32" x14ac:dyDescent="0.25">
      <c r="A15" s="1">
        <v>10</v>
      </c>
      <c r="B15">
        <v>4.9938699378301338E-2</v>
      </c>
      <c r="C15">
        <v>0.1</v>
      </c>
      <c r="D15">
        <v>0.3</v>
      </c>
      <c r="E15">
        <v>0.6</v>
      </c>
      <c r="F15" s="2">
        <v>0</v>
      </c>
      <c r="G15" s="2">
        <v>0</v>
      </c>
      <c r="H15">
        <f t="shared" si="2"/>
        <v>524.3563434721641</v>
      </c>
      <c r="J15">
        <f t="shared" si="3"/>
        <v>11.003460492617963</v>
      </c>
      <c r="K15">
        <f t="shared" si="0"/>
        <v>84.330889644036816</v>
      </c>
      <c r="L15">
        <f t="shared" si="0"/>
        <v>110.48586984877623</v>
      </c>
      <c r="M15">
        <f t="shared" si="0"/>
        <v>97.263471401211774</v>
      </c>
      <c r="N15">
        <f t="shared" si="0"/>
        <v>74.208903721328909</v>
      </c>
      <c r="O15">
        <f t="shared" si="0"/>
        <v>53.387604393162746</v>
      </c>
      <c r="P15">
        <f t="shared" si="0"/>
        <v>37.444862061203374</v>
      </c>
      <c r="Q15">
        <f t="shared" si="0"/>
        <v>25.969921993555587</v>
      </c>
      <c r="R15">
        <f t="shared" si="0"/>
        <v>17.921563422618949</v>
      </c>
      <c r="S15">
        <f t="shared" si="0"/>
        <v>12.339796493651781</v>
      </c>
      <c r="V15" s="1">
        <v>10</v>
      </c>
      <c r="W15">
        <f t="shared" si="4"/>
        <v>64998</v>
      </c>
      <c r="X15">
        <f t="shared" si="1"/>
        <v>44672</v>
      </c>
      <c r="Y15">
        <f t="shared" si="1"/>
        <v>30703</v>
      </c>
      <c r="Z15">
        <f t="shared" si="1"/>
        <v>21102</v>
      </c>
      <c r="AA15">
        <f t="shared" si="1"/>
        <v>14503</v>
      </c>
      <c r="AB15">
        <f t="shared" si="1"/>
        <v>9968</v>
      </c>
      <c r="AC15">
        <f t="shared" si="1"/>
        <v>6851</v>
      </c>
      <c r="AD15">
        <f t="shared" si="1"/>
        <v>4708</v>
      </c>
      <c r="AE15">
        <f t="shared" si="1"/>
        <v>3236</v>
      </c>
      <c r="AF15">
        <f t="shared" si="1"/>
        <v>2224</v>
      </c>
    </row>
    <row r="16" spans="1:32" x14ac:dyDescent="0.25">
      <c r="A16" s="1">
        <v>11</v>
      </c>
      <c r="B16">
        <v>3.3285503512273253E-2</v>
      </c>
      <c r="C16">
        <v>0.1</v>
      </c>
      <c r="D16">
        <v>0.3</v>
      </c>
      <c r="E16">
        <v>0.6</v>
      </c>
      <c r="F16" s="2">
        <v>0</v>
      </c>
      <c r="G16" s="2">
        <v>0</v>
      </c>
      <c r="H16">
        <f t="shared" si="2"/>
        <v>349.49778687886914</v>
      </c>
      <c r="J16">
        <f t="shared" si="3"/>
        <v>7.3341061628316142</v>
      </c>
      <c r="K16">
        <f t="shared" si="0"/>
        <v>56.208835199648227</v>
      </c>
      <c r="L16">
        <f t="shared" si="0"/>
        <v>73.641841992103139</v>
      </c>
      <c r="M16">
        <f t="shared" si="0"/>
        <v>64.82875323636523</v>
      </c>
      <c r="N16">
        <f t="shared" si="0"/>
        <v>49.462255849849093</v>
      </c>
      <c r="O16">
        <f t="shared" si="0"/>
        <v>35.584292656059937</v>
      </c>
      <c r="P16">
        <f t="shared" si="0"/>
        <v>24.958020596674327</v>
      </c>
      <c r="Q16">
        <f t="shared" si="0"/>
        <v>17.309660453543035</v>
      </c>
      <c r="R16">
        <f t="shared" si="0"/>
        <v>11.945210221237877</v>
      </c>
      <c r="S16">
        <f t="shared" si="0"/>
        <v>8.2248105105566864</v>
      </c>
      <c r="V16" s="1">
        <v>11</v>
      </c>
      <c r="W16">
        <f t="shared" si="4"/>
        <v>43323</v>
      </c>
      <c r="X16">
        <f t="shared" si="1"/>
        <v>29775</v>
      </c>
      <c r="Y16">
        <f t="shared" si="1"/>
        <v>20464</v>
      </c>
      <c r="Z16">
        <f t="shared" si="1"/>
        <v>14065</v>
      </c>
      <c r="AA16">
        <f t="shared" si="1"/>
        <v>9667</v>
      </c>
      <c r="AB16">
        <f t="shared" si="1"/>
        <v>6644</v>
      </c>
      <c r="AC16">
        <f t="shared" si="1"/>
        <v>4566</v>
      </c>
      <c r="AD16">
        <f t="shared" si="1"/>
        <v>3138</v>
      </c>
      <c r="AE16">
        <f t="shared" si="1"/>
        <v>2157</v>
      </c>
      <c r="AF16">
        <f t="shared" si="1"/>
        <v>1482</v>
      </c>
    </row>
    <row r="17" spans="1:32" x14ac:dyDescent="0.25">
      <c r="A17" s="1">
        <v>12</v>
      </c>
      <c r="B17">
        <v>0.12083149603569113</v>
      </c>
      <c r="C17">
        <v>0.1</v>
      </c>
      <c r="D17">
        <v>0.6</v>
      </c>
      <c r="E17">
        <v>0.3</v>
      </c>
      <c r="F17" s="2">
        <v>0</v>
      </c>
      <c r="G17" s="2">
        <v>0</v>
      </c>
      <c r="H17">
        <f t="shared" si="2"/>
        <v>1268.7307083747569</v>
      </c>
      <c r="J17">
        <f t="shared" si="3"/>
        <v>26.623933130912796</v>
      </c>
      <c r="K17">
        <f t="shared" si="0"/>
        <v>204.04671496385188</v>
      </c>
      <c r="L17">
        <f t="shared" si="0"/>
        <v>267.33121028043877</v>
      </c>
      <c r="M17">
        <f t="shared" si="0"/>
        <v>235.33834291526634</v>
      </c>
      <c r="N17">
        <f t="shared" si="0"/>
        <v>179.55559450779077</v>
      </c>
      <c r="O17">
        <f t="shared" si="0"/>
        <v>129.17645411066604</v>
      </c>
      <c r="P17">
        <f t="shared" si="0"/>
        <v>90.601452541457789</v>
      </c>
      <c r="Q17">
        <f t="shared" si="0"/>
        <v>62.836729139465589</v>
      </c>
      <c r="R17">
        <f t="shared" si="0"/>
        <v>43.362949908833357</v>
      </c>
      <c r="S17">
        <f t="shared" si="0"/>
        <v>29.857326876073678</v>
      </c>
      <c r="V17" s="1">
        <v>12</v>
      </c>
      <c r="W17">
        <f t="shared" si="4"/>
        <v>157268</v>
      </c>
      <c r="X17">
        <f t="shared" si="1"/>
        <v>108089</v>
      </c>
      <c r="Y17">
        <f t="shared" si="1"/>
        <v>74288</v>
      </c>
      <c r="Z17">
        <f t="shared" si="1"/>
        <v>51058</v>
      </c>
      <c r="AA17">
        <f t="shared" si="1"/>
        <v>35091</v>
      </c>
      <c r="AB17">
        <f t="shared" si="1"/>
        <v>24118</v>
      </c>
      <c r="AC17">
        <f t="shared" si="1"/>
        <v>16576</v>
      </c>
      <c r="AD17">
        <f t="shared" si="1"/>
        <v>11392</v>
      </c>
      <c r="AE17">
        <f t="shared" si="1"/>
        <v>7830</v>
      </c>
      <c r="AF17">
        <f t="shared" si="1"/>
        <v>5381</v>
      </c>
    </row>
    <row r="18" spans="1:32" x14ac:dyDescent="0.25">
      <c r="A18" s="1">
        <v>13</v>
      </c>
      <c r="B18">
        <v>0.10236475803069214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1074.8299593222675</v>
      </c>
      <c r="J18">
        <f t="shared" si="3"/>
        <v>22.55498410750624</v>
      </c>
      <c r="K18">
        <f t="shared" si="0"/>
        <v>172.86215340793814</v>
      </c>
      <c r="L18">
        <f t="shared" si="0"/>
        <v>226.47484763679537</v>
      </c>
      <c r="M18">
        <f t="shared" si="0"/>
        <v>199.37146620074535</v>
      </c>
      <c r="N18">
        <f t="shared" si="0"/>
        <v>152.11402314689505</v>
      </c>
      <c r="O18">
        <f t="shared" si="0"/>
        <v>109.43435198712844</v>
      </c>
      <c r="P18">
        <f t="shared" si="0"/>
        <v>76.754787211242501</v>
      </c>
      <c r="Q18">
        <f t="shared" si="0"/>
        <v>53.233360380654219</v>
      </c>
      <c r="R18">
        <f t="shared" si="0"/>
        <v>36.735768574806102</v>
      </c>
      <c r="S18">
        <f t="shared" si="0"/>
        <v>25.294216668556221</v>
      </c>
      <c r="V18" s="1">
        <v>13</v>
      </c>
      <c r="W18">
        <f t="shared" si="4"/>
        <v>133233</v>
      </c>
      <c r="X18">
        <f t="shared" si="1"/>
        <v>91570</v>
      </c>
      <c r="Y18">
        <f t="shared" si="1"/>
        <v>62935</v>
      </c>
      <c r="Z18">
        <f t="shared" si="1"/>
        <v>43254</v>
      </c>
      <c r="AA18">
        <f t="shared" si="1"/>
        <v>29728</v>
      </c>
      <c r="AB18">
        <f t="shared" si="1"/>
        <v>20432</v>
      </c>
      <c r="AC18">
        <f t="shared" si="1"/>
        <v>14043</v>
      </c>
      <c r="AD18">
        <f t="shared" si="1"/>
        <v>9651</v>
      </c>
      <c r="AE18">
        <f t="shared" si="1"/>
        <v>6633</v>
      </c>
      <c r="AF18">
        <f t="shared" si="1"/>
        <v>4559</v>
      </c>
    </row>
    <row r="19" spans="1:32" x14ac:dyDescent="0.25">
      <c r="A19" s="1">
        <v>14</v>
      </c>
      <c r="B19">
        <v>0.11516035278452866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2"/>
        <v>1209.183704237551</v>
      </c>
      <c r="J19">
        <f t="shared" si="3"/>
        <v>25.374357120944516</v>
      </c>
      <c r="K19">
        <f t="shared" si="0"/>
        <v>194.46992258393038</v>
      </c>
      <c r="L19">
        <f t="shared" si="0"/>
        <v>254.7842035913948</v>
      </c>
      <c r="M19">
        <f t="shared" si="0"/>
        <v>224.29289947583851</v>
      </c>
      <c r="N19">
        <f t="shared" si="0"/>
        <v>171.12827604025691</v>
      </c>
      <c r="O19">
        <f t="shared" si="0"/>
        <v>123.1136459855195</v>
      </c>
      <c r="P19">
        <f t="shared" si="0"/>
        <v>86.349135612647814</v>
      </c>
      <c r="Q19">
        <f t="shared" si="0"/>
        <v>59.887530428235991</v>
      </c>
      <c r="R19">
        <f t="shared" si="0"/>
        <v>41.327739646656866</v>
      </c>
      <c r="S19">
        <f t="shared" si="0"/>
        <v>28.455993752125746</v>
      </c>
      <c r="V19" s="1">
        <v>14</v>
      </c>
      <c r="W19">
        <f t="shared" si="4"/>
        <v>149887</v>
      </c>
      <c r="X19">
        <f t="shared" si="1"/>
        <v>103016</v>
      </c>
      <c r="Y19">
        <f t="shared" si="1"/>
        <v>70802</v>
      </c>
      <c r="Z19">
        <f t="shared" si="1"/>
        <v>48661</v>
      </c>
      <c r="AA19">
        <f t="shared" si="1"/>
        <v>33444</v>
      </c>
      <c r="AB19">
        <f t="shared" si="1"/>
        <v>22986</v>
      </c>
      <c r="AC19">
        <f t="shared" si="1"/>
        <v>15798</v>
      </c>
      <c r="AD19">
        <f t="shared" si="1"/>
        <v>10858</v>
      </c>
      <c r="AE19">
        <f t="shared" si="1"/>
        <v>7462</v>
      </c>
      <c r="AF19">
        <f t="shared" si="1"/>
        <v>5129</v>
      </c>
    </row>
    <row r="20" spans="1:32" x14ac:dyDescent="0.25">
      <c r="A20" s="1">
        <v>15</v>
      </c>
      <c r="B20">
        <v>3.8386784261509557E-2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403.06123474585036</v>
      </c>
      <c r="J20">
        <f t="shared" si="3"/>
        <v>8.4581190403148394</v>
      </c>
      <c r="K20">
        <f t="shared" si="0"/>
        <v>64.823307527976809</v>
      </c>
      <c r="L20">
        <f t="shared" si="0"/>
        <v>84.928067863798276</v>
      </c>
      <c r="M20">
        <f t="shared" si="0"/>
        <v>74.764299825279508</v>
      </c>
      <c r="N20">
        <f t="shared" si="0"/>
        <v>57.042758680085647</v>
      </c>
      <c r="O20">
        <f t="shared" si="0"/>
        <v>41.037881995173166</v>
      </c>
      <c r="P20">
        <f t="shared" si="0"/>
        <v>28.783045204215941</v>
      </c>
      <c r="Q20">
        <f t="shared" si="0"/>
        <v>19.962510142745334</v>
      </c>
      <c r="R20">
        <f t="shared" si="0"/>
        <v>13.77591321555229</v>
      </c>
      <c r="S20">
        <f t="shared" si="0"/>
        <v>9.4853312507085832</v>
      </c>
      <c r="V20" s="1">
        <v>15</v>
      </c>
      <c r="W20">
        <f t="shared" si="4"/>
        <v>49962</v>
      </c>
      <c r="X20">
        <f t="shared" si="1"/>
        <v>34339</v>
      </c>
      <c r="Y20">
        <f t="shared" si="1"/>
        <v>23601</v>
      </c>
      <c r="Z20">
        <f t="shared" si="1"/>
        <v>16220</v>
      </c>
      <c r="AA20">
        <f t="shared" si="1"/>
        <v>11148</v>
      </c>
      <c r="AB20">
        <f t="shared" si="1"/>
        <v>7662</v>
      </c>
      <c r="AC20">
        <f t="shared" si="1"/>
        <v>5266</v>
      </c>
      <c r="AD20">
        <f t="shared" si="1"/>
        <v>3619</v>
      </c>
      <c r="AE20">
        <f t="shared" si="1"/>
        <v>2487</v>
      </c>
      <c r="AF20">
        <f t="shared" si="1"/>
        <v>1710</v>
      </c>
    </row>
    <row r="21" spans="1:32" x14ac:dyDescent="0.25">
      <c r="A21" s="1">
        <v>16</v>
      </c>
      <c r="B21">
        <v>7.6773568523019114E-2</v>
      </c>
      <c r="C21">
        <v>0.2</v>
      </c>
      <c r="D21">
        <v>0.8</v>
      </c>
      <c r="E21" s="2">
        <v>0</v>
      </c>
      <c r="F21" s="2">
        <v>0</v>
      </c>
      <c r="G21" s="2">
        <v>0</v>
      </c>
      <c r="H21">
        <f t="shared" si="2"/>
        <v>806.12246949170071</v>
      </c>
      <c r="J21">
        <f t="shared" si="3"/>
        <v>16.916238080629679</v>
      </c>
      <c r="K21">
        <f t="shared" si="0"/>
        <v>129.64661505595362</v>
      </c>
      <c r="L21">
        <f t="shared" si="0"/>
        <v>169.85613572759655</v>
      </c>
      <c r="M21">
        <f t="shared" si="0"/>
        <v>149.52859965055902</v>
      </c>
      <c r="N21">
        <f t="shared" si="0"/>
        <v>114.08551736017129</v>
      </c>
      <c r="O21">
        <f t="shared" si="0"/>
        <v>82.075763990346331</v>
      </c>
      <c r="P21">
        <f t="shared" si="0"/>
        <v>57.566090408431883</v>
      </c>
      <c r="Q21">
        <f t="shared" si="0"/>
        <v>39.925020285490668</v>
      </c>
      <c r="R21">
        <f t="shared" si="0"/>
        <v>27.55182643110458</v>
      </c>
      <c r="S21">
        <f t="shared" si="0"/>
        <v>18.970662501417166</v>
      </c>
      <c r="V21" s="1">
        <v>16</v>
      </c>
      <c r="W21">
        <f t="shared" si="4"/>
        <v>99925</v>
      </c>
      <c r="X21">
        <f t="shared" si="1"/>
        <v>68677</v>
      </c>
      <c r="Y21">
        <f t="shared" si="1"/>
        <v>47201</v>
      </c>
      <c r="Z21">
        <f t="shared" si="1"/>
        <v>32441</v>
      </c>
      <c r="AA21">
        <f t="shared" si="1"/>
        <v>22296</v>
      </c>
      <c r="AB21">
        <f t="shared" si="1"/>
        <v>15324</v>
      </c>
      <c r="AC21">
        <f t="shared" si="1"/>
        <v>10532</v>
      </c>
      <c r="AD21">
        <f t="shared" si="1"/>
        <v>7239</v>
      </c>
      <c r="AE21">
        <f t="shared" si="1"/>
        <v>4975</v>
      </c>
      <c r="AF21">
        <f t="shared" si="1"/>
        <v>3419</v>
      </c>
    </row>
    <row r="22" spans="1:32" x14ac:dyDescent="0.25">
      <c r="A22" s="1">
        <v>17</v>
      </c>
      <c r="B22">
        <v>6.9247568239536803E-2</v>
      </c>
      <c r="C22">
        <v>0.2</v>
      </c>
      <c r="D22">
        <v>0.8</v>
      </c>
      <c r="E22" s="2">
        <v>0</v>
      </c>
      <c r="F22" s="2">
        <v>0</v>
      </c>
      <c r="G22" s="2">
        <v>0</v>
      </c>
      <c r="H22">
        <f t="shared" si="2"/>
        <v>727.09946651513644</v>
      </c>
      <c r="J22">
        <f t="shared" si="3"/>
        <v>15.257964080351821</v>
      </c>
      <c r="K22">
        <f t="shared" si="3"/>
        <v>116.93754759387417</v>
      </c>
      <c r="L22">
        <f t="shared" si="3"/>
        <v>153.20538794772989</v>
      </c>
      <c r="M22">
        <f t="shared" si="3"/>
        <v>134.87053040865052</v>
      </c>
      <c r="N22">
        <f t="shared" si="3"/>
        <v>102.90188147464595</v>
      </c>
      <c r="O22">
        <f t="shared" si="3"/>
        <v>74.029997264351735</v>
      </c>
      <c r="P22">
        <f t="shared" si="3"/>
        <v>51.9229710241489</v>
      </c>
      <c r="Q22">
        <f t="shared" si="3"/>
        <v>36.011229123151409</v>
      </c>
      <c r="R22">
        <f t="shared" si="3"/>
        <v>24.850961308900743</v>
      </c>
      <c r="S22">
        <f t="shared" si="3"/>
        <v>17.110996289331361</v>
      </c>
      <c r="V22" s="1">
        <v>17</v>
      </c>
      <c r="W22">
        <f t="shared" si="4"/>
        <v>90129</v>
      </c>
      <c r="X22">
        <f t="shared" si="4"/>
        <v>61945</v>
      </c>
      <c r="Y22">
        <f t="shared" si="4"/>
        <v>42574</v>
      </c>
      <c r="Z22">
        <f t="shared" si="4"/>
        <v>29261</v>
      </c>
      <c r="AA22">
        <f t="shared" si="4"/>
        <v>20111</v>
      </c>
      <c r="AB22">
        <f t="shared" si="4"/>
        <v>13822</v>
      </c>
      <c r="AC22">
        <f t="shared" si="4"/>
        <v>9500</v>
      </c>
      <c r="AD22">
        <f t="shared" si="4"/>
        <v>6529</v>
      </c>
      <c r="AE22">
        <f t="shared" si="4"/>
        <v>4487</v>
      </c>
      <c r="AF22">
        <f t="shared" si="4"/>
        <v>3084</v>
      </c>
    </row>
    <row r="23" spans="1:32" x14ac:dyDescent="0.25">
      <c r="A23" s="1">
        <v>18</v>
      </c>
      <c r="B23">
        <v>1.2795594753836518E-2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134.35374491528344</v>
      </c>
      <c r="J23">
        <f t="shared" si="3"/>
        <v>2.81937301343828</v>
      </c>
      <c r="K23">
        <f t="shared" si="3"/>
        <v>21.607769175992267</v>
      </c>
      <c r="L23">
        <f t="shared" si="3"/>
        <v>28.309355954599422</v>
      </c>
      <c r="M23">
        <f t="shared" si="3"/>
        <v>24.921433275093168</v>
      </c>
      <c r="N23">
        <f t="shared" si="3"/>
        <v>19.014252893361881</v>
      </c>
      <c r="O23">
        <f t="shared" si="3"/>
        <v>13.679293998391055</v>
      </c>
      <c r="P23">
        <f t="shared" si="3"/>
        <v>9.5943484014053126</v>
      </c>
      <c r="Q23">
        <f t="shared" si="3"/>
        <v>6.6541700475817773</v>
      </c>
      <c r="R23">
        <f t="shared" si="3"/>
        <v>4.5919710718507627</v>
      </c>
      <c r="S23">
        <f t="shared" si="3"/>
        <v>3.1617770835695276</v>
      </c>
      <c r="V23" s="1">
        <v>18</v>
      </c>
      <c r="W23">
        <f t="shared" si="4"/>
        <v>16654</v>
      </c>
      <c r="X23">
        <f t="shared" si="4"/>
        <v>11446</v>
      </c>
      <c r="Y23">
        <f t="shared" si="4"/>
        <v>7867</v>
      </c>
      <c r="Z23">
        <f t="shared" si="4"/>
        <v>5407</v>
      </c>
      <c r="AA23">
        <f t="shared" si="4"/>
        <v>3716</v>
      </c>
      <c r="AB23">
        <f t="shared" si="4"/>
        <v>2554</v>
      </c>
      <c r="AC23">
        <f t="shared" si="4"/>
        <v>1755</v>
      </c>
      <c r="AD23">
        <f t="shared" si="4"/>
        <v>1206</v>
      </c>
      <c r="AE23">
        <f t="shared" si="4"/>
        <v>829</v>
      </c>
      <c r="AF23">
        <f t="shared" si="4"/>
        <v>570</v>
      </c>
    </row>
    <row r="24" spans="1:32" x14ac:dyDescent="0.25">
      <c r="A24" s="1">
        <v>19</v>
      </c>
      <c r="B24">
        <v>1.2795594753836518E-2</v>
      </c>
      <c r="C24">
        <v>0.6</v>
      </c>
      <c r="D24">
        <v>0.4</v>
      </c>
      <c r="E24" s="2">
        <v>0</v>
      </c>
      <c r="F24" s="2">
        <v>0</v>
      </c>
      <c r="G24" s="2">
        <v>0</v>
      </c>
      <c r="H24">
        <f t="shared" si="2"/>
        <v>134.35374491528344</v>
      </c>
      <c r="J24">
        <f t="shared" si="3"/>
        <v>2.81937301343828</v>
      </c>
      <c r="K24">
        <f t="shared" si="3"/>
        <v>21.607769175992267</v>
      </c>
      <c r="L24">
        <f t="shared" si="3"/>
        <v>28.309355954599422</v>
      </c>
      <c r="M24">
        <f t="shared" si="3"/>
        <v>24.921433275093168</v>
      </c>
      <c r="N24">
        <f t="shared" si="3"/>
        <v>19.014252893361881</v>
      </c>
      <c r="O24">
        <f t="shared" si="3"/>
        <v>13.679293998391055</v>
      </c>
      <c r="P24">
        <f t="shared" si="3"/>
        <v>9.5943484014053126</v>
      </c>
      <c r="Q24">
        <f t="shared" si="3"/>
        <v>6.6541700475817773</v>
      </c>
      <c r="R24">
        <f t="shared" si="3"/>
        <v>4.5919710718507627</v>
      </c>
      <c r="S24">
        <f t="shared" si="3"/>
        <v>3.1617770835695276</v>
      </c>
      <c r="V24" s="1">
        <v>19</v>
      </c>
      <c r="W24">
        <f t="shared" si="4"/>
        <v>16654</v>
      </c>
      <c r="X24">
        <f t="shared" si="4"/>
        <v>11446</v>
      </c>
      <c r="Y24">
        <f t="shared" si="4"/>
        <v>7867</v>
      </c>
      <c r="Z24">
        <f t="shared" si="4"/>
        <v>5407</v>
      </c>
      <c r="AA24">
        <f t="shared" si="4"/>
        <v>3716</v>
      </c>
      <c r="AB24">
        <f t="shared" si="4"/>
        <v>2554</v>
      </c>
      <c r="AC24">
        <f t="shared" si="4"/>
        <v>1755</v>
      </c>
      <c r="AD24">
        <f t="shared" si="4"/>
        <v>1206</v>
      </c>
      <c r="AE24">
        <f t="shared" si="4"/>
        <v>829</v>
      </c>
      <c r="AF24">
        <f t="shared" si="4"/>
        <v>570</v>
      </c>
    </row>
    <row r="25" spans="1:32" x14ac:dyDescent="0.25">
      <c r="A25" s="1">
        <v>20</v>
      </c>
      <c r="B25">
        <v>1.2795594753836518E-2</v>
      </c>
      <c r="C25">
        <v>0</v>
      </c>
      <c r="D25">
        <v>0.1</v>
      </c>
      <c r="E25">
        <v>0.5</v>
      </c>
      <c r="F25">
        <v>0.4</v>
      </c>
      <c r="G25" s="2">
        <v>0</v>
      </c>
      <c r="H25">
        <f t="shared" si="2"/>
        <v>134.35374491528344</v>
      </c>
      <c r="J25">
        <f t="shared" si="3"/>
        <v>2.81937301343828</v>
      </c>
      <c r="K25">
        <f t="shared" si="3"/>
        <v>21.607769175992267</v>
      </c>
      <c r="L25">
        <f t="shared" si="3"/>
        <v>28.309355954599422</v>
      </c>
      <c r="M25">
        <f t="shared" si="3"/>
        <v>24.921433275093168</v>
      </c>
      <c r="N25">
        <f t="shared" si="3"/>
        <v>19.014252893361881</v>
      </c>
      <c r="O25">
        <f t="shared" si="3"/>
        <v>13.679293998391055</v>
      </c>
      <c r="P25">
        <f t="shared" si="3"/>
        <v>9.5943484014053126</v>
      </c>
      <c r="Q25">
        <f t="shared" si="3"/>
        <v>6.6541700475817773</v>
      </c>
      <c r="R25">
        <f t="shared" si="3"/>
        <v>4.5919710718507627</v>
      </c>
      <c r="S25">
        <f t="shared" si="3"/>
        <v>3.1617770835695276</v>
      </c>
      <c r="V25" s="1">
        <v>20</v>
      </c>
      <c r="W25">
        <f t="shared" si="4"/>
        <v>16654</v>
      </c>
      <c r="X25">
        <f t="shared" si="4"/>
        <v>11446</v>
      </c>
      <c r="Y25">
        <f t="shared" si="4"/>
        <v>7867</v>
      </c>
      <c r="Z25">
        <f t="shared" si="4"/>
        <v>5407</v>
      </c>
      <c r="AA25">
        <f t="shared" si="4"/>
        <v>3716</v>
      </c>
      <c r="AB25">
        <f t="shared" si="4"/>
        <v>2554</v>
      </c>
      <c r="AC25">
        <f t="shared" si="4"/>
        <v>1755</v>
      </c>
      <c r="AD25">
        <f t="shared" si="4"/>
        <v>1206</v>
      </c>
      <c r="AE25">
        <f t="shared" si="4"/>
        <v>829</v>
      </c>
      <c r="AF25">
        <f t="shared" si="4"/>
        <v>570</v>
      </c>
    </row>
    <row r="26" spans="1:32" x14ac:dyDescent="0.25">
      <c r="A26" s="1">
        <v>21</v>
      </c>
      <c r="B26">
        <v>6.397797376918259E-3</v>
      </c>
      <c r="C26">
        <v>0</v>
      </c>
      <c r="D26">
        <v>0</v>
      </c>
      <c r="E26">
        <v>0.5</v>
      </c>
      <c r="F26">
        <v>0.5</v>
      </c>
      <c r="G26" s="2">
        <v>0</v>
      </c>
      <c r="H26">
        <f t="shared" si="2"/>
        <v>67.176872457641721</v>
      </c>
      <c r="J26">
        <f t="shared" si="3"/>
        <v>1.40968650671914</v>
      </c>
      <c r="K26">
        <f t="shared" si="3"/>
        <v>10.803884587996134</v>
      </c>
      <c r="L26">
        <f t="shared" si="3"/>
        <v>14.154677977299711</v>
      </c>
      <c r="M26">
        <f t="shared" si="3"/>
        <v>12.460716637546584</v>
      </c>
      <c r="N26">
        <f t="shared" si="3"/>
        <v>9.5071264466809406</v>
      </c>
      <c r="O26">
        <f t="shared" si="3"/>
        <v>6.8396469991955273</v>
      </c>
      <c r="P26">
        <f t="shared" si="3"/>
        <v>4.7971742007026563</v>
      </c>
      <c r="Q26">
        <f t="shared" si="3"/>
        <v>3.3270850237908887</v>
      </c>
      <c r="R26">
        <f t="shared" si="3"/>
        <v>2.2959855359253813</v>
      </c>
      <c r="S26">
        <f t="shared" si="3"/>
        <v>1.5808885417847638</v>
      </c>
      <c r="V26" s="1">
        <v>21</v>
      </c>
      <c r="W26">
        <f t="shared" si="4"/>
        <v>8327</v>
      </c>
      <c r="X26">
        <f t="shared" si="4"/>
        <v>5723</v>
      </c>
      <c r="Y26">
        <f t="shared" si="4"/>
        <v>3933</v>
      </c>
      <c r="Z26">
        <f t="shared" si="4"/>
        <v>2703</v>
      </c>
      <c r="AA26">
        <f t="shared" si="4"/>
        <v>1858</v>
      </c>
      <c r="AB26">
        <f t="shared" si="4"/>
        <v>1277</v>
      </c>
      <c r="AC26">
        <f t="shared" si="4"/>
        <v>878</v>
      </c>
      <c r="AD26">
        <f t="shared" si="4"/>
        <v>603</v>
      </c>
      <c r="AE26">
        <f t="shared" si="4"/>
        <v>415</v>
      </c>
      <c r="AF26">
        <f t="shared" si="4"/>
        <v>285</v>
      </c>
    </row>
    <row r="27" spans="1:32" x14ac:dyDescent="0.25">
      <c r="A27" s="1">
        <v>22</v>
      </c>
      <c r="B27">
        <v>6.397797376918259E-3</v>
      </c>
      <c r="C27">
        <v>0</v>
      </c>
      <c r="D27">
        <v>0.1</v>
      </c>
      <c r="E27">
        <v>0.7</v>
      </c>
      <c r="F27">
        <v>0.2</v>
      </c>
      <c r="G27" s="2">
        <v>0</v>
      </c>
      <c r="H27">
        <f t="shared" si="2"/>
        <v>67.176872457641721</v>
      </c>
      <c r="J27">
        <f t="shared" si="3"/>
        <v>1.40968650671914</v>
      </c>
      <c r="K27">
        <f t="shared" si="3"/>
        <v>10.803884587996134</v>
      </c>
      <c r="L27">
        <f t="shared" si="3"/>
        <v>14.154677977299711</v>
      </c>
      <c r="M27">
        <f t="shared" si="3"/>
        <v>12.460716637546584</v>
      </c>
      <c r="N27">
        <f t="shared" si="3"/>
        <v>9.5071264466809406</v>
      </c>
      <c r="O27">
        <f t="shared" si="3"/>
        <v>6.8396469991955273</v>
      </c>
      <c r="P27">
        <f t="shared" si="3"/>
        <v>4.7971742007026563</v>
      </c>
      <c r="Q27">
        <f t="shared" si="3"/>
        <v>3.3270850237908887</v>
      </c>
      <c r="R27">
        <f t="shared" si="3"/>
        <v>2.2959855359253813</v>
      </c>
      <c r="S27">
        <f t="shared" si="3"/>
        <v>1.5808885417847638</v>
      </c>
      <c r="V27" s="1">
        <v>22</v>
      </c>
      <c r="W27">
        <f t="shared" si="4"/>
        <v>8327</v>
      </c>
      <c r="X27">
        <f t="shared" si="4"/>
        <v>5723</v>
      </c>
      <c r="Y27">
        <f t="shared" si="4"/>
        <v>3933</v>
      </c>
      <c r="Z27">
        <f t="shared" si="4"/>
        <v>2703</v>
      </c>
      <c r="AA27">
        <f t="shared" si="4"/>
        <v>1858</v>
      </c>
      <c r="AB27">
        <f t="shared" si="4"/>
        <v>1277</v>
      </c>
      <c r="AC27">
        <f t="shared" si="4"/>
        <v>878</v>
      </c>
      <c r="AD27">
        <f t="shared" si="4"/>
        <v>603</v>
      </c>
      <c r="AE27">
        <f t="shared" si="4"/>
        <v>415</v>
      </c>
      <c r="AF27">
        <f t="shared" si="4"/>
        <v>285</v>
      </c>
    </row>
    <row r="28" spans="1:32" x14ac:dyDescent="0.25">
      <c r="A28" s="1">
        <v>23</v>
      </c>
      <c r="B28">
        <v>3.8970115722822907E-3</v>
      </c>
      <c r="C28">
        <v>0</v>
      </c>
      <c r="D28">
        <v>0.1</v>
      </c>
      <c r="E28">
        <v>0.5</v>
      </c>
      <c r="F28">
        <v>0.4</v>
      </c>
      <c r="G28" s="2">
        <v>0</v>
      </c>
      <c r="H28">
        <f t="shared" si="2"/>
        <v>40.918621508964051</v>
      </c>
      <c r="J28">
        <f t="shared" si="3"/>
        <v>0.85866499145380382</v>
      </c>
      <c r="K28">
        <f t="shared" si="3"/>
        <v>6.5808372451619679</v>
      </c>
      <c r="L28">
        <f t="shared" si="3"/>
        <v>8.6218647809125546</v>
      </c>
      <c r="M28">
        <f t="shared" si="3"/>
        <v>7.5900429592598408</v>
      </c>
      <c r="N28">
        <f t="shared" si="3"/>
        <v>5.7909589190073527</v>
      </c>
      <c r="O28">
        <f t="shared" si="3"/>
        <v>4.1661499944266458</v>
      </c>
      <c r="P28">
        <f t="shared" si="3"/>
        <v>2.9220436773815552</v>
      </c>
      <c r="Q28">
        <f t="shared" si="3"/>
        <v>2.0265863508677744</v>
      </c>
      <c r="R28">
        <f t="shared" si="3"/>
        <v>1.3985254105693263</v>
      </c>
      <c r="S28">
        <f t="shared" si="3"/>
        <v>0.96294717992323375</v>
      </c>
      <c r="V28" s="1">
        <v>23</v>
      </c>
      <c r="W28">
        <f t="shared" si="4"/>
        <v>5072</v>
      </c>
      <c r="X28">
        <f t="shared" si="4"/>
        <v>3486</v>
      </c>
      <c r="Y28">
        <f t="shared" si="4"/>
        <v>2396</v>
      </c>
      <c r="Z28">
        <f t="shared" si="4"/>
        <v>1647</v>
      </c>
      <c r="AA28">
        <f t="shared" si="4"/>
        <v>1132</v>
      </c>
      <c r="AB28">
        <f t="shared" si="4"/>
        <v>778</v>
      </c>
      <c r="AC28">
        <f t="shared" si="4"/>
        <v>535</v>
      </c>
      <c r="AD28">
        <f t="shared" si="4"/>
        <v>367</v>
      </c>
      <c r="AE28">
        <f t="shared" si="4"/>
        <v>253</v>
      </c>
      <c r="AF28">
        <f t="shared" si="4"/>
        <v>174</v>
      </c>
    </row>
    <row r="29" spans="1:32" x14ac:dyDescent="0.25">
      <c r="A29" s="1">
        <v>24</v>
      </c>
      <c r="B29">
        <v>4.0294910343217335E-3</v>
      </c>
      <c r="C29">
        <v>0.1</v>
      </c>
      <c r="D29">
        <v>0.1</v>
      </c>
      <c r="E29">
        <v>0.3</v>
      </c>
      <c r="F29">
        <v>0.4</v>
      </c>
      <c r="G29">
        <v>0.1</v>
      </c>
      <c r="H29">
        <f t="shared" si="2"/>
        <v>42.3096558603782</v>
      </c>
      <c r="J29">
        <f t="shared" si="3"/>
        <v>0.88785542982688803</v>
      </c>
      <c r="K29">
        <f t="shared" si="3"/>
        <v>6.8045537422360578</v>
      </c>
      <c r="L29">
        <f t="shared" si="3"/>
        <v>8.9149662990286966</v>
      </c>
      <c r="M29">
        <f t="shared" si="3"/>
        <v>7.8480675479602837</v>
      </c>
      <c r="N29">
        <f t="shared" si="3"/>
        <v>5.9878233901675717</v>
      </c>
      <c r="O29">
        <f t="shared" si="3"/>
        <v>4.3077788553627787</v>
      </c>
      <c r="P29">
        <f t="shared" si="3"/>
        <v>3.0213789673223426</v>
      </c>
      <c r="Q29">
        <f t="shared" si="3"/>
        <v>2.0954804417781081</v>
      </c>
      <c r="R29">
        <f t="shared" si="3"/>
        <v>1.4460684805870037</v>
      </c>
      <c r="S29">
        <f t="shared" si="3"/>
        <v>0.99568270610847331</v>
      </c>
      <c r="V29" s="1">
        <v>24</v>
      </c>
      <c r="W29">
        <f t="shared" si="4"/>
        <v>5245</v>
      </c>
      <c r="X29">
        <f t="shared" si="4"/>
        <v>3605</v>
      </c>
      <c r="Y29">
        <f t="shared" si="4"/>
        <v>2477</v>
      </c>
      <c r="Z29">
        <f t="shared" si="4"/>
        <v>1703</v>
      </c>
      <c r="AA29">
        <f t="shared" si="4"/>
        <v>1170</v>
      </c>
      <c r="AB29">
        <f t="shared" si="4"/>
        <v>804</v>
      </c>
      <c r="AC29">
        <f t="shared" si="4"/>
        <v>553</v>
      </c>
      <c r="AD29">
        <f t="shared" si="4"/>
        <v>380</v>
      </c>
      <c r="AE29">
        <f t="shared" si="4"/>
        <v>261</v>
      </c>
      <c r="AF29">
        <f t="shared" si="4"/>
        <v>179</v>
      </c>
    </row>
    <row r="30" spans="1:32" x14ac:dyDescent="0.25">
      <c r="A30" s="1">
        <v>25</v>
      </c>
      <c r="B30">
        <v>2.0379583081477806E-3</v>
      </c>
      <c r="C30">
        <v>0.1</v>
      </c>
      <c r="D30">
        <v>0.1</v>
      </c>
      <c r="E30">
        <v>0.3</v>
      </c>
      <c r="F30">
        <v>0.3</v>
      </c>
      <c r="G30">
        <v>0.2</v>
      </c>
      <c r="H30">
        <f t="shared" si="2"/>
        <v>21.398562235551697</v>
      </c>
      <c r="J30">
        <f t="shared" si="3"/>
        <v>0.44904240615946572</v>
      </c>
      <c r="K30">
        <f t="shared" si="3"/>
        <v>3.4414760360826278</v>
      </c>
      <c r="L30">
        <f t="shared" si="3"/>
        <v>4.5088398215089214</v>
      </c>
      <c r="M30">
        <f t="shared" si="3"/>
        <v>3.9692443353364721</v>
      </c>
      <c r="N30">
        <f t="shared" si="3"/>
        <v>3.0284059008379649</v>
      </c>
      <c r="O30">
        <f t="shared" si="3"/>
        <v>2.1787053583623757</v>
      </c>
      <c r="P30">
        <f t="shared" si="3"/>
        <v>1.528094817948636</v>
      </c>
      <c r="Q30">
        <f t="shared" si="3"/>
        <v>1.0598117081061362</v>
      </c>
      <c r="R30">
        <f t="shared" si="3"/>
        <v>0.73136464358928199</v>
      </c>
      <c r="S30">
        <f t="shared" si="3"/>
        <v>0.50357720761981739</v>
      </c>
      <c r="V30" s="1">
        <v>25</v>
      </c>
      <c r="W30">
        <f t="shared" si="4"/>
        <v>2653</v>
      </c>
      <c r="X30">
        <f t="shared" si="4"/>
        <v>1823</v>
      </c>
      <c r="Y30">
        <f t="shared" si="4"/>
        <v>1253</v>
      </c>
      <c r="Z30">
        <f t="shared" si="4"/>
        <v>861</v>
      </c>
      <c r="AA30">
        <f t="shared" si="4"/>
        <v>592</v>
      </c>
      <c r="AB30">
        <f t="shared" si="4"/>
        <v>407</v>
      </c>
      <c r="AC30">
        <f t="shared" si="4"/>
        <v>280</v>
      </c>
      <c r="AD30">
        <f t="shared" si="4"/>
        <v>192</v>
      </c>
      <c r="AE30">
        <f t="shared" si="4"/>
        <v>132</v>
      </c>
      <c r="AF30">
        <f t="shared" si="4"/>
        <v>91</v>
      </c>
    </row>
    <row r="32" spans="1:32" x14ac:dyDescent="0.25">
      <c r="I32" t="s">
        <v>25</v>
      </c>
      <c r="J32">
        <v>2</v>
      </c>
      <c r="K32">
        <v>7</v>
      </c>
      <c r="L32">
        <v>12</v>
      </c>
      <c r="M32">
        <v>17</v>
      </c>
      <c r="N32">
        <v>22</v>
      </c>
      <c r="O32">
        <v>27</v>
      </c>
      <c r="P32">
        <v>32</v>
      </c>
      <c r="Q32">
        <v>37</v>
      </c>
      <c r="R32">
        <v>42</v>
      </c>
      <c r="S32">
        <v>47</v>
      </c>
      <c r="V32" s="1" t="s">
        <v>26</v>
      </c>
      <c r="W32">
        <f>ROUND((274*(J$34*$O$42)),0)</f>
        <v>1257</v>
      </c>
      <c r="X32">
        <f t="shared" ref="X32:AF32" si="5">ROUND((274*(K$34*$O$42)),0)</f>
        <v>14017</v>
      </c>
      <c r="Y32">
        <f t="shared" si="5"/>
        <v>26721</v>
      </c>
      <c r="Z32">
        <f t="shared" si="5"/>
        <v>34226</v>
      </c>
      <c r="AA32">
        <f t="shared" si="5"/>
        <v>37994</v>
      </c>
      <c r="AB32">
        <f t="shared" si="5"/>
        <v>39771</v>
      </c>
      <c r="AC32">
        <f t="shared" si="5"/>
        <v>40586</v>
      </c>
      <c r="AD32">
        <f t="shared" si="5"/>
        <v>40956</v>
      </c>
      <c r="AE32">
        <f t="shared" si="5"/>
        <v>41123</v>
      </c>
      <c r="AF32">
        <f t="shared" si="5"/>
        <v>41198</v>
      </c>
    </row>
    <row r="33" spans="8:41" x14ac:dyDescent="0.25">
      <c r="I33" t="s">
        <v>27</v>
      </c>
      <c r="J33">
        <f>($I$42*(1-(EXP(-$J$42*(J32-$K$42)))))</f>
        <v>19.110842440785923</v>
      </c>
      <c r="K33">
        <f t="shared" ref="K33:S33" si="6">($I$42*(1-(EXP(-$J$42*(K32-$K$42)))))</f>
        <v>45.316813130707096</v>
      </c>
      <c r="L33">
        <f t="shared" si="6"/>
        <v>57.091914794495644</v>
      </c>
      <c r="M33">
        <f t="shared" si="6"/>
        <v>62.382809027460731</v>
      </c>
      <c r="N33">
        <f t="shared" si="6"/>
        <v>64.760161052412712</v>
      </c>
      <c r="O33">
        <f t="shared" si="6"/>
        <v>65.82837417512637</v>
      </c>
      <c r="P33">
        <f t="shared" si="6"/>
        <v>66.308353271011711</v>
      </c>
      <c r="Q33">
        <f t="shared" si="6"/>
        <v>66.524021780963793</v>
      </c>
      <c r="R33">
        <f t="shared" si="6"/>
        <v>66.62092788913327</v>
      </c>
      <c r="S33">
        <f t="shared" si="6"/>
        <v>66.664470610333694</v>
      </c>
      <c r="V33" s="1" t="s">
        <v>28</v>
      </c>
      <c r="W33">
        <f>ROUND((726*(J$34*$O$42)),0)</f>
        <v>3331</v>
      </c>
      <c r="X33">
        <f t="shared" ref="X33:AF33" si="7">ROUND((726*(K$34*$O$42)),0)</f>
        <v>37141</v>
      </c>
      <c r="Y33">
        <f t="shared" si="7"/>
        <v>70800</v>
      </c>
      <c r="Z33">
        <f t="shared" si="7"/>
        <v>90686</v>
      </c>
      <c r="AA33">
        <f t="shared" si="7"/>
        <v>100671</v>
      </c>
      <c r="AB33">
        <f t="shared" si="7"/>
        <v>105378</v>
      </c>
      <c r="AC33">
        <f t="shared" si="7"/>
        <v>107538</v>
      </c>
      <c r="AD33">
        <f t="shared" si="7"/>
        <v>108518</v>
      </c>
      <c r="AE33">
        <f t="shared" si="7"/>
        <v>108960</v>
      </c>
      <c r="AF33">
        <f t="shared" si="7"/>
        <v>109159</v>
      </c>
    </row>
    <row r="34" spans="8:41" x14ac:dyDescent="0.25">
      <c r="I34" t="s">
        <v>29</v>
      </c>
      <c r="J34">
        <f>($L$42*(J33^$M$42))</f>
        <v>169.28969524073366</v>
      </c>
      <c r="K34">
        <f t="shared" ref="K34:S34" si="8">($L$42*(K33^$M$42))</f>
        <v>1887.766814768723</v>
      </c>
      <c r="L34">
        <f t="shared" si="8"/>
        <v>3598.5607216939638</v>
      </c>
      <c r="M34">
        <f t="shared" si="8"/>
        <v>4609.271526282645</v>
      </c>
      <c r="N34">
        <f t="shared" si="8"/>
        <v>5116.8062601181082</v>
      </c>
      <c r="O34">
        <f t="shared" si="8"/>
        <v>5356.0401251847725</v>
      </c>
      <c r="P34">
        <f t="shared" si="8"/>
        <v>5465.8291699449628</v>
      </c>
      <c r="Q34">
        <f t="shared" si="8"/>
        <v>5515.6270753363115</v>
      </c>
      <c r="R34">
        <f t="shared" si="8"/>
        <v>5538.0972007291193</v>
      </c>
      <c r="S34">
        <f t="shared" si="8"/>
        <v>5548.2127819214593</v>
      </c>
      <c r="V34" t="s">
        <v>30</v>
      </c>
    </row>
    <row r="35" spans="8:41" x14ac:dyDescent="0.25">
      <c r="H35">
        <v>100</v>
      </c>
      <c r="I35" t="s">
        <v>31</v>
      </c>
      <c r="J35">
        <f>($H$35*(EXP(-$N$42*J32)))</f>
        <v>86.070797642505781</v>
      </c>
      <c r="K35">
        <f t="shared" ref="K35:S35" si="9">($H$35*(EXP(-$N$42*K32)))</f>
        <v>59.155536436681508</v>
      </c>
      <c r="L35">
        <f t="shared" si="9"/>
        <v>40.656965974059915</v>
      </c>
      <c r="M35">
        <f t="shared" si="9"/>
        <v>27.943096822140735</v>
      </c>
      <c r="N35">
        <f t="shared" si="9"/>
        <v>19.204990862075412</v>
      </c>
      <c r="O35">
        <f t="shared" si="9"/>
        <v>13.199384318783022</v>
      </c>
      <c r="P35">
        <f t="shared" si="9"/>
        <v>9.071795328941251</v>
      </c>
      <c r="Q35">
        <f t="shared" si="9"/>
        <v>6.2349476689673429</v>
      </c>
      <c r="R35">
        <f t="shared" si="9"/>
        <v>4.2852126867040186</v>
      </c>
      <c r="S35">
        <f t="shared" si="9"/>
        <v>2.945180736910729</v>
      </c>
      <c r="W35">
        <f>SUM(W32:W33)</f>
        <v>4588</v>
      </c>
      <c r="X35">
        <f t="shared" ref="X35:AF35" si="10">SUM(X32:X33)</f>
        <v>51158</v>
      </c>
      <c r="Y35">
        <f t="shared" si="10"/>
        <v>97521</v>
      </c>
      <c r="Z35">
        <f t="shared" si="10"/>
        <v>124912</v>
      </c>
      <c r="AA35">
        <f t="shared" si="10"/>
        <v>138665</v>
      </c>
      <c r="AB35">
        <f t="shared" si="10"/>
        <v>145149</v>
      </c>
      <c r="AC35">
        <f t="shared" si="10"/>
        <v>148124</v>
      </c>
      <c r="AD35">
        <f t="shared" si="10"/>
        <v>149474</v>
      </c>
      <c r="AE35">
        <f t="shared" si="10"/>
        <v>150083</v>
      </c>
      <c r="AF35">
        <f t="shared" si="10"/>
        <v>150357</v>
      </c>
      <c r="AG35" s="8">
        <f>(X35-W35)/(5*364)</f>
        <v>25.587912087912088</v>
      </c>
      <c r="AH35" s="8">
        <f t="shared" ref="AH35:AO35" si="11">(Y35-X35)/(5*364)</f>
        <v>25.474175824175823</v>
      </c>
      <c r="AI35" s="8">
        <f t="shared" si="11"/>
        <v>15.05</v>
      </c>
      <c r="AJ35" s="8">
        <f t="shared" si="11"/>
        <v>7.5565934065934064</v>
      </c>
      <c r="AK35" s="8">
        <f t="shared" si="11"/>
        <v>3.5626373626373629</v>
      </c>
      <c r="AL35" s="8">
        <f t="shared" si="11"/>
        <v>1.6346153846153846</v>
      </c>
      <c r="AM35" s="8">
        <f t="shared" si="11"/>
        <v>0.74175824175824179</v>
      </c>
      <c r="AN35" s="8">
        <f t="shared" si="11"/>
        <v>0.33461538461538459</v>
      </c>
      <c r="AO35" s="8">
        <f t="shared" si="11"/>
        <v>0.15054945054945054</v>
      </c>
    </row>
    <row r="36" spans="8:41" x14ac:dyDescent="0.25">
      <c r="I36" t="s">
        <v>32</v>
      </c>
      <c r="J36">
        <f>(J34*J35)</f>
        <v>14570.89910202666</v>
      </c>
      <c r="K36">
        <f t="shared" ref="K36:S36" si="12">(K34*K35)</f>
        <v>111671.85859500938</v>
      </c>
      <c r="L36">
        <f t="shared" si="12"/>
        <v>146306.56081749997</v>
      </c>
      <c r="M36">
        <f t="shared" si="12"/>
        <v>128797.32053845235</v>
      </c>
      <c r="N36">
        <f t="shared" si="12"/>
        <v>98268.217468578528</v>
      </c>
      <c r="O36">
        <f t="shared" si="12"/>
        <v>70696.432039136533</v>
      </c>
      <c r="P36">
        <f t="shared" si="12"/>
        <v>49584.883532697546</v>
      </c>
      <c r="Q36">
        <f t="shared" si="12"/>
        <v>34389.646176261296</v>
      </c>
      <c r="R36">
        <f t="shared" si="12"/>
        <v>23731.924384764432</v>
      </c>
      <c r="S36">
        <f t="shared" si="12"/>
        <v>16340.489409596968</v>
      </c>
      <c r="T36" t="s">
        <v>33</v>
      </c>
      <c r="U36">
        <f>SUM(J36:S36)</f>
        <v>694358.23206402361</v>
      </c>
      <c r="W36" s="12">
        <f>SUM(W6:W30)*SUM(W32:W33)</f>
        <v>5971511400</v>
      </c>
    </row>
    <row r="37" spans="8:41" x14ac:dyDescent="0.25">
      <c r="I37" t="s">
        <v>34</v>
      </c>
      <c r="J37">
        <f>(J36/$U$36)</f>
        <v>2.0984699869854996E-2</v>
      </c>
      <c r="K37">
        <f t="shared" ref="K37:S37" si="13">(K36/$U$36)</f>
        <v>0.16082744243278826</v>
      </c>
      <c r="L37">
        <f t="shared" si="13"/>
        <v>0.21070760604737773</v>
      </c>
      <c r="M37">
        <f t="shared" si="13"/>
        <v>0.1854911695301634</v>
      </c>
      <c r="N37">
        <f t="shared" si="13"/>
        <v>0.14152380274439905</v>
      </c>
      <c r="O37">
        <f t="shared" si="13"/>
        <v>0.10181550210614906</v>
      </c>
      <c r="P37">
        <f t="shared" si="13"/>
        <v>7.1411097676920096E-2</v>
      </c>
      <c r="Q37">
        <f t="shared" si="13"/>
        <v>4.9527239093912524E-2</v>
      </c>
      <c r="R37">
        <f t="shared" si="13"/>
        <v>3.4178214196755166E-2</v>
      </c>
      <c r="S37">
        <f t="shared" si="13"/>
        <v>2.3533226301679804E-2</v>
      </c>
    </row>
    <row r="40" spans="8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</row>
    <row r="41" spans="8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W41">
        <v>1257</v>
      </c>
      <c r="X41">
        <v>14017</v>
      </c>
      <c r="Y41">
        <v>26721</v>
      </c>
      <c r="Z41">
        <v>34226</v>
      </c>
      <c r="AA41">
        <v>37994</v>
      </c>
      <c r="AB41">
        <v>39771</v>
      </c>
      <c r="AC41">
        <v>40586</v>
      </c>
      <c r="AD41">
        <v>40956</v>
      </c>
      <c r="AE41">
        <v>41123</v>
      </c>
      <c r="AF41">
        <v>41198</v>
      </c>
    </row>
    <row r="42" spans="8:41" x14ac:dyDescent="0.25">
      <c r="I42">
        <v>66.7</v>
      </c>
      <c r="J42">
        <v>0.16</v>
      </c>
      <c r="K42">
        <v>-0.11</v>
      </c>
      <c r="L42">
        <v>4.4670000000000001E-2</v>
      </c>
      <c r="M42">
        <v>2.7930000000000001</v>
      </c>
      <c r="N42">
        <v>7.4999999999999997E-2</v>
      </c>
      <c r="O42">
        <v>2.7099999999999999E-2</v>
      </c>
      <c r="W42">
        <v>3331</v>
      </c>
      <c r="X42">
        <v>37141</v>
      </c>
      <c r="Y42">
        <v>70800</v>
      </c>
      <c r="Z42">
        <v>90686</v>
      </c>
      <c r="AA42">
        <v>100671</v>
      </c>
      <c r="AB42">
        <v>105378</v>
      </c>
      <c r="AC42">
        <v>107538</v>
      </c>
      <c r="AD42">
        <v>108518</v>
      </c>
      <c r="AE42">
        <v>108960</v>
      </c>
      <c r="AF42">
        <v>109159</v>
      </c>
    </row>
    <row r="44" spans="8:41" x14ac:dyDescent="0.25">
      <c r="W44">
        <v>1.0971288646628738</v>
      </c>
      <c r="X44">
        <v>10.971288646628738</v>
      </c>
      <c r="Y44">
        <v>1.0971288646628738</v>
      </c>
      <c r="Z44">
        <v>5.9341804030973186</v>
      </c>
      <c r="AA44">
        <v>9.3215891383807357</v>
      </c>
      <c r="AB44">
        <v>11.085216209155677</v>
      </c>
      <c r="AC44">
        <v>11.926089217256836</v>
      </c>
      <c r="AD44">
        <v>12.313771444429543</v>
      </c>
      <c r="AE44">
        <v>12.489902745797227</v>
      </c>
      <c r="AF44">
        <v>12.569477194846353</v>
      </c>
      <c r="AG44">
        <v>12.605303486821517</v>
      </c>
      <c r="AH44">
        <v>12.621408146571952</v>
      </c>
    </row>
    <row r="45" spans="8:41" x14ac:dyDescent="0.25">
      <c r="W45">
        <v>5.9341804030973186</v>
      </c>
      <c r="X45">
        <v>59.341804030973186</v>
      </c>
      <c r="Y45">
        <v>10.971288646628738</v>
      </c>
      <c r="Z45">
        <v>59.341804030973186</v>
      </c>
      <c r="AA45">
        <v>93.21589138380736</v>
      </c>
      <c r="AB45">
        <v>110.85216209155676</v>
      </c>
      <c r="AC45">
        <v>119.26089217256836</v>
      </c>
      <c r="AD45">
        <v>123.13771444429543</v>
      </c>
      <c r="AE45">
        <v>124.89902745797227</v>
      </c>
      <c r="AF45">
        <v>125.69477194846353</v>
      </c>
      <c r="AG45">
        <v>126.05303486821518</v>
      </c>
      <c r="AH45">
        <v>126.21408146571952</v>
      </c>
    </row>
    <row r="46" spans="8:41" x14ac:dyDescent="0.25">
      <c r="W46">
        <v>9.3215891383807357</v>
      </c>
      <c r="X46">
        <v>93.21589138380736</v>
      </c>
      <c r="Y46" t="s">
        <v>164</v>
      </c>
    </row>
    <row r="47" spans="8:41" x14ac:dyDescent="0.25">
      <c r="W47">
        <v>11.085216209155677</v>
      </c>
      <c r="X47">
        <v>110.85216209155676</v>
      </c>
      <c r="Y47">
        <f>Y45*5</f>
        <v>54.856443233143686</v>
      </c>
      <c r="Z47">
        <f t="shared" ref="Z47:AH47" si="14">Z45*5</f>
        <v>296.70902015486593</v>
      </c>
      <c r="AA47">
        <f t="shared" si="14"/>
        <v>466.07945691903683</v>
      </c>
      <c r="AB47">
        <f t="shared" si="14"/>
        <v>554.2608104577838</v>
      </c>
      <c r="AC47">
        <f t="shared" si="14"/>
        <v>596.30446086284178</v>
      </c>
      <c r="AD47">
        <f t="shared" si="14"/>
        <v>615.6885722214771</v>
      </c>
      <c r="AE47">
        <f t="shared" si="14"/>
        <v>624.4951372898613</v>
      </c>
      <c r="AF47">
        <f t="shared" si="14"/>
        <v>628.47385974231759</v>
      </c>
      <c r="AG47">
        <f t="shared" si="14"/>
        <v>630.26517434107586</v>
      </c>
      <c r="AH47">
        <f t="shared" si="14"/>
        <v>631.07040732859764</v>
      </c>
    </row>
    <row r="48" spans="8:41" x14ac:dyDescent="0.25">
      <c r="W48">
        <v>11.926089217256836</v>
      </c>
      <c r="X48">
        <v>119.26089217256836</v>
      </c>
    </row>
    <row r="49" spans="23:24" x14ac:dyDescent="0.25">
      <c r="W49">
        <v>12.313771444429543</v>
      </c>
      <c r="X49">
        <v>123.13771444429543</v>
      </c>
    </row>
    <row r="50" spans="23:24" x14ac:dyDescent="0.25">
      <c r="W50">
        <v>12.489902745797227</v>
      </c>
      <c r="X50">
        <v>124.89902745797227</v>
      </c>
    </row>
    <row r="51" spans="23:24" x14ac:dyDescent="0.25">
      <c r="W51">
        <v>12.569477194846353</v>
      </c>
      <c r="X51">
        <v>125.69477194846353</v>
      </c>
    </row>
    <row r="52" spans="23:24" x14ac:dyDescent="0.25">
      <c r="W52">
        <v>12.605303486821517</v>
      </c>
      <c r="X52">
        <v>126.05303486821518</v>
      </c>
    </row>
    <row r="53" spans="23:24" x14ac:dyDescent="0.25">
      <c r="W53">
        <v>12.621408146571952</v>
      </c>
      <c r="X53">
        <v>126.21408146571952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50"/>
  <sheetViews>
    <sheetView zoomScale="75" zoomScaleNormal="75" workbookViewId="0">
      <selection activeCell="X44" sqref="X44:AG44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t="s">
        <v>63</v>
      </c>
      <c r="C1" t="s">
        <v>64</v>
      </c>
    </row>
    <row r="2" spans="1:32" x14ac:dyDescent="0.25">
      <c r="A2" t="s">
        <v>2</v>
      </c>
      <c r="B2">
        <v>9</v>
      </c>
    </row>
    <row r="3" spans="1:32" x14ac:dyDescent="0.25">
      <c r="A3" t="s">
        <v>3</v>
      </c>
      <c r="B3">
        <v>7000</v>
      </c>
    </row>
    <row r="4" spans="1:32" x14ac:dyDescent="0.25">
      <c r="C4" t="s">
        <v>4</v>
      </c>
      <c r="J4" t="s">
        <v>5</v>
      </c>
      <c r="W4" t="s">
        <v>6</v>
      </c>
    </row>
    <row r="5" spans="1:32" x14ac:dyDescent="0.25">
      <c r="A5" s="1" t="s">
        <v>7</v>
      </c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V5" s="1" t="s">
        <v>7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</row>
    <row r="6" spans="1:32" x14ac:dyDescent="0.25">
      <c r="A6" s="1">
        <v>1</v>
      </c>
      <c r="B6">
        <v>2.8571428571428571E-2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200</v>
      </c>
      <c r="J6">
        <f>($H6*J$37)</f>
        <v>1.6019379649796983</v>
      </c>
      <c r="K6">
        <f t="shared" ref="K6:S21" si="0">($H6*K$37)</f>
        <v>41.641710436729461</v>
      </c>
      <c r="L6">
        <f t="shared" si="0"/>
        <v>53.364859753663886</v>
      </c>
      <c r="M6">
        <f t="shared" si="0"/>
        <v>40.790232501739979</v>
      </c>
      <c r="N6">
        <f t="shared" si="0"/>
        <v>26.373809751255362</v>
      </c>
      <c r="O6">
        <f t="shared" si="0"/>
        <v>16.017173209266751</v>
      </c>
      <c r="P6">
        <f t="shared" si="0"/>
        <v>9.4905324082447375</v>
      </c>
      <c r="Q6">
        <f t="shared" si="0"/>
        <v>5.5679791084189043</v>
      </c>
      <c r="R6">
        <f t="shared" si="0"/>
        <v>3.2536169611871251</v>
      </c>
      <c r="S6">
        <f t="shared" si="0"/>
        <v>1.898147904514099</v>
      </c>
      <c r="V6" s="1">
        <v>1</v>
      </c>
      <c r="W6">
        <f>ROUND(((J6/J$34)*1000000),0)</f>
        <v>85455</v>
      </c>
      <c r="X6">
        <f t="shared" ref="X6:AF21" si="1">ROUND(((K6/K$34)*1000000),0)</f>
        <v>49799</v>
      </c>
      <c r="Y6">
        <f t="shared" si="1"/>
        <v>29020</v>
      </c>
      <c r="Z6">
        <f t="shared" si="1"/>
        <v>16911</v>
      </c>
      <c r="AA6">
        <f t="shared" si="1"/>
        <v>9855</v>
      </c>
      <c r="AB6">
        <f t="shared" si="1"/>
        <v>5743</v>
      </c>
      <c r="AC6">
        <f t="shared" si="1"/>
        <v>3347</v>
      </c>
      <c r="AD6">
        <f t="shared" si="1"/>
        <v>1950</v>
      </c>
      <c r="AE6">
        <f t="shared" si="1"/>
        <v>1137</v>
      </c>
      <c r="AF6">
        <f t="shared" si="1"/>
        <v>662</v>
      </c>
    </row>
    <row r="7" spans="1:32" x14ac:dyDescent="0.25">
      <c r="A7" s="1">
        <v>2</v>
      </c>
      <c r="B7">
        <v>2.8571428571428571E-2</v>
      </c>
      <c r="C7">
        <v>0.5</v>
      </c>
      <c r="D7">
        <v>0.5</v>
      </c>
      <c r="E7" s="2">
        <v>0</v>
      </c>
      <c r="F7" s="2">
        <v>0</v>
      </c>
      <c r="G7" s="2">
        <v>0</v>
      </c>
      <c r="H7">
        <f t="shared" ref="H7:H30" si="2">(B7*$B$3)</f>
        <v>200</v>
      </c>
      <c r="J7">
        <f t="shared" ref="J7:S30" si="3">($H7*J$37)</f>
        <v>1.6019379649796983</v>
      </c>
      <c r="K7">
        <f t="shared" si="0"/>
        <v>41.641710436729461</v>
      </c>
      <c r="L7">
        <f t="shared" si="0"/>
        <v>53.364859753663886</v>
      </c>
      <c r="M7">
        <f t="shared" si="0"/>
        <v>40.790232501739979</v>
      </c>
      <c r="N7">
        <f t="shared" si="0"/>
        <v>26.373809751255362</v>
      </c>
      <c r="O7">
        <f t="shared" si="0"/>
        <v>16.017173209266751</v>
      </c>
      <c r="P7">
        <f t="shared" si="0"/>
        <v>9.4905324082447375</v>
      </c>
      <c r="Q7">
        <f t="shared" si="0"/>
        <v>5.5679791084189043</v>
      </c>
      <c r="R7">
        <f t="shared" si="0"/>
        <v>3.2536169611871251</v>
      </c>
      <c r="S7">
        <f t="shared" si="0"/>
        <v>1.898147904514099</v>
      </c>
      <c r="V7" s="1">
        <v>2</v>
      </c>
      <c r="W7">
        <f t="shared" ref="W7:AF30" si="4">ROUND(((J7/J$34)*1000000),0)</f>
        <v>85455</v>
      </c>
      <c r="X7">
        <f t="shared" si="1"/>
        <v>49799</v>
      </c>
      <c r="Y7">
        <f t="shared" si="1"/>
        <v>29020</v>
      </c>
      <c r="Z7">
        <f t="shared" si="1"/>
        <v>16911</v>
      </c>
      <c r="AA7">
        <f t="shared" si="1"/>
        <v>9855</v>
      </c>
      <c r="AB7">
        <f t="shared" si="1"/>
        <v>5743</v>
      </c>
      <c r="AC7">
        <f t="shared" si="1"/>
        <v>3347</v>
      </c>
      <c r="AD7">
        <f t="shared" si="1"/>
        <v>1950</v>
      </c>
      <c r="AE7">
        <f t="shared" si="1"/>
        <v>1137</v>
      </c>
      <c r="AF7">
        <f t="shared" si="1"/>
        <v>662</v>
      </c>
    </row>
    <row r="8" spans="1:32" x14ac:dyDescent="0.25">
      <c r="A8" s="1">
        <v>3</v>
      </c>
      <c r="B8">
        <v>2.8571428571428571E-2</v>
      </c>
      <c r="C8">
        <v>0.3</v>
      </c>
      <c r="D8">
        <v>0.3</v>
      </c>
      <c r="E8">
        <v>0.4</v>
      </c>
      <c r="F8" s="2">
        <v>0</v>
      </c>
      <c r="G8" s="2">
        <v>0</v>
      </c>
      <c r="H8">
        <f t="shared" si="2"/>
        <v>200</v>
      </c>
      <c r="J8">
        <f t="shared" si="3"/>
        <v>1.6019379649796983</v>
      </c>
      <c r="K8">
        <f t="shared" si="0"/>
        <v>41.641710436729461</v>
      </c>
      <c r="L8">
        <f t="shared" si="0"/>
        <v>53.364859753663886</v>
      </c>
      <c r="M8">
        <f t="shared" si="0"/>
        <v>40.790232501739979</v>
      </c>
      <c r="N8">
        <f t="shared" si="0"/>
        <v>26.373809751255362</v>
      </c>
      <c r="O8">
        <f t="shared" si="0"/>
        <v>16.017173209266751</v>
      </c>
      <c r="P8">
        <f t="shared" si="0"/>
        <v>9.4905324082447375</v>
      </c>
      <c r="Q8">
        <f t="shared" si="0"/>
        <v>5.5679791084189043</v>
      </c>
      <c r="R8">
        <f t="shared" si="0"/>
        <v>3.2536169611871251</v>
      </c>
      <c r="S8">
        <f t="shared" si="0"/>
        <v>1.898147904514099</v>
      </c>
      <c r="V8" s="1">
        <v>3</v>
      </c>
      <c r="W8">
        <f t="shared" si="4"/>
        <v>85455</v>
      </c>
      <c r="X8">
        <f t="shared" si="1"/>
        <v>49799</v>
      </c>
      <c r="Y8">
        <f t="shared" si="1"/>
        <v>29020</v>
      </c>
      <c r="Z8">
        <f t="shared" si="1"/>
        <v>16911</v>
      </c>
      <c r="AA8">
        <f t="shared" si="1"/>
        <v>9855</v>
      </c>
      <c r="AB8">
        <f t="shared" si="1"/>
        <v>5743</v>
      </c>
      <c r="AC8">
        <f t="shared" si="1"/>
        <v>3347</v>
      </c>
      <c r="AD8">
        <f t="shared" si="1"/>
        <v>1950</v>
      </c>
      <c r="AE8">
        <f t="shared" si="1"/>
        <v>1137</v>
      </c>
      <c r="AF8">
        <f t="shared" si="1"/>
        <v>662</v>
      </c>
    </row>
    <row r="9" spans="1:32" x14ac:dyDescent="0.25">
      <c r="A9" s="1">
        <v>4</v>
      </c>
      <c r="B9">
        <v>2.8571428571428571E-2</v>
      </c>
      <c r="C9">
        <v>0.3</v>
      </c>
      <c r="D9">
        <v>0.3</v>
      </c>
      <c r="E9">
        <v>0.3</v>
      </c>
      <c r="F9">
        <v>0.1</v>
      </c>
      <c r="G9" s="2">
        <v>0</v>
      </c>
      <c r="H9">
        <f t="shared" si="2"/>
        <v>200</v>
      </c>
      <c r="J9">
        <f t="shared" si="3"/>
        <v>1.6019379649796983</v>
      </c>
      <c r="K9">
        <f t="shared" si="0"/>
        <v>41.641710436729461</v>
      </c>
      <c r="L9">
        <f t="shared" si="0"/>
        <v>53.364859753663886</v>
      </c>
      <c r="M9">
        <f t="shared" si="0"/>
        <v>40.790232501739979</v>
      </c>
      <c r="N9">
        <f t="shared" si="0"/>
        <v>26.373809751255362</v>
      </c>
      <c r="O9">
        <f t="shared" si="0"/>
        <v>16.017173209266751</v>
      </c>
      <c r="P9">
        <f t="shared" si="0"/>
        <v>9.4905324082447375</v>
      </c>
      <c r="Q9">
        <f t="shared" si="0"/>
        <v>5.5679791084189043</v>
      </c>
      <c r="R9">
        <f t="shared" si="0"/>
        <v>3.2536169611871251</v>
      </c>
      <c r="S9">
        <f t="shared" si="0"/>
        <v>1.898147904514099</v>
      </c>
      <c r="V9" s="1">
        <v>4</v>
      </c>
      <c r="W9">
        <f t="shared" si="4"/>
        <v>85455</v>
      </c>
      <c r="X9">
        <f t="shared" si="1"/>
        <v>49799</v>
      </c>
      <c r="Y9">
        <f t="shared" si="1"/>
        <v>29020</v>
      </c>
      <c r="Z9">
        <f t="shared" si="1"/>
        <v>16911</v>
      </c>
      <c r="AA9">
        <f t="shared" si="1"/>
        <v>9855</v>
      </c>
      <c r="AB9">
        <f t="shared" si="1"/>
        <v>5743</v>
      </c>
      <c r="AC9">
        <f t="shared" si="1"/>
        <v>3347</v>
      </c>
      <c r="AD9">
        <f t="shared" si="1"/>
        <v>1950</v>
      </c>
      <c r="AE9">
        <f t="shared" si="1"/>
        <v>1137</v>
      </c>
      <c r="AF9">
        <f t="shared" si="1"/>
        <v>662</v>
      </c>
    </row>
    <row r="10" spans="1:32" x14ac:dyDescent="0.25">
      <c r="A10" s="1">
        <v>5</v>
      </c>
      <c r="B10">
        <v>2.8571428571428571E-2</v>
      </c>
      <c r="C10">
        <v>0.3</v>
      </c>
      <c r="D10">
        <v>0.3</v>
      </c>
      <c r="E10">
        <v>0.2</v>
      </c>
      <c r="F10">
        <v>0.2</v>
      </c>
      <c r="G10" s="2">
        <v>0</v>
      </c>
      <c r="H10">
        <f t="shared" si="2"/>
        <v>200</v>
      </c>
      <c r="J10">
        <f t="shared" si="3"/>
        <v>1.6019379649796983</v>
      </c>
      <c r="K10">
        <f t="shared" si="0"/>
        <v>41.641710436729461</v>
      </c>
      <c r="L10">
        <f t="shared" si="0"/>
        <v>53.364859753663886</v>
      </c>
      <c r="M10">
        <f t="shared" si="0"/>
        <v>40.790232501739979</v>
      </c>
      <c r="N10">
        <f t="shared" si="0"/>
        <v>26.373809751255362</v>
      </c>
      <c r="O10">
        <f t="shared" si="0"/>
        <v>16.017173209266751</v>
      </c>
      <c r="P10">
        <f t="shared" si="0"/>
        <v>9.4905324082447375</v>
      </c>
      <c r="Q10">
        <f t="shared" si="0"/>
        <v>5.5679791084189043</v>
      </c>
      <c r="R10">
        <f t="shared" si="0"/>
        <v>3.2536169611871251</v>
      </c>
      <c r="S10">
        <f t="shared" si="0"/>
        <v>1.898147904514099</v>
      </c>
      <c r="V10" s="1">
        <v>5</v>
      </c>
      <c r="W10">
        <f t="shared" si="4"/>
        <v>85455</v>
      </c>
      <c r="X10">
        <f t="shared" si="1"/>
        <v>49799</v>
      </c>
      <c r="Y10">
        <f t="shared" si="1"/>
        <v>29020</v>
      </c>
      <c r="Z10">
        <f t="shared" si="1"/>
        <v>16911</v>
      </c>
      <c r="AA10">
        <f t="shared" si="1"/>
        <v>9855</v>
      </c>
      <c r="AB10">
        <f t="shared" si="1"/>
        <v>5743</v>
      </c>
      <c r="AC10">
        <f t="shared" si="1"/>
        <v>3347</v>
      </c>
      <c r="AD10">
        <f t="shared" si="1"/>
        <v>1950</v>
      </c>
      <c r="AE10">
        <f t="shared" si="1"/>
        <v>1137</v>
      </c>
      <c r="AF10">
        <f t="shared" si="1"/>
        <v>662</v>
      </c>
    </row>
    <row r="11" spans="1:32" x14ac:dyDescent="0.25">
      <c r="A11" s="1">
        <v>6</v>
      </c>
      <c r="B11">
        <v>2.8571428571428571E-2</v>
      </c>
      <c r="C11">
        <v>0.4</v>
      </c>
      <c r="D11">
        <v>0.3</v>
      </c>
      <c r="E11">
        <v>0.3</v>
      </c>
      <c r="F11" s="2">
        <v>0</v>
      </c>
      <c r="G11" s="2">
        <v>0</v>
      </c>
      <c r="H11">
        <f t="shared" si="2"/>
        <v>200</v>
      </c>
      <c r="J11">
        <f t="shared" si="3"/>
        <v>1.6019379649796983</v>
      </c>
      <c r="K11">
        <f t="shared" si="0"/>
        <v>41.641710436729461</v>
      </c>
      <c r="L11">
        <f t="shared" si="0"/>
        <v>53.364859753663886</v>
      </c>
      <c r="M11">
        <f t="shared" si="0"/>
        <v>40.790232501739979</v>
      </c>
      <c r="N11">
        <f t="shared" si="0"/>
        <v>26.373809751255362</v>
      </c>
      <c r="O11">
        <f t="shared" si="0"/>
        <v>16.017173209266751</v>
      </c>
      <c r="P11">
        <f t="shared" si="0"/>
        <v>9.4905324082447375</v>
      </c>
      <c r="Q11">
        <f t="shared" si="0"/>
        <v>5.5679791084189043</v>
      </c>
      <c r="R11">
        <f t="shared" si="0"/>
        <v>3.2536169611871251</v>
      </c>
      <c r="S11">
        <f t="shared" si="0"/>
        <v>1.898147904514099</v>
      </c>
      <c r="V11" s="1">
        <v>6</v>
      </c>
      <c r="W11">
        <f t="shared" si="4"/>
        <v>85455</v>
      </c>
      <c r="X11">
        <f t="shared" si="1"/>
        <v>49799</v>
      </c>
      <c r="Y11">
        <f t="shared" si="1"/>
        <v>29020</v>
      </c>
      <c r="Z11">
        <f t="shared" si="1"/>
        <v>16911</v>
      </c>
      <c r="AA11">
        <f t="shared" si="1"/>
        <v>9855</v>
      </c>
      <c r="AB11">
        <f t="shared" si="1"/>
        <v>5743</v>
      </c>
      <c r="AC11">
        <f t="shared" si="1"/>
        <v>3347</v>
      </c>
      <c r="AD11">
        <f t="shared" si="1"/>
        <v>1950</v>
      </c>
      <c r="AE11">
        <f t="shared" si="1"/>
        <v>1137</v>
      </c>
      <c r="AF11">
        <f t="shared" si="1"/>
        <v>662</v>
      </c>
    </row>
    <row r="12" spans="1:32" x14ac:dyDescent="0.25">
      <c r="A12" s="1">
        <v>7</v>
      </c>
      <c r="B12">
        <v>2.8571428571428571E-2</v>
      </c>
      <c r="C12">
        <v>0.3</v>
      </c>
      <c r="D12">
        <v>0.3</v>
      </c>
      <c r="E12">
        <v>0.3</v>
      </c>
      <c r="F12">
        <v>0.1</v>
      </c>
      <c r="G12" s="2">
        <v>0</v>
      </c>
      <c r="H12">
        <f t="shared" si="2"/>
        <v>200</v>
      </c>
      <c r="J12">
        <f t="shared" si="3"/>
        <v>1.6019379649796983</v>
      </c>
      <c r="K12">
        <f t="shared" si="0"/>
        <v>41.641710436729461</v>
      </c>
      <c r="L12">
        <f t="shared" si="0"/>
        <v>53.364859753663886</v>
      </c>
      <c r="M12">
        <f t="shared" si="0"/>
        <v>40.790232501739979</v>
      </c>
      <c r="N12">
        <f t="shared" si="0"/>
        <v>26.373809751255362</v>
      </c>
      <c r="O12">
        <f t="shared" si="0"/>
        <v>16.017173209266751</v>
      </c>
      <c r="P12">
        <f t="shared" si="0"/>
        <v>9.4905324082447375</v>
      </c>
      <c r="Q12">
        <f t="shared" si="0"/>
        <v>5.5679791084189043</v>
      </c>
      <c r="R12">
        <f t="shared" si="0"/>
        <v>3.2536169611871251</v>
      </c>
      <c r="S12">
        <f t="shared" si="0"/>
        <v>1.898147904514099</v>
      </c>
      <c r="V12" s="1">
        <v>7</v>
      </c>
      <c r="W12">
        <f t="shared" si="4"/>
        <v>85455</v>
      </c>
      <c r="X12">
        <f t="shared" si="1"/>
        <v>49799</v>
      </c>
      <c r="Y12">
        <f t="shared" si="1"/>
        <v>29020</v>
      </c>
      <c r="Z12">
        <f t="shared" si="1"/>
        <v>16911</v>
      </c>
      <c r="AA12">
        <f t="shared" si="1"/>
        <v>9855</v>
      </c>
      <c r="AB12">
        <f t="shared" si="1"/>
        <v>5743</v>
      </c>
      <c r="AC12">
        <f t="shared" si="1"/>
        <v>3347</v>
      </c>
      <c r="AD12">
        <f t="shared" si="1"/>
        <v>1950</v>
      </c>
      <c r="AE12">
        <f t="shared" si="1"/>
        <v>1137</v>
      </c>
      <c r="AF12">
        <f t="shared" si="1"/>
        <v>662</v>
      </c>
    </row>
    <row r="13" spans="1:32" x14ac:dyDescent="0.25">
      <c r="A13" s="1">
        <v>8</v>
      </c>
      <c r="B13">
        <v>5.7142857142857141E-2</v>
      </c>
      <c r="C13">
        <v>0.5</v>
      </c>
      <c r="D13">
        <v>0.5</v>
      </c>
      <c r="E13" s="2">
        <v>0</v>
      </c>
      <c r="F13" s="2">
        <v>0</v>
      </c>
      <c r="G13" s="2">
        <v>0</v>
      </c>
      <c r="H13">
        <f t="shared" si="2"/>
        <v>400</v>
      </c>
      <c r="J13">
        <f t="shared" si="3"/>
        <v>3.2038759299593966</v>
      </c>
      <c r="K13">
        <f t="shared" si="0"/>
        <v>83.283420873458923</v>
      </c>
      <c r="L13">
        <f t="shared" si="0"/>
        <v>106.72971950732777</v>
      </c>
      <c r="M13">
        <f t="shared" si="0"/>
        <v>81.580465003479958</v>
      </c>
      <c r="N13">
        <f t="shared" si="0"/>
        <v>52.747619502510723</v>
      </c>
      <c r="O13">
        <f t="shared" si="0"/>
        <v>32.034346418533502</v>
      </c>
      <c r="P13">
        <f t="shared" si="0"/>
        <v>18.981064816489475</v>
      </c>
      <c r="Q13">
        <f t="shared" si="0"/>
        <v>11.135958216837809</v>
      </c>
      <c r="R13">
        <f t="shared" si="0"/>
        <v>6.5072339223742501</v>
      </c>
      <c r="S13">
        <f t="shared" si="0"/>
        <v>3.796295809028198</v>
      </c>
      <c r="V13" s="1">
        <v>8</v>
      </c>
      <c r="W13">
        <f t="shared" si="4"/>
        <v>170910</v>
      </c>
      <c r="X13">
        <f t="shared" si="1"/>
        <v>99597</v>
      </c>
      <c r="Y13">
        <f t="shared" si="1"/>
        <v>58040</v>
      </c>
      <c r="Z13">
        <f t="shared" si="1"/>
        <v>33823</v>
      </c>
      <c r="AA13">
        <f t="shared" si="1"/>
        <v>19710</v>
      </c>
      <c r="AB13">
        <f t="shared" si="1"/>
        <v>11486</v>
      </c>
      <c r="AC13">
        <f t="shared" si="1"/>
        <v>6693</v>
      </c>
      <c r="AD13">
        <f t="shared" si="1"/>
        <v>3901</v>
      </c>
      <c r="AE13">
        <f t="shared" si="1"/>
        <v>2273</v>
      </c>
      <c r="AF13">
        <f t="shared" si="1"/>
        <v>1325</v>
      </c>
    </row>
    <row r="14" spans="1:32" x14ac:dyDescent="0.25">
      <c r="A14" s="1">
        <v>9</v>
      </c>
      <c r="B14">
        <v>5.7142857142857141E-2</v>
      </c>
      <c r="C14">
        <v>0.5</v>
      </c>
      <c r="D14">
        <v>0.5</v>
      </c>
      <c r="E14" s="2">
        <v>0</v>
      </c>
      <c r="F14" s="2">
        <v>0</v>
      </c>
      <c r="G14" s="2">
        <v>0</v>
      </c>
      <c r="H14">
        <f t="shared" si="2"/>
        <v>400</v>
      </c>
      <c r="J14">
        <f t="shared" si="3"/>
        <v>3.2038759299593966</v>
      </c>
      <c r="K14">
        <f t="shared" si="0"/>
        <v>83.283420873458923</v>
      </c>
      <c r="L14">
        <f t="shared" si="0"/>
        <v>106.72971950732777</v>
      </c>
      <c r="M14">
        <f t="shared" si="0"/>
        <v>81.580465003479958</v>
      </c>
      <c r="N14">
        <f t="shared" si="0"/>
        <v>52.747619502510723</v>
      </c>
      <c r="O14">
        <f t="shared" si="0"/>
        <v>32.034346418533502</v>
      </c>
      <c r="P14">
        <f t="shared" si="0"/>
        <v>18.981064816489475</v>
      </c>
      <c r="Q14">
        <f t="shared" si="0"/>
        <v>11.135958216837809</v>
      </c>
      <c r="R14">
        <f t="shared" si="0"/>
        <v>6.5072339223742501</v>
      </c>
      <c r="S14">
        <f t="shared" si="0"/>
        <v>3.796295809028198</v>
      </c>
      <c r="V14" s="1">
        <v>9</v>
      </c>
      <c r="W14">
        <f t="shared" si="4"/>
        <v>170910</v>
      </c>
      <c r="X14">
        <f t="shared" si="1"/>
        <v>99597</v>
      </c>
      <c r="Y14">
        <f t="shared" si="1"/>
        <v>58040</v>
      </c>
      <c r="Z14">
        <f t="shared" si="1"/>
        <v>33823</v>
      </c>
      <c r="AA14">
        <f t="shared" si="1"/>
        <v>19710</v>
      </c>
      <c r="AB14">
        <f t="shared" si="1"/>
        <v>11486</v>
      </c>
      <c r="AC14">
        <f t="shared" si="1"/>
        <v>6693</v>
      </c>
      <c r="AD14">
        <f t="shared" si="1"/>
        <v>3901</v>
      </c>
      <c r="AE14">
        <f t="shared" si="1"/>
        <v>2273</v>
      </c>
      <c r="AF14">
        <f t="shared" si="1"/>
        <v>1325</v>
      </c>
    </row>
    <row r="15" spans="1:32" x14ac:dyDescent="0.25">
      <c r="A15" s="1">
        <v>10</v>
      </c>
      <c r="B15">
        <v>5.7142857142857141E-2</v>
      </c>
      <c r="C15">
        <v>0.3</v>
      </c>
      <c r="D15">
        <v>0.4</v>
      </c>
      <c r="E15">
        <v>0.3</v>
      </c>
      <c r="F15" s="2">
        <v>0</v>
      </c>
      <c r="G15" s="2">
        <v>0</v>
      </c>
      <c r="H15">
        <f t="shared" si="2"/>
        <v>400</v>
      </c>
      <c r="J15">
        <f t="shared" si="3"/>
        <v>3.2038759299593966</v>
      </c>
      <c r="K15">
        <f t="shared" si="0"/>
        <v>83.283420873458923</v>
      </c>
      <c r="L15">
        <f t="shared" si="0"/>
        <v>106.72971950732777</v>
      </c>
      <c r="M15">
        <f t="shared" si="0"/>
        <v>81.580465003479958</v>
      </c>
      <c r="N15">
        <f t="shared" si="0"/>
        <v>52.747619502510723</v>
      </c>
      <c r="O15">
        <f t="shared" si="0"/>
        <v>32.034346418533502</v>
      </c>
      <c r="P15">
        <f t="shared" si="0"/>
        <v>18.981064816489475</v>
      </c>
      <c r="Q15">
        <f t="shared" si="0"/>
        <v>11.135958216837809</v>
      </c>
      <c r="R15">
        <f t="shared" si="0"/>
        <v>6.5072339223742501</v>
      </c>
      <c r="S15">
        <f t="shared" si="0"/>
        <v>3.796295809028198</v>
      </c>
      <c r="V15" s="1">
        <v>10</v>
      </c>
      <c r="W15">
        <f t="shared" si="4"/>
        <v>170910</v>
      </c>
      <c r="X15">
        <f t="shared" si="1"/>
        <v>99597</v>
      </c>
      <c r="Y15">
        <f t="shared" si="1"/>
        <v>58040</v>
      </c>
      <c r="Z15">
        <f t="shared" si="1"/>
        <v>33823</v>
      </c>
      <c r="AA15">
        <f t="shared" si="1"/>
        <v>19710</v>
      </c>
      <c r="AB15">
        <f t="shared" si="1"/>
        <v>11486</v>
      </c>
      <c r="AC15">
        <f t="shared" si="1"/>
        <v>6693</v>
      </c>
      <c r="AD15">
        <f t="shared" si="1"/>
        <v>3901</v>
      </c>
      <c r="AE15">
        <f t="shared" si="1"/>
        <v>2273</v>
      </c>
      <c r="AF15">
        <f t="shared" si="1"/>
        <v>1325</v>
      </c>
    </row>
    <row r="16" spans="1:32" x14ac:dyDescent="0.25">
      <c r="A16" s="1">
        <v>11</v>
      </c>
      <c r="B16">
        <v>5.7142857142857141E-2</v>
      </c>
      <c r="C16">
        <v>0.3</v>
      </c>
      <c r="D16">
        <v>0.4</v>
      </c>
      <c r="E16">
        <v>0.3</v>
      </c>
      <c r="F16" s="2">
        <v>0</v>
      </c>
      <c r="G16" s="2">
        <v>0</v>
      </c>
      <c r="H16">
        <f t="shared" si="2"/>
        <v>400</v>
      </c>
      <c r="J16">
        <f t="shared" si="3"/>
        <v>3.2038759299593966</v>
      </c>
      <c r="K16">
        <f t="shared" si="0"/>
        <v>83.283420873458923</v>
      </c>
      <c r="L16">
        <f t="shared" si="0"/>
        <v>106.72971950732777</v>
      </c>
      <c r="M16">
        <f t="shared" si="0"/>
        <v>81.580465003479958</v>
      </c>
      <c r="N16">
        <f t="shared" si="0"/>
        <v>52.747619502510723</v>
      </c>
      <c r="O16">
        <f t="shared" si="0"/>
        <v>32.034346418533502</v>
      </c>
      <c r="P16">
        <f t="shared" si="0"/>
        <v>18.981064816489475</v>
      </c>
      <c r="Q16">
        <f t="shared" si="0"/>
        <v>11.135958216837809</v>
      </c>
      <c r="R16">
        <f t="shared" si="0"/>
        <v>6.5072339223742501</v>
      </c>
      <c r="S16">
        <f t="shared" si="0"/>
        <v>3.796295809028198</v>
      </c>
      <c r="V16" s="1">
        <v>11</v>
      </c>
      <c r="W16">
        <f t="shared" si="4"/>
        <v>170910</v>
      </c>
      <c r="X16">
        <f t="shared" si="1"/>
        <v>99597</v>
      </c>
      <c r="Y16">
        <f t="shared" si="1"/>
        <v>58040</v>
      </c>
      <c r="Z16">
        <f t="shared" si="1"/>
        <v>33823</v>
      </c>
      <c r="AA16">
        <f t="shared" si="1"/>
        <v>19710</v>
      </c>
      <c r="AB16">
        <f t="shared" si="1"/>
        <v>11486</v>
      </c>
      <c r="AC16">
        <f t="shared" si="1"/>
        <v>6693</v>
      </c>
      <c r="AD16">
        <f t="shared" si="1"/>
        <v>3901</v>
      </c>
      <c r="AE16">
        <f t="shared" si="1"/>
        <v>2273</v>
      </c>
      <c r="AF16">
        <f t="shared" si="1"/>
        <v>1325</v>
      </c>
    </row>
    <row r="17" spans="1:32" x14ac:dyDescent="0.25">
      <c r="A17" s="1">
        <v>12</v>
      </c>
      <c r="B17">
        <v>5.7142857142857141E-2</v>
      </c>
      <c r="C17">
        <v>0.3</v>
      </c>
      <c r="D17">
        <v>0.4</v>
      </c>
      <c r="E17">
        <v>0.3</v>
      </c>
      <c r="F17" s="2">
        <v>0</v>
      </c>
      <c r="G17" s="2">
        <v>0</v>
      </c>
      <c r="H17">
        <f t="shared" si="2"/>
        <v>400</v>
      </c>
      <c r="J17">
        <f t="shared" si="3"/>
        <v>3.2038759299593966</v>
      </c>
      <c r="K17">
        <f t="shared" si="0"/>
        <v>83.283420873458923</v>
      </c>
      <c r="L17">
        <f t="shared" si="0"/>
        <v>106.72971950732777</v>
      </c>
      <c r="M17">
        <f t="shared" si="0"/>
        <v>81.580465003479958</v>
      </c>
      <c r="N17">
        <f t="shared" si="0"/>
        <v>52.747619502510723</v>
      </c>
      <c r="O17">
        <f t="shared" si="0"/>
        <v>32.034346418533502</v>
      </c>
      <c r="P17">
        <f t="shared" si="0"/>
        <v>18.981064816489475</v>
      </c>
      <c r="Q17">
        <f t="shared" si="0"/>
        <v>11.135958216837809</v>
      </c>
      <c r="R17">
        <f t="shared" si="0"/>
        <v>6.5072339223742501</v>
      </c>
      <c r="S17">
        <f t="shared" si="0"/>
        <v>3.796295809028198</v>
      </c>
      <c r="V17" s="1">
        <v>12</v>
      </c>
      <c r="W17">
        <f t="shared" si="4"/>
        <v>170910</v>
      </c>
      <c r="X17">
        <f t="shared" si="1"/>
        <v>99597</v>
      </c>
      <c r="Y17">
        <f t="shared" si="1"/>
        <v>58040</v>
      </c>
      <c r="Z17">
        <f t="shared" si="1"/>
        <v>33823</v>
      </c>
      <c r="AA17">
        <f t="shared" si="1"/>
        <v>19710</v>
      </c>
      <c r="AB17">
        <f t="shared" si="1"/>
        <v>11486</v>
      </c>
      <c r="AC17">
        <f t="shared" si="1"/>
        <v>6693</v>
      </c>
      <c r="AD17">
        <f t="shared" si="1"/>
        <v>3901</v>
      </c>
      <c r="AE17">
        <f t="shared" si="1"/>
        <v>2273</v>
      </c>
      <c r="AF17">
        <f t="shared" si="1"/>
        <v>1325</v>
      </c>
    </row>
    <row r="18" spans="1:32" x14ac:dyDescent="0.25">
      <c r="A18" s="1">
        <v>13</v>
      </c>
      <c r="B18">
        <v>5.7142857142857141E-2</v>
      </c>
      <c r="C18">
        <v>1</v>
      </c>
      <c r="D18" s="2">
        <v>0</v>
      </c>
      <c r="E18" s="2">
        <v>0</v>
      </c>
      <c r="F18" s="2">
        <v>0</v>
      </c>
      <c r="G18" s="2">
        <v>0</v>
      </c>
      <c r="H18">
        <f t="shared" si="2"/>
        <v>400</v>
      </c>
      <c r="J18">
        <f t="shared" si="3"/>
        <v>3.2038759299593966</v>
      </c>
      <c r="K18">
        <f t="shared" si="0"/>
        <v>83.283420873458923</v>
      </c>
      <c r="L18">
        <f t="shared" si="0"/>
        <v>106.72971950732777</v>
      </c>
      <c r="M18">
        <f t="shared" si="0"/>
        <v>81.580465003479958</v>
      </c>
      <c r="N18">
        <f t="shared" si="0"/>
        <v>52.747619502510723</v>
      </c>
      <c r="O18">
        <f t="shared" si="0"/>
        <v>32.034346418533502</v>
      </c>
      <c r="P18">
        <f t="shared" si="0"/>
        <v>18.981064816489475</v>
      </c>
      <c r="Q18">
        <f t="shared" si="0"/>
        <v>11.135958216837809</v>
      </c>
      <c r="R18">
        <f t="shared" si="0"/>
        <v>6.5072339223742501</v>
      </c>
      <c r="S18">
        <f t="shared" si="0"/>
        <v>3.796295809028198</v>
      </c>
      <c r="V18" s="1">
        <v>13</v>
      </c>
      <c r="W18">
        <f t="shared" si="4"/>
        <v>170910</v>
      </c>
      <c r="X18">
        <f t="shared" si="1"/>
        <v>99597</v>
      </c>
      <c r="Y18">
        <f t="shared" si="1"/>
        <v>58040</v>
      </c>
      <c r="Z18">
        <f t="shared" si="1"/>
        <v>33823</v>
      </c>
      <c r="AA18">
        <f t="shared" si="1"/>
        <v>19710</v>
      </c>
      <c r="AB18">
        <f t="shared" si="1"/>
        <v>11486</v>
      </c>
      <c r="AC18">
        <f t="shared" si="1"/>
        <v>6693</v>
      </c>
      <c r="AD18">
        <f t="shared" si="1"/>
        <v>3901</v>
      </c>
      <c r="AE18">
        <f t="shared" si="1"/>
        <v>2273</v>
      </c>
      <c r="AF18">
        <f t="shared" si="1"/>
        <v>1325</v>
      </c>
    </row>
    <row r="19" spans="1:32" x14ac:dyDescent="0.25">
      <c r="A19" s="1">
        <v>14</v>
      </c>
      <c r="B19">
        <v>2.8571428571428571E-2</v>
      </c>
      <c r="C19">
        <v>0.5</v>
      </c>
      <c r="D19">
        <v>0.5</v>
      </c>
      <c r="E19" s="2">
        <v>0</v>
      </c>
      <c r="F19" s="2">
        <v>0</v>
      </c>
      <c r="G19" s="2">
        <v>0</v>
      </c>
      <c r="H19">
        <f t="shared" si="2"/>
        <v>200</v>
      </c>
      <c r="J19">
        <f t="shared" si="3"/>
        <v>1.6019379649796983</v>
      </c>
      <c r="K19">
        <f t="shared" si="0"/>
        <v>41.641710436729461</v>
      </c>
      <c r="L19">
        <f t="shared" si="0"/>
        <v>53.364859753663886</v>
      </c>
      <c r="M19">
        <f t="shared" si="0"/>
        <v>40.790232501739979</v>
      </c>
      <c r="N19">
        <f t="shared" si="0"/>
        <v>26.373809751255362</v>
      </c>
      <c r="O19">
        <f t="shared" si="0"/>
        <v>16.017173209266751</v>
      </c>
      <c r="P19">
        <f t="shared" si="0"/>
        <v>9.4905324082447375</v>
      </c>
      <c r="Q19">
        <f t="shared" si="0"/>
        <v>5.5679791084189043</v>
      </c>
      <c r="R19">
        <f t="shared" si="0"/>
        <v>3.2536169611871251</v>
      </c>
      <c r="S19">
        <f t="shared" si="0"/>
        <v>1.898147904514099</v>
      </c>
      <c r="V19" s="1">
        <v>14</v>
      </c>
      <c r="W19">
        <f t="shared" si="4"/>
        <v>85455</v>
      </c>
      <c r="X19">
        <f t="shared" si="1"/>
        <v>49799</v>
      </c>
      <c r="Y19">
        <f t="shared" si="1"/>
        <v>29020</v>
      </c>
      <c r="Z19">
        <f t="shared" si="1"/>
        <v>16911</v>
      </c>
      <c r="AA19">
        <f t="shared" si="1"/>
        <v>9855</v>
      </c>
      <c r="AB19">
        <f t="shared" si="1"/>
        <v>5743</v>
      </c>
      <c r="AC19">
        <f t="shared" si="1"/>
        <v>3347</v>
      </c>
      <c r="AD19">
        <f t="shared" si="1"/>
        <v>1950</v>
      </c>
      <c r="AE19">
        <f t="shared" si="1"/>
        <v>1137</v>
      </c>
      <c r="AF19">
        <f t="shared" si="1"/>
        <v>662</v>
      </c>
    </row>
    <row r="20" spans="1:32" x14ac:dyDescent="0.25">
      <c r="A20" s="1">
        <v>15</v>
      </c>
      <c r="B20">
        <v>2.8571428571428571E-2</v>
      </c>
      <c r="C20">
        <v>1</v>
      </c>
      <c r="D20" s="2">
        <v>0</v>
      </c>
      <c r="E20" s="2">
        <v>0</v>
      </c>
      <c r="F20" s="2">
        <v>0</v>
      </c>
      <c r="G20" s="2">
        <v>0</v>
      </c>
      <c r="H20">
        <f t="shared" si="2"/>
        <v>200</v>
      </c>
      <c r="J20">
        <f t="shared" si="3"/>
        <v>1.6019379649796983</v>
      </c>
      <c r="K20">
        <f t="shared" si="0"/>
        <v>41.641710436729461</v>
      </c>
      <c r="L20">
        <f t="shared" si="0"/>
        <v>53.364859753663886</v>
      </c>
      <c r="M20">
        <f t="shared" si="0"/>
        <v>40.790232501739979</v>
      </c>
      <c r="N20">
        <f t="shared" si="0"/>
        <v>26.373809751255362</v>
      </c>
      <c r="O20">
        <f t="shared" si="0"/>
        <v>16.017173209266751</v>
      </c>
      <c r="P20">
        <f t="shared" si="0"/>
        <v>9.4905324082447375</v>
      </c>
      <c r="Q20">
        <f t="shared" si="0"/>
        <v>5.5679791084189043</v>
      </c>
      <c r="R20">
        <f t="shared" si="0"/>
        <v>3.2536169611871251</v>
      </c>
      <c r="S20">
        <f t="shared" si="0"/>
        <v>1.898147904514099</v>
      </c>
      <c r="V20" s="1">
        <v>15</v>
      </c>
      <c r="W20">
        <f t="shared" si="4"/>
        <v>85455</v>
      </c>
      <c r="X20">
        <f t="shared" si="1"/>
        <v>49799</v>
      </c>
      <c r="Y20">
        <f t="shared" si="1"/>
        <v>29020</v>
      </c>
      <c r="Z20">
        <f t="shared" si="1"/>
        <v>16911</v>
      </c>
      <c r="AA20">
        <f t="shared" si="1"/>
        <v>9855</v>
      </c>
      <c r="AB20">
        <f t="shared" si="1"/>
        <v>5743</v>
      </c>
      <c r="AC20">
        <f t="shared" si="1"/>
        <v>3347</v>
      </c>
      <c r="AD20">
        <f t="shared" si="1"/>
        <v>1950</v>
      </c>
      <c r="AE20">
        <f t="shared" si="1"/>
        <v>1137</v>
      </c>
      <c r="AF20">
        <f t="shared" si="1"/>
        <v>662</v>
      </c>
    </row>
    <row r="21" spans="1:32" x14ac:dyDescent="0.25">
      <c r="A21" s="1">
        <v>16</v>
      </c>
      <c r="B21">
        <v>2.8571428571428571E-2</v>
      </c>
      <c r="C21">
        <v>0.5</v>
      </c>
      <c r="D21">
        <v>0.5</v>
      </c>
      <c r="E21" s="2">
        <v>0</v>
      </c>
      <c r="F21" s="2">
        <v>0</v>
      </c>
      <c r="G21" s="2">
        <v>0</v>
      </c>
      <c r="H21">
        <f t="shared" si="2"/>
        <v>200</v>
      </c>
      <c r="J21">
        <f t="shared" si="3"/>
        <v>1.6019379649796983</v>
      </c>
      <c r="K21">
        <f t="shared" si="0"/>
        <v>41.641710436729461</v>
      </c>
      <c r="L21">
        <f t="shared" si="0"/>
        <v>53.364859753663886</v>
      </c>
      <c r="M21">
        <f t="shared" si="0"/>
        <v>40.790232501739979</v>
      </c>
      <c r="N21">
        <f t="shared" si="0"/>
        <v>26.373809751255362</v>
      </c>
      <c r="O21">
        <f t="shared" si="0"/>
        <v>16.017173209266751</v>
      </c>
      <c r="P21">
        <f t="shared" si="0"/>
        <v>9.4905324082447375</v>
      </c>
      <c r="Q21">
        <f t="shared" si="0"/>
        <v>5.5679791084189043</v>
      </c>
      <c r="R21">
        <f t="shared" si="0"/>
        <v>3.2536169611871251</v>
      </c>
      <c r="S21">
        <f t="shared" si="0"/>
        <v>1.898147904514099</v>
      </c>
      <c r="V21" s="1">
        <v>16</v>
      </c>
      <c r="W21">
        <f t="shared" si="4"/>
        <v>85455</v>
      </c>
      <c r="X21">
        <f t="shared" si="1"/>
        <v>49799</v>
      </c>
      <c r="Y21">
        <f t="shared" si="1"/>
        <v>29020</v>
      </c>
      <c r="Z21">
        <f t="shared" si="1"/>
        <v>16911</v>
      </c>
      <c r="AA21">
        <f t="shared" si="1"/>
        <v>9855</v>
      </c>
      <c r="AB21">
        <f t="shared" si="1"/>
        <v>5743</v>
      </c>
      <c r="AC21">
        <f t="shared" si="1"/>
        <v>3347</v>
      </c>
      <c r="AD21">
        <f t="shared" si="1"/>
        <v>1950</v>
      </c>
      <c r="AE21">
        <f t="shared" si="1"/>
        <v>1137</v>
      </c>
      <c r="AF21">
        <f t="shared" si="1"/>
        <v>662</v>
      </c>
    </row>
    <row r="22" spans="1:32" x14ac:dyDescent="0.25">
      <c r="A22" s="1">
        <v>17</v>
      </c>
      <c r="B22">
        <v>2.8571428571428571E-2</v>
      </c>
      <c r="C22">
        <v>0.5</v>
      </c>
      <c r="D22">
        <v>0.5</v>
      </c>
      <c r="E22" s="2">
        <v>0</v>
      </c>
      <c r="F22" s="2">
        <v>0</v>
      </c>
      <c r="G22" s="2">
        <v>0</v>
      </c>
      <c r="H22">
        <f t="shared" si="2"/>
        <v>200</v>
      </c>
      <c r="J22">
        <f t="shared" si="3"/>
        <v>1.6019379649796983</v>
      </c>
      <c r="K22">
        <f t="shared" si="3"/>
        <v>41.641710436729461</v>
      </c>
      <c r="L22">
        <f t="shared" si="3"/>
        <v>53.364859753663886</v>
      </c>
      <c r="M22">
        <f t="shared" si="3"/>
        <v>40.790232501739979</v>
      </c>
      <c r="N22">
        <f t="shared" si="3"/>
        <v>26.373809751255362</v>
      </c>
      <c r="O22">
        <f t="shared" si="3"/>
        <v>16.017173209266751</v>
      </c>
      <c r="P22">
        <f t="shared" si="3"/>
        <v>9.4905324082447375</v>
      </c>
      <c r="Q22">
        <f t="shared" si="3"/>
        <v>5.5679791084189043</v>
      </c>
      <c r="R22">
        <f t="shared" si="3"/>
        <v>3.2536169611871251</v>
      </c>
      <c r="S22">
        <f t="shared" si="3"/>
        <v>1.898147904514099</v>
      </c>
      <c r="V22" s="1">
        <v>17</v>
      </c>
      <c r="W22">
        <f t="shared" si="4"/>
        <v>85455</v>
      </c>
      <c r="X22">
        <f t="shared" si="4"/>
        <v>49799</v>
      </c>
      <c r="Y22">
        <f t="shared" si="4"/>
        <v>29020</v>
      </c>
      <c r="Z22">
        <f t="shared" si="4"/>
        <v>16911</v>
      </c>
      <c r="AA22">
        <f t="shared" si="4"/>
        <v>9855</v>
      </c>
      <c r="AB22">
        <f t="shared" si="4"/>
        <v>5743</v>
      </c>
      <c r="AC22">
        <f t="shared" si="4"/>
        <v>3347</v>
      </c>
      <c r="AD22">
        <f t="shared" si="4"/>
        <v>1950</v>
      </c>
      <c r="AE22">
        <f t="shared" si="4"/>
        <v>1137</v>
      </c>
      <c r="AF22">
        <f t="shared" si="4"/>
        <v>662</v>
      </c>
    </row>
    <row r="23" spans="1:32" x14ac:dyDescent="0.25">
      <c r="A23" s="1">
        <v>18</v>
      </c>
      <c r="B23">
        <v>2.8571428571428571E-2</v>
      </c>
      <c r="C23">
        <v>1</v>
      </c>
      <c r="D23" s="2">
        <v>0</v>
      </c>
      <c r="E23" s="2">
        <v>0</v>
      </c>
      <c r="F23" s="2">
        <v>0</v>
      </c>
      <c r="G23" s="2">
        <v>0</v>
      </c>
      <c r="H23">
        <f t="shared" si="2"/>
        <v>200</v>
      </c>
      <c r="J23">
        <f t="shared" si="3"/>
        <v>1.6019379649796983</v>
      </c>
      <c r="K23">
        <f t="shared" si="3"/>
        <v>41.641710436729461</v>
      </c>
      <c r="L23">
        <f t="shared" si="3"/>
        <v>53.364859753663886</v>
      </c>
      <c r="M23">
        <f t="shared" si="3"/>
        <v>40.790232501739979</v>
      </c>
      <c r="N23">
        <f t="shared" si="3"/>
        <v>26.373809751255362</v>
      </c>
      <c r="O23">
        <f t="shared" si="3"/>
        <v>16.017173209266751</v>
      </c>
      <c r="P23">
        <f t="shared" si="3"/>
        <v>9.4905324082447375</v>
      </c>
      <c r="Q23">
        <f t="shared" si="3"/>
        <v>5.5679791084189043</v>
      </c>
      <c r="R23">
        <f t="shared" si="3"/>
        <v>3.2536169611871251</v>
      </c>
      <c r="S23">
        <f t="shared" si="3"/>
        <v>1.898147904514099</v>
      </c>
      <c r="V23" s="1">
        <v>18</v>
      </c>
      <c r="W23">
        <f t="shared" si="4"/>
        <v>85455</v>
      </c>
      <c r="X23">
        <f t="shared" si="4"/>
        <v>49799</v>
      </c>
      <c r="Y23">
        <f t="shared" si="4"/>
        <v>29020</v>
      </c>
      <c r="Z23">
        <f t="shared" si="4"/>
        <v>16911</v>
      </c>
      <c r="AA23">
        <f t="shared" si="4"/>
        <v>9855</v>
      </c>
      <c r="AB23">
        <f t="shared" si="4"/>
        <v>5743</v>
      </c>
      <c r="AC23">
        <f t="shared" si="4"/>
        <v>3347</v>
      </c>
      <c r="AD23">
        <f t="shared" si="4"/>
        <v>1950</v>
      </c>
      <c r="AE23">
        <f t="shared" si="4"/>
        <v>1137</v>
      </c>
      <c r="AF23">
        <f t="shared" si="4"/>
        <v>662</v>
      </c>
    </row>
    <row r="24" spans="1:32" x14ac:dyDescent="0.25">
      <c r="A24" s="1">
        <v>19</v>
      </c>
      <c r="B24">
        <v>2.8571428571428571E-2</v>
      </c>
      <c r="C24">
        <v>0.5</v>
      </c>
      <c r="D24">
        <v>0.5</v>
      </c>
      <c r="E24" s="2">
        <v>0</v>
      </c>
      <c r="F24" s="2">
        <v>0</v>
      </c>
      <c r="G24" s="2">
        <v>0</v>
      </c>
      <c r="H24">
        <f t="shared" si="2"/>
        <v>200</v>
      </c>
      <c r="J24">
        <f t="shared" si="3"/>
        <v>1.6019379649796983</v>
      </c>
      <c r="K24">
        <f t="shared" si="3"/>
        <v>41.641710436729461</v>
      </c>
      <c r="L24">
        <f t="shared" si="3"/>
        <v>53.364859753663886</v>
      </c>
      <c r="M24">
        <f t="shared" si="3"/>
        <v>40.790232501739979</v>
      </c>
      <c r="N24">
        <f t="shared" si="3"/>
        <v>26.373809751255362</v>
      </c>
      <c r="O24">
        <f t="shared" si="3"/>
        <v>16.017173209266751</v>
      </c>
      <c r="P24">
        <f t="shared" si="3"/>
        <v>9.4905324082447375</v>
      </c>
      <c r="Q24">
        <f t="shared" si="3"/>
        <v>5.5679791084189043</v>
      </c>
      <c r="R24">
        <f t="shared" si="3"/>
        <v>3.2536169611871251</v>
      </c>
      <c r="S24">
        <f t="shared" si="3"/>
        <v>1.898147904514099</v>
      </c>
      <c r="V24" s="1">
        <v>19</v>
      </c>
      <c r="W24">
        <f t="shared" si="4"/>
        <v>85455</v>
      </c>
      <c r="X24">
        <f t="shared" si="4"/>
        <v>49799</v>
      </c>
      <c r="Y24">
        <f t="shared" si="4"/>
        <v>29020</v>
      </c>
      <c r="Z24">
        <f t="shared" si="4"/>
        <v>16911</v>
      </c>
      <c r="AA24">
        <f t="shared" si="4"/>
        <v>9855</v>
      </c>
      <c r="AB24">
        <f t="shared" si="4"/>
        <v>5743</v>
      </c>
      <c r="AC24">
        <f t="shared" si="4"/>
        <v>3347</v>
      </c>
      <c r="AD24">
        <f t="shared" si="4"/>
        <v>1950</v>
      </c>
      <c r="AE24">
        <f t="shared" si="4"/>
        <v>1137</v>
      </c>
      <c r="AF24">
        <f t="shared" si="4"/>
        <v>662</v>
      </c>
    </row>
    <row r="25" spans="1:32" x14ac:dyDescent="0.25">
      <c r="A25" s="1">
        <v>20</v>
      </c>
      <c r="B25">
        <v>5.7142857142857141E-2</v>
      </c>
      <c r="C25">
        <v>0.3</v>
      </c>
      <c r="D25">
        <v>0.3</v>
      </c>
      <c r="E25">
        <v>0.2</v>
      </c>
      <c r="F25">
        <v>0.2</v>
      </c>
      <c r="G25" s="2">
        <v>0</v>
      </c>
      <c r="H25">
        <f t="shared" si="2"/>
        <v>400</v>
      </c>
      <c r="J25">
        <f t="shared" si="3"/>
        <v>3.2038759299593966</v>
      </c>
      <c r="K25">
        <f t="shared" si="3"/>
        <v>83.283420873458923</v>
      </c>
      <c r="L25">
        <f t="shared" si="3"/>
        <v>106.72971950732777</v>
      </c>
      <c r="M25">
        <f t="shared" si="3"/>
        <v>81.580465003479958</v>
      </c>
      <c r="N25">
        <f t="shared" si="3"/>
        <v>52.747619502510723</v>
      </c>
      <c r="O25">
        <f t="shared" si="3"/>
        <v>32.034346418533502</v>
      </c>
      <c r="P25">
        <f t="shared" si="3"/>
        <v>18.981064816489475</v>
      </c>
      <c r="Q25">
        <f t="shared" si="3"/>
        <v>11.135958216837809</v>
      </c>
      <c r="R25">
        <f t="shared" si="3"/>
        <v>6.5072339223742501</v>
      </c>
      <c r="S25">
        <f t="shared" si="3"/>
        <v>3.796295809028198</v>
      </c>
      <c r="V25" s="1">
        <v>20</v>
      </c>
      <c r="W25">
        <f t="shared" si="4"/>
        <v>170910</v>
      </c>
      <c r="X25">
        <f t="shared" si="4"/>
        <v>99597</v>
      </c>
      <c r="Y25">
        <f t="shared" si="4"/>
        <v>58040</v>
      </c>
      <c r="Z25">
        <f t="shared" si="4"/>
        <v>33823</v>
      </c>
      <c r="AA25">
        <f t="shared" si="4"/>
        <v>19710</v>
      </c>
      <c r="AB25">
        <f t="shared" si="4"/>
        <v>11486</v>
      </c>
      <c r="AC25">
        <f t="shared" si="4"/>
        <v>6693</v>
      </c>
      <c r="AD25">
        <f t="shared" si="4"/>
        <v>3901</v>
      </c>
      <c r="AE25">
        <f t="shared" si="4"/>
        <v>2273</v>
      </c>
      <c r="AF25">
        <f t="shared" si="4"/>
        <v>1325</v>
      </c>
    </row>
    <row r="26" spans="1:32" x14ac:dyDescent="0.25">
      <c r="A26" s="1">
        <v>21</v>
      </c>
      <c r="B26">
        <v>5.7142857142857141E-2</v>
      </c>
      <c r="C26">
        <v>0.3</v>
      </c>
      <c r="D26">
        <v>0.3</v>
      </c>
      <c r="E26">
        <v>0.2</v>
      </c>
      <c r="F26">
        <v>0.2</v>
      </c>
      <c r="G26" s="2">
        <v>0</v>
      </c>
      <c r="H26">
        <f t="shared" si="2"/>
        <v>400</v>
      </c>
      <c r="J26">
        <f t="shared" si="3"/>
        <v>3.2038759299593966</v>
      </c>
      <c r="K26">
        <f t="shared" si="3"/>
        <v>83.283420873458923</v>
      </c>
      <c r="L26">
        <f t="shared" si="3"/>
        <v>106.72971950732777</v>
      </c>
      <c r="M26">
        <f t="shared" si="3"/>
        <v>81.580465003479958</v>
      </c>
      <c r="N26">
        <f t="shared" si="3"/>
        <v>52.747619502510723</v>
      </c>
      <c r="O26">
        <f t="shared" si="3"/>
        <v>32.034346418533502</v>
      </c>
      <c r="P26">
        <f t="shared" si="3"/>
        <v>18.981064816489475</v>
      </c>
      <c r="Q26">
        <f t="shared" si="3"/>
        <v>11.135958216837809</v>
      </c>
      <c r="R26">
        <f t="shared" si="3"/>
        <v>6.5072339223742501</v>
      </c>
      <c r="S26">
        <f t="shared" si="3"/>
        <v>3.796295809028198</v>
      </c>
      <c r="V26" s="1">
        <v>21</v>
      </c>
      <c r="W26">
        <f t="shared" si="4"/>
        <v>170910</v>
      </c>
      <c r="X26">
        <f t="shared" si="4"/>
        <v>99597</v>
      </c>
      <c r="Y26">
        <f t="shared" si="4"/>
        <v>58040</v>
      </c>
      <c r="Z26">
        <f t="shared" si="4"/>
        <v>33823</v>
      </c>
      <c r="AA26">
        <f t="shared" si="4"/>
        <v>19710</v>
      </c>
      <c r="AB26">
        <f t="shared" si="4"/>
        <v>11486</v>
      </c>
      <c r="AC26">
        <f t="shared" si="4"/>
        <v>6693</v>
      </c>
      <c r="AD26">
        <f t="shared" si="4"/>
        <v>3901</v>
      </c>
      <c r="AE26">
        <f t="shared" si="4"/>
        <v>2273</v>
      </c>
      <c r="AF26">
        <f t="shared" si="4"/>
        <v>1325</v>
      </c>
    </row>
    <row r="27" spans="1:32" x14ac:dyDescent="0.25">
      <c r="A27" s="1">
        <v>22</v>
      </c>
      <c r="B27">
        <v>5.7142857142857141E-2</v>
      </c>
      <c r="C27">
        <v>0.4</v>
      </c>
      <c r="D27">
        <v>0.3</v>
      </c>
      <c r="E27">
        <v>0.2</v>
      </c>
      <c r="F27">
        <v>0.1</v>
      </c>
      <c r="G27" s="2">
        <v>0</v>
      </c>
      <c r="H27">
        <f t="shared" si="2"/>
        <v>400</v>
      </c>
      <c r="J27">
        <f t="shared" si="3"/>
        <v>3.2038759299593966</v>
      </c>
      <c r="K27">
        <f t="shared" si="3"/>
        <v>83.283420873458923</v>
      </c>
      <c r="L27">
        <f t="shared" si="3"/>
        <v>106.72971950732777</v>
      </c>
      <c r="M27">
        <f t="shared" si="3"/>
        <v>81.580465003479958</v>
      </c>
      <c r="N27">
        <f t="shared" si="3"/>
        <v>52.747619502510723</v>
      </c>
      <c r="O27">
        <f t="shared" si="3"/>
        <v>32.034346418533502</v>
      </c>
      <c r="P27">
        <f t="shared" si="3"/>
        <v>18.981064816489475</v>
      </c>
      <c r="Q27">
        <f t="shared" si="3"/>
        <v>11.135958216837809</v>
      </c>
      <c r="R27">
        <f t="shared" si="3"/>
        <v>6.5072339223742501</v>
      </c>
      <c r="S27">
        <f t="shared" si="3"/>
        <v>3.796295809028198</v>
      </c>
      <c r="V27" s="1">
        <v>22</v>
      </c>
      <c r="W27">
        <f t="shared" si="4"/>
        <v>170910</v>
      </c>
      <c r="X27">
        <f t="shared" si="4"/>
        <v>99597</v>
      </c>
      <c r="Y27">
        <f t="shared" si="4"/>
        <v>58040</v>
      </c>
      <c r="Z27">
        <f t="shared" si="4"/>
        <v>33823</v>
      </c>
      <c r="AA27">
        <f t="shared" si="4"/>
        <v>19710</v>
      </c>
      <c r="AB27">
        <f t="shared" si="4"/>
        <v>11486</v>
      </c>
      <c r="AC27">
        <f t="shared" si="4"/>
        <v>6693</v>
      </c>
      <c r="AD27">
        <f t="shared" si="4"/>
        <v>3901</v>
      </c>
      <c r="AE27">
        <f t="shared" si="4"/>
        <v>2273</v>
      </c>
      <c r="AF27">
        <f t="shared" si="4"/>
        <v>1325</v>
      </c>
    </row>
    <row r="28" spans="1:32" x14ac:dyDescent="0.25">
      <c r="A28" s="1">
        <v>23</v>
      </c>
      <c r="B28">
        <v>5.7142857142857141E-2</v>
      </c>
      <c r="C28">
        <v>0.3</v>
      </c>
      <c r="D28">
        <v>0.3</v>
      </c>
      <c r="E28">
        <v>0.2</v>
      </c>
      <c r="F28">
        <v>0.2</v>
      </c>
      <c r="G28" s="2">
        <v>0</v>
      </c>
      <c r="H28">
        <f t="shared" si="2"/>
        <v>400</v>
      </c>
      <c r="J28">
        <f t="shared" si="3"/>
        <v>3.2038759299593966</v>
      </c>
      <c r="K28">
        <f t="shared" si="3"/>
        <v>83.283420873458923</v>
      </c>
      <c r="L28">
        <f t="shared" si="3"/>
        <v>106.72971950732777</v>
      </c>
      <c r="M28">
        <f t="shared" si="3"/>
        <v>81.580465003479958</v>
      </c>
      <c r="N28">
        <f t="shared" si="3"/>
        <v>52.747619502510723</v>
      </c>
      <c r="O28">
        <f t="shared" si="3"/>
        <v>32.034346418533502</v>
      </c>
      <c r="P28">
        <f t="shared" si="3"/>
        <v>18.981064816489475</v>
      </c>
      <c r="Q28">
        <f t="shared" si="3"/>
        <v>11.135958216837809</v>
      </c>
      <c r="R28">
        <f t="shared" si="3"/>
        <v>6.5072339223742501</v>
      </c>
      <c r="S28">
        <f t="shared" si="3"/>
        <v>3.796295809028198</v>
      </c>
      <c r="V28" s="1">
        <v>23</v>
      </c>
      <c r="W28">
        <f t="shared" si="4"/>
        <v>170910</v>
      </c>
      <c r="X28">
        <f t="shared" si="4"/>
        <v>99597</v>
      </c>
      <c r="Y28">
        <f t="shared" si="4"/>
        <v>58040</v>
      </c>
      <c r="Z28">
        <f t="shared" si="4"/>
        <v>33823</v>
      </c>
      <c r="AA28">
        <f t="shared" si="4"/>
        <v>19710</v>
      </c>
      <c r="AB28">
        <f t="shared" si="4"/>
        <v>11486</v>
      </c>
      <c r="AC28">
        <f t="shared" si="4"/>
        <v>6693</v>
      </c>
      <c r="AD28">
        <f t="shared" si="4"/>
        <v>3901</v>
      </c>
      <c r="AE28">
        <f t="shared" si="4"/>
        <v>2273</v>
      </c>
      <c r="AF28">
        <f t="shared" si="4"/>
        <v>1325</v>
      </c>
    </row>
    <row r="29" spans="1:32" x14ac:dyDescent="0.25">
      <c r="A29" s="1">
        <v>24</v>
      </c>
      <c r="B29">
        <v>2.8571428571428571E-2</v>
      </c>
      <c r="C29">
        <v>0.3</v>
      </c>
      <c r="D29">
        <v>0.3</v>
      </c>
      <c r="E29">
        <v>0.2</v>
      </c>
      <c r="F29">
        <v>0.1</v>
      </c>
      <c r="G29">
        <v>0.1</v>
      </c>
      <c r="H29">
        <f t="shared" si="2"/>
        <v>200</v>
      </c>
      <c r="J29">
        <f t="shared" si="3"/>
        <v>1.6019379649796983</v>
      </c>
      <c r="K29">
        <f t="shared" si="3"/>
        <v>41.641710436729461</v>
      </c>
      <c r="L29">
        <f t="shared" si="3"/>
        <v>53.364859753663886</v>
      </c>
      <c r="M29">
        <f t="shared" si="3"/>
        <v>40.790232501739979</v>
      </c>
      <c r="N29">
        <f t="shared" si="3"/>
        <v>26.373809751255362</v>
      </c>
      <c r="O29">
        <f t="shared" si="3"/>
        <v>16.017173209266751</v>
      </c>
      <c r="P29">
        <f t="shared" si="3"/>
        <v>9.4905324082447375</v>
      </c>
      <c r="Q29">
        <f t="shared" si="3"/>
        <v>5.5679791084189043</v>
      </c>
      <c r="R29">
        <f t="shared" si="3"/>
        <v>3.2536169611871251</v>
      </c>
      <c r="S29">
        <f t="shared" si="3"/>
        <v>1.898147904514099</v>
      </c>
      <c r="V29" s="1">
        <v>24</v>
      </c>
      <c r="W29">
        <f t="shared" si="4"/>
        <v>85455</v>
      </c>
      <c r="X29">
        <f t="shared" si="4"/>
        <v>49799</v>
      </c>
      <c r="Y29">
        <f t="shared" si="4"/>
        <v>29020</v>
      </c>
      <c r="Z29">
        <f t="shared" si="4"/>
        <v>16911</v>
      </c>
      <c r="AA29">
        <f t="shared" si="4"/>
        <v>9855</v>
      </c>
      <c r="AB29">
        <f t="shared" si="4"/>
        <v>5743</v>
      </c>
      <c r="AC29">
        <f t="shared" si="4"/>
        <v>3347</v>
      </c>
      <c r="AD29">
        <f t="shared" si="4"/>
        <v>1950</v>
      </c>
      <c r="AE29">
        <f t="shared" si="4"/>
        <v>1137</v>
      </c>
      <c r="AF29">
        <f t="shared" si="4"/>
        <v>662</v>
      </c>
    </row>
    <row r="30" spans="1:32" x14ac:dyDescent="0.25">
      <c r="A30" s="1">
        <v>25</v>
      </c>
      <c r="B30">
        <v>2.8571428571428571E-2</v>
      </c>
      <c r="C30">
        <v>0.3</v>
      </c>
      <c r="D30">
        <v>0.3</v>
      </c>
      <c r="E30">
        <v>0.2</v>
      </c>
      <c r="F30">
        <v>0.1</v>
      </c>
      <c r="G30">
        <v>0.1</v>
      </c>
      <c r="H30">
        <f t="shared" si="2"/>
        <v>200</v>
      </c>
      <c r="J30">
        <f t="shared" si="3"/>
        <v>1.6019379649796983</v>
      </c>
      <c r="K30">
        <f t="shared" si="3"/>
        <v>41.641710436729461</v>
      </c>
      <c r="L30">
        <f t="shared" si="3"/>
        <v>53.364859753663886</v>
      </c>
      <c r="M30">
        <f t="shared" si="3"/>
        <v>40.790232501739979</v>
      </c>
      <c r="N30">
        <f t="shared" si="3"/>
        <v>26.373809751255362</v>
      </c>
      <c r="O30">
        <f t="shared" si="3"/>
        <v>16.017173209266751</v>
      </c>
      <c r="P30">
        <f t="shared" si="3"/>
        <v>9.4905324082447375</v>
      </c>
      <c r="Q30">
        <f t="shared" si="3"/>
        <v>5.5679791084189043</v>
      </c>
      <c r="R30">
        <f t="shared" si="3"/>
        <v>3.2536169611871251</v>
      </c>
      <c r="S30">
        <f t="shared" si="3"/>
        <v>1.898147904514099</v>
      </c>
      <c r="V30" s="1">
        <v>25</v>
      </c>
      <c r="W30">
        <f t="shared" si="4"/>
        <v>85455</v>
      </c>
      <c r="X30">
        <f t="shared" si="4"/>
        <v>49799</v>
      </c>
      <c r="Y30">
        <f t="shared" si="4"/>
        <v>29020</v>
      </c>
      <c r="Z30">
        <f t="shared" si="4"/>
        <v>16911</v>
      </c>
      <c r="AA30">
        <f t="shared" si="4"/>
        <v>9855</v>
      </c>
      <c r="AB30">
        <f t="shared" si="4"/>
        <v>5743</v>
      </c>
      <c r="AC30">
        <f t="shared" si="4"/>
        <v>3347</v>
      </c>
      <c r="AD30">
        <f t="shared" si="4"/>
        <v>1950</v>
      </c>
      <c r="AE30">
        <f t="shared" si="4"/>
        <v>1137</v>
      </c>
      <c r="AF30">
        <f t="shared" si="4"/>
        <v>662</v>
      </c>
    </row>
    <row r="32" spans="1:32" x14ac:dyDescent="0.25">
      <c r="I32" t="s">
        <v>25</v>
      </c>
      <c r="J32">
        <v>1</v>
      </c>
      <c r="K32">
        <v>4</v>
      </c>
      <c r="L32">
        <v>7</v>
      </c>
      <c r="M32">
        <v>10</v>
      </c>
      <c r="N32">
        <v>13</v>
      </c>
      <c r="O32">
        <v>16</v>
      </c>
      <c r="P32">
        <v>19</v>
      </c>
      <c r="Q32">
        <v>22</v>
      </c>
      <c r="R32">
        <v>25</v>
      </c>
      <c r="S32">
        <v>28</v>
      </c>
      <c r="V32" s="1" t="s">
        <v>26</v>
      </c>
      <c r="W32">
        <f>ROUND((274*(J$34*$O$42)),0)</f>
        <v>139</v>
      </c>
      <c r="X32">
        <f t="shared" ref="X32:AF32" si="5">ROUND((274*(K$34*$O$42)),0)</f>
        <v>6209</v>
      </c>
      <c r="Y32">
        <f t="shared" si="5"/>
        <v>13655</v>
      </c>
      <c r="Z32">
        <f t="shared" si="5"/>
        <v>17910</v>
      </c>
      <c r="AA32">
        <f t="shared" si="5"/>
        <v>19872</v>
      </c>
      <c r="AB32">
        <f t="shared" si="5"/>
        <v>20709</v>
      </c>
      <c r="AC32">
        <f t="shared" si="5"/>
        <v>21057</v>
      </c>
      <c r="AD32">
        <f t="shared" si="5"/>
        <v>21199</v>
      </c>
      <c r="AE32">
        <f t="shared" si="5"/>
        <v>21257</v>
      </c>
      <c r="AF32">
        <f t="shared" si="5"/>
        <v>21281</v>
      </c>
    </row>
    <row r="33" spans="8:41" x14ac:dyDescent="0.25">
      <c r="I33" t="s">
        <v>27</v>
      </c>
      <c r="J33">
        <f>($I$42*(1-(EXP(-$J$42*(J32-$K$42)))))</f>
        <v>10.920420943241764</v>
      </c>
      <c r="K33">
        <f t="shared" ref="K33:S33" si="6">($I$42*(1-(EXP(-$J$42*(K32-$K$42)))))</f>
        <v>36.603836269177449</v>
      </c>
      <c r="L33">
        <f t="shared" si="6"/>
        <v>47.045933699219603</v>
      </c>
      <c r="M33">
        <f t="shared" si="6"/>
        <v>51.291373698330027</v>
      </c>
      <c r="N33">
        <f t="shared" si="6"/>
        <v>53.017440794217485</v>
      </c>
      <c r="O33">
        <f t="shared" si="6"/>
        <v>53.719207306081891</v>
      </c>
      <c r="P33">
        <f t="shared" si="6"/>
        <v>54.004524278027951</v>
      </c>
      <c r="Q33">
        <f t="shared" si="6"/>
        <v>54.120525502230279</v>
      </c>
      <c r="R33">
        <f t="shared" si="6"/>
        <v>54.167688080483714</v>
      </c>
      <c r="S33">
        <f t="shared" si="6"/>
        <v>54.186862953876698</v>
      </c>
      <c r="V33" s="1" t="s">
        <v>28</v>
      </c>
      <c r="W33">
        <f>ROUND((726*(J$34*$O$42)),0)</f>
        <v>369</v>
      </c>
      <c r="X33">
        <f t="shared" ref="X33:AF33" si="7">ROUND((726*(K$34*$O$42)),0)</f>
        <v>16452</v>
      </c>
      <c r="Y33">
        <f t="shared" si="7"/>
        <v>36179</v>
      </c>
      <c r="Z33">
        <f t="shared" si="7"/>
        <v>47455</v>
      </c>
      <c r="AA33">
        <f t="shared" si="7"/>
        <v>52652</v>
      </c>
      <c r="AB33">
        <f t="shared" si="7"/>
        <v>54872</v>
      </c>
      <c r="AC33">
        <f t="shared" si="7"/>
        <v>55792</v>
      </c>
      <c r="AD33">
        <f t="shared" si="7"/>
        <v>56169</v>
      </c>
      <c r="AE33">
        <f t="shared" si="7"/>
        <v>56323</v>
      </c>
      <c r="AF33">
        <f t="shared" si="7"/>
        <v>56386</v>
      </c>
    </row>
    <row r="34" spans="8:41" x14ac:dyDescent="0.25">
      <c r="I34" t="s">
        <v>29</v>
      </c>
      <c r="J34">
        <f>($L$42*(J33^$M$42))</f>
        <v>18.74601133846301</v>
      </c>
      <c r="K34">
        <f t="shared" ref="K34:S34" si="8">($L$42*(K33^$M$42))</f>
        <v>836.20115187417764</v>
      </c>
      <c r="L34">
        <f t="shared" si="8"/>
        <v>1838.8935699579076</v>
      </c>
      <c r="M34">
        <f t="shared" si="8"/>
        <v>2411.9951089353635</v>
      </c>
      <c r="N34">
        <f t="shared" si="8"/>
        <v>2676.1603463711249</v>
      </c>
      <c r="O34">
        <f t="shared" si="8"/>
        <v>2788.9720023387431</v>
      </c>
      <c r="P34">
        <f t="shared" si="8"/>
        <v>2835.7495984437451</v>
      </c>
      <c r="Q34">
        <f t="shared" si="8"/>
        <v>2854.9198487506278</v>
      </c>
      <c r="R34">
        <f t="shared" si="8"/>
        <v>2862.739078956803</v>
      </c>
      <c r="S34">
        <f t="shared" si="8"/>
        <v>2865.9223096127985</v>
      </c>
      <c r="V34" t="s">
        <v>30</v>
      </c>
    </row>
    <row r="35" spans="8:41" x14ac:dyDescent="0.25">
      <c r="H35">
        <v>100</v>
      </c>
      <c r="I35" t="s">
        <v>31</v>
      </c>
      <c r="J35">
        <f>($H$35*(EXP(-$N$42*J32)))</f>
        <v>83.527021141127193</v>
      </c>
      <c r="K35">
        <f t="shared" ref="K35:S35" si="9">($H$35*(EXP(-$N$42*K32)))</f>
        <v>48.675225595997169</v>
      </c>
      <c r="L35">
        <f t="shared" si="9"/>
        <v>28.365402649977039</v>
      </c>
      <c r="M35">
        <f t="shared" si="9"/>
        <v>16.529888822158657</v>
      </c>
      <c r="N35">
        <f t="shared" si="9"/>
        <v>9.632763823049304</v>
      </c>
      <c r="O35">
        <f t="shared" si="9"/>
        <v>5.6134762834133722</v>
      </c>
      <c r="P35">
        <f t="shared" si="9"/>
        <v>3.2712434939019817</v>
      </c>
      <c r="Q35">
        <f t="shared" si="9"/>
        <v>1.9063114291611636</v>
      </c>
      <c r="R35">
        <f t="shared" si="9"/>
        <v>1.1108996538242306</v>
      </c>
      <c r="S35">
        <f t="shared" si="9"/>
        <v>0.64737483182894051</v>
      </c>
      <c r="W35">
        <f>SUM(W32:W33)</f>
        <v>508</v>
      </c>
      <c r="X35">
        <f t="shared" ref="X35:AF35" si="10">SUM(X32:X33)</f>
        <v>22661</v>
      </c>
      <c r="Y35">
        <f t="shared" si="10"/>
        <v>49834</v>
      </c>
      <c r="Z35">
        <f t="shared" si="10"/>
        <v>65365</v>
      </c>
      <c r="AA35">
        <f t="shared" si="10"/>
        <v>72524</v>
      </c>
      <c r="AB35">
        <f t="shared" si="10"/>
        <v>75581</v>
      </c>
      <c r="AC35">
        <f t="shared" si="10"/>
        <v>76849</v>
      </c>
      <c r="AD35">
        <f t="shared" si="10"/>
        <v>77368</v>
      </c>
      <c r="AE35">
        <f t="shared" si="10"/>
        <v>77580</v>
      </c>
      <c r="AF35">
        <f t="shared" si="10"/>
        <v>77667</v>
      </c>
      <c r="AG35" s="8">
        <f>(X35-W35)/(3*364)</f>
        <v>20.286630036630036</v>
      </c>
      <c r="AH35" s="8">
        <f t="shared" ref="AH35:AO35" si="11">(Y35-X35)/(3*364)</f>
        <v>24.883699633699635</v>
      </c>
      <c r="AI35" s="8">
        <f t="shared" si="11"/>
        <v>14.222527472527473</v>
      </c>
      <c r="AJ35" s="8">
        <f t="shared" si="11"/>
        <v>6.5558608058608057</v>
      </c>
      <c r="AK35" s="8">
        <f t="shared" si="11"/>
        <v>2.7994505494505493</v>
      </c>
      <c r="AL35" s="8">
        <f t="shared" si="11"/>
        <v>1.1611721611721613</v>
      </c>
      <c r="AM35" s="8">
        <f t="shared" si="11"/>
        <v>0.47527472527472525</v>
      </c>
      <c r="AN35" s="8">
        <f t="shared" si="11"/>
        <v>0.19413919413919414</v>
      </c>
      <c r="AO35" s="8">
        <f t="shared" si="11"/>
        <v>7.9670329670329665E-2</v>
      </c>
    </row>
    <row r="36" spans="8:41" x14ac:dyDescent="0.25">
      <c r="I36" t="s">
        <v>32</v>
      </c>
      <c r="J36">
        <f>(J34*J35)</f>
        <v>1565.7984853796099</v>
      </c>
      <c r="K36">
        <f t="shared" ref="K36:S36" si="12">(K34*K35)</f>
        <v>40702.279711108291</v>
      </c>
      <c r="L36">
        <f t="shared" si="12"/>
        <v>52160.956542309774</v>
      </c>
      <c r="M36">
        <f t="shared" si="12"/>
        <v>39870.010990292016</v>
      </c>
      <c r="N36">
        <f t="shared" si="12"/>
        <v>25778.820569202868</v>
      </c>
      <c r="O36">
        <f t="shared" si="12"/>
        <v>15655.828190232438</v>
      </c>
      <c r="P36">
        <f t="shared" si="12"/>
        <v>9276.4274242442589</v>
      </c>
      <c r="Q36">
        <f t="shared" si="12"/>
        <v>5442.3663370123822</v>
      </c>
      <c r="R36">
        <f t="shared" si="12"/>
        <v>3180.2158518022093</v>
      </c>
      <c r="S36">
        <f t="shared" si="12"/>
        <v>1855.3259732203942</v>
      </c>
      <c r="T36" t="s">
        <v>33</v>
      </c>
      <c r="U36">
        <f>SUM(J36:S36)</f>
        <v>195488.03007480424</v>
      </c>
      <c r="W36" s="12">
        <f>SUM(W6:W30)*SUM(W32:W33)</f>
        <v>1519389900</v>
      </c>
    </row>
    <row r="37" spans="8:41" x14ac:dyDescent="0.25">
      <c r="I37" t="s">
        <v>34</v>
      </c>
      <c r="J37">
        <f>(J36/$U$36)</f>
        <v>8.0096898248984919E-3</v>
      </c>
      <c r="K37">
        <f t="shared" ref="K37:S37" si="13">(K36/$U$36)</f>
        <v>0.20820855218364731</v>
      </c>
      <c r="L37">
        <f t="shared" si="13"/>
        <v>0.26682429876831942</v>
      </c>
      <c r="M37">
        <f t="shared" si="13"/>
        <v>0.20395116250869991</v>
      </c>
      <c r="N37">
        <f t="shared" si="13"/>
        <v>0.13186904875627681</v>
      </c>
      <c r="O37">
        <f t="shared" si="13"/>
        <v>8.0085866046333762E-2</v>
      </c>
      <c r="P37">
        <f t="shared" si="13"/>
        <v>4.7452662041223691E-2</v>
      </c>
      <c r="Q37">
        <f t="shared" si="13"/>
        <v>2.7839895542094522E-2</v>
      </c>
      <c r="R37">
        <f t="shared" si="13"/>
        <v>1.6268084805935626E-2</v>
      </c>
      <c r="S37">
        <f t="shared" si="13"/>
        <v>9.4907395225704953E-3</v>
      </c>
    </row>
    <row r="38" spans="8:41" x14ac:dyDescent="0.25">
      <c r="V38">
        <v>139</v>
      </c>
      <c r="W38">
        <v>6209</v>
      </c>
      <c r="X38">
        <v>13655</v>
      </c>
      <c r="Y38">
        <v>17910</v>
      </c>
      <c r="Z38">
        <v>19872</v>
      </c>
      <c r="AA38">
        <v>20709</v>
      </c>
      <c r="AB38">
        <v>21057</v>
      </c>
      <c r="AC38">
        <v>21199</v>
      </c>
      <c r="AD38">
        <v>21257</v>
      </c>
      <c r="AE38">
        <v>21281</v>
      </c>
    </row>
    <row r="39" spans="8:41" x14ac:dyDescent="0.25">
      <c r="V39">
        <v>369</v>
      </c>
      <c r="W39">
        <v>16452</v>
      </c>
      <c r="X39">
        <v>36179</v>
      </c>
      <c r="Y39">
        <v>47455</v>
      </c>
      <c r="Z39">
        <v>52652</v>
      </c>
      <c r="AA39">
        <v>54872</v>
      </c>
      <c r="AB39">
        <v>55792</v>
      </c>
      <c r="AC39">
        <v>56169</v>
      </c>
      <c r="AD39">
        <v>56323</v>
      </c>
      <c r="AE39">
        <v>56386</v>
      </c>
    </row>
    <row r="40" spans="8:41" x14ac:dyDescent="0.25"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V40" t="s">
        <v>162</v>
      </c>
      <c r="W40" t="s">
        <v>163</v>
      </c>
    </row>
    <row r="41" spans="8:41" x14ac:dyDescent="0.25">
      <c r="I41" s="3" t="s">
        <v>42</v>
      </c>
      <c r="J41" s="3"/>
      <c r="K41" s="3" t="s">
        <v>43</v>
      </c>
      <c r="L41" s="3" t="s">
        <v>44</v>
      </c>
      <c r="M41" s="3" t="s">
        <v>44</v>
      </c>
      <c r="N41" s="3" t="s">
        <v>45</v>
      </c>
      <c r="O41" s="3" t="s">
        <v>46</v>
      </c>
      <c r="V41">
        <v>2.3508550569181073</v>
      </c>
      <c r="W41">
        <v>0.23508550569181072</v>
      </c>
      <c r="X41">
        <v>2.3508550569181073</v>
      </c>
      <c r="Y41">
        <v>33.559586746230003</v>
      </c>
      <c r="Z41">
        <v>58.262521770856488</v>
      </c>
      <c r="AA41">
        <v>70.447070928306772</v>
      </c>
      <c r="AB41">
        <v>75.763229580068881</v>
      </c>
      <c r="AC41">
        <v>77.984824351216616</v>
      </c>
      <c r="AD41">
        <v>78.898366028881753</v>
      </c>
      <c r="AE41">
        <v>79.270977564358319</v>
      </c>
      <c r="AF41">
        <v>79.422965254479081</v>
      </c>
      <c r="AG41">
        <v>79.485301492612749</v>
      </c>
    </row>
    <row r="42" spans="8:41" x14ac:dyDescent="0.25">
      <c r="I42">
        <v>54.2</v>
      </c>
      <c r="J42">
        <v>0.3</v>
      </c>
      <c r="K42">
        <v>0.25</v>
      </c>
      <c r="L42">
        <v>1.03E-2</v>
      </c>
      <c r="M42">
        <v>3.14</v>
      </c>
      <c r="N42">
        <v>0.18</v>
      </c>
      <c r="O42">
        <v>2.7099999999999999E-2</v>
      </c>
      <c r="V42">
        <v>33.559586746230003</v>
      </c>
      <c r="W42">
        <v>3.3559586746230003</v>
      </c>
      <c r="X42">
        <v>0.23508550569181072</v>
      </c>
      <c r="Y42">
        <v>3.3559586746230003</v>
      </c>
      <c r="Z42">
        <v>5.8262521770856486</v>
      </c>
      <c r="AA42">
        <v>7.0447070928306772</v>
      </c>
      <c r="AB42">
        <v>7.5763229580068883</v>
      </c>
      <c r="AC42">
        <v>7.7984824351216613</v>
      </c>
      <c r="AD42">
        <v>7.8898366028881757</v>
      </c>
      <c r="AE42">
        <v>7.927097756435832</v>
      </c>
      <c r="AF42">
        <v>7.9422965254479081</v>
      </c>
      <c r="AG42">
        <v>7.9485301492612752</v>
      </c>
    </row>
    <row r="43" spans="8:41" x14ac:dyDescent="0.25">
      <c r="V43">
        <v>58.262521770856488</v>
      </c>
      <c r="W43">
        <v>5.8262521770856486</v>
      </c>
      <c r="X43" t="s">
        <v>164</v>
      </c>
    </row>
    <row r="44" spans="8:41" x14ac:dyDescent="0.25">
      <c r="V44">
        <v>70.447070928306772</v>
      </c>
      <c r="W44">
        <v>7.0447070928306772</v>
      </c>
      <c r="X44">
        <f>X42*5</f>
        <v>1.1754275284590536</v>
      </c>
      <c r="Y44">
        <f t="shared" ref="Y44:AG44" si="14">Y42*5</f>
        <v>16.779793373115002</v>
      </c>
      <c r="Z44">
        <f t="shared" si="14"/>
        <v>29.131260885428244</v>
      </c>
      <c r="AA44">
        <f t="shared" si="14"/>
        <v>35.223535464153386</v>
      </c>
      <c r="AB44">
        <f t="shared" si="14"/>
        <v>37.88161479003444</v>
      </c>
      <c r="AC44">
        <f t="shared" si="14"/>
        <v>38.992412175608308</v>
      </c>
      <c r="AD44">
        <f t="shared" si="14"/>
        <v>39.449183014440877</v>
      </c>
      <c r="AE44">
        <f t="shared" si="14"/>
        <v>39.635488782179159</v>
      </c>
      <c r="AF44">
        <f t="shared" si="14"/>
        <v>39.71148262723954</v>
      </c>
      <c r="AG44">
        <f t="shared" si="14"/>
        <v>39.742650746306374</v>
      </c>
    </row>
    <row r="45" spans="8:41" x14ac:dyDescent="0.25">
      <c r="V45">
        <v>75.763229580068881</v>
      </c>
      <c r="W45">
        <v>7.5763229580068883</v>
      </c>
    </row>
    <row r="46" spans="8:41" x14ac:dyDescent="0.25">
      <c r="V46">
        <v>77.984824351216616</v>
      </c>
      <c r="W46">
        <v>7.7984824351216613</v>
      </c>
    </row>
    <row r="47" spans="8:41" x14ac:dyDescent="0.25">
      <c r="V47">
        <v>78.898366028881753</v>
      </c>
      <c r="W47">
        <v>7.8898366028881757</v>
      </c>
    </row>
    <row r="48" spans="8:41" x14ac:dyDescent="0.25">
      <c r="V48">
        <v>79.270977564358319</v>
      </c>
      <c r="W48">
        <v>7.927097756435832</v>
      </c>
    </row>
    <row r="49" spans="22:23" x14ac:dyDescent="0.25">
      <c r="V49">
        <v>79.422965254479081</v>
      </c>
      <c r="W49">
        <v>7.9422965254479081</v>
      </c>
    </row>
    <row r="50" spans="22:23" x14ac:dyDescent="0.25">
      <c r="V50">
        <v>79.485301492612749</v>
      </c>
      <c r="W50">
        <v>7.9485301492612752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PFM</vt:lpstr>
      <vt:lpstr>SPD</vt:lpstr>
      <vt:lpstr>RCO</vt:lpstr>
      <vt:lpstr>GUR</vt:lpstr>
      <vt:lpstr>LEA</vt:lpstr>
      <vt:lpstr>CAR</vt:lpstr>
      <vt:lpstr>TAR</vt:lpstr>
      <vt:lpstr>SNA</vt:lpstr>
      <vt:lpstr>KAH</vt:lpstr>
      <vt:lpstr>SPO</vt:lpstr>
      <vt:lpstr>SCH</vt:lpstr>
      <vt:lpstr>TSH</vt:lpstr>
      <vt:lpstr>RSK</vt:lpstr>
      <vt:lpstr>FLA</vt:lpstr>
      <vt:lpstr>MJE</vt:lpstr>
      <vt:lpstr>MAC</vt:lpstr>
      <vt:lpstr>RFP</vt:lpstr>
      <vt:lpstr>BTF</vt:lpstr>
      <vt:lpstr>TRV</vt:lpstr>
      <vt:lpstr>PIL</vt:lpstr>
      <vt:lpstr>DPI</vt:lpstr>
      <vt:lpstr>SB</vt:lpstr>
      <vt:lpstr>PIN</vt:lpstr>
      <vt:lpstr>ASQ</vt:lpstr>
      <vt:lpstr>SCA</vt:lpstr>
      <vt:lpstr>SCL</vt:lpstr>
      <vt:lpstr>MUS</vt:lpstr>
      <vt:lpstr>OYS</vt:lpstr>
      <vt:lpstr>IVS</vt:lpstr>
      <vt:lpstr>IVH</vt:lpstr>
      <vt:lpstr>BFF</vt:lpstr>
      <vt:lpstr>BG</vt:lpstr>
      <vt:lpstr>BMO</vt:lpstr>
      <vt:lpstr>ZL</vt:lpstr>
      <vt:lpstr>BD</vt:lpstr>
      <vt:lpstr>MA</vt:lpstr>
      <vt:lpstr>MB</vt:lpstr>
      <vt:lpstr>SG</vt:lpstr>
      <vt:lpstr>BC</vt:lpstr>
      <vt:lpstr>ZG</vt:lpstr>
      <vt:lpstr>PL</vt:lpstr>
      <vt:lpstr>DF</vt:lpstr>
      <vt:lpstr>PS</vt:lpstr>
      <vt:lpstr>ZM</vt:lpstr>
      <vt:lpstr>ZS</vt:lpstr>
      <vt:lpstr>PB</vt:lpstr>
      <vt:lpstr>BB</vt:lpstr>
      <vt:lpstr>BO</vt:lpstr>
      <vt:lpstr>DL</vt:lpstr>
      <vt:lpstr>DR</vt:lpstr>
      <vt:lpstr>DC</vt:lpstr>
      <vt:lpstr>Temp</vt:lpstr>
    </vt:vector>
  </TitlesOfParts>
  <Company>NIWA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Horn</dc:creator>
  <cp:lastModifiedBy>Samik Datta</cp:lastModifiedBy>
  <dcterms:created xsi:type="dcterms:W3CDTF">2014-04-08T02:30:37Z</dcterms:created>
  <dcterms:modified xsi:type="dcterms:W3CDTF">2024-09-02T00:01:11Z</dcterms:modified>
</cp:coreProperties>
</file>