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kshasingh/Library/Mobile Documents/com~apple~CloudDocs/Research/Public policy paper/Manuscript/"/>
    </mc:Choice>
  </mc:AlternateContent>
  <xr:revisionPtr revIDLastSave="0" documentId="13_ncr:1_{E4F593AF-26A1-134D-B54A-86A7CFD64D67}" xr6:coauthVersionLast="47" xr6:coauthVersionMax="47" xr10:uidLastSave="{00000000-0000-0000-0000-000000000000}"/>
  <bookViews>
    <workbookView xWindow="0" yWindow="500" windowWidth="28800" windowHeight="15920" firstSheet="7" activeTab="11" xr2:uid="{26391D42-D867-6A42-99DE-D98329F83186}"/>
  </bookViews>
  <sheets>
    <sheet name="Pivokonsky et al., 2018" sheetId="20" r:id="rId1"/>
    <sheet name="Semmouri et al., 2022" sheetId="23" r:id="rId2"/>
    <sheet name="Shruti et al., 2020" sheetId="25" r:id="rId3"/>
    <sheet name="Dalmau-Soler et al., 2021" sheetId="26" r:id="rId4"/>
    <sheet name="Oni et al., 2022" sheetId="28" r:id="rId5"/>
    <sheet name="Pittroff et al., 2021" sheetId="36" r:id="rId6"/>
    <sheet name="Schymanski et al., 2018" sheetId="37" r:id="rId7"/>
    <sheet name="Kirstein et al., 2021" sheetId="39" r:id="rId8"/>
    <sheet name="Zhou et al., 2021" sheetId="40" r:id="rId9"/>
    <sheet name="Samandra et al., 2022" sheetId="63" r:id="rId10"/>
    <sheet name="Tong et al., 2020" sheetId="68" r:id="rId11"/>
    <sheet name="Conc Dataset" sheetId="7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77" l="1"/>
  <c r="Z324" i="77" l="1"/>
  <c r="Z326" i="77"/>
  <c r="V325" i="77"/>
  <c r="Y464" i="77" l="1"/>
  <c r="Y465" i="77"/>
  <c r="Y466" i="77"/>
  <c r="Y467" i="77"/>
  <c r="Y468" i="77"/>
  <c r="Y469" i="77"/>
  <c r="Y470" i="77"/>
  <c r="Y471" i="77"/>
  <c r="Y472" i="77"/>
  <c r="Y473" i="77"/>
  <c r="Y474" i="77"/>
  <c r="Y475" i="77"/>
  <c r="Y476" i="77"/>
  <c r="Y477" i="77"/>
  <c r="Y478" i="77"/>
  <c r="Y479" i="77"/>
  <c r="Y480" i="77"/>
  <c r="Y481" i="77"/>
  <c r="Y482" i="77"/>
  <c r="Y483" i="77"/>
  <c r="Y484" i="77"/>
  <c r="Y485" i="77"/>
  <c r="Y486" i="77"/>
  <c r="Y487" i="77"/>
  <c r="Y488" i="77"/>
  <c r="Y489" i="77"/>
  <c r="Y490" i="77"/>
  <c r="Y491" i="77"/>
  <c r="Y492" i="77"/>
  <c r="Y493" i="77"/>
  <c r="Y494" i="77"/>
  <c r="Y495" i="77"/>
  <c r="Y496" i="77"/>
  <c r="Y497" i="77"/>
  <c r="Y498" i="77"/>
  <c r="Y499" i="77"/>
  <c r="Y500" i="77"/>
  <c r="Y501" i="77"/>
  <c r="Y502" i="77"/>
  <c r="Y503" i="77"/>
  <c r="Y504" i="77"/>
  <c r="Y463" i="77"/>
  <c r="U464" i="77"/>
  <c r="AG12" i="77"/>
  <c r="AL8" i="77" s="1"/>
  <c r="Y391" i="77" s="1"/>
  <c r="R602" i="77"/>
  <c r="Q602" i="77"/>
  <c r="P602" i="77"/>
  <c r="O602" i="77"/>
  <c r="R601" i="77"/>
  <c r="Q601" i="77"/>
  <c r="P601" i="77"/>
  <c r="O601" i="77"/>
  <c r="R600" i="77"/>
  <c r="Q600" i="77"/>
  <c r="P600" i="77"/>
  <c r="O600" i="77"/>
  <c r="AI142" i="77"/>
  <c r="O91" i="68"/>
  <c r="N91" i="68"/>
  <c r="O90" i="68"/>
  <c r="N90" i="68"/>
  <c r="O89" i="68"/>
  <c r="N89" i="68"/>
  <c r="O88" i="68"/>
  <c r="N88" i="68"/>
  <c r="O87" i="68"/>
  <c r="N87" i="68"/>
  <c r="O67" i="68"/>
  <c r="O71" i="68"/>
  <c r="N71" i="68"/>
  <c r="O70" i="68"/>
  <c r="N70" i="68"/>
  <c r="O69" i="68"/>
  <c r="N69" i="68"/>
  <c r="O68" i="68"/>
  <c r="N68" i="68"/>
  <c r="N67" i="68"/>
  <c r="O48" i="68"/>
  <c r="O51" i="68"/>
  <c r="N51" i="68"/>
  <c r="O50" i="68"/>
  <c r="N50" i="68"/>
  <c r="O49" i="68"/>
  <c r="N49" i="68"/>
  <c r="N48" i="68"/>
  <c r="O47" i="68"/>
  <c r="N47" i="68"/>
  <c r="O29" i="68"/>
  <c r="N27" i="68"/>
  <c r="O31" i="68"/>
  <c r="N31" i="68"/>
  <c r="O30" i="68"/>
  <c r="N30" i="68"/>
  <c r="N29" i="68"/>
  <c r="O28" i="68"/>
  <c r="N28" i="68"/>
  <c r="O27" i="68"/>
  <c r="O8" i="68"/>
  <c r="O9" i="68"/>
  <c r="O10" i="68"/>
  <c r="O11" i="68"/>
  <c r="O7" i="68"/>
  <c r="N8" i="68"/>
  <c r="N9" i="68"/>
  <c r="N10" i="68"/>
  <c r="N11" i="68"/>
  <c r="N7" i="68"/>
  <c r="O22" i="63"/>
  <c r="N22" i="63"/>
  <c r="O21" i="63"/>
  <c r="N21" i="63"/>
  <c r="O20" i="63"/>
  <c r="N20" i="63"/>
  <c r="O19" i="63"/>
  <c r="N19" i="63"/>
  <c r="O18" i="63"/>
  <c r="N18" i="63"/>
  <c r="O17" i="63"/>
  <c r="N17" i="63"/>
  <c r="O16" i="63"/>
  <c r="N16" i="63"/>
  <c r="O15" i="63"/>
  <c r="N15" i="63"/>
  <c r="O14" i="63"/>
  <c r="N14" i="63"/>
  <c r="O13" i="63"/>
  <c r="N13" i="63"/>
  <c r="O12" i="63"/>
  <c r="N12" i="63"/>
  <c r="O11" i="63"/>
  <c r="N11" i="63"/>
  <c r="O10" i="63"/>
  <c r="N10" i="63"/>
  <c r="O9" i="63"/>
  <c r="N9" i="63"/>
  <c r="O8" i="63"/>
  <c r="N8" i="63"/>
  <c r="O7" i="63"/>
  <c r="N7" i="63"/>
  <c r="O432" i="40"/>
  <c r="N432" i="40"/>
  <c r="O431" i="40"/>
  <c r="N431" i="40"/>
  <c r="O430" i="40"/>
  <c r="N430" i="40"/>
  <c r="O429" i="40"/>
  <c r="N429" i="40"/>
  <c r="O428" i="40"/>
  <c r="N428" i="40"/>
  <c r="O427" i="40"/>
  <c r="N427" i="40"/>
  <c r="O412" i="40"/>
  <c r="N412" i="40"/>
  <c r="O411" i="40"/>
  <c r="N411" i="40"/>
  <c r="O410" i="40"/>
  <c r="N410" i="40"/>
  <c r="O409" i="40"/>
  <c r="N409" i="40"/>
  <c r="O408" i="40"/>
  <c r="N408" i="40"/>
  <c r="O407" i="40"/>
  <c r="N407" i="40"/>
  <c r="O392" i="40"/>
  <c r="N392" i="40"/>
  <c r="O391" i="40"/>
  <c r="N391" i="40"/>
  <c r="O390" i="40"/>
  <c r="N390" i="40"/>
  <c r="O389" i="40"/>
  <c r="N389" i="40"/>
  <c r="O388" i="40"/>
  <c r="N388" i="40"/>
  <c r="O387" i="40"/>
  <c r="N387" i="40"/>
  <c r="O372" i="40"/>
  <c r="N372" i="40"/>
  <c r="O371" i="40"/>
  <c r="N371" i="40"/>
  <c r="O370" i="40"/>
  <c r="N370" i="40"/>
  <c r="O369" i="40"/>
  <c r="N369" i="40"/>
  <c r="O368" i="40"/>
  <c r="N368" i="40"/>
  <c r="O367" i="40"/>
  <c r="N367" i="40"/>
  <c r="O352" i="40"/>
  <c r="N352" i="40"/>
  <c r="O351" i="40"/>
  <c r="N351" i="40"/>
  <c r="O350" i="40"/>
  <c r="N350" i="40"/>
  <c r="O349" i="40"/>
  <c r="N349" i="40"/>
  <c r="O348" i="40"/>
  <c r="N348" i="40"/>
  <c r="O347" i="40"/>
  <c r="N347" i="40"/>
  <c r="O332" i="40"/>
  <c r="N332" i="40"/>
  <c r="O331" i="40"/>
  <c r="N331" i="40"/>
  <c r="O330" i="40"/>
  <c r="N330" i="40"/>
  <c r="O329" i="40"/>
  <c r="N329" i="40"/>
  <c r="O328" i="40"/>
  <c r="N328" i="40"/>
  <c r="O327" i="40"/>
  <c r="N327" i="40"/>
  <c r="O312" i="40"/>
  <c r="N312" i="40"/>
  <c r="O311" i="40"/>
  <c r="N311" i="40"/>
  <c r="O310" i="40"/>
  <c r="N310" i="40"/>
  <c r="O309" i="40"/>
  <c r="N309" i="40"/>
  <c r="O308" i="40"/>
  <c r="N308" i="40"/>
  <c r="O307" i="40"/>
  <c r="N307" i="40"/>
  <c r="O292" i="40"/>
  <c r="N292" i="40"/>
  <c r="O291" i="40"/>
  <c r="N291" i="40"/>
  <c r="O290" i="40"/>
  <c r="N290" i="40"/>
  <c r="O289" i="40"/>
  <c r="N289" i="40"/>
  <c r="O288" i="40"/>
  <c r="N288" i="40"/>
  <c r="O287" i="40"/>
  <c r="N287" i="40"/>
  <c r="O272" i="40"/>
  <c r="N272" i="40"/>
  <c r="O271" i="40"/>
  <c r="N271" i="40"/>
  <c r="O270" i="40"/>
  <c r="N270" i="40"/>
  <c r="O269" i="40"/>
  <c r="N269" i="40"/>
  <c r="O268" i="40"/>
  <c r="N268" i="40"/>
  <c r="O267" i="40"/>
  <c r="N267" i="40"/>
  <c r="O252" i="40"/>
  <c r="N252" i="40"/>
  <c r="O251" i="40"/>
  <c r="N251" i="40"/>
  <c r="O250" i="40"/>
  <c r="N250" i="40"/>
  <c r="O249" i="40"/>
  <c r="N249" i="40"/>
  <c r="O248" i="40"/>
  <c r="N248" i="40"/>
  <c r="O247" i="40"/>
  <c r="N247" i="40"/>
  <c r="O232" i="40"/>
  <c r="N232" i="40"/>
  <c r="O231" i="40"/>
  <c r="N231" i="40"/>
  <c r="O230" i="40"/>
  <c r="N230" i="40"/>
  <c r="O229" i="40"/>
  <c r="N229" i="40"/>
  <c r="O228" i="40"/>
  <c r="N228" i="40"/>
  <c r="O227" i="40"/>
  <c r="N227" i="40"/>
  <c r="O212" i="40"/>
  <c r="N212" i="40"/>
  <c r="O211" i="40"/>
  <c r="N211" i="40"/>
  <c r="O210" i="40"/>
  <c r="N210" i="40"/>
  <c r="O209" i="40"/>
  <c r="N209" i="40"/>
  <c r="O208" i="40"/>
  <c r="N208" i="40"/>
  <c r="O207" i="40"/>
  <c r="N207" i="40"/>
  <c r="O192" i="40"/>
  <c r="N192" i="40"/>
  <c r="O191" i="40"/>
  <c r="N191" i="40"/>
  <c r="O190" i="40"/>
  <c r="N190" i="40"/>
  <c r="O189" i="40"/>
  <c r="N189" i="40"/>
  <c r="O188" i="40"/>
  <c r="N188" i="40"/>
  <c r="O187" i="40"/>
  <c r="N187" i="40"/>
  <c r="O172" i="40"/>
  <c r="N172" i="40"/>
  <c r="O171" i="40"/>
  <c r="N171" i="40"/>
  <c r="O170" i="40"/>
  <c r="N170" i="40"/>
  <c r="O169" i="40"/>
  <c r="N169" i="40"/>
  <c r="O168" i="40"/>
  <c r="N168" i="40"/>
  <c r="O167" i="40"/>
  <c r="N167" i="40"/>
  <c r="O152" i="40"/>
  <c r="N152" i="40"/>
  <c r="O151" i="40"/>
  <c r="N151" i="40"/>
  <c r="O150" i="40"/>
  <c r="N150" i="40"/>
  <c r="O149" i="40"/>
  <c r="N149" i="40"/>
  <c r="O148" i="40"/>
  <c r="N148" i="40"/>
  <c r="O147" i="40"/>
  <c r="N147" i="40"/>
  <c r="O132" i="40"/>
  <c r="N132" i="40"/>
  <c r="O131" i="40"/>
  <c r="N131" i="40"/>
  <c r="O130" i="40"/>
  <c r="N130" i="40"/>
  <c r="O129" i="40"/>
  <c r="N129" i="40"/>
  <c r="O128" i="40"/>
  <c r="N128" i="40"/>
  <c r="O127" i="40"/>
  <c r="N127" i="40"/>
  <c r="O112" i="40"/>
  <c r="N112" i="40"/>
  <c r="O111" i="40"/>
  <c r="N111" i="40"/>
  <c r="O110" i="40"/>
  <c r="N110" i="40"/>
  <c r="O109" i="40"/>
  <c r="N109" i="40"/>
  <c r="O108" i="40"/>
  <c r="N108" i="40"/>
  <c r="O107" i="40"/>
  <c r="N107" i="40"/>
  <c r="O92" i="40"/>
  <c r="N92" i="40"/>
  <c r="O91" i="40"/>
  <c r="N91" i="40"/>
  <c r="O90" i="40"/>
  <c r="N90" i="40"/>
  <c r="O89" i="40"/>
  <c r="N89" i="40"/>
  <c r="O88" i="40"/>
  <c r="N88" i="40"/>
  <c r="O87" i="40"/>
  <c r="N87" i="40"/>
  <c r="O72" i="40"/>
  <c r="N72" i="40"/>
  <c r="O71" i="40"/>
  <c r="N71" i="40"/>
  <c r="O70" i="40"/>
  <c r="N70" i="40"/>
  <c r="O69" i="40"/>
  <c r="N69" i="40"/>
  <c r="O68" i="40"/>
  <c r="N68" i="40"/>
  <c r="O67" i="40"/>
  <c r="N67" i="40"/>
  <c r="O52" i="40"/>
  <c r="N52" i="40"/>
  <c r="O51" i="40"/>
  <c r="N51" i="40"/>
  <c r="O50" i="40"/>
  <c r="N50" i="40"/>
  <c r="O49" i="40"/>
  <c r="N49" i="40"/>
  <c r="O48" i="40"/>
  <c r="N48" i="40"/>
  <c r="O47" i="40"/>
  <c r="N47" i="40"/>
  <c r="O32" i="40"/>
  <c r="N32" i="40"/>
  <c r="O31" i="40"/>
  <c r="N31" i="40"/>
  <c r="O30" i="40"/>
  <c r="N30" i="40"/>
  <c r="O29" i="40"/>
  <c r="N29" i="40"/>
  <c r="O28" i="40"/>
  <c r="N28" i="40"/>
  <c r="O27" i="40"/>
  <c r="N27" i="40"/>
  <c r="O12" i="40"/>
  <c r="N12" i="40"/>
  <c r="O11" i="40"/>
  <c r="N11" i="40"/>
  <c r="O10" i="40"/>
  <c r="N10" i="40"/>
  <c r="O9" i="40"/>
  <c r="N9" i="40"/>
  <c r="O8" i="40"/>
  <c r="N8" i="40"/>
  <c r="O7" i="40"/>
  <c r="N7" i="40"/>
  <c r="O24" i="39"/>
  <c r="N24" i="39"/>
  <c r="O23" i="39"/>
  <c r="N23" i="39"/>
  <c r="O22" i="39"/>
  <c r="N22" i="39"/>
  <c r="O21" i="39"/>
  <c r="N21" i="39"/>
  <c r="O20" i="39"/>
  <c r="N20" i="39"/>
  <c r="O19" i="39"/>
  <c r="N19" i="39"/>
  <c r="O18" i="39"/>
  <c r="N18" i="39"/>
  <c r="O17" i="39"/>
  <c r="N17" i="39"/>
  <c r="O16" i="39"/>
  <c r="N16" i="39"/>
  <c r="O15" i="39"/>
  <c r="N15" i="39"/>
  <c r="O14" i="39"/>
  <c r="N14" i="39"/>
  <c r="O13" i="39"/>
  <c r="N13" i="39"/>
  <c r="O12" i="39"/>
  <c r="N12" i="39"/>
  <c r="O11" i="39"/>
  <c r="N11" i="39"/>
  <c r="O10" i="39"/>
  <c r="N10" i="39"/>
  <c r="O9" i="39"/>
  <c r="N9" i="39"/>
  <c r="O8" i="39"/>
  <c r="N8" i="39"/>
  <c r="O7" i="39"/>
  <c r="N7" i="39"/>
  <c r="O31" i="37"/>
  <c r="N31" i="37"/>
  <c r="O30" i="37"/>
  <c r="N30" i="37"/>
  <c r="O29" i="37"/>
  <c r="N29" i="37"/>
  <c r="O28" i="37"/>
  <c r="N28" i="37"/>
  <c r="O27" i="37"/>
  <c r="N27" i="37"/>
  <c r="O11" i="37"/>
  <c r="N11" i="37"/>
  <c r="O10" i="37"/>
  <c r="N10" i="37"/>
  <c r="O9" i="37"/>
  <c r="N9" i="37"/>
  <c r="O8" i="37"/>
  <c r="N8" i="37"/>
  <c r="O7" i="37"/>
  <c r="N7" i="37"/>
  <c r="O10" i="36"/>
  <c r="N10" i="36"/>
  <c r="O9" i="36"/>
  <c r="N9" i="36"/>
  <c r="O8" i="36"/>
  <c r="N8" i="36"/>
  <c r="O7" i="36"/>
  <c r="N7" i="36"/>
  <c r="O151" i="28"/>
  <c r="N151" i="28"/>
  <c r="O150" i="28"/>
  <c r="N150" i="28"/>
  <c r="O149" i="28"/>
  <c r="N149" i="28"/>
  <c r="O148" i="28"/>
  <c r="N148" i="28"/>
  <c r="O147" i="28"/>
  <c r="N147" i="28"/>
  <c r="O131" i="28"/>
  <c r="N131" i="28"/>
  <c r="O130" i="28"/>
  <c r="N130" i="28"/>
  <c r="O129" i="28"/>
  <c r="N129" i="28"/>
  <c r="O128" i="28"/>
  <c r="N128" i="28"/>
  <c r="O127" i="28"/>
  <c r="N127" i="28"/>
  <c r="O111" i="28"/>
  <c r="N111" i="28"/>
  <c r="O110" i="28"/>
  <c r="N110" i="28"/>
  <c r="O109" i="28"/>
  <c r="N109" i="28"/>
  <c r="O108" i="28"/>
  <c r="N108" i="28"/>
  <c r="O107" i="28"/>
  <c r="N107" i="28"/>
  <c r="O91" i="28"/>
  <c r="N91" i="28"/>
  <c r="O90" i="28"/>
  <c r="N90" i="28"/>
  <c r="O89" i="28"/>
  <c r="N89" i="28"/>
  <c r="O88" i="28"/>
  <c r="N88" i="28"/>
  <c r="O87" i="28"/>
  <c r="N87" i="28"/>
  <c r="O71" i="28"/>
  <c r="N71" i="28"/>
  <c r="O70" i="28"/>
  <c r="N70" i="28"/>
  <c r="O69" i="28"/>
  <c r="N69" i="28"/>
  <c r="O68" i="28"/>
  <c r="N68" i="28"/>
  <c r="O67" i="28"/>
  <c r="N67" i="28"/>
  <c r="O51" i="28"/>
  <c r="N51" i="28"/>
  <c r="O50" i="28"/>
  <c r="N50" i="28"/>
  <c r="O49" i="28"/>
  <c r="N49" i="28"/>
  <c r="O48" i="28"/>
  <c r="N48" i="28"/>
  <c r="O47" i="28"/>
  <c r="N47" i="28"/>
  <c r="O31" i="28"/>
  <c r="N31" i="28"/>
  <c r="O30" i="28"/>
  <c r="N30" i="28"/>
  <c r="O29" i="28"/>
  <c r="N29" i="28"/>
  <c r="O28" i="28"/>
  <c r="N28" i="28"/>
  <c r="O27" i="28"/>
  <c r="N27" i="28"/>
  <c r="O11" i="28"/>
  <c r="N11" i="28"/>
  <c r="O10" i="28"/>
  <c r="N10" i="28"/>
  <c r="O9" i="28"/>
  <c r="N9" i="28"/>
  <c r="O8" i="28"/>
  <c r="N8" i="28"/>
  <c r="O7" i="28"/>
  <c r="N7" i="28"/>
  <c r="O12" i="26"/>
  <c r="N12" i="26"/>
  <c r="O11" i="26"/>
  <c r="N11" i="26"/>
  <c r="O10" i="26"/>
  <c r="N10" i="26"/>
  <c r="O9" i="26"/>
  <c r="N9" i="26"/>
  <c r="O8" i="26"/>
  <c r="N8" i="26"/>
  <c r="O7" i="26"/>
  <c r="N7" i="26"/>
  <c r="O11" i="25"/>
  <c r="N11" i="25"/>
  <c r="O10" i="25"/>
  <c r="N10" i="25"/>
  <c r="O9" i="25"/>
  <c r="N9" i="25"/>
  <c r="O8" i="25"/>
  <c r="N8" i="25"/>
  <c r="O7" i="25"/>
  <c r="N7" i="25"/>
  <c r="O38" i="23"/>
  <c r="N38" i="23"/>
  <c r="O37" i="23"/>
  <c r="N37" i="23"/>
  <c r="O36" i="23"/>
  <c r="N36" i="23"/>
  <c r="O35" i="23"/>
  <c r="N35" i="23"/>
  <c r="O34" i="23"/>
  <c r="N34" i="23"/>
  <c r="O33" i="23"/>
  <c r="N33" i="23"/>
  <c r="O32" i="23"/>
  <c r="N32" i="23"/>
  <c r="O31" i="23"/>
  <c r="N31" i="23"/>
  <c r="O24" i="23"/>
  <c r="N24" i="23"/>
  <c r="O23" i="23"/>
  <c r="N23" i="23"/>
  <c r="O22" i="23"/>
  <c r="N22" i="23"/>
  <c r="O21" i="23"/>
  <c r="N21" i="23"/>
  <c r="O20" i="23"/>
  <c r="N20" i="23"/>
  <c r="O19" i="23"/>
  <c r="N19" i="23"/>
  <c r="O18" i="23"/>
  <c r="N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N31" i="20"/>
  <c r="M31" i="20"/>
  <c r="N30" i="20"/>
  <c r="M30" i="20"/>
  <c r="N29" i="20"/>
  <c r="M29" i="20"/>
  <c r="N28" i="20"/>
  <c r="M28" i="20"/>
  <c r="N11" i="20"/>
  <c r="M11" i="20"/>
  <c r="N10" i="20"/>
  <c r="M10" i="20"/>
  <c r="N9" i="20"/>
  <c r="M9" i="20"/>
  <c r="N8" i="20"/>
  <c r="M8" i="20"/>
  <c r="N7" i="20"/>
  <c r="M7" i="20"/>
  <c r="AT9" i="77" l="1"/>
  <c r="BI10" i="77"/>
  <c r="AL10" i="77"/>
  <c r="AC371" i="77" s="1"/>
  <c r="BB9" i="77"/>
  <c r="BJ9" i="77"/>
  <c r="AL9" i="77"/>
  <c r="AT8" i="77"/>
  <c r="Y414" i="77" s="1"/>
  <c r="AT10" i="77"/>
  <c r="AC405" i="77" s="1"/>
  <c r="BB8" i="77"/>
  <c r="V94" i="77" s="1"/>
  <c r="BC10" i="77"/>
  <c r="BJ8" i="77"/>
  <c r="V87" i="77" s="1"/>
  <c r="BL10" i="77"/>
  <c r="AD192" i="77" s="1"/>
  <c r="AM8" i="77"/>
  <c r="V332" i="77" s="1"/>
  <c r="BC8" i="77"/>
  <c r="AM9" i="77"/>
  <c r="BC9" i="77"/>
  <c r="AM10" i="77"/>
  <c r="AU10" i="77"/>
  <c r="AC569" i="77" s="1"/>
  <c r="BM10" i="77"/>
  <c r="BH10" i="77"/>
  <c r="AJ8" i="77"/>
  <c r="V334" i="77" s="1"/>
  <c r="AR8" i="77"/>
  <c r="Y399" i="77" s="1"/>
  <c r="AZ8" i="77"/>
  <c r="V93" i="77" s="1"/>
  <c r="BH8" i="77"/>
  <c r="V84" i="77" s="1"/>
  <c r="AJ9" i="77"/>
  <c r="AR9" i="77"/>
  <c r="AZ9" i="77"/>
  <c r="BH9" i="77"/>
  <c r="AJ10" i="77"/>
  <c r="AR10" i="77"/>
  <c r="AC402" i="77" s="1"/>
  <c r="BA10" i="77"/>
  <c r="BJ10" i="77"/>
  <c r="AK8" i="77"/>
  <c r="T573" i="77" s="1"/>
  <c r="AS8" i="77"/>
  <c r="BA8" i="77"/>
  <c r="V83" i="77" s="1"/>
  <c r="BI8" i="77"/>
  <c r="V85" i="77" s="1"/>
  <c r="AK9" i="77"/>
  <c r="AS9" i="77"/>
  <c r="BA9" i="77"/>
  <c r="BI9" i="77"/>
  <c r="AK10" i="77"/>
  <c r="AS10" i="77"/>
  <c r="BB10" i="77"/>
  <c r="BK10" i="77"/>
  <c r="BN8" i="77"/>
  <c r="Z330" i="77" s="1"/>
  <c r="AN8" i="77"/>
  <c r="Z30" i="77" s="1"/>
  <c r="AV8" i="77"/>
  <c r="V73" i="77" s="1"/>
  <c r="BD8" i="77"/>
  <c r="V89" i="77" s="1"/>
  <c r="BL8" i="77"/>
  <c r="AN9" i="77"/>
  <c r="AV9" i="77"/>
  <c r="BD9" i="77"/>
  <c r="BL9" i="77"/>
  <c r="AN10" i="77"/>
  <c r="AD30" i="77" s="1"/>
  <c r="AV10" i="77"/>
  <c r="AD80" i="77" s="1"/>
  <c r="BE10" i="77"/>
  <c r="BN10" i="77"/>
  <c r="AD324" i="77" s="1"/>
  <c r="AO8" i="77"/>
  <c r="Z40" i="77" s="1"/>
  <c r="AW8" i="77"/>
  <c r="BE8" i="77"/>
  <c r="V90" i="77" s="1"/>
  <c r="BM8" i="77"/>
  <c r="V95" i="77" s="1"/>
  <c r="AO9" i="77"/>
  <c r="U432" i="77" s="1"/>
  <c r="AW9" i="77"/>
  <c r="BE9" i="77"/>
  <c r="BM9" i="77"/>
  <c r="AO10" i="77"/>
  <c r="AA427" i="77" s="1"/>
  <c r="AW10" i="77"/>
  <c r="BG10" i="77"/>
  <c r="AU8" i="77"/>
  <c r="X424" i="77" s="1"/>
  <c r="BK8" i="77"/>
  <c r="V96" i="77" s="1"/>
  <c r="AU9" i="77"/>
  <c r="W443" i="77" s="1"/>
  <c r="BK9" i="77"/>
  <c r="BD10" i="77"/>
  <c r="AP8" i="77"/>
  <c r="AX8" i="77"/>
  <c r="Z12" i="77" s="1"/>
  <c r="BF8" i="77"/>
  <c r="V86" i="77" s="1"/>
  <c r="AP9" i="77"/>
  <c r="AX9" i="77"/>
  <c r="BF9" i="77"/>
  <c r="BN9" i="77"/>
  <c r="AP10" i="77"/>
  <c r="AY10" i="77"/>
  <c r="AI8" i="77"/>
  <c r="U503" i="77" s="1"/>
  <c r="AQ8" i="77"/>
  <c r="U414" i="77" s="1"/>
  <c r="AY8" i="77"/>
  <c r="V92" i="77" s="1"/>
  <c r="BG8" i="77"/>
  <c r="V88" i="77" s="1"/>
  <c r="AI9" i="77"/>
  <c r="AQ9" i="77"/>
  <c r="AY9" i="77"/>
  <c r="BG9" i="77"/>
  <c r="AI10" i="77"/>
  <c r="AQ10" i="77"/>
  <c r="AZ10" i="77"/>
  <c r="Y385" i="77"/>
  <c r="Y388" i="77"/>
  <c r="Y393" i="77"/>
  <c r="AD85" i="77"/>
  <c r="V19" i="77"/>
  <c r="X353" i="77"/>
  <c r="V22" i="77"/>
  <c r="W356" i="77"/>
  <c r="V27" i="77"/>
  <c r="U363" i="77"/>
  <c r="V30" i="77"/>
  <c r="Y364" i="77"/>
  <c r="W352" i="77"/>
  <c r="U385" i="77"/>
  <c r="AD53" i="77"/>
  <c r="V15" i="77"/>
  <c r="AD54" i="77"/>
  <c r="AD334" i="77"/>
  <c r="U366" i="77"/>
  <c r="V16" i="77"/>
  <c r="V23" i="77"/>
  <c r="V33" i="77"/>
  <c r="Y374" i="77"/>
  <c r="V25" i="77"/>
  <c r="Y382" i="77"/>
  <c r="U448" i="77"/>
  <c r="S581" i="77"/>
  <c r="Y448" i="77"/>
  <c r="W579" i="77"/>
  <c r="W575" i="77"/>
  <c r="Y447" i="77"/>
  <c r="S579" i="77"/>
  <c r="U457" i="77"/>
  <c r="U446" i="77"/>
  <c r="Z312" i="77"/>
  <c r="V307" i="77"/>
  <c r="Z304" i="77"/>
  <c r="V304" i="77"/>
  <c r="V296" i="77"/>
  <c r="V280" i="77"/>
  <c r="V232" i="77"/>
  <c r="V216" i="77"/>
  <c r="Z213" i="77"/>
  <c r="V208" i="77"/>
  <c r="V301" i="77"/>
  <c r="V269" i="77"/>
  <c r="V261" i="77"/>
  <c r="V245" i="77"/>
  <c r="Z242" i="77"/>
  <c r="V297" i="77"/>
  <c r="Z292" i="77"/>
  <c r="V284" i="77"/>
  <c r="Z235" i="77"/>
  <c r="V228" i="77"/>
  <c r="V154" i="77"/>
  <c r="V146" i="77"/>
  <c r="V133" i="77"/>
  <c r="Z130" i="77"/>
  <c r="V125" i="77"/>
  <c r="V292" i="77"/>
  <c r="Z287" i="77"/>
  <c r="V235" i="77"/>
  <c r="Z218" i="77"/>
  <c r="Z206" i="77"/>
  <c r="Z164" i="77"/>
  <c r="Z148" i="77"/>
  <c r="V143" i="77"/>
  <c r="V138" i="77"/>
  <c r="V106" i="77"/>
  <c r="Z303" i="77"/>
  <c r="Z252" i="77"/>
  <c r="V241" i="77"/>
  <c r="Z199" i="77"/>
  <c r="Z196" i="77"/>
  <c r="V303" i="77"/>
  <c r="Z299" i="77"/>
  <c r="V290" i="77"/>
  <c r="V244" i="77"/>
  <c r="W584" i="77"/>
  <c r="Z210" i="77"/>
  <c r="V201" i="77"/>
  <c r="Z165" i="77"/>
  <c r="V157" i="77"/>
  <c r="Z152" i="77"/>
  <c r="Z276" i="77"/>
  <c r="V268" i="77"/>
  <c r="V190" i="77"/>
  <c r="Z177" i="77"/>
  <c r="V156" i="77"/>
  <c r="S578" i="77"/>
  <c r="Y460" i="77"/>
  <c r="Z284" i="77"/>
  <c r="V276" i="77"/>
  <c r="V250" i="77"/>
  <c r="V199" i="77"/>
  <c r="V195" i="77"/>
  <c r="Z185" i="77"/>
  <c r="V160" i="77"/>
  <c r="Z155" i="77"/>
  <c r="V116" i="77"/>
  <c r="Z109" i="77"/>
  <c r="V102" i="77"/>
  <c r="V316" i="77"/>
  <c r="Z307" i="77"/>
  <c r="Z281" i="77"/>
  <c r="V273" i="77"/>
  <c r="V233" i="77"/>
  <c r="Z217" i="77"/>
  <c r="V213" i="77"/>
  <c r="V203" i="77"/>
  <c r="Z184" i="77"/>
  <c r="V176" i="77"/>
  <c r="Z171" i="77"/>
  <c r="Z133" i="77"/>
  <c r="Z129" i="77"/>
  <c r="V126" i="77"/>
  <c r="Z115" i="77"/>
  <c r="V112" i="77"/>
  <c r="AC409" i="77"/>
  <c r="V118" i="77"/>
  <c r="Z153" i="77"/>
  <c r="Z22" i="77"/>
  <c r="V91" i="77"/>
  <c r="Z118" i="77"/>
  <c r="AD125" i="77"/>
  <c r="Z132" i="77"/>
  <c r="Z179" i="77"/>
  <c r="V188" i="77"/>
  <c r="V198" i="77"/>
  <c r="Z207" i="77"/>
  <c r="V217" i="77"/>
  <c r="AD272" i="77"/>
  <c r="V105" i="77"/>
  <c r="Z112" i="77"/>
  <c r="V119" i="77"/>
  <c r="AD133" i="77"/>
  <c r="Z163" i="77"/>
  <c r="V172" i="77"/>
  <c r="V181" i="77"/>
  <c r="Z189" i="77"/>
  <c r="Z241" i="77"/>
  <c r="Z257" i="77"/>
  <c r="AC452" i="77"/>
  <c r="U496" i="77"/>
  <c r="U501" i="77"/>
  <c r="U493" i="77"/>
  <c r="U485" i="77"/>
  <c r="U473" i="77"/>
  <c r="U494" i="77"/>
  <c r="U490" i="77"/>
  <c r="U476" i="77"/>
  <c r="U497" i="77"/>
  <c r="U474" i="77"/>
  <c r="U468" i="77"/>
  <c r="U463" i="77"/>
  <c r="V324" i="77"/>
  <c r="U502" i="77"/>
  <c r="U478" i="77"/>
  <c r="U499" i="77"/>
  <c r="U470" i="77"/>
  <c r="U484" i="77"/>
  <c r="U466" i="77"/>
  <c r="U492" i="77"/>
  <c r="U471" i="77"/>
  <c r="U413" i="77"/>
  <c r="U405" i="77"/>
  <c r="Z48" i="77"/>
  <c r="V107" i="77"/>
  <c r="AD113" i="77"/>
  <c r="V121" i="77"/>
  <c r="Z128" i="77"/>
  <c r="Z149" i="77"/>
  <c r="Z157" i="77"/>
  <c r="V174" i="77"/>
  <c r="AD191" i="77"/>
  <c r="Z201" i="77"/>
  <c r="V262" i="77"/>
  <c r="Z295" i="77"/>
  <c r="V313" i="77"/>
  <c r="Y459" i="77"/>
  <c r="AA576" i="77"/>
  <c r="AC391" i="77"/>
  <c r="AC383" i="77"/>
  <c r="AC375" i="77"/>
  <c r="AC362" i="77"/>
  <c r="AA354" i="77"/>
  <c r="AC394" i="77"/>
  <c r="AC387" i="77"/>
  <c r="AC380" i="77"/>
  <c r="AC373" i="77"/>
  <c r="AC390" i="77"/>
  <c r="AC376" i="77"/>
  <c r="AC369" i="77"/>
  <c r="AC366" i="77"/>
  <c r="AC363" i="77"/>
  <c r="AC360" i="77"/>
  <c r="AB357" i="77"/>
  <c r="AC393" i="77"/>
  <c r="AC379" i="77"/>
  <c r="AC372" i="77"/>
  <c r="AC395" i="77"/>
  <c r="AC389" i="77"/>
  <c r="AC384" i="77"/>
  <c r="AC378" i="77"/>
  <c r="AC367" i="77"/>
  <c r="AC388" i="77"/>
  <c r="AC382" i="77"/>
  <c r="AA356" i="77"/>
  <c r="AA352" i="77"/>
  <c r="AC365" i="77"/>
  <c r="AC392" i="77"/>
  <c r="AC386" i="77"/>
  <c r="AC381" i="77"/>
  <c r="AC370" i="77"/>
  <c r="AB359" i="77"/>
  <c r="AA355" i="77"/>
  <c r="AC368" i="77"/>
  <c r="AB358" i="77"/>
  <c r="AC385" i="77"/>
  <c r="AC364" i="77"/>
  <c r="AD110" i="77"/>
  <c r="Z146" i="77"/>
  <c r="V179" i="77"/>
  <c r="V226" i="77"/>
  <c r="X429" i="77"/>
  <c r="X430" i="77"/>
  <c r="T430" i="77"/>
  <c r="X428" i="77"/>
  <c r="S427" i="77"/>
  <c r="Z58" i="77"/>
  <c r="V53" i="77"/>
  <c r="Z50" i="77"/>
  <c r="Z42" i="77"/>
  <c r="V37" i="77"/>
  <c r="Z34" i="77"/>
  <c r="Y432" i="77"/>
  <c r="V58" i="77"/>
  <c r="Z55" i="77"/>
  <c r="V50" i="77"/>
  <c r="V42" i="77"/>
  <c r="Z39" i="77"/>
  <c r="V34" i="77"/>
  <c r="U431" i="77"/>
  <c r="T428" i="77"/>
  <c r="Z53" i="77"/>
  <c r="Z49" i="77"/>
  <c r="Z35" i="77"/>
  <c r="Z56" i="77"/>
  <c r="Z52" i="77"/>
  <c r="V49" i="77"/>
  <c r="Z38" i="77"/>
  <c r="V35" i="77"/>
  <c r="W427" i="77"/>
  <c r="V56" i="77"/>
  <c r="V52" i="77"/>
  <c r="Z45" i="77"/>
  <c r="Z41" i="77"/>
  <c r="V38" i="77"/>
  <c r="Z51" i="77"/>
  <c r="V48" i="77"/>
  <c r="Z37" i="77"/>
  <c r="V306" i="77"/>
  <c r="Z107" i="77"/>
  <c r="V166" i="77"/>
  <c r="Z211" i="77"/>
  <c r="Z246" i="77"/>
  <c r="Z297" i="77"/>
  <c r="V314" i="77"/>
  <c r="Z36" i="77"/>
  <c r="Z43" i="77"/>
  <c r="Z100" i="77"/>
  <c r="V115" i="77"/>
  <c r="V129" i="77"/>
  <c r="V150" i="77"/>
  <c r="V158" i="77"/>
  <c r="V184" i="77"/>
  <c r="V202" i="77"/>
  <c r="Z222" i="77"/>
  <c r="AD246" i="77"/>
  <c r="Z263" i="77"/>
  <c r="V281" i="77"/>
  <c r="AB353" i="77"/>
  <c r="AC374" i="77"/>
  <c r="Y431" i="77"/>
  <c r="AC470" i="77"/>
  <c r="Z23" i="77"/>
  <c r="Z33" i="77"/>
  <c r="V104" i="77"/>
  <c r="V132" i="77"/>
  <c r="Z162" i="77"/>
  <c r="V207" i="77"/>
  <c r="V36" i="77"/>
  <c r="V75" i="77"/>
  <c r="V136" i="77"/>
  <c r="V221" i="77"/>
  <c r="Z108" i="77"/>
  <c r="AD115" i="77"/>
  <c r="V123" i="77"/>
  <c r="V137" i="77"/>
  <c r="V144" i="77"/>
  <c r="AD150" i="77"/>
  <c r="V168" i="77"/>
  <c r="Z176" i="77"/>
  <c r="V204" i="77"/>
  <c r="V223" i="77"/>
  <c r="V234" i="77"/>
  <c r="V249" i="77"/>
  <c r="AD265" i="77"/>
  <c r="Z283" i="77"/>
  <c r="V317" i="77"/>
  <c r="AC377" i="77"/>
  <c r="U406" i="77"/>
  <c r="W437" i="77"/>
  <c r="T441" i="77"/>
  <c r="V67" i="77"/>
  <c r="Z73" i="77"/>
  <c r="AC498" i="77"/>
  <c r="AC458" i="77"/>
  <c r="AC455" i="77"/>
  <c r="AC447" i="77"/>
  <c r="AC501" i="77"/>
  <c r="AC451" i="77"/>
  <c r="AC493" i="77"/>
  <c r="AC489" i="77"/>
  <c r="AC461" i="77"/>
  <c r="AA577" i="77"/>
  <c r="AD293" i="77"/>
  <c r="AD285" i="77"/>
  <c r="AD269" i="77"/>
  <c r="AC478" i="77"/>
  <c r="AD290" i="77"/>
  <c r="AD282" i="77"/>
  <c r="AD266" i="77"/>
  <c r="AD226" i="77"/>
  <c r="AD320" i="77"/>
  <c r="AD317" i="77"/>
  <c r="AD303" i="77"/>
  <c r="AD263" i="77"/>
  <c r="AD275" i="77"/>
  <c r="AD262" i="77"/>
  <c r="AD238" i="77"/>
  <c r="AD203" i="77"/>
  <c r="AD148" i="77"/>
  <c r="AD135" i="77"/>
  <c r="AD119" i="77"/>
  <c r="AD318" i="77"/>
  <c r="AD227" i="77"/>
  <c r="AD224" i="77"/>
  <c r="AD185" i="77"/>
  <c r="AD145" i="77"/>
  <c r="AC448" i="77"/>
  <c r="AD316" i="77"/>
  <c r="AD299" i="77"/>
  <c r="AD237" i="77"/>
  <c r="AD205" i="77"/>
  <c r="AD187" i="77"/>
  <c r="AD171" i="77"/>
  <c r="AC464" i="77"/>
  <c r="AD240" i="77"/>
  <c r="AD236" i="77"/>
  <c r="AD302" i="77"/>
  <c r="AD190" i="77"/>
  <c r="AD102" i="77"/>
  <c r="AD319" i="77"/>
  <c r="AD284" i="77"/>
  <c r="AD199" i="77"/>
  <c r="AD105" i="77"/>
  <c r="AC499" i="77"/>
  <c r="AD267" i="77"/>
  <c r="AD151" i="77"/>
  <c r="AD222" i="77"/>
  <c r="AD207" i="77"/>
  <c r="AD158" i="77"/>
  <c r="AD118" i="77"/>
  <c r="Z125" i="77"/>
  <c r="Z139" i="77"/>
  <c r="Z187" i="77"/>
  <c r="AD216" i="77"/>
  <c r="V239" i="77"/>
  <c r="Z271" i="77"/>
  <c r="V289" i="77"/>
  <c r="V43" i="77"/>
  <c r="V100" i="77"/>
  <c r="Z121" i="77"/>
  <c r="AD149" i="77"/>
  <c r="Z232" i="77"/>
  <c r="V263" i="77"/>
  <c r="V328" i="77"/>
  <c r="W525" i="77"/>
  <c r="W517" i="77"/>
  <c r="W554" i="77"/>
  <c r="W546" i="77"/>
  <c r="U558" i="77"/>
  <c r="S554" i="77"/>
  <c r="S522" i="77"/>
  <c r="W515" i="77"/>
  <c r="W528" i="77"/>
  <c r="Y567" i="77"/>
  <c r="X425" i="77"/>
  <c r="Y559" i="77"/>
  <c r="U563" i="77"/>
  <c r="W548" i="77"/>
  <c r="Y571" i="77"/>
  <c r="X423" i="77"/>
  <c r="V39" i="77"/>
  <c r="Z44" i="77"/>
  <c r="V51" i="77"/>
  <c r="Z57" i="77"/>
  <c r="V103" i="77"/>
  <c r="Z110" i="77"/>
  <c r="Z124" i="77"/>
  <c r="AD131" i="77"/>
  <c r="V139" i="77"/>
  <c r="Z145" i="77"/>
  <c r="AD152" i="77"/>
  <c r="Z161" i="77"/>
  <c r="Z170" i="77"/>
  <c r="V187" i="77"/>
  <c r="V196" i="77"/>
  <c r="V206" i="77"/>
  <c r="Z216" i="77"/>
  <c r="AD225" i="77"/>
  <c r="V238" i="77"/>
  <c r="Z270" i="77"/>
  <c r="V287" i="77"/>
  <c r="AD304" i="77"/>
  <c r="Z322" i="77"/>
  <c r="AC361" i="77"/>
  <c r="U486" i="77"/>
  <c r="U568" i="77"/>
  <c r="W421" i="77"/>
  <c r="U565" i="77"/>
  <c r="W418" i="77"/>
  <c r="U569" i="77"/>
  <c r="U571" i="77"/>
  <c r="U567" i="77"/>
  <c r="W417" i="77"/>
  <c r="W420" i="77"/>
  <c r="U566" i="77"/>
  <c r="W419" i="77"/>
  <c r="U570" i="77"/>
  <c r="Z332" i="77"/>
  <c r="Z328" i="77"/>
  <c r="Z331" i="77"/>
  <c r="AD325" i="77"/>
  <c r="W355" i="77"/>
  <c r="U375" i="77"/>
  <c r="AB422" i="77"/>
  <c r="AA541" i="77"/>
  <c r="U398" i="77"/>
  <c r="U401" i="77"/>
  <c r="Z9" i="77"/>
  <c r="AC570" i="77"/>
  <c r="AC562" i="77"/>
  <c r="AA554" i="77"/>
  <c r="AA546" i="77"/>
  <c r="AA538" i="77"/>
  <c r="AA530" i="77"/>
  <c r="AA522" i="77"/>
  <c r="AA514" i="77"/>
  <c r="AA442" i="77"/>
  <c r="AB426" i="77"/>
  <c r="AC567" i="77"/>
  <c r="AC559" i="77"/>
  <c r="AA551" i="77"/>
  <c r="AA543" i="77"/>
  <c r="AA535" i="77"/>
  <c r="AA527" i="77"/>
  <c r="AA519" i="77"/>
  <c r="AA511" i="77"/>
  <c r="AB423" i="77"/>
  <c r="AC565" i="77"/>
  <c r="AC561" i="77"/>
  <c r="AA547" i="77"/>
  <c r="AA533" i="77"/>
  <c r="AA529" i="77"/>
  <c r="AA515" i="77"/>
  <c r="AC568" i="77"/>
  <c r="AC564" i="77"/>
  <c r="AA550" i="77"/>
  <c r="AA536" i="77"/>
  <c r="AA532" i="77"/>
  <c r="AA518" i="77"/>
  <c r="AC571" i="77"/>
  <c r="AA557" i="77"/>
  <c r="AA553" i="77"/>
  <c r="AA539" i="77"/>
  <c r="AA525" i="77"/>
  <c r="AA521" i="77"/>
  <c r="AA443" i="77"/>
  <c r="AB425" i="77"/>
  <c r="AD330" i="77"/>
  <c r="AC563" i="77"/>
  <c r="AA549" i="77"/>
  <c r="AA545" i="77"/>
  <c r="AA531" i="77"/>
  <c r="AC574" i="77"/>
  <c r="AC560" i="77"/>
  <c r="AA524" i="77"/>
  <c r="AA513" i="77"/>
  <c r="AD333" i="77"/>
  <c r="AC566" i="77"/>
  <c r="AA552" i="77"/>
  <c r="AB573" i="77"/>
  <c r="AA537" i="77"/>
  <c r="AC444" i="77"/>
  <c r="AB424" i="77"/>
  <c r="AD335" i="77"/>
  <c r="AD332" i="77"/>
  <c r="AD329" i="77"/>
  <c r="AD326" i="77"/>
  <c r="AA572" i="77"/>
  <c r="AC558" i="77"/>
  <c r="AA544" i="77"/>
  <c r="AA523" i="77"/>
  <c r="AA517" i="77"/>
  <c r="AA512" i="77"/>
  <c r="AA548" i="77"/>
  <c r="AA534" i="77"/>
  <c r="AD328" i="77"/>
  <c r="AD95" i="77"/>
  <c r="AD87" i="77"/>
  <c r="AD92" i="77"/>
  <c r="AD84" i="77"/>
  <c r="AA556" i="77"/>
  <c r="AA542" i="77"/>
  <c r="AA528" i="77"/>
  <c r="AA516" i="77"/>
  <c r="AD331" i="77"/>
  <c r="V20" i="77"/>
  <c r="V24" i="77"/>
  <c r="AD94" i="77"/>
  <c r="Y368" i="77"/>
  <c r="U379" i="77"/>
  <c r="U390" i="77"/>
  <c r="Z4" i="77"/>
  <c r="V7" i="77"/>
  <c r="S572" i="77"/>
  <c r="U574" i="77"/>
  <c r="AC351" i="77"/>
  <c r="AD336" i="77"/>
  <c r="V11" i="77"/>
  <c r="V17" i="77"/>
  <c r="AD27" i="77"/>
  <c r="V31" i="77"/>
  <c r="AD41" i="77"/>
  <c r="AD45" i="77"/>
  <c r="AD59" i="77"/>
  <c r="AD91" i="77"/>
  <c r="Z329" i="77"/>
  <c r="T359" i="77"/>
  <c r="Y379" i="77"/>
  <c r="AA526" i="77"/>
  <c r="Z7" i="77"/>
  <c r="Y394" i="77"/>
  <c r="U389" i="77"/>
  <c r="Y386" i="77"/>
  <c r="U381" i="77"/>
  <c r="Y378" i="77"/>
  <c r="U373" i="77"/>
  <c r="Y370" i="77"/>
  <c r="Y395" i="77"/>
  <c r="Y392" i="77"/>
  <c r="Y389" i="77"/>
  <c r="U386" i="77"/>
  <c r="U383" i="77"/>
  <c r="U380" i="77"/>
  <c r="U377" i="77"/>
  <c r="U374" i="77"/>
  <c r="U371" i="77"/>
  <c r="U368" i="77"/>
  <c r="Y365" i="77"/>
  <c r="U360" i="77"/>
  <c r="X357" i="77"/>
  <c r="S352" i="77"/>
  <c r="U391" i="77"/>
  <c r="Y384" i="77"/>
  <c r="Y377" i="77"/>
  <c r="U370" i="77"/>
  <c r="U367" i="77"/>
  <c r="U364" i="77"/>
  <c r="U361" i="77"/>
  <c r="T358" i="77"/>
  <c r="S355" i="77"/>
  <c r="U394" i="77"/>
  <c r="Y387" i="77"/>
  <c r="U384" i="77"/>
  <c r="Y380" i="77"/>
  <c r="Y373" i="77"/>
  <c r="W354" i="77"/>
  <c r="Y390" i="77"/>
  <c r="U387" i="77"/>
  <c r="Y383" i="77"/>
  <c r="Y376" i="77"/>
  <c r="Y369" i="77"/>
  <c r="Y366" i="77"/>
  <c r="Y363" i="77"/>
  <c r="Y360" i="77"/>
  <c r="T357" i="77"/>
  <c r="S354" i="77"/>
  <c r="Y372" i="77"/>
  <c r="Y362" i="77"/>
  <c r="X358" i="77"/>
  <c r="T353" i="77"/>
  <c r="V29" i="77"/>
  <c r="V21" i="77"/>
  <c r="V13" i="77"/>
  <c r="U395" i="77"/>
  <c r="U378" i="77"/>
  <c r="U372" i="77"/>
  <c r="Y367" i="77"/>
  <c r="U362" i="77"/>
  <c r="V26" i="77"/>
  <c r="V18" i="77"/>
  <c r="U393" i="77"/>
  <c r="U388" i="77"/>
  <c r="U382" i="77"/>
  <c r="U376" i="77"/>
  <c r="Y371" i="77"/>
  <c r="Y361" i="77"/>
  <c r="S356" i="77"/>
  <c r="Y375" i="77"/>
  <c r="U365" i="77"/>
  <c r="Y408" i="77"/>
  <c r="Y412" i="77"/>
  <c r="V10" i="77"/>
  <c r="AC431" i="77"/>
  <c r="AB429" i="77"/>
  <c r="AB428" i="77"/>
  <c r="AC432" i="77"/>
  <c r="AD55" i="77"/>
  <c r="AD47" i="77"/>
  <c r="AD39" i="77"/>
  <c r="AD52" i="77"/>
  <c r="AD44" i="77"/>
  <c r="AD36" i="77"/>
  <c r="AB430" i="77"/>
  <c r="Z11" i="77"/>
  <c r="V14" i="77"/>
  <c r="AD24" i="77"/>
  <c r="V28" i="77"/>
  <c r="V32" i="77"/>
  <c r="AD38" i="77"/>
  <c r="AD42" i="77"/>
  <c r="AD56" i="77"/>
  <c r="AD88" i="77"/>
  <c r="X359" i="77"/>
  <c r="U369" i="77"/>
  <c r="Y381" i="77"/>
  <c r="U392" i="77"/>
  <c r="Y415" i="77"/>
  <c r="AA555" i="77"/>
  <c r="AX10" i="77"/>
  <c r="BF10" i="77"/>
  <c r="AD70" i="77" l="1"/>
  <c r="AD338" i="77"/>
  <c r="AD13" i="77"/>
  <c r="AD31" i="77"/>
  <c r="Z333" i="77"/>
  <c r="Z97" i="77"/>
  <c r="S513" i="77"/>
  <c r="S419" i="77"/>
  <c r="W540" i="77"/>
  <c r="U560" i="77"/>
  <c r="U510" i="77"/>
  <c r="AC400" i="77"/>
  <c r="S420" i="77"/>
  <c r="AC410" i="77"/>
  <c r="AC403" i="77"/>
  <c r="U403" i="77"/>
  <c r="AD77" i="77"/>
  <c r="AD62" i="77"/>
  <c r="S516" i="77"/>
  <c r="S518" i="77"/>
  <c r="X422" i="77"/>
  <c r="W544" i="77"/>
  <c r="Y565" i="77"/>
  <c r="V77" i="77"/>
  <c r="AC404" i="77"/>
  <c r="Z16" i="77"/>
  <c r="AD60" i="77"/>
  <c r="Y400" i="77"/>
  <c r="V71" i="77"/>
  <c r="Z88" i="77"/>
  <c r="Y566" i="77"/>
  <c r="W536" i="77"/>
  <c r="X426" i="77"/>
  <c r="V330" i="77"/>
  <c r="W433" i="77"/>
  <c r="AC401" i="77"/>
  <c r="Z335" i="77"/>
  <c r="AB506" i="77"/>
  <c r="V341" i="77"/>
  <c r="Y406" i="77"/>
  <c r="AD76" i="77"/>
  <c r="U404" i="77"/>
  <c r="Z64" i="77"/>
  <c r="W555" i="77"/>
  <c r="S417" i="77"/>
  <c r="S543" i="77"/>
  <c r="W442" i="77"/>
  <c r="V333" i="77"/>
  <c r="Z348" i="77"/>
  <c r="Z19" i="77"/>
  <c r="AC414" i="77"/>
  <c r="AD74" i="77"/>
  <c r="Y409" i="77"/>
  <c r="AD68" i="77"/>
  <c r="AB508" i="77"/>
  <c r="AD66" i="77"/>
  <c r="Z84" i="77"/>
  <c r="W534" i="77"/>
  <c r="U559" i="77"/>
  <c r="W553" i="77"/>
  <c r="W532" i="77"/>
  <c r="W547" i="77"/>
  <c r="S421" i="77"/>
  <c r="S512" i="77"/>
  <c r="AD167" i="77"/>
  <c r="AD292" i="77"/>
  <c r="AD310" i="77"/>
  <c r="AC481" i="77"/>
  <c r="AD179" i="77"/>
  <c r="AD312" i="77"/>
  <c r="AD221" i="77"/>
  <c r="AD127" i="77"/>
  <c r="AD249" i="77"/>
  <c r="AD311" i="77"/>
  <c r="AD274" i="77"/>
  <c r="AD277" i="77"/>
  <c r="AC475" i="77"/>
  <c r="AA579" i="77"/>
  <c r="AA578" i="77"/>
  <c r="Z70" i="77"/>
  <c r="Z346" i="77"/>
  <c r="Z82" i="77"/>
  <c r="Y351" i="77"/>
  <c r="T440" i="77"/>
  <c r="S534" i="77"/>
  <c r="AD232" i="77"/>
  <c r="AD182" i="77"/>
  <c r="AC406" i="77"/>
  <c r="AD341" i="77"/>
  <c r="V336" i="77"/>
  <c r="AA396" i="77"/>
  <c r="Z61" i="77"/>
  <c r="W396" i="77"/>
  <c r="V81" i="77"/>
  <c r="W438" i="77"/>
  <c r="V338" i="77"/>
  <c r="S434" i="77"/>
  <c r="Y509" i="77"/>
  <c r="AC408" i="77"/>
  <c r="AD75" i="77"/>
  <c r="V62" i="77"/>
  <c r="V340" i="77"/>
  <c r="Z63" i="77"/>
  <c r="Z343" i="77"/>
  <c r="S439" i="77"/>
  <c r="AC413" i="77"/>
  <c r="AD337" i="77"/>
  <c r="AD349" i="77"/>
  <c r="AD347" i="77"/>
  <c r="AA437" i="77"/>
  <c r="AD178" i="77"/>
  <c r="AD117" i="77"/>
  <c r="Z85" i="77"/>
  <c r="Z90" i="77"/>
  <c r="T425" i="77"/>
  <c r="S535" i="77"/>
  <c r="S547" i="77"/>
  <c r="Y561" i="77"/>
  <c r="W514" i="77"/>
  <c r="S528" i="77"/>
  <c r="S396" i="77"/>
  <c r="V72" i="77"/>
  <c r="AD126" i="77"/>
  <c r="AD144" i="77"/>
  <c r="AD160" i="77"/>
  <c r="AD307" i="77"/>
  <c r="AD220" i="77"/>
  <c r="AD124" i="77"/>
  <c r="AD283" i="77"/>
  <c r="AD188" i="77"/>
  <c r="AD239" i="77"/>
  <c r="AD202" i="77"/>
  <c r="AC462" i="77"/>
  <c r="AC491" i="77"/>
  <c r="AC486" i="77"/>
  <c r="AA575" i="77"/>
  <c r="V335" i="77"/>
  <c r="Z81" i="77"/>
  <c r="V82" i="77"/>
  <c r="V348" i="77"/>
  <c r="Z349" i="77"/>
  <c r="AD157" i="77"/>
  <c r="Z75" i="77"/>
  <c r="AD291" i="77"/>
  <c r="AD196" i="77"/>
  <c r="AC411" i="77"/>
  <c r="AD346" i="77"/>
  <c r="AA438" i="77"/>
  <c r="AA439" i="77"/>
  <c r="AD252" i="77"/>
  <c r="Y569" i="77"/>
  <c r="S542" i="77"/>
  <c r="W537" i="77"/>
  <c r="S538" i="77"/>
  <c r="Y560" i="77"/>
  <c r="U444" i="77"/>
  <c r="W526" i="77"/>
  <c r="W538" i="77"/>
  <c r="W549" i="77"/>
  <c r="AC453" i="77"/>
  <c r="AD130" i="77"/>
  <c r="AD168" i="77"/>
  <c r="AD173" i="77"/>
  <c r="AD321" i="77"/>
  <c r="AD223" i="77"/>
  <c r="AD132" i="77"/>
  <c r="AD296" i="77"/>
  <c r="AD197" i="77"/>
  <c r="AD247" i="77"/>
  <c r="AD210" i="77"/>
  <c r="AC467" i="77"/>
  <c r="AC496" i="77"/>
  <c r="AC500" i="77"/>
  <c r="AA583" i="77"/>
  <c r="S436" i="77"/>
  <c r="Z340" i="77"/>
  <c r="V343" i="77"/>
  <c r="U351" i="77"/>
  <c r="S433" i="77"/>
  <c r="AD101" i="77"/>
  <c r="Z78" i="77"/>
  <c r="AD175" i="77"/>
  <c r="Z68" i="77"/>
  <c r="AD142" i="77"/>
  <c r="U477" i="77"/>
  <c r="AC407" i="77"/>
  <c r="AC602" i="77" s="1"/>
  <c r="S418" i="77"/>
  <c r="AB397" i="77"/>
  <c r="AA434" i="77"/>
  <c r="Z83" i="77"/>
  <c r="S556" i="77"/>
  <c r="W551" i="77"/>
  <c r="W545" i="77"/>
  <c r="Y574" i="77"/>
  <c r="W511" i="77"/>
  <c r="S537" i="77"/>
  <c r="S541" i="77"/>
  <c r="W557" i="77"/>
  <c r="AD254" i="77"/>
  <c r="AD104" i="77"/>
  <c r="AD147" i="77"/>
  <c r="AD181" i="77"/>
  <c r="AD186" i="77"/>
  <c r="AC446" i="77"/>
  <c r="AD233" i="77"/>
  <c r="AD140" i="77"/>
  <c r="AD308" i="77"/>
  <c r="AD200" i="77"/>
  <c r="AD255" i="77"/>
  <c r="AD218" i="77"/>
  <c r="AC473" i="77"/>
  <c r="AC502" i="77"/>
  <c r="AA582" i="77"/>
  <c r="AC450" i="77"/>
  <c r="V70" i="77"/>
  <c r="V350" i="77"/>
  <c r="Z347" i="77"/>
  <c r="X397" i="77"/>
  <c r="W436" i="77"/>
  <c r="AD159" i="77"/>
  <c r="Z94" i="77"/>
  <c r="AD114" i="77"/>
  <c r="AD166" i="77"/>
  <c r="AD230" i="77"/>
  <c r="AD139" i="77"/>
  <c r="AC415" i="77"/>
  <c r="Y416" i="77"/>
  <c r="AB505" i="77"/>
  <c r="AD79" i="77"/>
  <c r="AD348" i="77"/>
  <c r="AA433" i="77"/>
  <c r="AD23" i="77"/>
  <c r="U400" i="77"/>
  <c r="Y402" i="77"/>
  <c r="Z325" i="77"/>
  <c r="Z76" i="77"/>
  <c r="S514" i="77"/>
  <c r="S550" i="77"/>
  <c r="W527" i="77"/>
  <c r="S521" i="77"/>
  <c r="S530" i="77"/>
  <c r="W552" i="77"/>
  <c r="W531" i="77"/>
  <c r="S546" i="77"/>
  <c r="W556" i="77"/>
  <c r="S529" i="77"/>
  <c r="Y568" i="77"/>
  <c r="W543" i="77"/>
  <c r="S523" i="77"/>
  <c r="W572" i="77"/>
  <c r="S533" i="77"/>
  <c r="T424" i="77"/>
  <c r="S544" i="77"/>
  <c r="V327" i="77"/>
  <c r="AD174" i="77"/>
  <c r="AD154" i="77"/>
  <c r="AD112" i="77"/>
  <c r="AD235" i="77"/>
  <c r="AD141" i="77"/>
  <c r="AD259" i="77"/>
  <c r="AD138" i="77"/>
  <c r="AD276" i="77"/>
  <c r="AD294" i="77"/>
  <c r="AD163" i="77"/>
  <c r="AD217" i="77"/>
  <c r="AD286" i="77"/>
  <c r="AD116" i="77"/>
  <c r="AD177" i="77"/>
  <c r="AD270" i="77"/>
  <c r="AD111" i="77"/>
  <c r="AD180" i="77"/>
  <c r="AD215" i="77"/>
  <c r="AD231" i="77"/>
  <c r="AD295" i="77"/>
  <c r="AD194" i="77"/>
  <c r="AD258" i="77"/>
  <c r="AC456" i="77"/>
  <c r="AD261" i="77"/>
  <c r="AC485" i="77"/>
  <c r="AC457" i="77"/>
  <c r="AC472" i="77"/>
  <c r="AC497" i="77"/>
  <c r="AC495" i="77"/>
  <c r="AC490" i="77"/>
  <c r="V80" i="77"/>
  <c r="V63" i="77"/>
  <c r="V78" i="77"/>
  <c r="V337" i="77"/>
  <c r="Z79" i="77"/>
  <c r="Z74" i="77"/>
  <c r="V345" i="77"/>
  <c r="Z345" i="77"/>
  <c r="V344" i="77"/>
  <c r="U509" i="77"/>
  <c r="AD184" i="77"/>
  <c r="AC398" i="77"/>
  <c r="AD183" i="77"/>
  <c r="Z15" i="77"/>
  <c r="AD297" i="77"/>
  <c r="AD107" i="77"/>
  <c r="AD244" i="77"/>
  <c r="U409" i="77"/>
  <c r="Z29" i="77"/>
  <c r="AD162" i="77"/>
  <c r="Z28" i="77"/>
  <c r="AD72" i="77"/>
  <c r="AA435" i="77"/>
  <c r="AD81" i="77"/>
  <c r="AD14" i="77"/>
  <c r="AD61" i="77"/>
  <c r="Y410" i="77"/>
  <c r="AD73" i="77"/>
  <c r="AB441" i="77"/>
  <c r="AB602" i="77" s="1"/>
  <c r="AD339" i="77"/>
  <c r="AB507" i="77"/>
  <c r="AD20" i="77"/>
  <c r="Y398" i="77"/>
  <c r="Z91" i="77"/>
  <c r="S527" i="77"/>
  <c r="Z87" i="77"/>
  <c r="S442" i="77"/>
  <c r="S524" i="77"/>
  <c r="W513" i="77"/>
  <c r="W520" i="77"/>
  <c r="S539" i="77"/>
  <c r="S511" i="77"/>
  <c r="W550" i="77"/>
  <c r="S526" i="77"/>
  <c r="Y444" i="77"/>
  <c r="S551" i="77"/>
  <c r="W522" i="77"/>
  <c r="S557" i="77"/>
  <c r="W533" i="77"/>
  <c r="V329" i="77"/>
  <c r="AD122" i="77"/>
  <c r="AD264" i="77"/>
  <c r="AD176" i="77"/>
  <c r="AD109" i="77"/>
  <c r="AD204" i="77"/>
  <c r="AD106" i="77"/>
  <c r="AD195" i="77"/>
  <c r="AD256" i="77"/>
  <c r="AC492" i="77"/>
  <c r="AD208" i="77"/>
  <c r="AD248" i="77"/>
  <c r="AC494" i="77"/>
  <c r="AD153" i="77"/>
  <c r="AD241" i="77"/>
  <c r="AC459" i="77"/>
  <c r="AD156" i="77"/>
  <c r="AD206" i="77"/>
  <c r="AD288" i="77"/>
  <c r="AD271" i="77"/>
  <c r="AD323" i="77"/>
  <c r="AD234" i="77"/>
  <c r="AD298" i="77"/>
  <c r="AC484" i="77"/>
  <c r="AD301" i="77"/>
  <c r="AA581" i="77"/>
  <c r="AA585" i="77"/>
  <c r="AC465" i="77"/>
  <c r="AC471" i="77"/>
  <c r="AC466" i="77"/>
  <c r="Z65" i="77"/>
  <c r="Z77" i="77"/>
  <c r="V60" i="77"/>
  <c r="V346" i="77"/>
  <c r="V66" i="77"/>
  <c r="V61" i="77"/>
  <c r="Y510" i="77"/>
  <c r="Z336" i="77"/>
  <c r="S435" i="77"/>
  <c r="T397" i="77"/>
  <c r="AD213" i="77"/>
  <c r="Z89" i="77"/>
  <c r="AC399" i="77"/>
  <c r="Z24" i="77"/>
  <c r="AD128" i="77"/>
  <c r="AC488" i="77"/>
  <c r="AD99" i="77"/>
  <c r="AD343" i="77"/>
  <c r="AD67" i="77"/>
  <c r="AD25" i="77"/>
  <c r="Y405" i="77"/>
  <c r="AD340" i="77"/>
  <c r="AD63" i="77"/>
  <c r="AD342" i="77"/>
  <c r="AA436" i="77"/>
  <c r="AD28" i="77"/>
  <c r="U402" i="77"/>
  <c r="Y403" i="77"/>
  <c r="Y401" i="77"/>
  <c r="Z327" i="77"/>
  <c r="S443" i="77"/>
  <c r="T423" i="77"/>
  <c r="Z95" i="77"/>
  <c r="W521" i="77"/>
  <c r="S531" i="77"/>
  <c r="W519" i="77"/>
  <c r="S532" i="77"/>
  <c r="W542" i="77"/>
  <c r="S515" i="77"/>
  <c r="U561" i="77"/>
  <c r="W529" i="77"/>
  <c r="W512" i="77"/>
  <c r="S555" i="77"/>
  <c r="S525" i="77"/>
  <c r="Y562" i="77"/>
  <c r="S536" i="77"/>
  <c r="V331" i="77"/>
  <c r="Z344" i="77"/>
  <c r="AD170" i="77"/>
  <c r="AD136" i="77"/>
  <c r="AD289" i="77"/>
  <c r="AD189" i="77"/>
  <c r="AD123" i="77"/>
  <c r="AD219" i="77"/>
  <c r="AD120" i="77"/>
  <c r="AD243" i="77"/>
  <c r="AD268" i="77"/>
  <c r="AA584" i="77"/>
  <c r="AD211" i="77"/>
  <c r="AD260" i="77"/>
  <c r="AD100" i="77"/>
  <c r="AD161" i="77"/>
  <c r="AD245" i="77"/>
  <c r="AC477" i="77"/>
  <c r="AD164" i="77"/>
  <c r="AD209" i="77"/>
  <c r="AD300" i="77"/>
  <c r="AD279" i="77"/>
  <c r="AC449" i="77"/>
  <c r="AD242" i="77"/>
  <c r="AD306" i="77"/>
  <c r="AA580" i="77"/>
  <c r="AD309" i="77"/>
  <c r="AD314" i="77"/>
  <c r="AC454" i="77"/>
  <c r="AC469" i="77"/>
  <c r="AC479" i="77"/>
  <c r="AC474" i="77"/>
  <c r="Z69" i="77"/>
  <c r="Z338" i="77"/>
  <c r="V64" i="77"/>
  <c r="Z350" i="77"/>
  <c r="Z71" i="77"/>
  <c r="Z66" i="77"/>
  <c r="V339" i="77"/>
  <c r="Z339" i="77"/>
  <c r="W439" i="77"/>
  <c r="W434" i="77"/>
  <c r="Z337" i="77"/>
  <c r="Z62" i="77"/>
  <c r="AD280" i="77"/>
  <c r="Z17" i="77"/>
  <c r="AD121" i="77"/>
  <c r="Z25" i="77"/>
  <c r="AD278" i="77"/>
  <c r="AD165" i="77"/>
  <c r="Z60" i="77"/>
  <c r="AD198" i="77"/>
  <c r="Z72" i="77"/>
  <c r="AD19" i="77"/>
  <c r="Y413" i="77"/>
  <c r="AD350" i="77"/>
  <c r="AD71" i="77"/>
  <c r="AD345" i="77"/>
  <c r="AB440" i="77"/>
  <c r="AD15" i="77"/>
  <c r="AD16" i="77"/>
  <c r="U399" i="77"/>
  <c r="Y404" i="77"/>
  <c r="AD344" i="77"/>
  <c r="U407" i="77"/>
  <c r="Z96" i="77"/>
  <c r="T422" i="77"/>
  <c r="W523" i="77"/>
  <c r="W516" i="77"/>
  <c r="T426" i="77"/>
  <c r="Y563" i="77"/>
  <c r="S545" i="77"/>
  <c r="W524" i="77"/>
  <c r="W539" i="77"/>
  <c r="S553" i="77"/>
  <c r="W518" i="77"/>
  <c r="Y564" i="77"/>
  <c r="S540" i="77"/>
  <c r="S519" i="77"/>
  <c r="Y558" i="77"/>
  <c r="W530" i="77"/>
  <c r="Y570" i="77"/>
  <c r="W541" i="77"/>
  <c r="V326" i="77"/>
  <c r="AD201" i="77"/>
  <c r="AD305" i="77"/>
  <c r="AD143" i="77"/>
  <c r="AD98" i="77"/>
  <c r="AD228" i="77"/>
  <c r="AD137" i="77"/>
  <c r="AD229" i="77"/>
  <c r="AD134" i="77"/>
  <c r="AD251" i="77"/>
  <c r="AD281" i="77"/>
  <c r="AD155" i="77"/>
  <c r="AD214" i="77"/>
  <c r="AD273" i="77"/>
  <c r="AD108" i="77"/>
  <c r="AD169" i="77"/>
  <c r="AD257" i="77"/>
  <c r="AD103" i="77"/>
  <c r="AD172" i="77"/>
  <c r="AD212" i="77"/>
  <c r="AD313" i="77"/>
  <c r="AD287" i="77"/>
  <c r="AC460" i="77"/>
  <c r="AD250" i="77"/>
  <c r="AC445" i="77"/>
  <c r="AD253" i="77"/>
  <c r="AC480" i="77"/>
  <c r="AD322" i="77"/>
  <c r="AC468" i="77"/>
  <c r="AC483" i="77"/>
  <c r="AC487" i="77"/>
  <c r="AC482" i="77"/>
  <c r="V76" i="77"/>
  <c r="V349" i="77"/>
  <c r="Z67" i="77"/>
  <c r="S438" i="77"/>
  <c r="V74" i="77"/>
  <c r="V69" i="77"/>
  <c r="V342" i="77"/>
  <c r="Z342" i="77"/>
  <c r="Z341" i="77"/>
  <c r="S437" i="77"/>
  <c r="AD193" i="77"/>
  <c r="AD129" i="77"/>
  <c r="Z21" i="77"/>
  <c r="AD315" i="77"/>
  <c r="V79" i="77"/>
  <c r="V65" i="77"/>
  <c r="Y411" i="77"/>
  <c r="AC503" i="77"/>
  <c r="AC463" i="77"/>
  <c r="Z32" i="77"/>
  <c r="Z13" i="77"/>
  <c r="Z31" i="77"/>
  <c r="V68" i="77"/>
  <c r="Z93" i="77"/>
  <c r="V347" i="77"/>
  <c r="X441" i="77"/>
  <c r="AC416" i="77"/>
  <c r="AD78" i="77"/>
  <c r="AC509" i="77"/>
  <c r="AD82" i="77"/>
  <c r="Z10" i="77"/>
  <c r="Z14" i="77"/>
  <c r="Z27" i="77"/>
  <c r="Z18" i="77"/>
  <c r="Z80" i="77"/>
  <c r="AC412" i="77"/>
  <c r="AD33" i="77"/>
  <c r="AD69" i="77"/>
  <c r="AD64" i="77"/>
  <c r="S517" i="77"/>
  <c r="S549" i="77"/>
  <c r="S520" i="77"/>
  <c r="S552" i="77"/>
  <c r="Z20" i="77"/>
  <c r="Z26" i="77"/>
  <c r="Y407" i="77"/>
  <c r="Z92" i="77"/>
  <c r="U562" i="77"/>
  <c r="Z46" i="77"/>
  <c r="AD48" i="77"/>
  <c r="V120" i="77"/>
  <c r="Z204" i="77"/>
  <c r="V99" i="77"/>
  <c r="V294" i="77"/>
  <c r="V286" i="77"/>
  <c r="V153" i="77"/>
  <c r="V308" i="77"/>
  <c r="Z172" i="77"/>
  <c r="Z300" i="77"/>
  <c r="V186" i="77"/>
  <c r="Z323" i="77"/>
  <c r="Z306" i="77"/>
  <c r="V240" i="77"/>
  <c r="Z248" i="77"/>
  <c r="S576" i="77"/>
  <c r="AD17" i="77"/>
  <c r="AD32" i="77"/>
  <c r="AD29" i="77"/>
  <c r="AD35" i="77"/>
  <c r="AD18" i="77"/>
  <c r="Z141" i="77"/>
  <c r="V209" i="77"/>
  <c r="V148" i="77"/>
  <c r="Z99" i="77"/>
  <c r="Z294" i="77"/>
  <c r="V161" i="77"/>
  <c r="V322" i="77"/>
  <c r="Z200" i="77"/>
  <c r="Y449" i="77"/>
  <c r="Z191" i="77"/>
  <c r="U460" i="77"/>
  <c r="V309" i="77"/>
  <c r="V272" i="77"/>
  <c r="Z264" i="77"/>
  <c r="W581" i="77"/>
  <c r="AA520" i="77"/>
  <c r="AD22" i="77"/>
  <c r="AD21" i="77"/>
  <c r="AD26" i="77"/>
  <c r="Z220" i="77"/>
  <c r="V135" i="77"/>
  <c r="V274" i="77"/>
  <c r="V155" i="77"/>
  <c r="U449" i="77"/>
  <c r="V180" i="77"/>
  <c r="V298" i="77"/>
  <c r="Z144" i="77"/>
  <c r="V243" i="77"/>
  <c r="V152" i="77"/>
  <c r="Z113" i="77"/>
  <c r="V311" i="77"/>
  <c r="Z193" i="77"/>
  <c r="V98" i="77"/>
  <c r="Z203" i="77"/>
  <c r="S577" i="77"/>
  <c r="Z194" i="77"/>
  <c r="V237" i="77"/>
  <c r="Z277" i="77"/>
  <c r="Z272" i="77"/>
  <c r="AC510" i="77"/>
  <c r="AD65" i="77"/>
  <c r="AC476" i="77"/>
  <c r="AC504" i="77"/>
  <c r="U498" i="77"/>
  <c r="U504" i="77"/>
  <c r="U481" i="77"/>
  <c r="U489" i="77"/>
  <c r="U465" i="77"/>
  <c r="U487" i="77"/>
  <c r="U472" i="77"/>
  <c r="Z102" i="77"/>
  <c r="Z195" i="77"/>
  <c r="Z117" i="77"/>
  <c r="V215" i="77"/>
  <c r="Z247" i="77"/>
  <c r="Z166" i="77"/>
  <c r="V257" i="77"/>
  <c r="Z111" i="77"/>
  <c r="V175" i="77"/>
  <c r="Z238" i="77"/>
  <c r="Z98" i="77"/>
  <c r="Z159" i="77"/>
  <c r="V242" i="77"/>
  <c r="Z274" i="77"/>
  <c r="Z245" i="77"/>
  <c r="Z309" i="77"/>
  <c r="V275" i="77"/>
  <c r="S582" i="77"/>
  <c r="Y451" i="77"/>
  <c r="W576" i="77"/>
  <c r="Y453" i="77"/>
  <c r="U475" i="77"/>
  <c r="U495" i="77"/>
  <c r="U479" i="77"/>
  <c r="U491" i="77"/>
  <c r="U480" i="77"/>
  <c r="V113" i="77"/>
  <c r="V210" i="77"/>
  <c r="V124" i="77"/>
  <c r="V220" i="77"/>
  <c r="V252" i="77"/>
  <c r="V169" i="77"/>
  <c r="Z265" i="77"/>
  <c r="V114" i="77"/>
  <c r="Z180" i="77"/>
  <c r="Z249" i="77"/>
  <c r="V101" i="77"/>
  <c r="V162" i="77"/>
  <c r="V246" i="77"/>
  <c r="V277" i="77"/>
  <c r="V248" i="77"/>
  <c r="V312" i="77"/>
  <c r="Z280" i="77"/>
  <c r="S585" i="77"/>
  <c r="U458" i="77"/>
  <c r="S583" i="77"/>
  <c r="U456" i="77"/>
  <c r="AD97" i="77"/>
  <c r="AD37" i="77"/>
  <c r="S548" i="77"/>
  <c r="V41" i="77"/>
  <c r="U482" i="77"/>
  <c r="U500" i="77"/>
  <c r="U483" i="77"/>
  <c r="U469" i="77"/>
  <c r="U488" i="77"/>
  <c r="Z228" i="77"/>
  <c r="Z126" i="77"/>
  <c r="Z289" i="77"/>
  <c r="AD146" i="77"/>
  <c r="V163" i="77"/>
  <c r="Z227" i="77"/>
  <c r="Z105" i="77"/>
  <c r="V164" i="77"/>
  <c r="Z259" i="77"/>
  <c r="V131" i="77"/>
  <c r="Z243" i="77"/>
  <c r="V145" i="77"/>
  <c r="V260" i="77"/>
  <c r="V278" i="77"/>
  <c r="V185" i="77"/>
  <c r="Z291" i="77"/>
  <c r="V130" i="77"/>
  <c r="V194" i="77"/>
  <c r="Z275" i="77"/>
  <c r="V117" i="77"/>
  <c r="V178" i="77"/>
  <c r="V271" i="77"/>
  <c r="V229" i="77"/>
  <c r="V293" i="77"/>
  <c r="V200" i="77"/>
  <c r="V264" i="77"/>
  <c r="U450" i="77"/>
  <c r="Z296" i="77"/>
  <c r="U451" i="77"/>
  <c r="Y458" i="77"/>
  <c r="Z86" i="77"/>
  <c r="V8" i="77"/>
  <c r="AD93" i="77"/>
  <c r="AD90" i="77"/>
  <c r="AD86" i="77"/>
  <c r="Z5" i="77"/>
  <c r="AD49" i="77"/>
  <c r="AD327" i="77"/>
  <c r="U415" i="77"/>
  <c r="Z134" i="77"/>
  <c r="Z186" i="77"/>
  <c r="Z251" i="77"/>
  <c r="V110" i="77"/>
  <c r="V149" i="77"/>
  <c r="V205" i="77"/>
  <c r="Z268" i="77"/>
  <c r="Z233" i="77"/>
  <c r="Z286" i="77"/>
  <c r="Z158" i="77"/>
  <c r="Z190" i="77"/>
  <c r="Z244" i="77"/>
  <c r="V295" i="77"/>
  <c r="Z103" i="77"/>
  <c r="Z135" i="77"/>
  <c r="V167" i="77"/>
  <c r="V197" i="77"/>
  <c r="V231" i="77"/>
  <c r="V279" i="77"/>
  <c r="Z122" i="77"/>
  <c r="Z151" i="77"/>
  <c r="Z183" i="77"/>
  <c r="Z231" i="77"/>
  <c r="Z279" i="77"/>
  <c r="Y452" i="77"/>
  <c r="Z234" i="77"/>
  <c r="Z266" i="77"/>
  <c r="Z298" i="77"/>
  <c r="Z205" i="77"/>
  <c r="Z237" i="77"/>
  <c r="Z269" i="77"/>
  <c r="Z301" i="77"/>
  <c r="V267" i="77"/>
  <c r="V299" i="77"/>
  <c r="U452" i="77"/>
  <c r="Y454" i="77"/>
  <c r="W582" i="77"/>
  <c r="U461" i="77"/>
  <c r="Y445" i="77"/>
  <c r="AD57" i="77"/>
  <c r="AD51" i="77"/>
  <c r="AD50" i="77"/>
  <c r="AD83" i="77"/>
  <c r="Z6" i="77"/>
  <c r="Z8" i="77"/>
  <c r="T508" i="77"/>
  <c r="T506" i="77"/>
  <c r="T507" i="77"/>
  <c r="Z54" i="77"/>
  <c r="V40" i="77"/>
  <c r="U408" i="77"/>
  <c r="U411" i="77"/>
  <c r="U416" i="77"/>
  <c r="V218" i="77"/>
  <c r="Z147" i="77"/>
  <c r="V59" i="77"/>
  <c r="V255" i="77"/>
  <c r="V171" i="77"/>
  <c r="V111" i="77"/>
  <c r="V140" i="77"/>
  <c r="V189" i="77"/>
  <c r="Z240" i="77"/>
  <c r="U454" i="77"/>
  <c r="Z123" i="77"/>
  <c r="Z168" i="77"/>
  <c r="V214" i="77"/>
  <c r="V302" i="77"/>
  <c r="Z116" i="77"/>
  <c r="Z160" i="77"/>
  <c r="Z214" i="77"/>
  <c r="Z302" i="77"/>
  <c r="V128" i="77"/>
  <c r="Z169" i="77"/>
  <c r="Z225" i="77"/>
  <c r="Z320" i="77"/>
  <c r="Z260" i="77"/>
  <c r="Z311" i="77"/>
  <c r="Z174" i="77"/>
  <c r="Z202" i="77"/>
  <c r="V270" i="77"/>
  <c r="Y457" i="77"/>
  <c r="Z119" i="77"/>
  <c r="V151" i="77"/>
  <c r="V183" i="77"/>
  <c r="Z209" i="77"/>
  <c r="V254" i="77"/>
  <c r="V305" i="77"/>
  <c r="Z106" i="77"/>
  <c r="Z138" i="77"/>
  <c r="Z167" i="77"/>
  <c r="V219" i="77"/>
  <c r="Z254" i="77"/>
  <c r="Z305" i="77"/>
  <c r="Z250" i="77"/>
  <c r="Z282" i="77"/>
  <c r="Z314" i="77"/>
  <c r="W580" i="77"/>
  <c r="Z221" i="77"/>
  <c r="Z253" i="77"/>
  <c r="Z285" i="77"/>
  <c r="V315" i="77"/>
  <c r="V251" i="77"/>
  <c r="V283" i="77"/>
  <c r="Z315" i="77"/>
  <c r="Z317" i="77"/>
  <c r="U462" i="77"/>
  <c r="U455" i="77"/>
  <c r="U445" i="77"/>
  <c r="Y461" i="77"/>
  <c r="S584" i="77"/>
  <c r="AD58" i="77"/>
  <c r="AD43" i="77"/>
  <c r="AD40" i="77"/>
  <c r="Z3" i="77"/>
  <c r="V9" i="77"/>
  <c r="V12" i="77"/>
  <c r="AD34" i="77"/>
  <c r="W435" i="77"/>
  <c r="X506" i="77"/>
  <c r="X507" i="77"/>
  <c r="X508" i="77"/>
  <c r="X505" i="77"/>
  <c r="X440" i="77"/>
  <c r="U410" i="77"/>
  <c r="U412" i="77"/>
  <c r="Z208" i="77"/>
  <c r="Z140" i="77"/>
  <c r="V54" i="77"/>
  <c r="Z239" i="77"/>
  <c r="Z104" i="77"/>
  <c r="Z101" i="77"/>
  <c r="V147" i="77"/>
  <c r="V193" i="77"/>
  <c r="V247" i="77"/>
  <c r="V134" i="77"/>
  <c r="V173" i="77"/>
  <c r="Z219" i="77"/>
  <c r="Z310" i="77"/>
  <c r="Z120" i="77"/>
  <c r="V165" i="77"/>
  <c r="Z224" i="77"/>
  <c r="Z131" i="77"/>
  <c r="Z178" i="77"/>
  <c r="V230" i="77"/>
  <c r="Y446" i="77"/>
  <c r="V265" i="77"/>
  <c r="Z316" i="77"/>
  <c r="V177" i="77"/>
  <c r="V227" i="77"/>
  <c r="Z278" i="77"/>
  <c r="V122" i="77"/>
  <c r="Z156" i="77"/>
  <c r="Z188" i="77"/>
  <c r="Z212" i="77"/>
  <c r="Z262" i="77"/>
  <c r="Z313" i="77"/>
  <c r="V109" i="77"/>
  <c r="V141" i="77"/>
  <c r="V170" i="77"/>
  <c r="V222" i="77"/>
  <c r="V258" i="77"/>
  <c r="V310" i="77"/>
  <c r="W577" i="77"/>
  <c r="V253" i="77"/>
  <c r="V285" i="77"/>
  <c r="Y456" i="77"/>
  <c r="V192" i="77"/>
  <c r="V224" i="77"/>
  <c r="V256" i="77"/>
  <c r="V288" i="77"/>
  <c r="V318" i="77"/>
  <c r="Z256" i="77"/>
  <c r="Z288" i="77"/>
  <c r="Z318" i="77"/>
  <c r="V320" i="77"/>
  <c r="U459" i="77"/>
  <c r="Y450" i="77"/>
  <c r="AA540" i="77"/>
  <c r="AD46" i="77"/>
  <c r="AD96" i="77"/>
  <c r="V6" i="77"/>
  <c r="U564" i="77"/>
  <c r="V3" i="77"/>
  <c r="AD89" i="77"/>
  <c r="V300" i="77"/>
  <c r="V57" i="77"/>
  <c r="V212" i="77"/>
  <c r="Z136" i="77"/>
  <c r="V55" i="77"/>
  <c r="Z192" i="77"/>
  <c r="V44" i="77"/>
  <c r="Z59" i="77"/>
  <c r="V46" i="77"/>
  <c r="Z47" i="77"/>
  <c r="V45" i="77"/>
  <c r="T429" i="77"/>
  <c r="V211" i="77"/>
  <c r="Z142" i="77"/>
  <c r="Z308" i="77"/>
  <c r="V47" i="77"/>
  <c r="Z226" i="77"/>
  <c r="Z154" i="77"/>
  <c r="V97" i="77"/>
  <c r="V108" i="77"/>
  <c r="Z150" i="77"/>
  <c r="Z198" i="77"/>
  <c r="Z255" i="77"/>
  <c r="Z137" i="77"/>
  <c r="Z181" i="77"/>
  <c r="Z223" i="77"/>
  <c r="Z319" i="77"/>
  <c r="V127" i="77"/>
  <c r="Z173" i="77"/>
  <c r="V236" i="77"/>
  <c r="W583" i="77"/>
  <c r="V142" i="77"/>
  <c r="V182" i="77"/>
  <c r="Z236" i="77"/>
  <c r="Z273" i="77"/>
  <c r="Y455" i="77"/>
  <c r="Z182" i="77"/>
  <c r="Z230" i="77"/>
  <c r="V282" i="77"/>
  <c r="W585" i="77"/>
  <c r="Z127" i="77"/>
  <c r="V159" i="77"/>
  <c r="V191" i="77"/>
  <c r="Z215" i="77"/>
  <c r="V266" i="77"/>
  <c r="V323" i="77"/>
  <c r="Z114" i="77"/>
  <c r="Z143" i="77"/>
  <c r="Z175" i="77"/>
  <c r="V225" i="77"/>
  <c r="Z267" i="77"/>
  <c r="V319" i="77"/>
  <c r="S580" i="77"/>
  <c r="Z258" i="77"/>
  <c r="Z290" i="77"/>
  <c r="Z197" i="77"/>
  <c r="Z229" i="77"/>
  <c r="Z261" i="77"/>
  <c r="Z293" i="77"/>
  <c r="V321" i="77"/>
  <c r="V259" i="77"/>
  <c r="V291" i="77"/>
  <c r="Z321" i="77"/>
  <c r="U447" i="77"/>
  <c r="S575" i="77"/>
  <c r="Y462" i="77"/>
  <c r="U453" i="77"/>
  <c r="W578" i="77"/>
  <c r="V5" i="77"/>
  <c r="U467" i="77"/>
  <c r="W535" i="77"/>
  <c r="X573" i="77"/>
  <c r="T505" i="77"/>
  <c r="Z334" i="77"/>
  <c r="AA418" i="77"/>
  <c r="AA421" i="77"/>
  <c r="AA420" i="77"/>
  <c r="AA419" i="77"/>
  <c r="AD10" i="77"/>
  <c r="AA417" i="77"/>
  <c r="AD4" i="77"/>
  <c r="AD9" i="77"/>
  <c r="AD6" i="77"/>
  <c r="AD12" i="77"/>
  <c r="AD8" i="77"/>
  <c r="AD7" i="77"/>
  <c r="AD5" i="77"/>
  <c r="AD11" i="77"/>
  <c r="AD3" i="77"/>
  <c r="AB601" i="77"/>
  <c r="AB600" i="77"/>
  <c r="AC600" i="77" l="1"/>
  <c r="X602" i="77"/>
  <c r="AC601" i="77"/>
  <c r="X600" i="77"/>
  <c r="Z600" i="77"/>
  <c r="Y600" i="77"/>
  <c r="T601" i="77"/>
  <c r="X601" i="77"/>
  <c r="W602" i="77"/>
  <c r="S600" i="77"/>
  <c r="W601" i="77"/>
  <c r="V602" i="77"/>
  <c r="W600" i="77"/>
  <c r="U602" i="77"/>
  <c r="V601" i="77"/>
  <c r="Z601" i="77"/>
  <c r="Y601" i="77"/>
  <c r="S602" i="77"/>
  <c r="T602" i="77"/>
  <c r="S601" i="77"/>
  <c r="Y602" i="77"/>
  <c r="U600" i="77"/>
  <c r="U601" i="77"/>
  <c r="Z602" i="77"/>
  <c r="V600" i="77"/>
  <c r="T600" i="77"/>
  <c r="AA600" i="77"/>
  <c r="AA601" i="77"/>
  <c r="AA602" i="77"/>
  <c r="AD602" i="77"/>
  <c r="AD601" i="77"/>
  <c r="AD600" i="77"/>
  <c r="AD604" i="77" s="1"/>
</calcChain>
</file>

<file path=xl/sharedStrings.xml><?xml version="1.0" encoding="utf-8"?>
<sst xmlns="http://schemas.openxmlformats.org/spreadsheetml/2006/main" count="8041" uniqueCount="581">
  <si>
    <t>Author</t>
  </si>
  <si>
    <t>Shruti et al., 2020</t>
  </si>
  <si>
    <t>Pittroff et al., 2021</t>
  </si>
  <si>
    <t>Kirstein et al., 2021</t>
  </si>
  <si>
    <t>Samandra et al., 2022</t>
  </si>
  <si>
    <t>Title</t>
  </si>
  <si>
    <t>Presence of microplastics in drinking water from diferent freshwater sources in Flanders (Belgium), an urbanized region in Europe</t>
  </si>
  <si>
    <t>Metro station free drinking water fountain- A potential “microplastics hotspot” for human consumption</t>
  </si>
  <si>
    <t>Microplastics throughout a tap water supply network</t>
  </si>
  <si>
    <t>Occurrence of Microplastics in Borehole Drinking Waterand Sediments in Lagos, Nigeria</t>
  </si>
  <si>
    <t>Microplastic analysis in drinking water based on fractionated filtration sampling and Raman microspectroscopy</t>
  </si>
  <si>
    <t>Occurrence of microplastics in raw and treated drinking water</t>
  </si>
  <si>
    <t>Analysis of microplastics in water by micro-Raman spectroscopy: Release of plastic particles from different packaging into mineral water</t>
  </si>
  <si>
    <t>Drinking plastics? – Quantification and qualification of microplastics in drinking water distribution systems by μFTIR and Py-GCMS</t>
  </si>
  <si>
    <t>Microplastic pollution of bottled water in China</t>
  </si>
  <si>
    <t>Assessing exposure of the Australian population to microplastics through</t>
  </si>
  <si>
    <t>Comment</t>
  </si>
  <si>
    <t>Size class (um)</t>
  </si>
  <si>
    <t>Abundance (%)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</si>
  <si>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</si>
  <si>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</si>
  <si>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</si>
  <si>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</si>
  <si>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</si>
  <si>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</si>
  <si>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</si>
  <si>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</si>
  <si>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</si>
  <si>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</si>
  <si>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</si>
  <si>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</si>
  <si>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</si>
  <si>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</si>
  <si>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</si>
  <si>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</si>
  <si>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</si>
  <si>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</si>
  <si>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</si>
  <si>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</si>
  <si>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</si>
  <si>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</si>
  <si>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</si>
  <si>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</si>
  <si>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</si>
  <si>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Std Deviation</t>
  </si>
  <si>
    <t>Raw</t>
  </si>
  <si>
    <t>Treated</t>
  </si>
  <si>
    <t>Tap</t>
  </si>
  <si>
    <t>Bottle</t>
  </si>
  <si>
    <t>Pivokonsky et al., 2018_Raw water 1</t>
  </si>
  <si>
    <t>Raw water WTP 1</t>
  </si>
  <si>
    <t>Pivokonsky et al., 2018_Raw water 3</t>
  </si>
  <si>
    <t>Raw water WTP 3</t>
  </si>
  <si>
    <t>Treated water</t>
  </si>
  <si>
    <t>Semmouri et al., 2022_Treated water</t>
  </si>
  <si>
    <t>Semmouri et al., 2022_Tap water</t>
  </si>
  <si>
    <t>Tap water</t>
  </si>
  <si>
    <t>Dalmau-Soler et al., 2021_Tap water</t>
  </si>
  <si>
    <t>Oni et al., 2022_Tap water 1</t>
  </si>
  <si>
    <t>Tap water site 1</t>
  </si>
  <si>
    <t>Oni et al., 2022_Tap water 2</t>
  </si>
  <si>
    <t>Tap water site 2</t>
  </si>
  <si>
    <t>Oni et al., 2022_Tap water 3</t>
  </si>
  <si>
    <t>Tap water site 3</t>
  </si>
  <si>
    <t>Oni et al., 2022_Tap water 4</t>
  </si>
  <si>
    <t>Tap water site 4</t>
  </si>
  <si>
    <t>Oni et al., 2022_Tap water 6</t>
  </si>
  <si>
    <t>Tap water site 6</t>
  </si>
  <si>
    <t>Oni et al., 2022_Tap water 7</t>
  </si>
  <si>
    <t>Tap water site 7</t>
  </si>
  <si>
    <t>Oni et al., 2022_Tap water 8</t>
  </si>
  <si>
    <t>Tap water site 8</t>
  </si>
  <si>
    <t>Oni et al., 2022_Tap water 9</t>
  </si>
  <si>
    <t>Tap water site 9</t>
  </si>
  <si>
    <t>Schymanski et al., 2018_Single use bottle</t>
  </si>
  <si>
    <t>Singue use bottle</t>
  </si>
  <si>
    <t>Schymanski et al., 2018_Returnable bottle</t>
  </si>
  <si>
    <t>Returnable bottle</t>
  </si>
  <si>
    <t>Zhou et al., 2021_Bottle water 1</t>
  </si>
  <si>
    <t>Loa Shan</t>
  </si>
  <si>
    <t>Zhou et al., 2021_Bottle water 2</t>
  </si>
  <si>
    <t>VOSS</t>
  </si>
  <si>
    <t>Zhou et al., 2021_Bottle water 3</t>
  </si>
  <si>
    <t>Master Kong</t>
  </si>
  <si>
    <t>Zhou et al., 2021_Bottle water 4</t>
  </si>
  <si>
    <t xml:space="preserve">Kun Lun Shan </t>
  </si>
  <si>
    <t>Zhou et al., 2021_Bottle water 5</t>
  </si>
  <si>
    <t>Wahaha</t>
  </si>
  <si>
    <t>Zhou et al., 2021_Bottle water 6</t>
  </si>
  <si>
    <t>C'estbon</t>
  </si>
  <si>
    <t>Zhou et al., 2021_Bottle water 7</t>
  </si>
  <si>
    <t>Rui Tian Cui</t>
  </si>
  <si>
    <t>Zhou et al., 2021_Bottle water 8</t>
  </si>
  <si>
    <t>Evergrande</t>
  </si>
  <si>
    <t>Zhou et al., 2021_Bottle water 9</t>
  </si>
  <si>
    <t>Ocean AQUA</t>
  </si>
  <si>
    <t>Zhou et al., 2021_Bottle water 10</t>
  </si>
  <si>
    <t>Ganten</t>
  </si>
  <si>
    <t>Zhou et al., 2021_Bottle water 11</t>
  </si>
  <si>
    <t>Nong Fu</t>
  </si>
  <si>
    <t>Zhou et al., 2021_Bottle water 12</t>
  </si>
  <si>
    <t>Tibet Ge Sang</t>
  </si>
  <si>
    <t>Zhou et al., 2021_Bottle water 13</t>
  </si>
  <si>
    <t>ALKAO.UA</t>
  </si>
  <si>
    <t>Zhou et al., 2021_Bottle water 14</t>
  </si>
  <si>
    <t>Ba Ma</t>
  </si>
  <si>
    <t>Zhou et al., 2021_Bottle water 15</t>
  </si>
  <si>
    <t>Shi Lin</t>
  </si>
  <si>
    <t>Zhou et al., 2021_Bottle water 16</t>
  </si>
  <si>
    <t>LAVA</t>
  </si>
  <si>
    <t>Zhou et al., 2021_Bottle water 17</t>
  </si>
  <si>
    <t>Watsons</t>
  </si>
  <si>
    <t>Zhou et al., 2021_Bottle water 18</t>
  </si>
  <si>
    <t>Hui Shan Gu</t>
  </si>
  <si>
    <t>Zhou et al., 2021_Bottle water 19</t>
  </si>
  <si>
    <t>Nong shi</t>
  </si>
  <si>
    <t>Zhou et al., 2021_Bottle water 20</t>
  </si>
  <si>
    <t>Jin Mai Lang</t>
  </si>
  <si>
    <t>Zhou et al., 2021_Bottle water 21</t>
  </si>
  <si>
    <t>Zhou et al., 2021_Bottle water 22</t>
  </si>
  <si>
    <t>Nestle pure life</t>
  </si>
  <si>
    <t>Size class (um) (log)</t>
  </si>
  <si>
    <t>Abundance (%) (log)</t>
  </si>
  <si>
    <t>Drinking Water Concentration in each type (particles/L)</t>
  </si>
  <si>
    <t>Drinking Water Concentration in each type (particles/L) adjusted 1- 5000 (size class provided)</t>
  </si>
  <si>
    <t>Drinking Water Concentration in each type (particles/L) adjusted 1- 5000 (size class limit)</t>
  </si>
  <si>
    <t>Drinking Water Concentration in each type (particles/L) adjusted 20- 5000 (size class limit)</t>
  </si>
  <si>
    <t>Date</t>
  </si>
  <si>
    <t>Location of Study</t>
  </si>
  <si>
    <t>Drinking water type</t>
  </si>
  <si>
    <t>Size Class Specified</t>
  </si>
  <si>
    <t>Size Class Provided (um)</t>
  </si>
  <si>
    <t>Size Class limits</t>
  </si>
  <si>
    <t>Volume (L)</t>
  </si>
  <si>
    <t>Spectral Analysis</t>
  </si>
  <si>
    <t>Used in Analysis</t>
  </si>
  <si>
    <t>Reason</t>
  </si>
  <si>
    <t>Number of Bins</t>
  </si>
  <si>
    <t>Used in regression</t>
  </si>
  <si>
    <t>Kankanige and Babel</t>
  </si>
  <si>
    <t>Thailand</t>
  </si>
  <si>
    <t>Y</t>
  </si>
  <si>
    <t>FTIR and Raman</t>
  </si>
  <si>
    <t>y</t>
  </si>
  <si>
    <t>Spectroscopy Used</t>
  </si>
  <si>
    <t>N</t>
  </si>
  <si>
    <t>X1m</t>
  </si>
  <si>
    <t>X2m</t>
  </si>
  <si>
    <t>X1D</t>
  </si>
  <si>
    <t>X2D</t>
  </si>
  <si>
    <t>a</t>
  </si>
  <si>
    <t>Oßmann et al.</t>
  </si>
  <si>
    <t>Germany</t>
  </si>
  <si>
    <t>Raman</t>
  </si>
  <si>
    <t>Schymanski et al.</t>
  </si>
  <si>
    <t>0.7-1.5</t>
  </si>
  <si>
    <t>Zhou et al.</t>
  </si>
  <si>
    <t>China</t>
  </si>
  <si>
    <t>FTIR</t>
  </si>
  <si>
    <t>Samandra et al.</t>
  </si>
  <si>
    <t>LDIR</t>
  </si>
  <si>
    <t>Mason et al.</t>
  </si>
  <si>
    <t>Global</t>
  </si>
  <si>
    <t>5-6L</t>
  </si>
  <si>
    <t>Li et al.</t>
  </si>
  <si>
    <t>NA</t>
  </si>
  <si>
    <t>Makhdoumi et al.</t>
  </si>
  <si>
    <t>Iran</t>
  </si>
  <si>
    <t>Wiesheu et al.</t>
  </si>
  <si>
    <t>no size class information provided, only one sample</t>
  </si>
  <si>
    <t>Almaiman et al.</t>
  </si>
  <si>
    <t>Saudi Arabia</t>
  </si>
  <si>
    <t>Wang et al.</t>
  </si>
  <si>
    <t>Pivokonsky et al.</t>
  </si>
  <si>
    <t>Czech Republic</t>
  </si>
  <si>
    <t>this is mean values</t>
  </si>
  <si>
    <t>Tong et al.</t>
  </si>
  <si>
    <t>Sarkar et al.</t>
  </si>
  <si>
    <t>India</t>
  </si>
  <si>
    <t>these are mean values</t>
  </si>
  <si>
    <t>Zhang et al.</t>
  </si>
  <si>
    <t>Kirstein et al.</t>
  </si>
  <si>
    <t>Sweden</t>
  </si>
  <si>
    <t>FTIR and PyGC-MS</t>
  </si>
  <si>
    <t>converted from m3 to L</t>
  </si>
  <si>
    <t>Dalmau-Soler et al.</t>
  </si>
  <si>
    <t>Spain</t>
  </si>
  <si>
    <t>only used raw and treated for the analysis</t>
  </si>
  <si>
    <t>converted from M3 to L</t>
  </si>
  <si>
    <t>Pittroff et al.</t>
  </si>
  <si>
    <t>converted M3 to L</t>
  </si>
  <si>
    <t>Johnson et al.</t>
  </si>
  <si>
    <t>England and Wales</t>
  </si>
  <si>
    <t>Mintenig et al.</t>
  </si>
  <si>
    <t>300 - 1000</t>
  </si>
  <si>
    <t>1200 - 2500</t>
  </si>
  <si>
    <t>Strand et al.</t>
  </si>
  <si>
    <t>Denmark</t>
  </si>
  <si>
    <t>Shruti et al.</t>
  </si>
  <si>
    <t>Mexico</t>
  </si>
  <si>
    <t>Semmouri et al.</t>
  </si>
  <si>
    <t>Belgium</t>
  </si>
  <si>
    <t>Jung et al.</t>
  </si>
  <si>
    <t>South Korea</t>
  </si>
  <si>
    <t>Chu et al.</t>
  </si>
  <si>
    <t>instument limitation, what sise did they actually use</t>
  </si>
  <si>
    <t>Oni et al.</t>
  </si>
  <si>
    <t>Nigeria</t>
  </si>
  <si>
    <t>Zuccarello et al.</t>
  </si>
  <si>
    <t>Mechanical Stress Experiment</t>
  </si>
  <si>
    <t>Singh</t>
  </si>
  <si>
    <t>Winkler et al.</t>
  </si>
  <si>
    <t>Gambino et al.</t>
  </si>
  <si>
    <t>Literature Review</t>
  </si>
  <si>
    <t>Oßmann</t>
  </si>
  <si>
    <t>Praveena and Laohaprapanon</t>
  </si>
  <si>
    <t>Welle and Franz</t>
  </si>
  <si>
    <t>Commentary</t>
  </si>
  <si>
    <t>Kosuth et al.</t>
  </si>
  <si>
    <t>No Spectroscopy Used</t>
  </si>
  <si>
    <t>Lam et al.</t>
  </si>
  <si>
    <t>Uhl et al.</t>
  </si>
  <si>
    <t>Wong et al.</t>
  </si>
  <si>
    <t>Averages</t>
  </si>
  <si>
    <t xml:space="preserve">FTIR </t>
  </si>
  <si>
    <t xml:space="preserve">Austrailia and Global </t>
  </si>
  <si>
    <t xml:space="preserve">no size class information provided and only 1 water sample so this paper was left out of the analysis </t>
  </si>
  <si>
    <t>no size class information provided  on smallest detectable size class and size of particles overall.</t>
  </si>
  <si>
    <t xml:space="preserve">only included the tap water and not river water sources </t>
  </si>
  <si>
    <t xml:space="preserve">these are averages </t>
  </si>
  <si>
    <t>median</t>
  </si>
  <si>
    <t>Size Class Bins</t>
  </si>
  <si>
    <t>Tong et al., 2020_Tap water 10</t>
  </si>
  <si>
    <t>Tong et al., 2020_Tap water 21</t>
  </si>
  <si>
    <t>Tong et al., 2020_Tap water 24</t>
  </si>
  <si>
    <t>Tong et al., 2020_Tap water 29</t>
  </si>
  <si>
    <t>Tong et al., 2020_Tap water 33</t>
  </si>
  <si>
    <t>Occurrence and identification of microplastics in tap water from China</t>
  </si>
  <si>
    <t>25-500 size class investigated</t>
  </si>
  <si>
    <t>alpha is 1.64</t>
  </si>
  <si>
    <t>Residuals:</t>
  </si>
  <si>
    <t xml:space="preserve">       1        2        3        4 </t>
  </si>
  <si>
    <t xml:space="preserve">-0.03548  0.06844 -0.04736  0.01440 </t>
  </si>
  <si>
    <t>Coefficients:</t>
  </si>
  <si>
    <t xml:space="preserve">            Estimate Std. Error t value Pr(&gt;|t|)   </t>
  </si>
  <si>
    <t>(Intercept)  2.15579    0.07785   27.69  0.00130 **</t>
  </si>
  <si>
    <t>log_size    -0.80766    0.06019  -13.42  0.00551 **</t>
  </si>
  <si>
    <t>---</t>
  </si>
  <si>
    <t>Signif. codes:  0 ‘***’ 0.001 ‘**’ 0.01 ‘*’ 0.05 ‘.’ 0.1 ‘ ’ 1</t>
  </si>
  <si>
    <t>Residual standard error: 0.06478 on 2 degrees of freedom</t>
  </si>
  <si>
    <t>Multiple R-squared:  0.989,</t>
  </si>
  <si>
    <t xml:space="preserve">Adjusted R-squared:  0.9835 </t>
  </si>
  <si>
    <t>F-statistic: 180.1 on 1 and 2 DF,  p-value: 0.005508</t>
  </si>
  <si>
    <t xml:space="preserve">       1        2        3        4        5 </t>
  </si>
  <si>
    <t xml:space="preserve">-0.11888  0.09934  0.09217  0.16882 -0.24145 </t>
  </si>
  <si>
    <t>(Intercept)   2.1811     0.2235   9.757  0.00229 **</t>
  </si>
  <si>
    <t xml:space="preserve">log_size     -0.8375     0.1529  -5.478  0.01196 * </t>
  </si>
  <si>
    <t>Residual standard error: 0.1994 on 3 degrees of freedom</t>
  </si>
  <si>
    <t xml:space="preserve">  (18 observations deleted due to missingness)</t>
  </si>
  <si>
    <t>Multiple R-squared:  0.9091,</t>
  </si>
  <si>
    <t xml:space="preserve">Adjusted R-squared:  0.8788 </t>
  </si>
  <si>
    <t>F-statistic: 30.01 on 1 and 3 DF,  p-value: 0.01196</t>
  </si>
  <si>
    <t xml:space="preserve">     Min       1Q   Median       3Q      Max </t>
  </si>
  <si>
    <t xml:space="preserve">-0.37215 -0.07779 -0.00071  0.07485  0.36547 </t>
  </si>
  <si>
    <t xml:space="preserve">            Estimate Std. Error t value Pr(&gt;|t|)    </t>
  </si>
  <si>
    <t>(Intercept)   2.7227     0.3182   8.557 3.72e-07 ***</t>
  </si>
  <si>
    <t>log_size     -0.8715     0.1304  -6.683 7.32e-06 ***</t>
  </si>
  <si>
    <t>Residual standard error: 0.1655 on 15 degrees of freedom</t>
  </si>
  <si>
    <t>Multiple R-squared:  0.7486,</t>
  </si>
  <si>
    <t xml:space="preserve">Adjusted R-squared:  0.7318 </t>
  </si>
  <si>
    <t>F-statistic: 44.66 on 1 and 15 DF,  p-value: 7.321e-06</t>
  </si>
  <si>
    <t xml:space="preserve">       1        2        3        4        5        6        7 </t>
  </si>
  <si>
    <t xml:space="preserve"> 0.32964 -0.06018 -0.31008 -0.22477 -0.03097  0.06660  0.22976 </t>
  </si>
  <si>
    <t>(Intercept)   3.4266     0.8105   4.228  0.00827 **</t>
  </si>
  <si>
    <t xml:space="preserve">log_size     -1.1759     0.3633  -3.237  0.02303 * </t>
  </si>
  <si>
    <t>Residual standard error: 0.2518 on 5 degrees of freedom</t>
  </si>
  <si>
    <t xml:space="preserve">  (16 observations deleted due to missingness)</t>
  </si>
  <si>
    <t>Multiple R-squared:  0.6769,</t>
  </si>
  <si>
    <t xml:space="preserve">Adjusted R-squared:  0.6123 </t>
  </si>
  <si>
    <t>F-statistic: 10.48 on 1 and 5 DF,  p-value: 0.02303</t>
  </si>
  <si>
    <t xml:space="preserve"> 0.02114 -0.04858  0.05775 -0.04103  0.01072 </t>
  </si>
  <si>
    <t>(Intercept)  5.04676    0.22062   22.88 0.000183 ***</t>
  </si>
  <si>
    <t>log_size    -1.24631    0.06965  -17.89 0.000381 ***</t>
  </si>
  <si>
    <t>Residual standard error: 0.05145 on 3 degrees of freedom</t>
  </si>
  <si>
    <t>Multiple R-squared:  0.9907,</t>
  </si>
  <si>
    <t xml:space="preserve">Adjusted R-squared:  0.9876 </t>
  </si>
  <si>
    <t>F-statistic: 320.2 on 1 and 3 DF,  p-value: 0.0003807</t>
  </si>
  <si>
    <t xml:space="preserve"> 0.15107 -0.15443 -0.07020 -0.01431  0.08787 </t>
  </si>
  <si>
    <t xml:space="preserve">            Estimate Std. Error t value Pr(&gt;|t|)  </t>
  </si>
  <si>
    <t>(Intercept)   1.9108     0.3837   4.981   0.0156 *</t>
  </si>
  <si>
    <t xml:space="preserve">log_size     -0.2363     0.1322  -1.787   0.1718  </t>
  </si>
  <si>
    <t>Residual standard error: 0.1409 on 3 degrees of freedom</t>
  </si>
  <si>
    <t>Multiple R-squared:  0.5157,</t>
  </si>
  <si>
    <t xml:space="preserve">Adjusted R-squared:  0.3543 </t>
  </si>
  <si>
    <t>F-statistic: 3.195 on 1 and 3 DF,  p-value: 0.1718</t>
  </si>
  <si>
    <t xml:space="preserve">      1       2       3       4       5 </t>
  </si>
  <si>
    <t xml:space="preserve">-0.1071  0.2601 -0.1660  0.1793 -0.1663 </t>
  </si>
  <si>
    <t>(Intercept)   6.1122     1.0427   5.862   0.0099 **</t>
  </si>
  <si>
    <t xml:space="preserve">log_size     -1.5577     0.3147  -4.949   0.0158 * </t>
  </si>
  <si>
    <t>Residual standard error: 0.2356 on 3 degrees of freedom</t>
  </si>
  <si>
    <t>Multiple R-squared:  0.8909,</t>
  </si>
  <si>
    <t xml:space="preserve">Adjusted R-squared:  0.8545 </t>
  </si>
  <si>
    <t>F-statistic: 24.49 on 1 and 3 DF,  p-value: 0.01583</t>
  </si>
  <si>
    <t xml:space="preserve"> 0.10037 -0.04461 -0.33445  0.27868 </t>
  </si>
  <si>
    <t xml:space="preserve">            Estimate Std. Error t value Pr(&gt;|t|)</t>
  </si>
  <si>
    <t>(Intercept)   4.0898     3.0631   1.335    0.313</t>
  </si>
  <si>
    <t>log_size     -0.9097     0.8885  -1.024    0.414</t>
  </si>
  <si>
    <t>Residual standard error: 0.3175 on 2 degrees of freedom</t>
  </si>
  <si>
    <t>Multiple R-squared:  0.3439,</t>
  </si>
  <si>
    <t xml:space="preserve">Adjusted R-squared:  0.0158 </t>
  </si>
  <si>
    <t>F-statistic: 1.048 on 1 and 2 DF,  p-value: 0.4136</t>
  </si>
  <si>
    <t xml:space="preserve">        1         2         3         4         5 </t>
  </si>
  <si>
    <t xml:space="preserve"> 0.007053  0.095674 -0.157168 -0.111751  0.166192 </t>
  </si>
  <si>
    <t>(Intercept)   2.9187     0.6952   4.198   0.0247 *</t>
  </si>
  <si>
    <t>log_size     -0.5062     0.2099  -2.412   0.0948 .</t>
  </si>
  <si>
    <t>Residual standard error: 0.1571 on 3 degrees of freedom</t>
  </si>
  <si>
    <t>Multiple R-squared:  0.6598,</t>
  </si>
  <si>
    <t xml:space="preserve">Adjusted R-squared:  0.5464 </t>
  </si>
  <si>
    <t>F-statistic: 5.818 on 1 and 3 DF,  p-value: 0.09483</t>
  </si>
  <si>
    <t xml:space="preserve">-0.16412  0.24303  0.14577  0.01858 -0.24327 </t>
  </si>
  <si>
    <t>(Intercept)    5.036      1.044   4.826   0.0170 *</t>
  </si>
  <si>
    <t>log_size      -1.190      0.315  -3.776   0.0325 *</t>
  </si>
  <si>
    <t>Residual standard error: 0.2358 on 3 degrees of freedom</t>
  </si>
  <si>
    <t>Multiple R-squared:  0.8262,</t>
  </si>
  <si>
    <t xml:space="preserve">Adjusted R-squared:  0.7683 </t>
  </si>
  <si>
    <t>F-statistic: 14.26 on 1 and 3 DF,  p-value: 0.03253</t>
  </si>
  <si>
    <t xml:space="preserve"> 0.02275  0.08679 -0.18400 -0.14609  0.22056 </t>
  </si>
  <si>
    <t>(Intercept)   3.8501     0.8548   4.504   0.0204 *</t>
  </si>
  <si>
    <t>log_size     -0.8084     0.2580  -3.133   0.0519 .</t>
  </si>
  <si>
    <t>Residual standard error: 0.1931 on 3 degrees of freedom</t>
  </si>
  <si>
    <t>Multiple R-squared:  0.7659,</t>
  </si>
  <si>
    <t xml:space="preserve">Adjusted R-squared:  0.6879 </t>
  </si>
  <si>
    <t>F-statistic: 9.815 on 1 and 3 DF,  p-value: 0.05195</t>
  </si>
  <si>
    <t xml:space="preserve"> 0.234780 -0.655957  0.305673  0.118402 -0.002898 </t>
  </si>
  <si>
    <t>(Intercept)    6.165      1.968   3.133   0.0519 .</t>
  </si>
  <si>
    <t>log_size      -1.647      0.594  -2.772   0.0694 .</t>
  </si>
  <si>
    <t>Residual standard error: 0.4445 on 3 degrees of freedom</t>
  </si>
  <si>
    <t>Multiple R-squared:  0.7193,</t>
  </si>
  <si>
    <t xml:space="preserve">Adjusted R-squared:  0.6257 </t>
  </si>
  <si>
    <t>F-statistic: 7.686 on 1 and 3 DF,  p-value: 0.06943</t>
  </si>
  <si>
    <t xml:space="preserve">-0.24256  0.43084  0.35142 -0.60371  0.06401 </t>
  </si>
  <si>
    <t>(Intercept)    7.465      2.193   3.404   0.0423 *</t>
  </si>
  <si>
    <t>log_size      -2.021      0.662  -3.052   0.0553 .</t>
  </si>
  <si>
    <t>Residual standard error: 0.4955 on 3 degrees of freedom</t>
  </si>
  <si>
    <t>Multiple R-squared:  0.7564,</t>
  </si>
  <si>
    <t xml:space="preserve">Adjusted R-squared:  0.6753 </t>
  </si>
  <si>
    <t>F-statistic: 9.318 on 1 and 3 DF,  p-value: 0.05532</t>
  </si>
  <si>
    <t xml:space="preserve">-0.2254  0.5735 -0.0688 -0.3935  0.1142 </t>
  </si>
  <si>
    <t>(Intercept)   8.2905     1.8992   4.365   0.0222 *</t>
  </si>
  <si>
    <t>log_size     -2.3132     0.5733  -4.035   0.0274 *</t>
  </si>
  <si>
    <t>Residual standard error: 0.4291 on 3 degrees of freedom</t>
  </si>
  <si>
    <t>Multiple R-squared:  0.8444,</t>
  </si>
  <si>
    <t xml:space="preserve">Adjusted R-squared:  0.7925 </t>
  </si>
  <si>
    <t>F-statistic: 16.28 on 1 and 3 DF,  p-value: 0.02738</t>
  </si>
  <si>
    <t xml:space="preserve"> 0.16849  0.09546 -0.45198  0.18803 </t>
  </si>
  <si>
    <t>(Intercept)   2.8678     0.5911   4.852   0.0400 *</t>
  </si>
  <si>
    <t>log_size     -1.1995     0.3093  -3.879   0.0605 .</t>
  </si>
  <si>
    <t>Residual standard error: 0.3723 on 2 degrees of freedom</t>
  </si>
  <si>
    <t>Multiple R-squared:  0.8827,</t>
  </si>
  <si>
    <t xml:space="preserve">Adjusted R-squared:  0.824 </t>
  </si>
  <si>
    <t>F-statistic: 15.05 on 1 and 2 DF,  p-value: 0.0605</t>
  </si>
  <si>
    <t xml:space="preserve">-0.15843  0.03891  0.31128  0.03398 -0.22574 </t>
  </si>
  <si>
    <t>(Intercept)   2.7392     0.3986   6.872  0.00631 **</t>
  </si>
  <si>
    <t xml:space="preserve">log_size     -1.1062     0.2568  -4.308  0.02302 * </t>
  </si>
  <si>
    <t>Residual standard error: 0.242 on 3 degrees of freedom</t>
  </si>
  <si>
    <t>Multiple R-squared:  0.8609,</t>
  </si>
  <si>
    <t xml:space="preserve">Adjusted R-squared:  0.8145 </t>
  </si>
  <si>
    <t>F-statistic: 18.56 on 1 and 3 DF,  p-value: 0.02302</t>
  </si>
  <si>
    <t xml:space="preserve">-0.13095  0.05061  0.23866 -0.02563 -0.13269 </t>
  </si>
  <si>
    <t>(Intercept)   3.2376     0.2931  11.048  0.00159 **</t>
  </si>
  <si>
    <t>log_size     -1.5525     0.1888  -8.224  0.00376 **</t>
  </si>
  <si>
    <t>Residual standard error: 0.1779 on 3 degrees of freedom</t>
  </si>
  <si>
    <t>Multiple R-squared:  0.9575,</t>
  </si>
  <si>
    <t xml:space="preserve">Adjusted R-squared:  0.9434 </t>
  </si>
  <si>
    <t>F-statistic: 67.63 on 1 and 3 DF,  p-value: 0.003764</t>
  </si>
  <si>
    <t xml:space="preserve">-0.33679 -0.09391 -0.05070  0.16549  0.27137 </t>
  </si>
  <si>
    <t>(Intercept)   3.2993     0.2996  11.013 6.52e-07 ***</t>
  </si>
  <si>
    <t>log_size     -1.4163     0.1500  -9.442 2.68e-06 ***</t>
  </si>
  <si>
    <t>Residual standard error: 0.186 on 10 degrees of freedom</t>
  </si>
  <si>
    <t>Multiple R-squared:  0.8991,</t>
  </si>
  <si>
    <t xml:space="preserve">Adjusted R-squared:  0.889 </t>
  </si>
  <si>
    <t>F-statistic: 89.14 on 1 and 10 DF,  p-value: 2.685e-06</t>
  </si>
  <si>
    <t xml:space="preserve"> 0.14470 -0.13692 -0.08367  0.07588 </t>
  </si>
  <si>
    <t>(Intercept)   2.6741     0.5318   5.029   0.0373 *</t>
  </si>
  <si>
    <t>log_size     -0.5535     0.1868  -2.963   0.0975 .</t>
  </si>
  <si>
    <t>Residual standard error: 0.1619 on 2 degrees of freedom</t>
  </si>
  <si>
    <t>Multiple R-squared:  0.8145,</t>
  </si>
  <si>
    <t xml:space="preserve">Adjusted R-squared:  0.7217 </t>
  </si>
  <si>
    <t>F-statistic: 8.781 on 1 and 2 DF,  p-value: 0.09751</t>
  </si>
  <si>
    <t xml:space="preserve"> 0.20747 -0.22198 -0.08265  0.09716 </t>
  </si>
  <si>
    <t>(Intercept)   2.5979     0.7652   3.395   0.0769 .</t>
  </si>
  <si>
    <t xml:space="preserve">log_size     -0.5507     0.2688  -2.049   0.1770  </t>
  </si>
  <si>
    <t>Residual standard error: 0.233 on 2 degrees of freedom</t>
  </si>
  <si>
    <t>Multiple R-squared:  0.6773,</t>
  </si>
  <si>
    <t xml:space="preserve">Adjusted R-squared:  0.5159 </t>
  </si>
  <si>
    <t>F-statistic: 4.197 on 1 and 2 DF,  p-value: 0.177</t>
  </si>
  <si>
    <t xml:space="preserve"> 0.02097  0.18405 -0.17938 -0.15460  0.12897 </t>
  </si>
  <si>
    <t>(Intercept)   2.6603     0.4196   6.340  0.00793 **</t>
  </si>
  <si>
    <t xml:space="preserve">log_size     -0.5974     0.1565  -3.817  0.03164 * </t>
  </si>
  <si>
    <t>Residual standard error: 0.1889 on 3 degrees of freedom</t>
  </si>
  <si>
    <t>Multiple R-squared:  0.8293,</t>
  </si>
  <si>
    <t xml:space="preserve">Adjusted R-squared:  0.7723 </t>
  </si>
  <si>
    <t>F-statistic: 14.57 on 1 and 3 DF,  p-value: 0.03164</t>
  </si>
  <si>
    <t xml:space="preserve">      1       2       3       4 </t>
  </si>
  <si>
    <t xml:space="preserve"> 0.1969 -0.1836 -0.1177  0.1045 </t>
  </si>
  <si>
    <t>(Intercept)   2.5556     0.7241   3.529   0.0717 .</t>
  </si>
  <si>
    <t xml:space="preserve">log_size     -0.5277     0.2543  -2.075   0.1737  </t>
  </si>
  <si>
    <t>Residual standard error: 0.2205 on 2 degrees of freedom</t>
  </si>
  <si>
    <t>Multiple R-squared:  0.6828,</t>
  </si>
  <si>
    <t xml:space="preserve">Adjusted R-squared:  0.5241 </t>
  </si>
  <si>
    <t>F-statistic: 4.304 on 1 and 2 DF,  p-value: 0.1737</t>
  </si>
  <si>
    <t xml:space="preserve"> 0.19420 -0.20646 -0.07930  0.09155 </t>
  </si>
  <si>
    <t>(Intercept)   2.2955     0.7158   3.207    0.085 .</t>
  </si>
  <si>
    <t xml:space="preserve">log_size     -0.4153     0.2514  -1.652    0.240  </t>
  </si>
  <si>
    <t>Residual standard error: 0.218 on 2 degrees of freedom</t>
  </si>
  <si>
    <t>Multiple R-squared:  0.577,</t>
  </si>
  <si>
    <t xml:space="preserve">Adjusted R-squared:  0.3655 </t>
  </si>
  <si>
    <t>F-statistic: 2.728 on 1 and 2 DF,  p-value: 0.2404</t>
  </si>
  <si>
    <t xml:space="preserve"> 0.1778 -0.1529 -0.1250  0.1001 </t>
  </si>
  <si>
    <t>(Intercept)   2.7110     0.6594   4.111   0.0544 .</t>
  </si>
  <si>
    <t xml:space="preserve">log_size     -0.5753     0.2316  -2.484   0.1310  </t>
  </si>
  <si>
    <t>Residual standard error: 0.2008 on 2 degrees of freedom</t>
  </si>
  <si>
    <t>Multiple R-squared:  0.7552,</t>
  </si>
  <si>
    <t xml:space="preserve">Adjusted R-squared:  0.6328 </t>
  </si>
  <si>
    <t>F-statistic: 6.169 on 1 and 2 DF,  p-value: 0.131</t>
  </si>
  <si>
    <t xml:space="preserve"> 0.1947 -0.1456 -0.1687  0.1196 </t>
  </si>
  <si>
    <t>(Intercept)   2.2283     0.7412   3.006   0.0951 .</t>
  </si>
  <si>
    <t xml:space="preserve">log_size     -0.3774     0.2603  -1.450   0.2842  </t>
  </si>
  <si>
    <t>Residual standard error: 0.2257 on 2 degrees of freedom</t>
  </si>
  <si>
    <t>Multiple R-squared:  0.5124,</t>
  </si>
  <si>
    <t xml:space="preserve">Adjusted R-squared:  0.2685 </t>
  </si>
  <si>
    <t>F-statistic: 2.101 on 1 and 2 DF,  p-value: 0.2842</t>
  </si>
  <si>
    <t xml:space="preserve"> 0.2124 -0.2164 -0.1003  0.1044 </t>
  </si>
  <si>
    <t>(Intercept)   2.6452     0.7803   3.390   0.0771 .</t>
  </si>
  <si>
    <t xml:space="preserve">log_size     -0.5709     0.2741  -2.083   0.1727  </t>
  </si>
  <si>
    <t>Residual standard error: 0.2376 on 2 degrees of freedom</t>
  </si>
  <si>
    <t>Multiple R-squared:  0.6845,</t>
  </si>
  <si>
    <t xml:space="preserve">Adjusted R-squared:  0.5268 </t>
  </si>
  <si>
    <t>F-statistic: 4.339 on 1 and 2 DF,  p-value: 0.1727</t>
  </si>
  <si>
    <t xml:space="preserve"> 0.3326 -0.2783 -0.2451  0.1909 </t>
  </si>
  <si>
    <t>(Intercept)   2.2548     1.2388   1.820    0.210</t>
  </si>
  <si>
    <t>log_size     -0.3890     0.4351  -0.894    0.466</t>
  </si>
  <si>
    <t>Residual standard error: 0.3772 on 2 degrees of freedom</t>
  </si>
  <si>
    <t>Multiple R-squared:  0.2855,</t>
  </si>
  <si>
    <t xml:space="preserve">Adjusted R-squared:  -0.07174 </t>
  </si>
  <si>
    <t>F-statistic: 0.7992 on 1 and 2 DF,  p-value: 0.4657</t>
  </si>
  <si>
    <t xml:space="preserve"> 0.15176 -0.11637 -0.12731  0.09193 </t>
  </si>
  <si>
    <t>(Intercept)   2.7757     0.5746   4.830   0.0403 *</t>
  </si>
  <si>
    <t>log_size     -0.6049     0.2018  -2.997   0.0956 .</t>
  </si>
  <si>
    <t>Residual standard error: 0.175 on 2 degrees of freedom</t>
  </si>
  <si>
    <t>Multiple R-squared:  0.8179,</t>
  </si>
  <si>
    <t xml:space="preserve">Adjusted R-squared:  0.7268 </t>
  </si>
  <si>
    <t>F-statistic: 8.982 on 1 and 2 DF,  p-value: 0.09563</t>
  </si>
  <si>
    <t xml:space="preserve"> 0.2245 -0.1402 -0.2348  0.1505 </t>
  </si>
  <si>
    <t>(Intercept)   2.6850     0.8929   3.007   0.0951 .</t>
  </si>
  <si>
    <t xml:space="preserve">log_size     -0.5702     0.3136  -1.818   0.2107  </t>
  </si>
  <si>
    <t>Residual standard error: 0.2719 on 2 degrees of freedom</t>
  </si>
  <si>
    <t>Multiple R-squared:  0.623,</t>
  </si>
  <si>
    <t xml:space="preserve">Adjusted R-squared:  0.4345 </t>
  </si>
  <si>
    <t>F-statistic: 3.305 on 1 and 2 DF,  p-value: 0.2107</t>
  </si>
  <si>
    <t xml:space="preserve"> 0.1733 -0.1392 -0.1361  0.1021 </t>
  </si>
  <si>
    <t>(Intercept)   2.3486     0.6501   3.613   0.0688 .</t>
  </si>
  <si>
    <t xml:space="preserve">log_size     -0.4308     0.2283  -1.887   0.1998  </t>
  </si>
  <si>
    <t>Residual standard error: 0.1979 on 2 degrees of freedom</t>
  </si>
  <si>
    <t>Multiple R-squared:  0.6403,</t>
  </si>
  <si>
    <t xml:space="preserve">Adjusted R-squared:  0.4604 </t>
  </si>
  <si>
    <t>F-statistic:  3.56 on 1 and 2 DF,  p-value: 0.1998</t>
  </si>
  <si>
    <t xml:space="preserve"> 0.1998 -0.1777 -0.1320  0.1099 </t>
  </si>
  <si>
    <t>(Intercept)   2.2610     0.7379   3.064   0.0921 .</t>
  </si>
  <si>
    <t xml:space="preserve">log_size     -0.4018     0.2592  -1.550   0.2613  </t>
  </si>
  <si>
    <t>Residual standard error: 0.2247 on 2 degrees of freedom</t>
  </si>
  <si>
    <t>Multiple R-squared:  0.5457,</t>
  </si>
  <si>
    <t xml:space="preserve">Adjusted R-squared:  0.3186 </t>
  </si>
  <si>
    <t>F-statistic: 2.403 on 1 and 2 DF,  p-value: 0.2613</t>
  </si>
  <si>
    <t xml:space="preserve"> 0.2155 -0.1674 -0.1777  0.1296 </t>
  </si>
  <si>
    <t>(Intercept)   2.8209     0.8140   3.466   0.0741 .</t>
  </si>
  <si>
    <t xml:space="preserve">log_size     -0.6455     0.2859  -2.258   0.1525  </t>
  </si>
  <si>
    <t>Residual standard error: 0.2478 on 2 degrees of freedom</t>
  </si>
  <si>
    <t>Multiple R-squared:  0.7182,</t>
  </si>
  <si>
    <t xml:space="preserve">Adjusted R-squared:  0.5773 </t>
  </si>
  <si>
    <t>F-statistic: 5.098 on 1 and 2 DF,  p-value: 0.1525</t>
  </si>
  <si>
    <t xml:space="preserve"> 0.1994 -0.1587 -0.1590  0.1182 </t>
  </si>
  <si>
    <t>(Intercept)   1.9874     0.7496   2.651    0.118</t>
  </si>
  <si>
    <t>log_size     -0.2972     0.2633  -1.129    0.376</t>
  </si>
  <si>
    <t>Residual standard error: 0.2283 on 2 degrees of freedom</t>
  </si>
  <si>
    <t>Multiple R-squared:  0.3891,</t>
  </si>
  <si>
    <t xml:space="preserve">Adjusted R-squared:  0.08367 </t>
  </si>
  <si>
    <t>F-statistic: 1.274 on 1 and 2 DF,  p-value: 0.3762</t>
  </si>
  <si>
    <t xml:space="preserve"> 0.2267 -0.2155 -0.1297  0.1185 </t>
  </si>
  <si>
    <t>(Intercept)   2.5031     0.8330   3.005   0.0952 .</t>
  </si>
  <si>
    <t xml:space="preserve">log_size     -0.5187     0.2926  -1.773   0.2183  </t>
  </si>
  <si>
    <t>Residual standard error: 0.2536 on 2 degrees of freedom</t>
  </si>
  <si>
    <t>Multiple R-squared:  0.6111,</t>
  </si>
  <si>
    <t xml:space="preserve">Adjusted R-squared:  0.4166 </t>
  </si>
  <si>
    <t>F-statistic: 3.143 on 1 and 2 DF,  p-value: 0.2183</t>
  </si>
  <si>
    <t xml:space="preserve"> 0.1781 -0.1620 -0.1123  0.0963 </t>
  </si>
  <si>
    <t>(Intercept)   2.8202     0.6562   4.298   0.0501 .</t>
  </si>
  <si>
    <t xml:space="preserve">log_size     -0.6321     0.2305  -2.742   0.1112  </t>
  </si>
  <si>
    <t>Residual standard error: 0.1998 on 2 degrees of freedom</t>
  </si>
  <si>
    <t>Multiple R-squared:  0.7899,</t>
  </si>
  <si>
    <t xml:space="preserve">Adjusted R-squared:  0.6849 </t>
  </si>
  <si>
    <t>F-statistic: 7.521 on 1 and 2 DF,  p-value: 0.1112</t>
  </si>
  <si>
    <t xml:space="preserve"> 0.16794 -0.13684 -0.12918  0.09807 </t>
  </si>
  <si>
    <t>(Intercept)   2.9515     0.6284   4.696   0.0425 *</t>
  </si>
  <si>
    <t>log_size     -0.6634     0.2207  -3.005   0.0952 .</t>
  </si>
  <si>
    <t>Residual standard error: 0.1914 on 2 degrees of freedom</t>
  </si>
  <si>
    <t>Multiple R-squared:  0.8187,</t>
  </si>
  <si>
    <t xml:space="preserve">Adjusted R-squared:  0.7281 </t>
  </si>
  <si>
    <t>F-statistic: 9.033 on 1 and 2 DF,  p-value: 0.09517</t>
  </si>
  <si>
    <t xml:space="preserve"> 0.1878 -0.1591 -0.1355  0.1069 </t>
  </si>
  <si>
    <t>(Intercept)   2.4977     0.6981   3.578    0.070 .</t>
  </si>
  <si>
    <t xml:space="preserve">log_size     -0.4954     0.2452  -2.020    0.181  </t>
  </si>
  <si>
    <t>Residual standard error: 0.2126 on 2 degrees of freedom</t>
  </si>
  <si>
    <t>Multiple R-squared:  0.6712,</t>
  </si>
  <si>
    <t xml:space="preserve">Adjusted R-squared:  0.5067 </t>
  </si>
  <si>
    <t>F-statistic: 4.082 on 1 and 2 DF,  p-value: 0.1808</t>
  </si>
  <si>
    <t xml:space="preserve"> 0.1887 -0.1750 -0.1143  0.1006 </t>
  </si>
  <si>
    <t>(Intercept)   2.5636     0.6944   3.692   0.0662 .</t>
  </si>
  <si>
    <t xml:space="preserve">log_size     -0.5310     0.2439  -2.177   0.1614  </t>
  </si>
  <si>
    <t>Residual standard error: 0.2114 on 2 degrees of freedom</t>
  </si>
  <si>
    <t>Multiple R-squared:  0.7032,</t>
  </si>
  <si>
    <t xml:space="preserve">Adjusted R-squared:  0.5548 </t>
  </si>
  <si>
    <t>F-statistic: 4.739 on 1 and 2 DF,  p-value: 0.1614</t>
  </si>
  <si>
    <t xml:space="preserve"> 0.15199 -0.11380 -0.13151  0.09331 </t>
  </si>
  <si>
    <t>(Intercept)   2.7605     0.5785   4.772   0.0412 *</t>
  </si>
  <si>
    <t xml:space="preserve">log_size     -0.5576     0.2032  -2.744   0.1111  </t>
  </si>
  <si>
    <t>Residual standard error: 0.1761 on 2 degrees of freedom</t>
  </si>
  <si>
    <t>Multiple R-squared:  0.7902,</t>
  </si>
  <si>
    <t xml:space="preserve">Adjusted R-squared:  0.6852 </t>
  </si>
  <si>
    <t>F-statistic: 7.531 on 1 and 2 DF,  p-value: 0.1111</t>
  </si>
  <si>
    <t xml:space="preserve"> 0.2029 -0.1567 -0.1687  0.1224 </t>
  </si>
  <si>
    <t>(Intercept)   2.8515     0.7673   3.716   0.0654 .</t>
  </si>
  <si>
    <t xml:space="preserve">log_size     -0.6486     0.2695  -2.407   0.1378  </t>
  </si>
  <si>
    <t>Residual standard error: 0.2336 on 2 degrees of freedom</t>
  </si>
  <si>
    <t>Multiple R-squared:  0.7433,</t>
  </si>
  <si>
    <t xml:space="preserve">Adjusted R-squared:  0.615 </t>
  </si>
  <si>
    <t>F-statistic: 5.791 on 1 and 2 DF,  p-value: 0.1378</t>
  </si>
  <si>
    <t xml:space="preserve">-0.75145 -0.33589 -0.01012  0.27172  0.64226 </t>
  </si>
  <si>
    <t>(Intercept)    6.998      4.135   1.692    0.134</t>
  </si>
  <si>
    <t>log_size      -3.288      2.134  -1.541    0.167</t>
  </si>
  <si>
    <t>Residual standard error: 0.5251 on 7 degrees of freedom</t>
  </si>
  <si>
    <t>Multiple R-squared:  0.2532,</t>
  </si>
  <si>
    <t xml:space="preserve">Adjusted R-squared:  0.1466 </t>
  </si>
  <si>
    <t>F-statistic: 2.374 on 1 and 7 DF,  p-value: 0.1673</t>
  </si>
  <si>
    <t xml:space="preserve"> 0.23480 -0.03403 -0.17171 -0.27306  0.24399 </t>
  </si>
  <si>
    <t>(Intercept)   2.4587     0.4268   5.761   0.0104 *</t>
  </si>
  <si>
    <t>log_size     -0.6175     0.1760  -3.508   0.0393 *</t>
  </si>
  <si>
    <t>Residual standard error: 0.2707 on 3 degrees of freedom</t>
  </si>
  <si>
    <t>Multiple R-squared:  0.804,</t>
  </si>
  <si>
    <t xml:space="preserve">Adjusted R-squared:  0.7387 </t>
  </si>
  <si>
    <t>F-statistic: 12.31 on 1 and 3 DF,  p-value: 0.03925</t>
  </si>
  <si>
    <t xml:space="preserve"> 0.4293 -0.3754 -0.1799 -0.0964  0.2224 </t>
  </si>
  <si>
    <t>(Intercept)   1.9253     0.5872   3.279   0.0465 *</t>
  </si>
  <si>
    <t xml:space="preserve">log_size     -0.3647     0.2422  -1.506   0.2292  </t>
  </si>
  <si>
    <t>Residual standard error: 0.3725 on 3 degrees of freedom</t>
  </si>
  <si>
    <t>Multiple R-squared:  0.4305,</t>
  </si>
  <si>
    <t xml:space="preserve">Adjusted R-squared:  0.2407 </t>
  </si>
  <si>
    <t>F-statistic: 2.268 on 1 and 3 DF,  p-value: 0.2292</t>
  </si>
  <si>
    <t xml:space="preserve"> 0.33316 -0.27171  0.02822 -0.33960  0.24993 </t>
  </si>
  <si>
    <t>(Intercept)   2.5464     0.5487   4.641   0.0189 *</t>
  </si>
  <si>
    <t>log_size     -0.7041     0.2263  -3.111   0.0528 .</t>
  </si>
  <si>
    <t>Residual standard error: 0.348 on 3 degrees of freedom</t>
  </si>
  <si>
    <t>Multiple R-squared:  0.7634,</t>
  </si>
  <si>
    <t xml:space="preserve">Adjusted R-squared:  0.6845 </t>
  </si>
  <si>
    <t>F-statistic: 9.679 on 1 and 3 DF,  p-value: 0.05283</t>
  </si>
  <si>
    <t xml:space="preserve"> 0.4901 -0.1262 -0.5069 -0.2650  0.4080 </t>
  </si>
  <si>
    <t>(Intercept)   2.5762     0.7881   3.269   0.0468 *</t>
  </si>
  <si>
    <t>log_size     -0.8038     0.3251  -2.473   0.0899 .</t>
  </si>
  <si>
    <t>Residual standard error: 0.4999 on 3 degrees of freedom</t>
  </si>
  <si>
    <t>Multiple R-squared:  0.6708,</t>
  </si>
  <si>
    <t xml:space="preserve">Adjusted R-squared:  0.5611 </t>
  </si>
  <si>
    <t>F-statistic: 6.113 on 1 and 3 DF,  p-value: 0.08986</t>
  </si>
  <si>
    <t xml:space="preserve"> 0.196422 -0.163775  0.002528 -0.174346  0.139170 </t>
  </si>
  <si>
    <t>(Intercept)   2.0834     0.3089   6.745  0.00666 **</t>
  </si>
  <si>
    <t xml:space="preserve">log_size     -0.3904     0.1274  -3.064  0.05481 . </t>
  </si>
  <si>
    <t>Residual standard error: 0.1959 on 3 degrees of freedom</t>
  </si>
  <si>
    <t>Multiple R-squared:  0.7579,</t>
  </si>
  <si>
    <t xml:space="preserve">Adjusted R-squared:  0.6772 </t>
  </si>
  <si>
    <t>F-statistic:  9.39 on 1 and 3 DF,  p-value: 0.05481</t>
  </si>
  <si>
    <t>Excel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</si>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</sst>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2"/>
      <color theme="1"/>
      <name val="Calibri"/>
      <family val="2"/>
      <scheme val="minor"/>
    </font>
    <font>
      <sz val="9"/>
      <color rgb="FF1F1F1F"/>
      <name val="Google Sans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5D7F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2" borderId="0" xfId="0" applyFill="1"/>
    <xf numFmtId="2" fontId="0" fillId="2" borderId="0" xfId="0" applyNumberFormat="1" applyFill="1"/>
    <xf numFmtId="0" fontId="0" fillId="4" borderId="0" xfId="0" applyFill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4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Continuous"/>
    </xf>
    <xf numFmtId="0" fontId="0" fillId="0" borderId="9" xfId="0" applyBorder="1"/>
    <xf numFmtId="0" fontId="2" fillId="0" borderId="8" xfId="0" applyFont="1" applyBorder="1" applyAlignment="1">
      <alignment horizontal="center"/>
    </xf>
    <xf numFmtId="0" fontId="0" fillId="0" borderId="10" xfId="0" applyBorder="1"/>
    <xf numFmtId="0" fontId="1" fillId="5" borderId="3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8" fillId="0" borderId="0" xfId="0" applyNumberFormat="1" applyFont="1"/>
    <xf numFmtId="1" fontId="9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/>
    <xf numFmtId="0" fontId="6" fillId="6" borderId="12" xfId="0" applyFont="1" applyFill="1" applyBorder="1"/>
    <xf numFmtId="0" fontId="8" fillId="6" borderId="13" xfId="0" applyFont="1" applyFill="1" applyBorder="1"/>
    <xf numFmtId="0" fontId="12" fillId="6" borderId="13" xfId="0" applyFont="1" applyFill="1" applyBorder="1" applyAlignment="1">
      <alignment horizontal="right"/>
    </xf>
    <xf numFmtId="0" fontId="12" fillId="6" borderId="14" xfId="0" applyFont="1" applyFill="1" applyBorder="1" applyAlignment="1">
      <alignment horizontal="right"/>
    </xf>
    <xf numFmtId="0" fontId="6" fillId="6" borderId="15" xfId="0" applyFont="1" applyFill="1" applyBorder="1"/>
    <xf numFmtId="0" fontId="8" fillId="6" borderId="16" xfId="0" applyFont="1" applyFill="1" applyBorder="1"/>
    <xf numFmtId="0" fontId="8" fillId="6" borderId="17" xfId="0" applyFont="1" applyFill="1" applyBorder="1"/>
    <xf numFmtId="0" fontId="7" fillId="6" borderId="12" xfId="0" applyFont="1" applyFill="1" applyBorder="1"/>
    <xf numFmtId="0" fontId="7" fillId="6" borderId="14" xfId="0" applyFont="1" applyFill="1" applyBorder="1"/>
    <xf numFmtId="0" fontId="8" fillId="6" borderId="18" xfId="0" applyFont="1" applyFill="1" applyBorder="1"/>
    <xf numFmtId="0" fontId="8" fillId="6" borderId="11" xfId="0" applyFont="1" applyFill="1" applyBorder="1"/>
    <xf numFmtId="164" fontId="3" fillId="7" borderId="0" xfId="0" applyNumberFormat="1" applyFont="1" applyFill="1"/>
    <xf numFmtId="0" fontId="8" fillId="6" borderId="15" xfId="0" applyFont="1" applyFill="1" applyBorder="1"/>
    <xf numFmtId="0" fontId="12" fillId="0" borderId="0" xfId="0" applyFont="1" applyAlignment="1">
      <alignment horizontal="right"/>
    </xf>
    <xf numFmtId="164" fontId="3" fillId="8" borderId="0" xfId="0" applyNumberFormat="1" applyFont="1" applyFill="1"/>
    <xf numFmtId="0" fontId="8" fillId="6" borderId="19" xfId="0" applyFont="1" applyFill="1" applyBorder="1"/>
    <xf numFmtId="0" fontId="9" fillId="8" borderId="0" xfId="0" applyFont="1" applyFill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13" fillId="6" borderId="20" xfId="0" applyFont="1" applyFill="1" applyBorder="1" applyAlignment="1">
      <alignment horizontal="center"/>
    </xf>
    <xf numFmtId="1" fontId="13" fillId="6" borderId="20" xfId="0" applyNumberFormat="1" applyFont="1" applyFill="1" applyBorder="1" applyAlignment="1">
      <alignment horizontal="center" vertical="center"/>
    </xf>
    <xf numFmtId="1" fontId="13" fillId="8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right"/>
    </xf>
    <xf numFmtId="0" fontId="0" fillId="6" borderId="0" xfId="0" applyFill="1"/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" fontId="9" fillId="0" borderId="21" xfId="0" applyNumberFormat="1" applyFont="1" applyBorder="1" applyAlignment="1">
      <alignment horizontal="center"/>
    </xf>
    <xf numFmtId="1" fontId="9" fillId="8" borderId="22" xfId="0" applyNumberFormat="1" applyFont="1" applyFill="1" applyBorder="1" applyAlignment="1">
      <alignment horizontal="center"/>
    </xf>
    <xf numFmtId="1" fontId="9" fillId="0" borderId="23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/>
    </xf>
    <xf numFmtId="1" fontId="9" fillId="8" borderId="25" xfId="0" applyNumberFormat="1" applyFont="1" applyFill="1" applyBorder="1" applyAlignment="1">
      <alignment horizont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" fontId="9" fillId="8" borderId="29" xfId="0" applyNumberFormat="1" applyFont="1" applyFill="1" applyBorder="1" applyAlignment="1">
      <alignment horizontal="center"/>
    </xf>
    <xf numFmtId="1" fontId="9" fillId="0" borderId="30" xfId="0" applyNumberFormat="1" applyFont="1" applyBorder="1" applyAlignment="1">
      <alignment horizontal="center"/>
    </xf>
    <xf numFmtId="1" fontId="8" fillId="0" borderId="32" xfId="0" applyNumberFormat="1" applyFont="1" applyBorder="1"/>
    <xf numFmtId="1" fontId="8" fillId="8" borderId="31" xfId="0" applyNumberFormat="1" applyFont="1" applyFill="1" applyBorder="1"/>
    <xf numFmtId="1" fontId="8" fillId="8" borderId="33" xfId="0" applyNumberFormat="1" applyFont="1" applyFill="1" applyBorder="1"/>
    <xf numFmtId="1" fontId="8" fillId="0" borderId="21" xfId="0" applyNumberFormat="1" applyFont="1" applyBorder="1"/>
    <xf numFmtId="1" fontId="8" fillId="8" borderId="25" xfId="0" applyNumberFormat="1" applyFont="1" applyFill="1" applyBorder="1"/>
    <xf numFmtId="1" fontId="8" fillId="8" borderId="24" xfId="0" applyNumberFormat="1" applyFont="1" applyFill="1" applyBorder="1"/>
    <xf numFmtId="1" fontId="9" fillId="0" borderId="34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8" fillId="8" borderId="35" xfId="0" applyNumberFormat="1" applyFont="1" applyFill="1" applyBorder="1"/>
    <xf numFmtId="1" fontId="9" fillId="0" borderId="2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9" fillId="8" borderId="35" xfId="0" applyNumberFormat="1" applyFont="1" applyFill="1" applyBorder="1" applyAlignment="1">
      <alignment horizontal="center"/>
    </xf>
    <xf numFmtId="0" fontId="8" fillId="8" borderId="23" xfId="0" applyFont="1" applyFill="1" applyBorder="1"/>
    <xf numFmtId="0" fontId="0" fillId="0" borderId="23" xfId="0" applyBorder="1"/>
    <xf numFmtId="0" fontId="8" fillId="8" borderId="37" xfId="0" applyFont="1" applyFill="1" applyBorder="1"/>
    <xf numFmtId="0" fontId="0" fillId="0" borderId="22" xfId="0" applyBorder="1"/>
    <xf numFmtId="0" fontId="8" fillId="8" borderId="25" xfId="0" applyFont="1" applyFill="1" applyBorder="1"/>
    <xf numFmtId="0" fontId="9" fillId="0" borderId="22" xfId="0" applyFont="1" applyBorder="1" applyAlignment="1">
      <alignment horizontal="center" vertical="center"/>
    </xf>
    <xf numFmtId="0" fontId="0" fillId="0" borderId="21" xfId="0" applyBorder="1"/>
    <xf numFmtId="0" fontId="8" fillId="8" borderId="38" xfId="0" applyFont="1" applyFill="1" applyBorder="1"/>
    <xf numFmtId="0" fontId="9" fillId="0" borderId="39" xfId="0" applyFont="1" applyBorder="1" applyAlignment="1">
      <alignment horizontal="center"/>
    </xf>
    <xf numFmtId="0" fontId="9" fillId="8" borderId="33" xfId="0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8" borderId="35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3" fillId="9" borderId="0" xfId="0" applyFont="1" applyFill="1"/>
    <xf numFmtId="1" fontId="10" fillId="0" borderId="0" xfId="0" applyNumberFormat="1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EB9AE1"/>
      <color rgb="FFF5D7F4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C730-48D5-394C-AA07-9597101E3620}">
  <dimension ref="B1:P41"/>
  <sheetViews>
    <sheetView workbookViewId="0">
      <selection activeCell="L23" sqref="L23"/>
    </sheetView>
  </sheetViews>
  <sheetFormatPr baseColWidth="10" defaultRowHeight="16"/>
  <cols>
    <col min="3" max="3" width="12.83203125" bestFit="1" customWidth="1"/>
    <col min="12" max="12" width="13.83203125" customWidth="1"/>
    <col min="13" max="14" width="18" bestFit="1" customWidth="1"/>
    <col min="16" max="16" width="49.6640625" bestFit="1" customWidth="1"/>
  </cols>
  <sheetData>
    <row r="1" spans="2:16" ht="17" thickBot="1">
      <c r="B1" s="98" t="s">
        <v>579</v>
      </c>
      <c r="P1" s="98" t="s">
        <v>580</v>
      </c>
    </row>
    <row r="2" spans="2:16" ht="27">
      <c r="B2" s="10"/>
      <c r="C2" s="11"/>
      <c r="D2" s="11"/>
      <c r="E2" s="11"/>
      <c r="F2" s="11"/>
      <c r="G2" s="11"/>
      <c r="H2" s="11"/>
      <c r="I2" s="11"/>
      <c r="J2" s="11"/>
      <c r="K2" s="12" t="s">
        <v>0</v>
      </c>
      <c r="L2" s="13" t="s">
        <v>49</v>
      </c>
      <c r="M2" s="11"/>
      <c r="N2" s="14"/>
    </row>
    <row r="3" spans="2:16">
      <c r="B3" s="15" t="s">
        <v>19</v>
      </c>
      <c r="K3" t="s">
        <v>5</v>
      </c>
      <c r="L3" s="1" t="s">
        <v>11</v>
      </c>
      <c r="N3" s="16"/>
      <c r="P3" t="s">
        <v>240</v>
      </c>
    </row>
    <row r="4" spans="2:16" ht="17" thickBot="1">
      <c r="B4" s="15"/>
      <c r="K4" t="s">
        <v>16</v>
      </c>
      <c r="L4" t="s">
        <v>50</v>
      </c>
      <c r="N4" s="16"/>
      <c r="P4" t="s">
        <v>241</v>
      </c>
    </row>
    <row r="5" spans="2:16">
      <c r="B5" s="17" t="s">
        <v>20</v>
      </c>
      <c r="C5" s="9"/>
      <c r="N5" s="16"/>
      <c r="P5" t="s">
        <v>242</v>
      </c>
    </row>
    <row r="6" spans="2:16">
      <c r="B6" s="15" t="s">
        <v>21</v>
      </c>
      <c r="C6">
        <v>0.99449200008548766</v>
      </c>
      <c r="K6" t="s">
        <v>17</v>
      </c>
      <c r="L6" t="s">
        <v>18</v>
      </c>
      <c r="M6" t="s">
        <v>121</v>
      </c>
      <c r="N6" s="16" t="s">
        <v>122</v>
      </c>
    </row>
    <row r="7" spans="2:16">
      <c r="B7" s="15" t="s">
        <v>22</v>
      </c>
      <c r="C7">
        <v>0.98901433823403362</v>
      </c>
      <c r="K7" s="5">
        <v>3</v>
      </c>
      <c r="L7" s="5">
        <v>54.320987649999999</v>
      </c>
      <c r="M7">
        <f t="shared" ref="M7:N11" si="0">LOG10(K7)</f>
        <v>0.47712125471966244</v>
      </c>
      <c r="N7" s="16">
        <f t="shared" si="0"/>
        <v>1.7349676575729915</v>
      </c>
      <c r="P7" t="s">
        <v>243</v>
      </c>
    </row>
    <row r="8" spans="2:16">
      <c r="B8" s="15" t="s">
        <v>23</v>
      </c>
      <c r="C8">
        <v>0.98352150735105037</v>
      </c>
      <c r="K8" s="5">
        <v>7.5</v>
      </c>
      <c r="L8" s="5">
        <v>32.921810700000002</v>
      </c>
      <c r="M8">
        <f t="shared" si="0"/>
        <v>0.87506126339170009</v>
      </c>
      <c r="N8" s="16">
        <f t="shared" si="0"/>
        <v>1.5174837133990602</v>
      </c>
      <c r="P8" t="s">
        <v>244</v>
      </c>
    </row>
    <row r="9" spans="2:16">
      <c r="B9" s="15" t="s">
        <v>24</v>
      </c>
      <c r="C9">
        <v>6.4780507393426418E-2</v>
      </c>
      <c r="K9" s="5">
        <v>30</v>
      </c>
      <c r="L9" s="5">
        <v>8.2304526750000004</v>
      </c>
      <c r="M9">
        <f t="shared" si="0"/>
        <v>1.4771212547196624</v>
      </c>
      <c r="N9" s="16">
        <f t="shared" si="0"/>
        <v>0.91542372207109768</v>
      </c>
      <c r="P9" t="s">
        <v>245</v>
      </c>
    </row>
    <row r="10" spans="2:16" ht="17" thickBot="1">
      <c r="B10" s="18" t="s">
        <v>25</v>
      </c>
      <c r="C10" s="2">
        <v>4</v>
      </c>
      <c r="K10" s="5">
        <v>75</v>
      </c>
      <c r="L10" s="5">
        <v>4.526748971</v>
      </c>
      <c r="M10">
        <f t="shared" si="0"/>
        <v>1.8750612633917001</v>
      </c>
      <c r="N10" s="16">
        <f t="shared" si="0"/>
        <v>0.65578641154135664</v>
      </c>
      <c r="P10" t="s">
        <v>246</v>
      </c>
    </row>
    <row r="11" spans="2:16">
      <c r="B11" s="15"/>
      <c r="K11" s="4">
        <v>100</v>
      </c>
      <c r="L11" s="4">
        <v>0</v>
      </c>
      <c r="M11">
        <f t="shared" si="0"/>
        <v>2</v>
      </c>
      <c r="N11" s="16" t="e">
        <f t="shared" si="0"/>
        <v>#NUM!</v>
      </c>
      <c r="P11" t="s">
        <v>247</v>
      </c>
    </row>
    <row r="12" spans="2:16" ht="17" thickBot="1">
      <c r="B12" s="15" t="s">
        <v>26</v>
      </c>
      <c r="N12" s="16"/>
      <c r="P12" t="s">
        <v>248</v>
      </c>
    </row>
    <row r="13" spans="2:16">
      <c r="B13" s="19"/>
      <c r="C13" s="8" t="s">
        <v>31</v>
      </c>
      <c r="D13" s="8" t="s">
        <v>32</v>
      </c>
      <c r="E13" s="8" t="s">
        <v>33</v>
      </c>
      <c r="F13" s="8" t="s">
        <v>34</v>
      </c>
      <c r="G13" s="8" t="s">
        <v>35</v>
      </c>
      <c r="N13" s="16"/>
    </row>
    <row r="14" spans="2:16">
      <c r="B14" s="15" t="s">
        <v>27</v>
      </c>
      <c r="C14">
        <v>1</v>
      </c>
      <c r="D14">
        <v>0.7556053957695914</v>
      </c>
      <c r="E14">
        <v>0.7556053957695914</v>
      </c>
      <c r="F14">
        <v>180.0554867432746</v>
      </c>
      <c r="G14">
        <v>5.5079999145123491E-3</v>
      </c>
      <c r="N14" s="16"/>
      <c r="P14" t="s">
        <v>249</v>
      </c>
    </row>
    <row r="15" spans="2:16">
      <c r="B15" s="15" t="s">
        <v>28</v>
      </c>
      <c r="C15">
        <v>2</v>
      </c>
      <c r="D15">
        <v>8.3930282762995512E-3</v>
      </c>
      <c r="E15">
        <v>4.1965141381497756E-3</v>
      </c>
      <c r="N15" s="16"/>
      <c r="P15" t="s">
        <v>250</v>
      </c>
    </row>
    <row r="16" spans="2:16" ht="17" thickBot="1">
      <c r="B16" s="18" t="s">
        <v>29</v>
      </c>
      <c r="C16" s="2">
        <v>3</v>
      </c>
      <c r="D16" s="2">
        <v>0.76399842404589091</v>
      </c>
      <c r="E16" s="2"/>
      <c r="F16" s="2"/>
      <c r="G16" s="2"/>
      <c r="N16" s="16"/>
      <c r="P16" t="s">
        <v>251</v>
      </c>
    </row>
    <row r="17" spans="2:16" ht="17" thickBot="1">
      <c r="B17" s="15"/>
      <c r="N17" s="16"/>
      <c r="P17" t="s">
        <v>252</v>
      </c>
    </row>
    <row r="18" spans="2:16">
      <c r="B18" s="19"/>
      <c r="C18" s="8" t="s">
        <v>36</v>
      </c>
      <c r="D18" s="8" t="s">
        <v>24</v>
      </c>
      <c r="E18" s="8" t="s">
        <v>37</v>
      </c>
      <c r="F18" s="8" t="s">
        <v>38</v>
      </c>
      <c r="G18" s="8" t="s">
        <v>39</v>
      </c>
      <c r="H18" s="8" t="s">
        <v>40</v>
      </c>
      <c r="I18" s="8" t="s">
        <v>41</v>
      </c>
      <c r="J18" s="8" t="s">
        <v>42</v>
      </c>
      <c r="N18" s="16"/>
    </row>
    <row r="19" spans="2:16">
      <c r="B19" s="15" t="s">
        <v>30</v>
      </c>
      <c r="C19">
        <v>2.1557925999446801</v>
      </c>
      <c r="D19">
        <v>7.7847137596616212E-2</v>
      </c>
      <c r="E19">
        <v>27.692637989022042</v>
      </c>
      <c r="F19">
        <v>1.3014362192189973E-3</v>
      </c>
      <c r="G19">
        <v>1.8208434008614172</v>
      </c>
      <c r="H19">
        <v>2.4907417990279428</v>
      </c>
      <c r="I19">
        <v>1.8208434008614172</v>
      </c>
      <c r="J19">
        <v>2.4907417990279428</v>
      </c>
      <c r="N19" s="16"/>
    </row>
    <row r="20" spans="2:16" ht="17" thickBot="1">
      <c r="B20" s="18" t="s">
        <v>43</v>
      </c>
      <c r="C20" s="2">
        <v>-0.80765605261043949</v>
      </c>
      <c r="D20" s="2">
        <v>6.0189851531695669E-2</v>
      </c>
      <c r="E20" s="2">
        <v>-13.41847557449335</v>
      </c>
      <c r="F20" s="2">
        <v>5.5079999145123482E-3</v>
      </c>
      <c r="G20" s="2">
        <v>-1.0666320816065049</v>
      </c>
      <c r="H20" s="2">
        <v>-0.54868002361437418</v>
      </c>
      <c r="I20" s="2">
        <v>-1.0666320816065049</v>
      </c>
      <c r="J20" s="2">
        <v>-0.54868002361437418</v>
      </c>
      <c r="N20" s="16"/>
    </row>
    <row r="21" spans="2:16" ht="17" thickBot="1"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0"/>
    </row>
    <row r="22" spans="2:16" ht="17" thickBot="1"/>
    <row r="23" spans="2:16" ht="27">
      <c r="B23" s="10" t="s">
        <v>19</v>
      </c>
      <c r="C23" s="11"/>
      <c r="D23" s="11"/>
      <c r="E23" s="11"/>
      <c r="F23" s="11"/>
      <c r="G23" s="11"/>
      <c r="H23" s="11"/>
      <c r="I23" s="11"/>
      <c r="J23" s="11"/>
      <c r="K23" s="12" t="s">
        <v>0</v>
      </c>
      <c r="L23" s="13" t="s">
        <v>51</v>
      </c>
      <c r="M23" s="11"/>
      <c r="N23" s="14"/>
    </row>
    <row r="24" spans="2:16" ht="17" thickBot="1">
      <c r="B24" s="15"/>
      <c r="K24" t="s">
        <v>5</v>
      </c>
      <c r="L24" s="1" t="s">
        <v>11</v>
      </c>
      <c r="N24" s="16"/>
      <c r="P24" t="s">
        <v>240</v>
      </c>
    </row>
    <row r="25" spans="2:16">
      <c r="B25" s="17" t="s">
        <v>20</v>
      </c>
      <c r="C25" s="9"/>
      <c r="K25" t="s">
        <v>16</v>
      </c>
      <c r="L25" t="s">
        <v>52</v>
      </c>
      <c r="N25" s="16"/>
      <c r="P25" t="s">
        <v>253</v>
      </c>
    </row>
    <row r="26" spans="2:16">
      <c r="B26" s="15" t="s">
        <v>21</v>
      </c>
      <c r="C26">
        <v>0.95347451544497352</v>
      </c>
      <c r="N26" s="16"/>
      <c r="P26" t="s">
        <v>254</v>
      </c>
    </row>
    <row r="27" spans="2:16">
      <c r="B27" s="15" t="s">
        <v>22</v>
      </c>
      <c r="C27">
        <v>0.90911365160302715</v>
      </c>
      <c r="K27" t="s">
        <v>17</v>
      </c>
      <c r="L27" t="s">
        <v>18</v>
      </c>
      <c r="M27" t="s">
        <v>121</v>
      </c>
      <c r="N27" s="16" t="s">
        <v>122</v>
      </c>
    </row>
    <row r="28" spans="2:16">
      <c r="B28" s="15" t="s">
        <v>23</v>
      </c>
      <c r="C28">
        <v>0.8788182021373695</v>
      </c>
      <c r="K28" s="5">
        <v>3</v>
      </c>
      <c r="L28" s="5">
        <v>45.986622070000003</v>
      </c>
      <c r="M28">
        <f t="shared" ref="M28:N31" si="1">LOG10(K29)</f>
        <v>0.87506126339170009</v>
      </c>
      <c r="N28" s="16">
        <f t="shared" si="1"/>
        <v>1.5475812713529171</v>
      </c>
      <c r="P28" t="s">
        <v>243</v>
      </c>
    </row>
    <row r="29" spans="2:16">
      <c r="B29" s="15" t="s">
        <v>24</v>
      </c>
      <c r="C29">
        <v>0.19941273814074145</v>
      </c>
      <c r="K29" s="5">
        <v>7.5</v>
      </c>
      <c r="L29" s="5">
        <v>35.284280940000002</v>
      </c>
      <c r="M29">
        <f t="shared" si="1"/>
        <v>1.4771212547196624</v>
      </c>
      <c r="N29" s="16">
        <f t="shared" si="1"/>
        <v>1.0362121727586755</v>
      </c>
      <c r="P29" t="s">
        <v>244</v>
      </c>
    </row>
    <row r="30" spans="2:16" ht="17" thickBot="1">
      <c r="B30" s="18" t="s">
        <v>25</v>
      </c>
      <c r="C30" s="2">
        <v>5</v>
      </c>
      <c r="K30" s="5">
        <v>30</v>
      </c>
      <c r="L30" s="5">
        <v>10.86956522</v>
      </c>
      <c r="M30">
        <f t="shared" si="1"/>
        <v>1.8750612633917001</v>
      </c>
      <c r="N30" s="16">
        <f t="shared" si="1"/>
        <v>0.77960131680541667</v>
      </c>
      <c r="P30" t="s">
        <v>255</v>
      </c>
    </row>
    <row r="31" spans="2:16">
      <c r="B31" s="15"/>
      <c r="K31" s="5">
        <v>75</v>
      </c>
      <c r="L31" s="5">
        <v>6.0200668899999998</v>
      </c>
      <c r="M31">
        <f t="shared" si="1"/>
        <v>2</v>
      </c>
      <c r="N31" s="16">
        <f t="shared" si="1"/>
        <v>0.26469150118323787</v>
      </c>
      <c r="P31" t="s">
        <v>256</v>
      </c>
    </row>
    <row r="32" spans="2:16" ht="17" thickBot="1">
      <c r="B32" s="15" t="s">
        <v>26</v>
      </c>
      <c r="K32" s="5">
        <v>100</v>
      </c>
      <c r="L32" s="5">
        <v>1.839464883</v>
      </c>
      <c r="N32" s="16"/>
      <c r="P32" t="s">
        <v>247</v>
      </c>
    </row>
    <row r="33" spans="2:16">
      <c r="B33" s="19"/>
      <c r="C33" s="8" t="s">
        <v>31</v>
      </c>
      <c r="D33" s="8" t="s">
        <v>32</v>
      </c>
      <c r="E33" s="8" t="s">
        <v>33</v>
      </c>
      <c r="F33" s="8" t="s">
        <v>34</v>
      </c>
      <c r="G33" s="8" t="s">
        <v>35</v>
      </c>
      <c r="N33" s="16"/>
      <c r="P33" t="s">
        <v>248</v>
      </c>
    </row>
    <row r="34" spans="2:16">
      <c r="B34" s="15" t="s">
        <v>27</v>
      </c>
      <c r="C34">
        <v>1</v>
      </c>
      <c r="D34">
        <v>1.1932915709899221</v>
      </c>
      <c r="E34">
        <v>1.1932915709899221</v>
      </c>
      <c r="F34">
        <v>30.008257597682512</v>
      </c>
      <c r="G34">
        <v>1.196233416267147E-2</v>
      </c>
      <c r="N34" s="16"/>
    </row>
    <row r="35" spans="2:16">
      <c r="B35" s="15" t="s">
        <v>28</v>
      </c>
      <c r="C35">
        <v>3</v>
      </c>
      <c r="D35">
        <v>0.11929632039836376</v>
      </c>
      <c r="E35">
        <v>3.9765440132787919E-2</v>
      </c>
      <c r="N35" s="16"/>
      <c r="P35" t="s">
        <v>257</v>
      </c>
    </row>
    <row r="36" spans="2:16" ht="17" thickBot="1">
      <c r="B36" s="18" t="s">
        <v>29</v>
      </c>
      <c r="C36" s="2">
        <v>4</v>
      </c>
      <c r="D36" s="2">
        <v>1.3125878913882858</v>
      </c>
      <c r="E36" s="2"/>
      <c r="F36" s="2"/>
      <c r="G36" s="2"/>
      <c r="N36" s="16"/>
      <c r="P36" t="s">
        <v>259</v>
      </c>
    </row>
    <row r="37" spans="2:16" ht="17" thickBot="1">
      <c r="B37" s="15"/>
      <c r="N37" s="16"/>
      <c r="P37" t="s">
        <v>260</v>
      </c>
    </row>
    <row r="38" spans="2:16">
      <c r="B38" s="19"/>
      <c r="C38" s="8" t="s">
        <v>36</v>
      </c>
      <c r="D38" s="8" t="s">
        <v>24</v>
      </c>
      <c r="E38" s="8" t="s">
        <v>37</v>
      </c>
      <c r="F38" s="8" t="s">
        <v>38</v>
      </c>
      <c r="G38" s="8" t="s">
        <v>39</v>
      </c>
      <c r="H38" s="8" t="s">
        <v>40</v>
      </c>
      <c r="I38" s="8" t="s">
        <v>41</v>
      </c>
      <c r="J38" s="8" t="s">
        <v>42</v>
      </c>
      <c r="N38" s="16"/>
      <c r="P38" t="s">
        <v>261</v>
      </c>
    </row>
    <row r="39" spans="2:16">
      <c r="B39" s="15" t="s">
        <v>30</v>
      </c>
      <c r="C39">
        <v>2.1810810508408691</v>
      </c>
      <c r="D39">
        <v>0.22354971602447471</v>
      </c>
      <c r="E39">
        <v>9.7565816214326109</v>
      </c>
      <c r="F39">
        <v>2.2876647576485949E-3</v>
      </c>
      <c r="G39">
        <v>1.4696460830315572</v>
      </c>
      <c r="H39">
        <v>2.892516018650181</v>
      </c>
      <c r="I39">
        <v>1.4696460830315572</v>
      </c>
      <c r="J39">
        <v>2.892516018650181</v>
      </c>
      <c r="N39" s="16"/>
    </row>
    <row r="40" spans="2:16" ht="17" thickBot="1">
      <c r="B40" s="18" t="s">
        <v>43</v>
      </c>
      <c r="C40" s="2">
        <v>-0.83746744873834988</v>
      </c>
      <c r="D40" s="2">
        <v>0.15287889885706391</v>
      </c>
      <c r="E40" s="2">
        <v>-5.4779793352734103</v>
      </c>
      <c r="F40" s="2">
        <v>1.196233416267147E-2</v>
      </c>
      <c r="G40" s="2">
        <v>-1.3239963355618547</v>
      </c>
      <c r="H40" s="2">
        <v>-0.35093856191484502</v>
      </c>
      <c r="I40" s="2">
        <v>-1.3239963355618547</v>
      </c>
      <c r="J40" s="2">
        <v>-0.35093856191484502</v>
      </c>
      <c r="N40" s="16"/>
    </row>
    <row r="41" spans="2:16" ht="17" thickBot="1">
      <c r="B41" s="1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7710-B23D-764B-AC29-3855E2325301}">
  <dimension ref="B1:S23"/>
  <sheetViews>
    <sheetView topLeftCell="C1" workbookViewId="0">
      <selection activeCell="C6" sqref="C6"/>
    </sheetView>
  </sheetViews>
  <sheetFormatPr baseColWidth="10" defaultRowHeight="16"/>
  <sheetData>
    <row r="1" spans="2:19" ht="17" thickBot="1"/>
    <row r="2" spans="2:19" ht="27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4</v>
      </c>
      <c r="N2" s="11"/>
      <c r="O2" s="11"/>
      <c r="P2" s="11"/>
      <c r="Q2" s="14"/>
    </row>
    <row r="3" spans="2:19" ht="17" thickBot="1">
      <c r="B3" s="15"/>
      <c r="L3" t="s">
        <v>5</v>
      </c>
      <c r="M3" s="1" t="s">
        <v>15</v>
      </c>
      <c r="Q3" s="16"/>
      <c r="S3" t="s">
        <v>240</v>
      </c>
    </row>
    <row r="4" spans="2:19">
      <c r="B4" s="17" t="s">
        <v>20</v>
      </c>
      <c r="C4" s="9"/>
      <c r="L4" t="s">
        <v>16</v>
      </c>
      <c r="Q4" s="16"/>
      <c r="S4" t="s">
        <v>262</v>
      </c>
    </row>
    <row r="5" spans="2:19">
      <c r="B5" s="15" t="s">
        <v>21</v>
      </c>
      <c r="C5">
        <v>0.50323218763257926</v>
      </c>
      <c r="Q5" s="16"/>
      <c r="S5" t="s">
        <v>537</v>
      </c>
    </row>
    <row r="6" spans="2:19">
      <c r="B6" s="15" t="s">
        <v>22</v>
      </c>
      <c r="C6">
        <v>0.2532426346694715</v>
      </c>
      <c r="L6" t="s">
        <v>17</v>
      </c>
      <c r="M6" t="s">
        <v>18</v>
      </c>
      <c r="N6" t="s">
        <v>121</v>
      </c>
      <c r="O6" s="16" t="s">
        <v>122</v>
      </c>
      <c r="Q6" s="16"/>
    </row>
    <row r="7" spans="2:19">
      <c r="B7" s="15" t="s">
        <v>23</v>
      </c>
      <c r="C7">
        <v>0.14656301105082456</v>
      </c>
      <c r="L7" s="4">
        <v>50</v>
      </c>
      <c r="M7" s="4">
        <v>1.4018691590000001</v>
      </c>
      <c r="N7">
        <f t="shared" ref="N7:N22" si="0">LOG10(L7)</f>
        <v>1.6989700043360187</v>
      </c>
      <c r="O7">
        <f t="shared" ref="O7:O22" si="1">LOG10(M7)</f>
        <v>0.14670748140811049</v>
      </c>
      <c r="Q7" s="16"/>
      <c r="S7" t="s">
        <v>243</v>
      </c>
    </row>
    <row r="8" spans="2:19">
      <c r="B8" s="15" t="s">
        <v>24</v>
      </c>
      <c r="C8">
        <v>0.52510054238826609</v>
      </c>
      <c r="L8" s="4">
        <v>52</v>
      </c>
      <c r="M8" s="4">
        <v>2.336448598</v>
      </c>
      <c r="N8">
        <f t="shared" si="0"/>
        <v>1.7160033436347992</v>
      </c>
      <c r="O8">
        <f t="shared" si="1"/>
        <v>0.3685562309625075</v>
      </c>
      <c r="Q8" s="16"/>
      <c r="S8" t="s">
        <v>304</v>
      </c>
    </row>
    <row r="9" spans="2:19" ht="17" thickBot="1">
      <c r="B9" s="18" t="s">
        <v>25</v>
      </c>
      <c r="C9" s="2">
        <v>9</v>
      </c>
      <c r="L9" s="4">
        <v>53</v>
      </c>
      <c r="M9" s="4">
        <v>5.6074766360000003</v>
      </c>
      <c r="N9">
        <f t="shared" si="0"/>
        <v>1.7242758696007889</v>
      </c>
      <c r="O9">
        <f t="shared" si="1"/>
        <v>0.74876747273607291</v>
      </c>
      <c r="Q9" s="16"/>
      <c r="S9" t="s">
        <v>538</v>
      </c>
    </row>
    <row r="10" spans="2:19">
      <c r="B10" s="15"/>
      <c r="L10" s="4">
        <v>54</v>
      </c>
      <c r="M10" s="4">
        <v>2.8037383180000002</v>
      </c>
      <c r="N10">
        <f t="shared" si="0"/>
        <v>1.7323937598229686</v>
      </c>
      <c r="O10">
        <f t="shared" si="1"/>
        <v>0.44773747707209166</v>
      </c>
      <c r="Q10" s="16"/>
      <c r="S10" t="s">
        <v>539</v>
      </c>
    </row>
    <row r="11" spans="2:19" ht="17" thickBot="1">
      <c r="B11" s="15" t="s">
        <v>26</v>
      </c>
      <c r="L11" s="4">
        <v>55</v>
      </c>
      <c r="M11" s="4">
        <v>10.74766355</v>
      </c>
      <c r="N11">
        <f t="shared" si="0"/>
        <v>1.7403626894942439</v>
      </c>
      <c r="O11">
        <f t="shared" si="1"/>
        <v>1.031314062611755</v>
      </c>
      <c r="Q11" s="16"/>
    </row>
    <row r="12" spans="2:19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L12" s="4">
        <v>56</v>
      </c>
      <c r="M12" s="4">
        <v>0</v>
      </c>
      <c r="N12">
        <f t="shared" si="0"/>
        <v>1.7481880270062005</v>
      </c>
      <c r="O12" t="e">
        <f t="shared" si="1"/>
        <v>#NUM!</v>
      </c>
      <c r="Q12" s="16"/>
      <c r="S12" t="s">
        <v>540</v>
      </c>
    </row>
    <row r="13" spans="2:19">
      <c r="B13" s="15" t="s">
        <v>27</v>
      </c>
      <c r="C13">
        <v>1</v>
      </c>
      <c r="D13">
        <v>0.65454616422929801</v>
      </c>
      <c r="E13">
        <v>0.65454616422929801</v>
      </c>
      <c r="F13">
        <v>2.3738613437065621</v>
      </c>
      <c r="G13">
        <v>0.1672803426993775</v>
      </c>
      <c r="L13" s="4">
        <v>58</v>
      </c>
      <c r="M13" s="4">
        <v>1.4018691590000001</v>
      </c>
      <c r="N13">
        <f t="shared" si="0"/>
        <v>1.7634279935629373</v>
      </c>
      <c r="O13">
        <f t="shared" si="1"/>
        <v>0.14670748140811049</v>
      </c>
      <c r="Q13" s="16"/>
      <c r="S13" t="s">
        <v>541</v>
      </c>
    </row>
    <row r="14" spans="2:19">
      <c r="B14" s="15" t="s">
        <v>28</v>
      </c>
      <c r="C14">
        <v>7</v>
      </c>
      <c r="D14">
        <v>1.9301140573151585</v>
      </c>
      <c r="E14">
        <v>0.2757305796164512</v>
      </c>
      <c r="L14" s="5">
        <v>70</v>
      </c>
      <c r="M14" s="5">
        <v>37.383177570000001</v>
      </c>
      <c r="N14">
        <f t="shared" si="0"/>
        <v>1.8450980400142569</v>
      </c>
      <c r="O14">
        <f t="shared" si="1"/>
        <v>1.572676213641667</v>
      </c>
      <c r="Q14" s="16"/>
      <c r="S14" t="s">
        <v>542</v>
      </c>
    </row>
    <row r="15" spans="2:19" ht="17" thickBot="1">
      <c r="B15" s="18" t="s">
        <v>29</v>
      </c>
      <c r="C15" s="2">
        <v>8</v>
      </c>
      <c r="D15" s="2">
        <v>2.5846602215444565</v>
      </c>
      <c r="E15" s="2"/>
      <c r="F15" s="2"/>
      <c r="G15" s="2"/>
      <c r="L15" s="5">
        <v>71</v>
      </c>
      <c r="M15" s="5">
        <v>7.9439252339999999</v>
      </c>
      <c r="N15">
        <f t="shared" si="0"/>
        <v>1.8512583487190752</v>
      </c>
      <c r="O15">
        <f t="shared" si="1"/>
        <v>0.9000351480484986</v>
      </c>
      <c r="Q15" s="16"/>
      <c r="S15" t="s">
        <v>543</v>
      </c>
    </row>
    <row r="16" spans="2:19" ht="17" thickBot="1">
      <c r="B16" s="15"/>
      <c r="L16" s="5">
        <v>75</v>
      </c>
      <c r="M16" s="5">
        <v>6.5420560749999996</v>
      </c>
      <c r="N16">
        <f t="shared" si="0"/>
        <v>1.8750612633917001</v>
      </c>
      <c r="O16">
        <f t="shared" si="1"/>
        <v>0.81571426234455768</v>
      </c>
      <c r="Q16" s="16"/>
    </row>
    <row r="17" spans="2:17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L17" s="5">
        <v>82</v>
      </c>
      <c r="M17" s="5">
        <v>2.336448598</v>
      </c>
      <c r="N17">
        <f t="shared" si="0"/>
        <v>1.9138138523837167</v>
      </c>
      <c r="O17">
        <f t="shared" si="1"/>
        <v>0.3685562309625075</v>
      </c>
      <c r="Q17" s="16"/>
    </row>
    <row r="18" spans="2:17">
      <c r="B18" s="15" t="s">
        <v>30</v>
      </c>
      <c r="C18">
        <v>6.997749794084017</v>
      </c>
      <c r="D18">
        <v>4.1348537113754436</v>
      </c>
      <c r="E18">
        <v>1.6923814680147999</v>
      </c>
      <c r="F18">
        <v>0.13440880529139571</v>
      </c>
      <c r="G18">
        <v>-2.7796255686227909</v>
      </c>
      <c r="H18">
        <v>16.775125156790825</v>
      </c>
      <c r="I18">
        <v>-2.7796255686227909</v>
      </c>
      <c r="J18">
        <v>16.775125156790825</v>
      </c>
      <c r="L18" s="5">
        <v>85</v>
      </c>
      <c r="M18" s="5">
        <v>8.411214953</v>
      </c>
      <c r="N18">
        <f t="shared" si="0"/>
        <v>1.9294189257142926</v>
      </c>
      <c r="O18">
        <f t="shared" si="1"/>
        <v>0.92485873174012134</v>
      </c>
      <c r="Q18" s="16"/>
    </row>
    <row r="19" spans="2:17" ht="17" thickBot="1">
      <c r="B19" s="18" t="s">
        <v>43</v>
      </c>
      <c r="C19" s="2">
        <v>-3.2883546835862605</v>
      </c>
      <c r="D19" s="2">
        <v>2.1342779641054412</v>
      </c>
      <c r="E19" s="2">
        <v>-1.5407340275682122</v>
      </c>
      <c r="F19" s="2">
        <v>0.16728034269937725</v>
      </c>
      <c r="G19" s="2">
        <v>-8.335120117150062</v>
      </c>
      <c r="H19" s="2">
        <v>1.758410749977541</v>
      </c>
      <c r="I19" s="2">
        <v>-8.335120117150062</v>
      </c>
      <c r="J19" s="2">
        <v>1.758410749977541</v>
      </c>
      <c r="L19" s="5">
        <v>85</v>
      </c>
      <c r="M19" s="5">
        <v>7.9439252339999999</v>
      </c>
      <c r="N19">
        <f t="shared" si="0"/>
        <v>1.9294189257142926</v>
      </c>
      <c r="O19">
        <f t="shared" si="1"/>
        <v>0.9000351480484986</v>
      </c>
      <c r="Q19" s="16"/>
    </row>
    <row r="20" spans="2:17">
      <c r="B20" s="15"/>
      <c r="L20" s="5">
        <v>89</v>
      </c>
      <c r="M20" s="5">
        <v>0.93457943929999998</v>
      </c>
      <c r="N20">
        <f t="shared" si="0"/>
        <v>1.9493900066449128</v>
      </c>
      <c r="O20">
        <f t="shared" si="1"/>
        <v>-2.9383777663060631E-2</v>
      </c>
      <c r="Q20" s="16"/>
    </row>
    <row r="21" spans="2:17">
      <c r="B21" s="15"/>
      <c r="L21" s="5">
        <v>100</v>
      </c>
      <c r="M21" s="5">
        <v>0.46728971959999999</v>
      </c>
      <c r="N21">
        <f t="shared" si="0"/>
        <v>2</v>
      </c>
      <c r="O21">
        <f t="shared" si="1"/>
        <v>-0.33041377337351135</v>
      </c>
      <c r="Q21" s="16"/>
    </row>
    <row r="22" spans="2:17">
      <c r="B22" s="15"/>
      <c r="L22" s="5">
        <v>134</v>
      </c>
      <c r="M22" s="5">
        <v>3.7383177569999999</v>
      </c>
      <c r="N22">
        <f t="shared" si="0"/>
        <v>2.1271047983648077</v>
      </c>
      <c r="O22">
        <f t="shared" si="1"/>
        <v>0.57267621364166699</v>
      </c>
      <c r="Q22" s="16"/>
    </row>
    <row r="23" spans="2:17" ht="17" thickBot="1">
      <c r="B23" s="1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757A-E364-F34B-8A1B-F97731C1C1CD}">
  <dimension ref="B1:S100"/>
  <sheetViews>
    <sheetView topLeftCell="H1" workbookViewId="0">
      <selection activeCell="H100" sqref="H100"/>
    </sheetView>
  </sheetViews>
  <sheetFormatPr baseColWidth="10" defaultRowHeight="16"/>
  <sheetData>
    <row r="1" spans="2:19" ht="17" thickBot="1"/>
    <row r="2" spans="2:19" ht="40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232</v>
      </c>
      <c r="N2" s="11"/>
      <c r="O2" s="11"/>
      <c r="P2" s="11"/>
      <c r="Q2" s="14"/>
    </row>
    <row r="3" spans="2:19" ht="17" thickBot="1">
      <c r="B3" s="15"/>
      <c r="L3" t="s">
        <v>5</v>
      </c>
      <c r="M3" s="1" t="s">
        <v>237</v>
      </c>
      <c r="Q3" s="16"/>
      <c r="S3" t="s">
        <v>240</v>
      </c>
    </row>
    <row r="4" spans="2:19">
      <c r="B4" s="17" t="s">
        <v>20</v>
      </c>
      <c r="C4" s="9"/>
      <c r="L4" t="s">
        <v>16</v>
      </c>
      <c r="Q4" s="16"/>
      <c r="S4" t="s">
        <v>253</v>
      </c>
    </row>
    <row r="5" spans="2:19">
      <c r="B5" s="15" t="s">
        <v>21</v>
      </c>
      <c r="C5">
        <v>0.89666341383708248</v>
      </c>
      <c r="Q5" s="16"/>
      <c r="S5" t="s">
        <v>544</v>
      </c>
    </row>
    <row r="6" spans="2:19">
      <c r="B6" s="15" t="s">
        <v>22</v>
      </c>
      <c r="C6">
        <v>0.80400527771397101</v>
      </c>
      <c r="L6" s="7" t="s">
        <v>17</v>
      </c>
      <c r="M6" s="7" t="s">
        <v>18</v>
      </c>
      <c r="N6" t="s">
        <v>121</v>
      </c>
      <c r="O6" s="16" t="s">
        <v>122</v>
      </c>
      <c r="Q6" s="16"/>
    </row>
    <row r="7" spans="2:19">
      <c r="B7" s="15" t="s">
        <v>23</v>
      </c>
      <c r="C7">
        <v>0.73867370361862805</v>
      </c>
      <c r="L7" s="6">
        <v>25.5</v>
      </c>
      <c r="M7" s="5">
        <v>66.824644549762994</v>
      </c>
      <c r="N7">
        <f>LOG10(L7)</f>
        <v>1.4065401804339552</v>
      </c>
      <c r="O7">
        <f>LOG10(M7)</f>
        <v>1.8249366573576871</v>
      </c>
      <c r="Q7" s="16"/>
      <c r="S7" t="s">
        <v>243</v>
      </c>
    </row>
    <row r="8" spans="2:19">
      <c r="B8" s="15" t="s">
        <v>24</v>
      </c>
      <c r="C8">
        <v>0.27071686998211208</v>
      </c>
      <c r="L8" s="5">
        <v>75</v>
      </c>
      <c r="M8" s="5">
        <v>18.483412322274901</v>
      </c>
      <c r="N8">
        <f t="shared" ref="N8:N11" si="0">LOG10(L8)</f>
        <v>1.8750612633917001</v>
      </c>
      <c r="O8">
        <f t="shared" ref="O8:O11" si="1">LOG10(M8)</f>
        <v>1.2667821517288069</v>
      </c>
      <c r="Q8" s="16"/>
      <c r="S8" t="s">
        <v>288</v>
      </c>
    </row>
    <row r="9" spans="2:19" ht="17" thickBot="1">
      <c r="B9" s="18" t="s">
        <v>25</v>
      </c>
      <c r="C9" s="2">
        <v>5</v>
      </c>
      <c r="L9" s="5">
        <v>200</v>
      </c>
      <c r="M9" s="5">
        <v>7.3459715639810099</v>
      </c>
      <c r="N9">
        <f t="shared" si="0"/>
        <v>2.3010299956639813</v>
      </c>
      <c r="O9">
        <f t="shared" si="1"/>
        <v>0.86604924287259688</v>
      </c>
      <c r="Q9" s="16"/>
      <c r="S9" t="s">
        <v>545</v>
      </c>
    </row>
    <row r="10" spans="2:19">
      <c r="B10" s="15"/>
      <c r="L10" s="5">
        <v>400</v>
      </c>
      <c r="M10" s="5">
        <v>3.7914691943127963</v>
      </c>
      <c r="N10">
        <f t="shared" si="0"/>
        <v>2.6020599913279625</v>
      </c>
      <c r="O10">
        <f t="shared" si="1"/>
        <v>0.57880753169425092</v>
      </c>
      <c r="Q10" s="16"/>
      <c r="S10" t="s">
        <v>546</v>
      </c>
    </row>
    <row r="11" spans="2:19" ht="17" thickBot="1">
      <c r="B11" s="15" t="s">
        <v>26</v>
      </c>
      <c r="L11" s="5">
        <v>2750</v>
      </c>
      <c r="M11" s="5">
        <v>3.7914691943122989</v>
      </c>
      <c r="N11">
        <f t="shared" si="0"/>
        <v>3.4393326938302629</v>
      </c>
      <c r="O11">
        <f t="shared" si="1"/>
        <v>0.57880753169419397</v>
      </c>
      <c r="Q11" s="16"/>
      <c r="S11" t="s">
        <v>247</v>
      </c>
    </row>
    <row r="12" spans="2:19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Q12" s="16"/>
      <c r="S12" t="s">
        <v>248</v>
      </c>
    </row>
    <row r="13" spans="2:19">
      <c r="B13" s="15" t="s">
        <v>27</v>
      </c>
      <c r="C13">
        <v>1</v>
      </c>
      <c r="D13">
        <v>0.90191667744336157</v>
      </c>
      <c r="E13">
        <v>0.90191667744336157</v>
      </c>
      <c r="F13">
        <v>12.30653460975285</v>
      </c>
      <c r="G13">
        <v>3.9252392442441157E-2</v>
      </c>
      <c r="Q13" s="16"/>
    </row>
    <row r="14" spans="2:19">
      <c r="B14" s="15" t="s">
        <v>28</v>
      </c>
      <c r="C14">
        <v>3</v>
      </c>
      <c r="D14">
        <v>0.21986287107873531</v>
      </c>
      <c r="E14">
        <v>7.3287623692911766E-2</v>
      </c>
      <c r="Q14" s="16"/>
      <c r="S14" t="s">
        <v>547</v>
      </c>
    </row>
    <row r="15" spans="2:19" ht="17" thickBot="1">
      <c r="B15" s="18" t="s">
        <v>29</v>
      </c>
      <c r="C15" s="2">
        <v>4</v>
      </c>
      <c r="D15" s="2">
        <v>1.1217795485220969</v>
      </c>
      <c r="E15" s="2"/>
      <c r="F15" s="2"/>
      <c r="G15" s="2"/>
      <c r="Q15" s="16"/>
      <c r="S15" t="s">
        <v>548</v>
      </c>
    </row>
    <row r="16" spans="2:19" ht="17" thickBot="1">
      <c r="B16" s="15"/>
      <c r="Q16" s="16"/>
      <c r="S16" t="s">
        <v>549</v>
      </c>
    </row>
    <row r="17" spans="2:19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Q17" s="16"/>
      <c r="S17" t="s">
        <v>550</v>
      </c>
    </row>
    <row r="18" spans="2:19">
      <c r="B18" s="15" t="s">
        <v>30</v>
      </c>
      <c r="C18">
        <v>2.4587185130420894</v>
      </c>
      <c r="D18">
        <v>0.4267728009284138</v>
      </c>
      <c r="E18">
        <v>5.7611884067900361</v>
      </c>
      <c r="F18">
        <v>1.0392664344847894E-2</v>
      </c>
      <c r="G18">
        <v>1.1005369895318791</v>
      </c>
      <c r="H18">
        <v>3.8169000365522998</v>
      </c>
      <c r="I18">
        <v>1.1005369895318791</v>
      </c>
      <c r="J18">
        <v>3.8169000365522998</v>
      </c>
      <c r="Q18" s="16"/>
    </row>
    <row r="19" spans="2:19" ht="17" thickBot="1">
      <c r="B19" s="18" t="s">
        <v>43</v>
      </c>
      <c r="C19" s="2">
        <v>-0.61753222230862903</v>
      </c>
      <c r="D19" s="2">
        <v>0.17603204526288943</v>
      </c>
      <c r="E19" s="2">
        <v>-3.5080670760053674</v>
      </c>
      <c r="F19" s="2">
        <v>3.9252392442441178E-2</v>
      </c>
      <c r="G19" s="2">
        <v>-1.1777447543670461</v>
      </c>
      <c r="H19" s="2">
        <v>-5.731969025021192E-2</v>
      </c>
      <c r="I19" s="2">
        <v>-1.1777447543670461</v>
      </c>
      <c r="J19" s="2">
        <v>-5.731969025021192E-2</v>
      </c>
      <c r="Q19" s="16"/>
    </row>
    <row r="20" spans="2:19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0"/>
    </row>
    <row r="21" spans="2:19" ht="17" thickBot="1"/>
    <row r="22" spans="2:19" ht="40">
      <c r="B22" s="10" t="s">
        <v>19</v>
      </c>
      <c r="C22" s="11"/>
      <c r="D22" s="11"/>
      <c r="E22" s="11"/>
      <c r="F22" s="11"/>
      <c r="G22" s="11"/>
      <c r="H22" s="11"/>
      <c r="I22" s="11"/>
      <c r="J22" s="11"/>
      <c r="K22" s="11"/>
      <c r="L22" s="12" t="s">
        <v>0</v>
      </c>
      <c r="M22" s="21" t="s">
        <v>233</v>
      </c>
      <c r="N22" s="11"/>
      <c r="O22" s="11"/>
      <c r="P22" s="11"/>
      <c r="Q22" s="14"/>
    </row>
    <row r="23" spans="2:19" ht="17" thickBot="1">
      <c r="B23" s="15"/>
      <c r="L23" t="s">
        <v>5</v>
      </c>
      <c r="M23" s="1" t="s">
        <v>237</v>
      </c>
      <c r="Q23" s="16"/>
      <c r="S23" t="s">
        <v>240</v>
      </c>
    </row>
    <row r="24" spans="2:19">
      <c r="B24" s="17" t="s">
        <v>20</v>
      </c>
      <c r="C24" s="9"/>
      <c r="L24" t="s">
        <v>16</v>
      </c>
      <c r="Q24" s="16"/>
      <c r="S24" t="s">
        <v>295</v>
      </c>
    </row>
    <row r="25" spans="2:19">
      <c r="B25" s="15" t="s">
        <v>21</v>
      </c>
      <c r="C25">
        <v>0.65611929449722362</v>
      </c>
      <c r="Q25" s="16"/>
      <c r="S25" t="s">
        <v>551</v>
      </c>
    </row>
    <row r="26" spans="2:19">
      <c r="B26" s="15" t="s">
        <v>22</v>
      </c>
      <c r="C26">
        <v>0.43049252861153442</v>
      </c>
      <c r="L26" s="7" t="s">
        <v>17</v>
      </c>
      <c r="M26" s="7" t="s">
        <v>18</v>
      </c>
      <c r="N26" t="s">
        <v>121</v>
      </c>
      <c r="O26" s="16" t="s">
        <v>122</v>
      </c>
      <c r="Q26" s="16"/>
    </row>
    <row r="27" spans="2:19">
      <c r="B27" s="15" t="s">
        <v>23</v>
      </c>
      <c r="C27">
        <v>0.24065670481537924</v>
      </c>
      <c r="L27" s="6">
        <v>25.5</v>
      </c>
      <c r="M27" s="5">
        <v>69.431279620853005</v>
      </c>
      <c r="N27">
        <f>LOG10(L27)</f>
        <v>1.4065401804339552</v>
      </c>
      <c r="O27">
        <f>LOG10(M27)</f>
        <v>1.841555169392435</v>
      </c>
      <c r="Q27" s="16"/>
      <c r="S27" t="s">
        <v>243</v>
      </c>
    </row>
    <row r="28" spans="2:19">
      <c r="B28" s="15" t="s">
        <v>24</v>
      </c>
      <c r="C28">
        <v>0.37248867771219168</v>
      </c>
      <c r="L28" s="5">
        <v>75</v>
      </c>
      <c r="M28" s="5">
        <v>7.3459715639810952</v>
      </c>
      <c r="N28">
        <f t="shared" ref="N28:N31" si="2">LOG10(L28)</f>
        <v>1.8750612633917001</v>
      </c>
      <c r="O28">
        <f t="shared" ref="O28:O31" si="3">LOG10(M28)</f>
        <v>0.86604924287260188</v>
      </c>
      <c r="Q28" s="16"/>
      <c r="S28" t="s">
        <v>288</v>
      </c>
    </row>
    <row r="29" spans="2:19" ht="17" thickBot="1">
      <c r="B29" s="18" t="s">
        <v>25</v>
      </c>
      <c r="C29" s="2">
        <v>5</v>
      </c>
      <c r="L29" s="5">
        <v>200</v>
      </c>
      <c r="M29" s="5">
        <v>8.056872037914701</v>
      </c>
      <c r="N29">
        <f t="shared" si="2"/>
        <v>2.3010299956639813</v>
      </c>
      <c r="O29">
        <f>LOG10(M29)</f>
        <v>0.90616646608058171</v>
      </c>
      <c r="Q29" s="16"/>
      <c r="S29" t="s">
        <v>552</v>
      </c>
    </row>
    <row r="30" spans="2:19">
      <c r="B30" s="15"/>
      <c r="L30" s="5">
        <v>400</v>
      </c>
      <c r="M30" s="5">
        <v>7.5829383886255926</v>
      </c>
      <c r="N30">
        <f t="shared" si="2"/>
        <v>2.6020599913279625</v>
      </c>
      <c r="O30">
        <f t="shared" si="3"/>
        <v>0.87983752735823217</v>
      </c>
      <c r="Q30" s="16"/>
      <c r="S30" t="s">
        <v>553</v>
      </c>
    </row>
    <row r="31" spans="2:19" ht="17" thickBot="1">
      <c r="B31" s="15" t="s">
        <v>26</v>
      </c>
      <c r="L31" s="5">
        <v>2750</v>
      </c>
      <c r="M31" s="5">
        <v>7.8199052132696067</v>
      </c>
      <c r="N31">
        <f t="shared" si="2"/>
        <v>3.4393326938302629</v>
      </c>
      <c r="O31">
        <f t="shared" si="3"/>
        <v>0.89320148891618389</v>
      </c>
      <c r="Q31" s="16"/>
      <c r="S31" t="s">
        <v>247</v>
      </c>
    </row>
    <row r="32" spans="2:19">
      <c r="B32" s="19"/>
      <c r="C32" s="8" t="s">
        <v>31</v>
      </c>
      <c r="D32" s="8" t="s">
        <v>32</v>
      </c>
      <c r="E32" s="8" t="s">
        <v>33</v>
      </c>
      <c r="F32" s="8" t="s">
        <v>34</v>
      </c>
      <c r="G32" s="8" t="s">
        <v>35</v>
      </c>
      <c r="Q32" s="16"/>
      <c r="S32" t="s">
        <v>248</v>
      </c>
    </row>
    <row r="33" spans="2:19">
      <c r="B33" s="15" t="s">
        <v>27</v>
      </c>
      <c r="C33">
        <v>1</v>
      </c>
      <c r="D33">
        <v>0.31463975836851998</v>
      </c>
      <c r="E33">
        <v>0.31463975836851998</v>
      </c>
      <c r="F33">
        <v>2.26770964511838</v>
      </c>
      <c r="G33">
        <v>0.22917441950464187</v>
      </c>
      <c r="Q33" s="16"/>
    </row>
    <row r="34" spans="2:19">
      <c r="B34" s="15" t="s">
        <v>28</v>
      </c>
      <c r="C34">
        <v>3</v>
      </c>
      <c r="D34">
        <v>0.41624344507133104</v>
      </c>
      <c r="E34">
        <v>0.138747815023777</v>
      </c>
      <c r="Q34" s="16"/>
      <c r="S34" t="s">
        <v>554</v>
      </c>
    </row>
    <row r="35" spans="2:19" ht="17" thickBot="1">
      <c r="B35" s="18" t="s">
        <v>29</v>
      </c>
      <c r="C35" s="2">
        <v>4</v>
      </c>
      <c r="D35" s="2">
        <v>0.73088320343985103</v>
      </c>
      <c r="E35" s="2"/>
      <c r="F35" s="2"/>
      <c r="G35" s="2"/>
      <c r="Q35" s="16"/>
      <c r="S35" t="s">
        <v>555</v>
      </c>
    </row>
    <row r="36" spans="2:19" ht="17" thickBot="1">
      <c r="B36" s="15"/>
      <c r="Q36" s="16"/>
      <c r="S36" t="s">
        <v>556</v>
      </c>
    </row>
    <row r="37" spans="2:19">
      <c r="B37" s="19"/>
      <c r="C37" s="8" t="s">
        <v>36</v>
      </c>
      <c r="D37" s="8" t="s">
        <v>24</v>
      </c>
      <c r="E37" s="8" t="s">
        <v>37</v>
      </c>
      <c r="F37" s="8" t="s">
        <v>38</v>
      </c>
      <c r="G37" s="8" t="s">
        <v>39</v>
      </c>
      <c r="H37" s="8" t="s">
        <v>40</v>
      </c>
      <c r="I37" s="8" t="s">
        <v>41</v>
      </c>
      <c r="J37" s="8" t="s">
        <v>42</v>
      </c>
      <c r="Q37" s="16"/>
      <c r="S37" t="s">
        <v>557</v>
      </c>
    </row>
    <row r="38" spans="2:19">
      <c r="B38" s="15" t="s">
        <v>30</v>
      </c>
      <c r="C38">
        <v>1.92531094131304</v>
      </c>
      <c r="D38">
        <v>0.58721141505461882</v>
      </c>
      <c r="E38">
        <v>3.2787355489912597</v>
      </c>
      <c r="F38">
        <v>4.6470069090432706E-2</v>
      </c>
      <c r="G38">
        <v>5.654214305204977E-2</v>
      </c>
      <c r="H38">
        <v>3.7940797395740304</v>
      </c>
      <c r="I38">
        <v>5.654214305204977E-2</v>
      </c>
      <c r="J38">
        <v>3.7940797395740304</v>
      </c>
      <c r="Q38" s="16"/>
    </row>
    <row r="39" spans="2:19" ht="17" thickBot="1">
      <c r="B39" s="18" t="s">
        <v>43</v>
      </c>
      <c r="C39" s="2">
        <v>-0.36473984968382056</v>
      </c>
      <c r="D39" s="2">
        <v>0.24220856195359741</v>
      </c>
      <c r="E39" s="2">
        <v>-1.5058916445476351</v>
      </c>
      <c r="F39" s="2">
        <v>0.22917441950464174</v>
      </c>
      <c r="G39" s="2">
        <v>-1.1355555927811269</v>
      </c>
      <c r="H39" s="2">
        <v>0.40607589341348588</v>
      </c>
      <c r="I39" s="2">
        <v>-1.1355555927811269</v>
      </c>
      <c r="J39" s="2">
        <v>0.40607589341348588</v>
      </c>
      <c r="Q39" s="16"/>
    </row>
    <row r="40" spans="2:19" ht="17" thickBot="1"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0"/>
    </row>
    <row r="41" spans="2:19" ht="17" thickBot="1"/>
    <row r="42" spans="2:19" ht="40">
      <c r="B42" s="10" t="s">
        <v>19</v>
      </c>
      <c r="C42" s="11"/>
      <c r="D42" s="11"/>
      <c r="E42" s="11"/>
      <c r="F42" s="11"/>
      <c r="G42" s="11"/>
      <c r="H42" s="11"/>
      <c r="I42" s="11"/>
      <c r="J42" s="11"/>
      <c r="K42" s="11"/>
      <c r="L42" s="12" t="s">
        <v>0</v>
      </c>
      <c r="M42" s="21" t="s">
        <v>234</v>
      </c>
      <c r="N42" s="11"/>
      <c r="O42" s="11"/>
      <c r="P42" s="11"/>
      <c r="Q42" s="14"/>
    </row>
    <row r="43" spans="2:19" ht="17" thickBot="1">
      <c r="B43" s="15"/>
      <c r="L43" t="s">
        <v>5</v>
      </c>
      <c r="M43" s="1" t="s">
        <v>237</v>
      </c>
      <c r="Q43" s="16"/>
      <c r="S43" t="s">
        <v>240</v>
      </c>
    </row>
    <row r="44" spans="2:19">
      <c r="B44" s="17" t="s">
        <v>20</v>
      </c>
      <c r="C44" s="9"/>
      <c r="L44" t="s">
        <v>16</v>
      </c>
      <c r="Q44" s="16"/>
      <c r="S44" t="s">
        <v>253</v>
      </c>
    </row>
    <row r="45" spans="2:19">
      <c r="B45" s="15" t="s">
        <v>21</v>
      </c>
      <c r="C45">
        <v>0.87372598066842744</v>
      </c>
      <c r="Q45" s="16"/>
      <c r="S45" t="s">
        <v>558</v>
      </c>
    </row>
    <row r="46" spans="2:19">
      <c r="B46" s="15" t="s">
        <v>22</v>
      </c>
      <c r="C46">
        <v>0.76339708929500516</v>
      </c>
      <c r="L46" s="7" t="s">
        <v>17</v>
      </c>
      <c r="M46" s="7" t="s">
        <v>18</v>
      </c>
      <c r="N46" t="s">
        <v>121</v>
      </c>
      <c r="O46" s="16" t="s">
        <v>122</v>
      </c>
      <c r="Q46" s="16"/>
    </row>
    <row r="47" spans="2:19">
      <c r="B47" s="15" t="s">
        <v>23</v>
      </c>
      <c r="C47">
        <v>0.68452945239334018</v>
      </c>
      <c r="L47" s="6">
        <v>25.5</v>
      </c>
      <c r="M47" s="5">
        <v>77.488151658767705</v>
      </c>
      <c r="N47">
        <f>LOG10(L47)</f>
        <v>1.4065401804339552</v>
      </c>
      <c r="O47">
        <f>LOG10(M47)</f>
        <v>1.8892353016986119</v>
      </c>
      <c r="Q47" s="16"/>
      <c r="S47" t="s">
        <v>243</v>
      </c>
    </row>
    <row r="48" spans="2:19">
      <c r="B48" s="15" t="s">
        <v>24</v>
      </c>
      <c r="C48">
        <v>0.34804985499903479</v>
      </c>
      <c r="L48" s="5">
        <v>75</v>
      </c>
      <c r="M48" s="5">
        <v>9.0047393364928894</v>
      </c>
      <c r="N48">
        <f t="shared" ref="N48:N51" si="4">LOG10(L48)</f>
        <v>1.8750612633917001</v>
      </c>
      <c r="O48">
        <f>LOG10(M48)</f>
        <v>0.95447114565513624</v>
      </c>
      <c r="Q48" s="16"/>
      <c r="S48" t="s">
        <v>288</v>
      </c>
    </row>
    <row r="49" spans="2:19" ht="17" thickBot="1">
      <c r="B49" s="18" t="s">
        <v>25</v>
      </c>
      <c r="C49" s="2">
        <v>5</v>
      </c>
      <c r="L49" s="5">
        <v>200</v>
      </c>
      <c r="M49" s="5">
        <v>9.0047393364929036</v>
      </c>
      <c r="N49">
        <f t="shared" si="4"/>
        <v>2.3010299956639813</v>
      </c>
      <c r="O49">
        <f>LOG10(M49)</f>
        <v>0.95447114565513691</v>
      </c>
      <c r="Q49" s="16"/>
      <c r="S49" t="s">
        <v>559</v>
      </c>
    </row>
    <row r="50" spans="2:19">
      <c r="B50" s="15"/>
      <c r="L50" s="5">
        <v>400</v>
      </c>
      <c r="M50" s="5">
        <v>2.3696682464454994</v>
      </c>
      <c r="N50">
        <f t="shared" si="4"/>
        <v>2.6020599913279625</v>
      </c>
      <c r="O50">
        <f t="shared" ref="O50:O51" si="5">LOG10(M50)</f>
        <v>0.37468754903832646</v>
      </c>
      <c r="Q50" s="16"/>
      <c r="S50" t="s">
        <v>560</v>
      </c>
    </row>
    <row r="51" spans="2:19" ht="17" thickBot="1">
      <c r="B51" s="15" t="s">
        <v>26</v>
      </c>
      <c r="L51" s="5">
        <v>2750</v>
      </c>
      <c r="M51" s="5">
        <v>2.3696682464450021</v>
      </c>
      <c r="N51">
        <f t="shared" si="4"/>
        <v>3.4393326938302629</v>
      </c>
      <c r="O51">
        <f t="shared" si="5"/>
        <v>0.37468754903823531</v>
      </c>
      <c r="Q51" s="16"/>
      <c r="S51" t="s">
        <v>247</v>
      </c>
    </row>
    <row r="52" spans="2:19">
      <c r="B52" s="19"/>
      <c r="C52" s="8" t="s">
        <v>31</v>
      </c>
      <c r="D52" s="8" t="s">
        <v>32</v>
      </c>
      <c r="E52" s="8" t="s">
        <v>33</v>
      </c>
      <c r="F52" s="8" t="s">
        <v>34</v>
      </c>
      <c r="G52" s="8" t="s">
        <v>35</v>
      </c>
      <c r="Q52" s="16"/>
      <c r="S52" t="s">
        <v>248</v>
      </c>
    </row>
    <row r="53" spans="2:19">
      <c r="B53" s="15" t="s">
        <v>27</v>
      </c>
      <c r="C53">
        <v>1</v>
      </c>
      <c r="D53">
        <v>1.172558679435086</v>
      </c>
      <c r="E53">
        <v>1.172558679435086</v>
      </c>
      <c r="F53">
        <v>9.6794720786022346</v>
      </c>
      <c r="G53">
        <v>5.2832723670906592E-2</v>
      </c>
      <c r="Q53" s="16"/>
    </row>
    <row r="54" spans="2:19">
      <c r="B54" s="15" t="s">
        <v>28</v>
      </c>
      <c r="C54">
        <v>3</v>
      </c>
      <c r="D54">
        <v>0.36341610469454738</v>
      </c>
      <c r="E54">
        <v>0.12113870156484913</v>
      </c>
      <c r="Q54" s="16"/>
      <c r="S54" t="s">
        <v>561</v>
      </c>
    </row>
    <row r="55" spans="2:19" ht="17" thickBot="1">
      <c r="B55" s="18" t="s">
        <v>29</v>
      </c>
      <c r="C55" s="2">
        <v>4</v>
      </c>
      <c r="D55" s="2">
        <v>1.5359747841296334</v>
      </c>
      <c r="E55" s="2"/>
      <c r="F55" s="2"/>
      <c r="G55" s="2"/>
      <c r="Q55" s="16"/>
      <c r="S55" t="s">
        <v>562</v>
      </c>
    </row>
    <row r="56" spans="2:19" ht="17" thickBot="1">
      <c r="B56" s="15"/>
      <c r="Q56" s="16"/>
      <c r="S56" t="s">
        <v>563</v>
      </c>
    </row>
    <row r="57" spans="2:19">
      <c r="B57" s="19"/>
      <c r="C57" s="8" t="s">
        <v>36</v>
      </c>
      <c r="D57" s="8" t="s">
        <v>24</v>
      </c>
      <c r="E57" s="8" t="s">
        <v>37</v>
      </c>
      <c r="F57" s="8" t="s">
        <v>38</v>
      </c>
      <c r="G57" s="8" t="s">
        <v>39</v>
      </c>
      <c r="H57" s="8" t="s">
        <v>40</v>
      </c>
      <c r="I57" s="8" t="s">
        <v>41</v>
      </c>
      <c r="J57" s="8" t="s">
        <v>42</v>
      </c>
      <c r="Q57" s="16"/>
      <c r="S57" t="s">
        <v>564</v>
      </c>
    </row>
    <row r="58" spans="2:19">
      <c r="B58" s="15" t="s">
        <v>30</v>
      </c>
      <c r="C58">
        <v>2.5464409073069243</v>
      </c>
      <c r="D58">
        <v>0.54868472544943792</v>
      </c>
      <c r="E58">
        <v>4.6409910631667159</v>
      </c>
      <c r="F58">
        <v>1.8854997981380801E-2</v>
      </c>
      <c r="G58">
        <v>0.80028123003475427</v>
      </c>
      <c r="H58">
        <v>4.2926005845790947</v>
      </c>
      <c r="I58">
        <v>0.80028123003475427</v>
      </c>
      <c r="J58">
        <v>4.2926005845790947</v>
      </c>
      <c r="Q58" s="16"/>
    </row>
    <row r="59" spans="2:19" ht="17" thickBot="1">
      <c r="B59" s="18" t="s">
        <v>43</v>
      </c>
      <c r="C59" s="2">
        <v>-0.70411518056765221</v>
      </c>
      <c r="D59" s="2">
        <v>0.22631736187323878</v>
      </c>
      <c r="E59" s="2">
        <v>-3.1111849958821534</v>
      </c>
      <c r="F59" s="2">
        <v>5.2832723670906592E-2</v>
      </c>
      <c r="G59" s="2">
        <v>-1.4243580326826972</v>
      </c>
      <c r="H59" s="2">
        <v>1.6127671547392721E-2</v>
      </c>
      <c r="I59" s="2">
        <v>-1.4243580326826972</v>
      </c>
      <c r="J59" s="2">
        <v>1.6127671547392721E-2</v>
      </c>
      <c r="Q59" s="16"/>
    </row>
    <row r="60" spans="2:19" ht="17" thickBot="1">
      <c r="B60" s="1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0"/>
    </row>
    <row r="61" spans="2:19" ht="17" thickBot="1"/>
    <row r="62" spans="2:19" ht="40">
      <c r="B62" s="10" t="s">
        <v>19</v>
      </c>
      <c r="C62" s="11"/>
      <c r="D62" s="11"/>
      <c r="E62" s="11"/>
      <c r="F62" s="11"/>
      <c r="G62" s="11"/>
      <c r="H62" s="11"/>
      <c r="I62" s="11"/>
      <c r="J62" s="11"/>
      <c r="K62" s="11"/>
      <c r="L62" s="12" t="s">
        <v>0</v>
      </c>
      <c r="M62" s="21" t="s">
        <v>235</v>
      </c>
      <c r="N62" s="11"/>
      <c r="O62" s="11"/>
      <c r="P62" s="11"/>
      <c r="Q62" s="14"/>
    </row>
    <row r="63" spans="2:19" ht="17" thickBot="1">
      <c r="B63" s="15"/>
      <c r="L63" t="s">
        <v>5</v>
      </c>
      <c r="M63" s="1" t="s">
        <v>237</v>
      </c>
      <c r="Q63" s="16"/>
      <c r="S63" t="s">
        <v>240</v>
      </c>
    </row>
    <row r="64" spans="2:19">
      <c r="B64" s="17" t="s">
        <v>20</v>
      </c>
      <c r="C64" s="9"/>
      <c r="L64" t="s">
        <v>16</v>
      </c>
      <c r="Q64" s="16"/>
      <c r="S64" t="s">
        <v>295</v>
      </c>
    </row>
    <row r="65" spans="2:19">
      <c r="B65" s="15" t="s">
        <v>21</v>
      </c>
      <c r="C65">
        <v>0.81903135149346118</v>
      </c>
      <c r="Q65" s="16"/>
      <c r="S65" t="s">
        <v>565</v>
      </c>
    </row>
    <row r="66" spans="2:19">
      <c r="B66" s="15" t="s">
        <v>22</v>
      </c>
      <c r="C66">
        <v>0.67081235472920553</v>
      </c>
      <c r="L66" s="7" t="s">
        <v>17</v>
      </c>
      <c r="M66" s="7" t="s">
        <v>18</v>
      </c>
      <c r="N66" t="s">
        <v>121</v>
      </c>
      <c r="O66" s="16" t="s">
        <v>122</v>
      </c>
      <c r="Q66" s="16"/>
    </row>
    <row r="67" spans="2:19">
      <c r="B67" s="15" t="s">
        <v>23</v>
      </c>
      <c r="C67">
        <v>0.56108313963894074</v>
      </c>
      <c r="L67" s="6">
        <v>25.5</v>
      </c>
      <c r="M67" s="5">
        <v>86.255924170616098</v>
      </c>
      <c r="N67">
        <f>LOG10(L67)</f>
        <v>1.4065401804339552</v>
      </c>
      <c r="O67">
        <f>LOG10(M67)</f>
        <v>1.9357889326873821</v>
      </c>
      <c r="Q67" s="16"/>
      <c r="S67" t="s">
        <v>243</v>
      </c>
    </row>
    <row r="68" spans="2:19">
      <c r="B68" s="15" t="s">
        <v>24</v>
      </c>
      <c r="C68">
        <v>0.4999299863292137</v>
      </c>
      <c r="L68" s="5">
        <v>75</v>
      </c>
      <c r="M68" s="5">
        <v>8.7677725118483067</v>
      </c>
      <c r="N68">
        <f t="shared" ref="N68:N71" si="6">LOG10(L68)</f>
        <v>1.8750612633917001</v>
      </c>
      <c r="O68">
        <f>LOG10(M68)</f>
        <v>0.94288927310531945</v>
      </c>
      <c r="Q68" s="16"/>
      <c r="S68" t="s">
        <v>288</v>
      </c>
    </row>
    <row r="69" spans="2:19" ht="17" thickBot="1">
      <c r="B69" s="18" t="s">
        <v>25</v>
      </c>
      <c r="C69" s="2">
        <v>5</v>
      </c>
      <c r="L69" s="5">
        <v>200</v>
      </c>
      <c r="M69" s="5">
        <v>1.6587677725118937</v>
      </c>
      <c r="N69">
        <f t="shared" si="6"/>
        <v>2.3010299956639813</v>
      </c>
      <c r="O69">
        <f>LOG10(M69)</f>
        <v>0.21978558905259485</v>
      </c>
      <c r="Q69" s="16"/>
      <c r="S69" t="s">
        <v>566</v>
      </c>
    </row>
    <row r="70" spans="2:19">
      <c r="B70" s="15"/>
      <c r="L70" s="5">
        <v>400</v>
      </c>
      <c r="M70" s="5">
        <v>1.6587677725118084</v>
      </c>
      <c r="N70">
        <f t="shared" si="6"/>
        <v>2.6020599913279625</v>
      </c>
      <c r="O70">
        <f t="shared" ref="O70:O71" si="7">LOG10(M70)</f>
        <v>0.21978558905257251</v>
      </c>
      <c r="Q70" s="16"/>
      <c r="S70" t="s">
        <v>567</v>
      </c>
    </row>
    <row r="71" spans="2:19" ht="17" thickBot="1">
      <c r="B71" s="15" t="s">
        <v>26</v>
      </c>
      <c r="L71" s="5">
        <v>2750</v>
      </c>
      <c r="M71" s="5">
        <v>1.6587677725118937</v>
      </c>
      <c r="N71">
        <f t="shared" si="6"/>
        <v>3.4393326938302629</v>
      </c>
      <c r="O71">
        <f t="shared" si="7"/>
        <v>0.21978558905259485</v>
      </c>
      <c r="Q71" s="16"/>
      <c r="S71" t="s">
        <v>247</v>
      </c>
    </row>
    <row r="72" spans="2:19">
      <c r="B72" s="19"/>
      <c r="C72" s="8" t="s">
        <v>31</v>
      </c>
      <c r="D72" s="8" t="s">
        <v>32</v>
      </c>
      <c r="E72" s="8" t="s">
        <v>33</v>
      </c>
      <c r="F72" s="8" t="s">
        <v>34</v>
      </c>
      <c r="G72" s="8" t="s">
        <v>35</v>
      </c>
      <c r="Q72" s="16"/>
      <c r="S72" t="s">
        <v>248</v>
      </c>
    </row>
    <row r="73" spans="2:19">
      <c r="B73" s="15" t="s">
        <v>27</v>
      </c>
      <c r="C73">
        <v>1</v>
      </c>
      <c r="D73">
        <v>1.5279078210601091</v>
      </c>
      <c r="E73">
        <v>1.5279078210601091</v>
      </c>
      <c r="F73">
        <v>6.1133432347746748</v>
      </c>
      <c r="G73">
        <v>8.9863592933503961E-2</v>
      </c>
      <c r="Q73" s="16"/>
    </row>
    <row r="74" spans="2:19">
      <c r="B74" s="15" t="s">
        <v>28</v>
      </c>
      <c r="C74">
        <v>3</v>
      </c>
      <c r="D74">
        <v>0.74978997369338352</v>
      </c>
      <c r="E74">
        <v>0.24992999123112783</v>
      </c>
      <c r="Q74" s="16"/>
      <c r="S74" t="s">
        <v>568</v>
      </c>
    </row>
    <row r="75" spans="2:19" ht="17" thickBot="1">
      <c r="B75" s="18" t="s">
        <v>29</v>
      </c>
      <c r="C75" s="2">
        <v>4</v>
      </c>
      <c r="D75" s="2">
        <v>2.2776977947534927</v>
      </c>
      <c r="E75" s="2"/>
      <c r="F75" s="2"/>
      <c r="G75" s="2"/>
      <c r="Q75" s="16"/>
      <c r="S75" t="s">
        <v>569</v>
      </c>
    </row>
    <row r="76" spans="2:19" ht="17" thickBot="1">
      <c r="B76" s="15"/>
      <c r="Q76" s="16"/>
      <c r="S76" t="s">
        <v>570</v>
      </c>
    </row>
    <row r="77" spans="2:19">
      <c r="B77" s="19"/>
      <c r="C77" s="8" t="s">
        <v>36</v>
      </c>
      <c r="D77" s="8" t="s">
        <v>24</v>
      </c>
      <c r="E77" s="8" t="s">
        <v>37</v>
      </c>
      <c r="F77" s="8" t="s">
        <v>38</v>
      </c>
      <c r="G77" s="8" t="s">
        <v>39</v>
      </c>
      <c r="H77" s="8" t="s">
        <v>40</v>
      </c>
      <c r="I77" s="8" t="s">
        <v>41</v>
      </c>
      <c r="J77" s="8" t="s">
        <v>42</v>
      </c>
      <c r="Q77" s="16"/>
      <c r="S77" t="s">
        <v>571</v>
      </c>
    </row>
    <row r="78" spans="2:19">
      <c r="B78" s="15" t="s">
        <v>30</v>
      </c>
      <c r="C78">
        <v>2.5761861081813442</v>
      </c>
      <c r="D78">
        <v>0.78811682680846584</v>
      </c>
      <c r="E78">
        <v>3.2687870891093516</v>
      </c>
      <c r="F78">
        <v>4.6819852339624157E-2</v>
      </c>
      <c r="G78">
        <v>6.8046624572821221E-2</v>
      </c>
      <c r="H78">
        <v>5.0843255917898675</v>
      </c>
      <c r="I78">
        <v>6.8046624572821221E-2</v>
      </c>
      <c r="J78">
        <v>5.0843255917898675</v>
      </c>
      <c r="Q78" s="16"/>
    </row>
    <row r="79" spans="2:19" ht="17" thickBot="1">
      <c r="B79" s="18" t="s">
        <v>43</v>
      </c>
      <c r="C79" s="2">
        <v>-0.80375741376390941</v>
      </c>
      <c r="D79" s="2">
        <v>0.32507651993610442</v>
      </c>
      <c r="E79" s="2">
        <v>-2.4725175903873104</v>
      </c>
      <c r="F79" s="2">
        <v>8.986359293350403E-2</v>
      </c>
      <c r="G79" s="2">
        <v>-1.8382959835690509</v>
      </c>
      <c r="H79" s="2">
        <v>0.23078115604123212</v>
      </c>
      <c r="I79" s="2">
        <v>-1.8382959835690509</v>
      </c>
      <c r="J79" s="2">
        <v>0.23078115604123212</v>
      </c>
      <c r="Q79" s="16"/>
    </row>
    <row r="80" spans="2:19" ht="17" thickBot="1">
      <c r="B80" s="1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0"/>
    </row>
    <row r="81" spans="2:19" ht="17" thickBot="1"/>
    <row r="82" spans="2:19" ht="40">
      <c r="B82" s="10" t="s">
        <v>19</v>
      </c>
      <c r="C82" s="11"/>
      <c r="D82" s="11"/>
      <c r="E82" s="11"/>
      <c r="F82" s="11"/>
      <c r="G82" s="11"/>
      <c r="H82" s="11"/>
      <c r="I82" s="11"/>
      <c r="J82" s="11"/>
      <c r="K82" s="11"/>
      <c r="L82" s="12" t="s">
        <v>0</v>
      </c>
      <c r="M82" s="21" t="s">
        <v>236</v>
      </c>
      <c r="N82" s="11"/>
      <c r="O82" s="11"/>
      <c r="P82" s="11"/>
      <c r="Q82" s="14"/>
    </row>
    <row r="83" spans="2:19" ht="17" thickBot="1">
      <c r="B83" s="15"/>
      <c r="L83" t="s">
        <v>5</v>
      </c>
      <c r="M83" s="1" t="s">
        <v>237</v>
      </c>
      <c r="Q83" s="16"/>
      <c r="S83" t="s">
        <v>240</v>
      </c>
    </row>
    <row r="84" spans="2:19">
      <c r="B84" s="17" t="s">
        <v>20</v>
      </c>
      <c r="C84" s="9"/>
      <c r="L84" t="s">
        <v>16</v>
      </c>
      <c r="Q84" s="16"/>
      <c r="S84" t="s">
        <v>311</v>
      </c>
    </row>
    <row r="85" spans="2:19">
      <c r="B85" s="15" t="s">
        <v>21</v>
      </c>
      <c r="C85">
        <v>0.87055392563562362</v>
      </c>
      <c r="Q85" s="16"/>
      <c r="S85" t="s">
        <v>572</v>
      </c>
    </row>
    <row r="86" spans="2:19">
      <c r="B86" s="15" t="s">
        <v>22</v>
      </c>
      <c r="C86">
        <v>0.7578641374395948</v>
      </c>
      <c r="L86" s="7" t="s">
        <v>17</v>
      </c>
      <c r="M86" s="7" t="s">
        <v>18</v>
      </c>
      <c r="N86" t="s">
        <v>121</v>
      </c>
      <c r="O86" s="16" t="s">
        <v>122</v>
      </c>
      <c r="Q86" s="16"/>
    </row>
    <row r="87" spans="2:19">
      <c r="B87" s="15" t="s">
        <v>23</v>
      </c>
      <c r="C87">
        <v>0.67715218325279303</v>
      </c>
      <c r="L87" s="6">
        <v>25.5</v>
      </c>
      <c r="M87" s="5">
        <v>53.791469194312697</v>
      </c>
      <c r="N87">
        <f>LOG10(L87)</f>
        <v>1.4065401804339552</v>
      </c>
      <c r="O87">
        <f>LOG10(M87)</f>
        <v>1.730713406231448</v>
      </c>
      <c r="Q87" s="16"/>
      <c r="S87" t="s">
        <v>243</v>
      </c>
    </row>
    <row r="88" spans="2:19">
      <c r="B88" s="15" t="s">
        <v>24</v>
      </c>
      <c r="C88">
        <v>0.19593799912177329</v>
      </c>
      <c r="L88" s="5">
        <v>75</v>
      </c>
      <c r="M88" s="5">
        <v>15.402843601895796</v>
      </c>
      <c r="N88">
        <f t="shared" ref="N88:N91" si="8">LOG10(L88)</f>
        <v>1.8750612633917001</v>
      </c>
      <c r="O88">
        <f>LOG10(M88)</f>
        <v>1.1876009056811834</v>
      </c>
      <c r="Q88" s="16"/>
      <c r="S88" t="s">
        <v>244</v>
      </c>
    </row>
    <row r="89" spans="2:19" ht="17" thickBot="1">
      <c r="B89" s="18" t="s">
        <v>25</v>
      </c>
      <c r="C89" s="2">
        <v>5</v>
      </c>
      <c r="L89" s="5">
        <v>200</v>
      </c>
      <c r="M89" s="5">
        <v>15.402843601895711</v>
      </c>
      <c r="N89">
        <f t="shared" si="8"/>
        <v>2.3010299956639813</v>
      </c>
      <c r="O89">
        <f>LOG10(M89)</f>
        <v>1.1876009056811812</v>
      </c>
      <c r="Q89" s="16"/>
      <c r="S89" t="s">
        <v>573</v>
      </c>
    </row>
    <row r="90" spans="2:19">
      <c r="B90" s="15"/>
      <c r="L90" s="5">
        <v>400</v>
      </c>
      <c r="M90" s="5">
        <v>7.8199052132701894</v>
      </c>
      <c r="N90">
        <f t="shared" si="8"/>
        <v>2.6020599913279625</v>
      </c>
      <c r="O90">
        <f t="shared" ref="O90:O91" si="9">LOG10(M90)</f>
        <v>0.8932014889162162</v>
      </c>
      <c r="Q90" s="16"/>
      <c r="S90" t="s">
        <v>574</v>
      </c>
    </row>
    <row r="91" spans="2:19" ht="17" thickBot="1">
      <c r="B91" s="15" t="s">
        <v>26</v>
      </c>
      <c r="L91" s="5">
        <v>2750</v>
      </c>
      <c r="M91" s="5">
        <v>7.5829383886256068</v>
      </c>
      <c r="N91">
        <f t="shared" si="8"/>
        <v>3.4393326938302629</v>
      </c>
      <c r="O91">
        <f t="shared" si="9"/>
        <v>0.87983752735823295</v>
      </c>
      <c r="Q91" s="16"/>
      <c r="S91" t="s">
        <v>247</v>
      </c>
    </row>
    <row r="92" spans="2:19">
      <c r="B92" s="19"/>
      <c r="C92" s="8" t="s">
        <v>31</v>
      </c>
      <c r="D92" s="8" t="s">
        <v>32</v>
      </c>
      <c r="E92" s="8" t="s">
        <v>33</v>
      </c>
      <c r="F92" s="8" t="s">
        <v>34</v>
      </c>
      <c r="G92" s="8" t="s">
        <v>35</v>
      </c>
      <c r="Q92" s="16"/>
      <c r="S92" t="s">
        <v>248</v>
      </c>
    </row>
    <row r="93" spans="2:19">
      <c r="B93" s="15" t="s">
        <v>27</v>
      </c>
      <c r="C93">
        <v>1</v>
      </c>
      <c r="D93">
        <v>0.36048801592574065</v>
      </c>
      <c r="E93">
        <v>0.36048801592574065</v>
      </c>
      <c r="F93">
        <v>9.3897384232027861</v>
      </c>
      <c r="G93">
        <v>5.4808711383621277E-2</v>
      </c>
      <c r="Q93" s="16"/>
    </row>
    <row r="94" spans="2:19">
      <c r="B94" s="15" t="s">
        <v>28</v>
      </c>
      <c r="C94">
        <v>3</v>
      </c>
      <c r="D94">
        <v>0.11517509849953209</v>
      </c>
      <c r="E94">
        <v>3.8391699499844029E-2</v>
      </c>
      <c r="Q94" s="16"/>
      <c r="S94" t="s">
        <v>575</v>
      </c>
    </row>
    <row r="95" spans="2:19" ht="17" thickBot="1">
      <c r="B95" s="18" t="s">
        <v>29</v>
      </c>
      <c r="C95" s="2">
        <v>4</v>
      </c>
      <c r="D95" s="2">
        <v>0.47566311442527276</v>
      </c>
      <c r="E95" s="2"/>
      <c r="F95" s="2"/>
      <c r="G95" s="2"/>
      <c r="Q95" s="16"/>
      <c r="S95" t="s">
        <v>576</v>
      </c>
    </row>
    <row r="96" spans="2:19" ht="17" thickBot="1">
      <c r="B96" s="15"/>
      <c r="Q96" s="16"/>
      <c r="S96" t="s">
        <v>577</v>
      </c>
    </row>
    <row r="97" spans="2:19">
      <c r="B97" s="19"/>
      <c r="C97" s="8" t="s">
        <v>36</v>
      </c>
      <c r="D97" s="8" t="s">
        <v>24</v>
      </c>
      <c r="E97" s="8" t="s">
        <v>37</v>
      </c>
      <c r="F97" s="8" t="s">
        <v>38</v>
      </c>
      <c r="G97" s="8" t="s">
        <v>39</v>
      </c>
      <c r="H97" s="8" t="s">
        <v>40</v>
      </c>
      <c r="I97" s="8" t="s">
        <v>41</v>
      </c>
      <c r="J97" s="8" t="s">
        <v>42</v>
      </c>
      <c r="Q97" s="16"/>
      <c r="S97" t="s">
        <v>578</v>
      </c>
    </row>
    <row r="98" spans="2:19">
      <c r="B98" s="15" t="s">
        <v>30</v>
      </c>
      <c r="C98">
        <v>2.0834197740405833</v>
      </c>
      <c r="D98">
        <v>0.30888732090849613</v>
      </c>
      <c r="E98">
        <v>6.7449183990875738</v>
      </c>
      <c r="F98">
        <v>6.6557825520329062E-3</v>
      </c>
      <c r="G98">
        <v>1.1004024608663565</v>
      </c>
      <c r="H98">
        <v>3.0664370872148101</v>
      </c>
      <c r="I98">
        <v>1.1004024608663565</v>
      </c>
      <c r="J98">
        <v>3.0664370872148101</v>
      </c>
      <c r="Q98" s="16"/>
    </row>
    <row r="99" spans="2:19" ht="17" thickBot="1">
      <c r="B99" s="18" t="s">
        <v>43</v>
      </c>
      <c r="C99" s="2">
        <v>-0.39041080676285433</v>
      </c>
      <c r="D99" s="2">
        <v>0.12740752629270219</v>
      </c>
      <c r="E99" s="2">
        <v>-3.0642680077308491</v>
      </c>
      <c r="F99" s="2">
        <v>5.4808711383621304E-2</v>
      </c>
      <c r="G99" s="2">
        <v>-0.79587841807840143</v>
      </c>
      <c r="H99" s="2">
        <v>1.5056804552692768E-2</v>
      </c>
      <c r="I99" s="2">
        <v>-0.79587841807840143</v>
      </c>
      <c r="J99" s="2">
        <v>1.5056804552692768E-2</v>
      </c>
      <c r="Q99" s="16"/>
    </row>
    <row r="100" spans="2:19" ht="17" thickBot="1">
      <c r="B100" s="1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D6B1-5E98-8449-8377-6EE24372E40D}">
  <dimension ref="A1:BP1285"/>
  <sheetViews>
    <sheetView tabSelected="1" topLeftCell="V1" workbookViewId="0">
      <selection activeCell="AC18" sqref="AC18"/>
    </sheetView>
  </sheetViews>
  <sheetFormatPr baseColWidth="10" defaultColWidth="11.1640625" defaultRowHeight="15" customHeight="1"/>
  <cols>
    <col min="1" max="1" width="23.5" customWidth="1"/>
    <col min="2" max="3" width="15" customWidth="1"/>
    <col min="4" max="7" width="17.6640625" customWidth="1"/>
    <col min="8" max="9" width="14.6640625" customWidth="1"/>
    <col min="10" max="10" width="10.83203125" customWidth="1"/>
    <col min="11" max="11" width="18.83203125" customWidth="1"/>
    <col min="12" max="12" width="10.83203125" customWidth="1"/>
    <col min="13" max="13" width="11.6640625" bestFit="1" customWidth="1"/>
    <col min="14" max="14" width="13.6640625" bestFit="1" customWidth="1"/>
    <col min="15" max="18" width="10.83203125" customWidth="1"/>
    <col min="22" max="22" width="20.6640625" customWidth="1"/>
    <col min="23" max="26" width="10.5" customWidth="1"/>
    <col min="27" max="31" width="10.83203125" customWidth="1"/>
  </cols>
  <sheetData>
    <row r="1" spans="1:66" ht="16">
      <c r="A1" s="22"/>
      <c r="B1" s="22"/>
      <c r="C1" s="22"/>
      <c r="D1" s="22"/>
      <c r="E1" s="22"/>
      <c r="F1" s="22"/>
      <c r="G1" s="22"/>
      <c r="H1" s="22"/>
      <c r="I1" s="22"/>
      <c r="J1" s="23"/>
      <c r="K1" s="23"/>
      <c r="L1" s="23"/>
      <c r="M1" s="23"/>
      <c r="N1" s="23"/>
      <c r="O1" s="99" t="s">
        <v>123</v>
      </c>
      <c r="P1" s="100"/>
      <c r="Q1" s="100"/>
      <c r="R1" s="100"/>
      <c r="S1" s="99" t="s">
        <v>124</v>
      </c>
      <c r="T1" s="100"/>
      <c r="U1" s="100"/>
      <c r="V1" s="100"/>
      <c r="W1" s="99" t="s">
        <v>125</v>
      </c>
      <c r="X1" s="100"/>
      <c r="Y1" s="100"/>
      <c r="Z1" s="100"/>
      <c r="AA1" s="99" t="s">
        <v>126</v>
      </c>
      <c r="AB1" s="100"/>
      <c r="AC1" s="100"/>
      <c r="AD1" s="100"/>
      <c r="AE1" s="22"/>
    </row>
    <row r="2" spans="1:66" ht="16">
      <c r="A2" s="23" t="s">
        <v>0</v>
      </c>
      <c r="B2" s="23" t="s">
        <v>127</v>
      </c>
      <c r="C2" s="23" t="s">
        <v>128</v>
      </c>
      <c r="D2" s="23" t="s">
        <v>129</v>
      </c>
      <c r="E2" s="23" t="s">
        <v>130</v>
      </c>
      <c r="F2" s="23" t="s">
        <v>131</v>
      </c>
      <c r="G2" s="23" t="s">
        <v>132</v>
      </c>
      <c r="H2" s="23" t="s">
        <v>133</v>
      </c>
      <c r="I2" s="23" t="s">
        <v>134</v>
      </c>
      <c r="J2" s="23" t="s">
        <v>135</v>
      </c>
      <c r="K2" s="23" t="s">
        <v>136</v>
      </c>
      <c r="L2" s="23" t="s">
        <v>231</v>
      </c>
      <c r="M2" s="23" t="s">
        <v>137</v>
      </c>
      <c r="N2" s="23" t="s">
        <v>138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45</v>
      </c>
      <c r="T2" s="24" t="s">
        <v>46</v>
      </c>
      <c r="U2" s="24" t="s">
        <v>47</v>
      </c>
      <c r="V2" s="24" t="s">
        <v>48</v>
      </c>
      <c r="W2" s="24" t="s">
        <v>45</v>
      </c>
      <c r="X2" s="24" t="s">
        <v>46</v>
      </c>
      <c r="Y2" s="24" t="s">
        <v>47</v>
      </c>
      <c r="Z2" s="24" t="s">
        <v>48</v>
      </c>
      <c r="AA2" s="24" t="s">
        <v>45</v>
      </c>
      <c r="AB2" s="24" t="s">
        <v>46</v>
      </c>
      <c r="AC2" s="24" t="s">
        <v>47</v>
      </c>
      <c r="AD2" s="24" t="s">
        <v>48</v>
      </c>
      <c r="AE2" s="23" t="s">
        <v>16</v>
      </c>
    </row>
    <row r="3" spans="1:66" ht="16">
      <c r="A3" s="22" t="s">
        <v>139</v>
      </c>
      <c r="B3" s="22">
        <v>2020</v>
      </c>
      <c r="C3" s="25" t="s">
        <v>140</v>
      </c>
      <c r="D3" s="25" t="s">
        <v>48</v>
      </c>
      <c r="E3" s="25" t="s">
        <v>141</v>
      </c>
      <c r="F3" s="25">
        <v>50</v>
      </c>
      <c r="G3" s="25">
        <v>50</v>
      </c>
      <c r="H3" s="26">
        <v>2.4</v>
      </c>
      <c r="I3" s="22" t="s">
        <v>142</v>
      </c>
      <c r="J3" s="22" t="s">
        <v>143</v>
      </c>
      <c r="K3" s="22" t="s">
        <v>144</v>
      </c>
      <c r="L3" s="22" t="s">
        <v>141</v>
      </c>
      <c r="M3" s="22">
        <v>3</v>
      </c>
      <c r="N3" s="22" t="s">
        <v>145</v>
      </c>
      <c r="O3" s="27"/>
      <c r="P3" s="27"/>
      <c r="Q3" s="27"/>
      <c r="R3" s="28">
        <v>11</v>
      </c>
      <c r="S3" s="29"/>
      <c r="T3" s="29"/>
      <c r="U3" s="29"/>
      <c r="V3" s="28">
        <f>R3*$AX$8</f>
        <v>141.34402124720469</v>
      </c>
      <c r="W3" s="29"/>
      <c r="X3" s="29"/>
      <c r="Y3" s="29"/>
      <c r="Z3" s="28">
        <f>R3*$AX$8</f>
        <v>141.34402124720469</v>
      </c>
      <c r="AA3" s="27"/>
      <c r="AB3" s="27"/>
      <c r="AC3" s="27"/>
      <c r="AD3" s="30">
        <f>R3*$AX$10</f>
        <v>20.258997610064014</v>
      </c>
      <c r="AE3" s="31"/>
      <c r="AG3" s="32"/>
    </row>
    <row r="4" spans="1:66" ht="16">
      <c r="A4" s="22" t="s">
        <v>139</v>
      </c>
      <c r="B4" s="22">
        <v>2020</v>
      </c>
      <c r="C4" s="25" t="s">
        <v>140</v>
      </c>
      <c r="D4" s="25" t="s">
        <v>48</v>
      </c>
      <c r="E4" s="25" t="s">
        <v>141</v>
      </c>
      <c r="F4" s="25">
        <v>50</v>
      </c>
      <c r="G4" s="25">
        <v>50</v>
      </c>
      <c r="H4" s="26">
        <v>2.4</v>
      </c>
      <c r="I4" s="22" t="s">
        <v>142</v>
      </c>
      <c r="J4" s="22" t="s">
        <v>143</v>
      </c>
      <c r="K4" s="22" t="s">
        <v>144</v>
      </c>
      <c r="L4" s="22" t="s">
        <v>141</v>
      </c>
      <c r="M4" s="22">
        <v>3</v>
      </c>
      <c r="N4" s="22" t="s">
        <v>145</v>
      </c>
      <c r="O4" s="27"/>
      <c r="P4" s="27"/>
      <c r="Q4" s="27"/>
      <c r="R4" s="28">
        <v>16</v>
      </c>
      <c r="S4" s="29"/>
      <c r="T4" s="29"/>
      <c r="U4" s="29"/>
      <c r="V4" s="28">
        <f>R4*$AX$8</f>
        <v>205.59130363229775</v>
      </c>
      <c r="W4" s="29"/>
      <c r="X4" s="29"/>
      <c r="Y4" s="29"/>
      <c r="Z4" s="28">
        <f t="shared" ref="Z4:Z12" si="0">R4*$AX$8</f>
        <v>205.59130363229775</v>
      </c>
      <c r="AA4" s="27"/>
      <c r="AB4" s="27"/>
      <c r="AC4" s="27"/>
      <c r="AD4" s="30">
        <f t="shared" ref="AD4:AD12" si="1">R4*$AX$10</f>
        <v>29.467632887365838</v>
      </c>
      <c r="AE4" s="22"/>
    </row>
    <row r="5" spans="1:66" ht="16">
      <c r="A5" s="22" t="s">
        <v>139</v>
      </c>
      <c r="B5" s="22">
        <v>2020</v>
      </c>
      <c r="C5" s="25" t="s">
        <v>140</v>
      </c>
      <c r="D5" s="25" t="s">
        <v>48</v>
      </c>
      <c r="E5" s="25" t="s">
        <v>141</v>
      </c>
      <c r="F5" s="25">
        <v>50</v>
      </c>
      <c r="G5" s="25">
        <v>50</v>
      </c>
      <c r="H5" s="26">
        <v>2.4</v>
      </c>
      <c r="I5" s="22" t="s">
        <v>142</v>
      </c>
      <c r="J5" s="22" t="s">
        <v>143</v>
      </c>
      <c r="K5" s="22" t="s">
        <v>144</v>
      </c>
      <c r="L5" s="22" t="s">
        <v>141</v>
      </c>
      <c r="M5" s="22">
        <v>3</v>
      </c>
      <c r="N5" s="22" t="s">
        <v>145</v>
      </c>
      <c r="O5" s="27"/>
      <c r="P5" s="27"/>
      <c r="Q5" s="27"/>
      <c r="R5" s="28">
        <v>18</v>
      </c>
      <c r="S5" s="29"/>
      <c r="T5" s="29"/>
      <c r="U5" s="29"/>
      <c r="V5" s="28">
        <f t="shared" ref="V4:V12" si="2">R5*$AX$8</f>
        <v>231.29021658633496</v>
      </c>
      <c r="W5" s="29"/>
      <c r="X5" s="29"/>
      <c r="Y5" s="29"/>
      <c r="Z5" s="28">
        <f t="shared" si="0"/>
        <v>231.29021658633496</v>
      </c>
      <c r="AA5" s="27"/>
      <c r="AB5" s="27"/>
      <c r="AC5" s="27"/>
      <c r="AD5" s="30">
        <f t="shared" si="1"/>
        <v>33.151086998286566</v>
      </c>
      <c r="AE5" s="22"/>
      <c r="AH5" s="33" t="s">
        <v>146</v>
      </c>
      <c r="AI5" s="34">
        <v>0.22</v>
      </c>
      <c r="AJ5" s="35">
        <v>0.45</v>
      </c>
      <c r="AK5" s="35">
        <v>0.7</v>
      </c>
      <c r="AL5" s="35">
        <v>1</v>
      </c>
      <c r="AM5" s="35">
        <v>1.1000000000000001</v>
      </c>
      <c r="AN5" s="54">
        <v>1.5</v>
      </c>
      <c r="AO5" s="35">
        <v>5</v>
      </c>
      <c r="AP5" s="35">
        <v>6.5</v>
      </c>
      <c r="AQ5" s="35">
        <v>6.6</v>
      </c>
      <c r="AR5" s="35">
        <v>10</v>
      </c>
      <c r="AS5" s="35">
        <v>11</v>
      </c>
      <c r="AT5" s="54">
        <v>13</v>
      </c>
      <c r="AU5" s="35">
        <v>20</v>
      </c>
      <c r="AV5" s="35">
        <v>25</v>
      </c>
      <c r="AW5" s="54">
        <v>25</v>
      </c>
      <c r="AX5" s="35">
        <v>50</v>
      </c>
      <c r="AY5" s="35">
        <v>52</v>
      </c>
      <c r="AZ5" s="35">
        <v>53</v>
      </c>
      <c r="BA5" s="35">
        <v>54</v>
      </c>
      <c r="BB5" s="35">
        <v>55</v>
      </c>
      <c r="BC5" s="35">
        <v>56</v>
      </c>
      <c r="BD5" s="35">
        <v>58</v>
      </c>
      <c r="BE5" s="35">
        <v>70</v>
      </c>
      <c r="BF5" s="35">
        <v>75</v>
      </c>
      <c r="BG5" s="35">
        <v>80</v>
      </c>
      <c r="BH5" s="35">
        <v>82</v>
      </c>
      <c r="BI5" s="35">
        <v>85</v>
      </c>
      <c r="BJ5" s="35">
        <v>85</v>
      </c>
      <c r="BK5" s="35">
        <v>89</v>
      </c>
      <c r="BL5" s="36">
        <v>100</v>
      </c>
      <c r="BM5" s="36">
        <v>134</v>
      </c>
      <c r="BN5" s="54">
        <v>300</v>
      </c>
    </row>
    <row r="6" spans="1:66" ht="16">
      <c r="A6" s="22" t="s">
        <v>139</v>
      </c>
      <c r="B6" s="22">
        <v>2020</v>
      </c>
      <c r="C6" s="25" t="s">
        <v>140</v>
      </c>
      <c r="D6" s="25" t="s">
        <v>48</v>
      </c>
      <c r="E6" s="25" t="s">
        <v>141</v>
      </c>
      <c r="F6" s="25">
        <v>50</v>
      </c>
      <c r="G6" s="25">
        <v>50</v>
      </c>
      <c r="H6" s="26">
        <v>3.96</v>
      </c>
      <c r="I6" s="22" t="s">
        <v>142</v>
      </c>
      <c r="J6" s="22" t="s">
        <v>143</v>
      </c>
      <c r="K6" s="22" t="s">
        <v>144</v>
      </c>
      <c r="L6" s="22" t="s">
        <v>141</v>
      </c>
      <c r="M6" s="22">
        <v>3</v>
      </c>
      <c r="N6" s="22" t="s">
        <v>145</v>
      </c>
      <c r="O6" s="27"/>
      <c r="P6" s="27"/>
      <c r="Q6" s="27"/>
      <c r="R6" s="28">
        <v>23</v>
      </c>
      <c r="S6" s="29"/>
      <c r="T6" s="29"/>
      <c r="U6" s="29"/>
      <c r="V6" s="28">
        <f t="shared" si="2"/>
        <v>295.53749897142802</v>
      </c>
      <c r="W6" s="29"/>
      <c r="X6" s="29"/>
      <c r="Y6" s="29"/>
      <c r="Z6" s="28">
        <f t="shared" si="0"/>
        <v>295.53749897142802</v>
      </c>
      <c r="AA6" s="27"/>
      <c r="AB6" s="27"/>
      <c r="AC6" s="27"/>
      <c r="AD6" s="30">
        <f t="shared" si="1"/>
        <v>42.359722275588389</v>
      </c>
      <c r="AE6" s="22"/>
      <c r="AH6" s="37" t="s">
        <v>147</v>
      </c>
      <c r="AI6" s="38">
        <v>5000</v>
      </c>
      <c r="AJ6" s="38">
        <v>5000</v>
      </c>
      <c r="AK6" s="38">
        <v>5000</v>
      </c>
      <c r="AL6" s="38">
        <v>5000</v>
      </c>
      <c r="AM6" s="38">
        <v>5000</v>
      </c>
      <c r="AN6" s="55">
        <v>5000</v>
      </c>
      <c r="AO6" s="38">
        <v>5000</v>
      </c>
      <c r="AP6" s="38">
        <v>5000</v>
      </c>
      <c r="AQ6" s="38">
        <v>5000</v>
      </c>
      <c r="AR6" s="38">
        <v>5000</v>
      </c>
      <c r="AS6" s="38">
        <v>5000</v>
      </c>
      <c r="AT6" s="55">
        <v>5000</v>
      </c>
      <c r="AU6" s="38">
        <v>5000</v>
      </c>
      <c r="AV6" s="38">
        <v>5000</v>
      </c>
      <c r="AW6" s="55">
        <v>1000</v>
      </c>
      <c r="AX6" s="38">
        <v>5000</v>
      </c>
      <c r="AY6" s="38">
        <v>5000</v>
      </c>
      <c r="AZ6" s="38">
        <v>5000</v>
      </c>
      <c r="BA6" s="38">
        <v>5000</v>
      </c>
      <c r="BB6" s="38">
        <v>5000</v>
      </c>
      <c r="BC6" s="38">
        <v>5000</v>
      </c>
      <c r="BD6" s="38">
        <v>5000</v>
      </c>
      <c r="BE6" s="38">
        <v>5000</v>
      </c>
      <c r="BF6" s="38">
        <v>5000</v>
      </c>
      <c r="BG6" s="38">
        <v>5000</v>
      </c>
      <c r="BH6" s="38">
        <v>5000</v>
      </c>
      <c r="BI6" s="38">
        <v>5000</v>
      </c>
      <c r="BJ6" s="38">
        <v>5000</v>
      </c>
      <c r="BK6" s="38">
        <v>5000</v>
      </c>
      <c r="BL6" s="39">
        <v>5000</v>
      </c>
      <c r="BM6" s="38">
        <v>5000</v>
      </c>
      <c r="BN6" s="55">
        <v>5000</v>
      </c>
    </row>
    <row r="7" spans="1:66" ht="16">
      <c r="A7" s="22" t="s">
        <v>139</v>
      </c>
      <c r="B7" s="22">
        <v>2020</v>
      </c>
      <c r="C7" s="25" t="s">
        <v>140</v>
      </c>
      <c r="D7" s="25" t="s">
        <v>48</v>
      </c>
      <c r="E7" s="25" t="s">
        <v>141</v>
      </c>
      <c r="F7" s="25">
        <v>50</v>
      </c>
      <c r="G7" s="25">
        <v>50</v>
      </c>
      <c r="H7" s="26">
        <v>2.5</v>
      </c>
      <c r="I7" s="22" t="s">
        <v>142</v>
      </c>
      <c r="J7" s="22" t="s">
        <v>143</v>
      </c>
      <c r="K7" s="22" t="s">
        <v>144</v>
      </c>
      <c r="L7" s="22" t="s">
        <v>141</v>
      </c>
      <c r="M7" s="22">
        <v>3</v>
      </c>
      <c r="N7" s="22" t="s">
        <v>145</v>
      </c>
      <c r="O7" s="27"/>
      <c r="P7" s="27"/>
      <c r="Q7" s="27"/>
      <c r="R7" s="28">
        <v>15</v>
      </c>
      <c r="S7" s="29"/>
      <c r="T7" s="29"/>
      <c r="U7" s="29"/>
      <c r="V7" s="28">
        <f t="shared" si="2"/>
        <v>192.74184715527915</v>
      </c>
      <c r="W7" s="29"/>
      <c r="X7" s="29"/>
      <c r="Y7" s="29"/>
      <c r="Z7" s="28">
        <f t="shared" si="0"/>
        <v>192.74184715527915</v>
      </c>
      <c r="AA7" s="27"/>
      <c r="AB7" s="27"/>
      <c r="AC7" s="27"/>
      <c r="AD7" s="30">
        <f t="shared" si="1"/>
        <v>27.625905831905474</v>
      </c>
      <c r="AE7" s="22"/>
      <c r="AF7" s="40" t="s">
        <v>148</v>
      </c>
      <c r="AG7" s="41" t="s">
        <v>149</v>
      </c>
    </row>
    <row r="8" spans="1:66" ht="16">
      <c r="A8" s="22" t="s">
        <v>139</v>
      </c>
      <c r="B8" s="22">
        <v>2020</v>
      </c>
      <c r="C8" s="25" t="s">
        <v>140</v>
      </c>
      <c r="D8" s="25" t="s">
        <v>48</v>
      </c>
      <c r="E8" s="25" t="s">
        <v>141</v>
      </c>
      <c r="F8" s="25">
        <v>50</v>
      </c>
      <c r="G8" s="25">
        <v>50</v>
      </c>
      <c r="H8" s="26">
        <v>2.75</v>
      </c>
      <c r="I8" s="22" t="s">
        <v>142</v>
      </c>
      <c r="J8" s="22" t="s">
        <v>143</v>
      </c>
      <c r="K8" s="22" t="s">
        <v>144</v>
      </c>
      <c r="L8" s="22" t="s">
        <v>141</v>
      </c>
      <c r="M8" s="22">
        <v>3</v>
      </c>
      <c r="N8" s="22" t="s">
        <v>145</v>
      </c>
      <c r="O8" s="27"/>
      <c r="P8" s="27"/>
      <c r="Q8" s="27"/>
      <c r="R8" s="28">
        <v>8</v>
      </c>
      <c r="S8" s="29"/>
      <c r="T8" s="29"/>
      <c r="U8" s="29"/>
      <c r="V8" s="28">
        <f t="shared" si="2"/>
        <v>102.79565181614888</v>
      </c>
      <c r="W8" s="29"/>
      <c r="X8" s="29"/>
      <c r="Y8" s="29"/>
      <c r="Z8" s="28">
        <f t="shared" si="0"/>
        <v>102.79565181614888</v>
      </c>
      <c r="AA8" s="27"/>
      <c r="AB8" s="27"/>
      <c r="AC8" s="27"/>
      <c r="AD8" s="30">
        <f t="shared" si="1"/>
        <v>14.733816443682919</v>
      </c>
      <c r="AE8" s="22"/>
      <c r="AF8" s="42">
        <v>1</v>
      </c>
      <c r="AG8" s="43">
        <v>5000</v>
      </c>
      <c r="AI8" s="44">
        <f>(($AG$8^$AG$12)-($AF$8^$AG$12))/((AI6^$AG$12)-(AI5^$AG$12))</f>
        <v>0.3784341978797518</v>
      </c>
      <c r="AJ8" s="44">
        <f t="shared" ref="AJ8:BK8" si="3">(($AG$8^$AG$12)-($AF$8^$AG$12))/((AJ6^$AG$12)-(AJ5^$AG$12))</f>
        <v>0.5988355824894297</v>
      </c>
      <c r="AK8" s="44">
        <f t="shared" si="3"/>
        <v>0.79520819666721565</v>
      </c>
      <c r="AL8" s="44">
        <f t="shared" si="3"/>
        <v>1</v>
      </c>
      <c r="AM8" s="44">
        <f t="shared" si="3"/>
        <v>1.0631855853404932</v>
      </c>
      <c r="AN8" s="44">
        <f t="shared" si="3"/>
        <v>1.2979363676084281</v>
      </c>
      <c r="AO8" s="44">
        <f t="shared" si="3"/>
        <v>2.8230970666066293</v>
      </c>
      <c r="AP8" s="44">
        <f t="shared" si="3"/>
        <v>3.3467008390377231</v>
      </c>
      <c r="AQ8" s="44">
        <f t="shared" si="3"/>
        <v>3.3800411297969051</v>
      </c>
      <c r="AR8" s="44">
        <f t="shared" si="3"/>
        <v>4.4294091158374691</v>
      </c>
      <c r="AS8" s="44">
        <f t="shared" si="3"/>
        <v>4.7136677714333484</v>
      </c>
      <c r="AT8" s="44">
        <f t="shared" si="3"/>
        <v>5.2576085046445726</v>
      </c>
      <c r="AU8" s="44">
        <f t="shared" si="3"/>
        <v>6.9768516669842331</v>
      </c>
      <c r="AV8" s="44">
        <f t="shared" si="3"/>
        <v>8.0852144927656777</v>
      </c>
      <c r="AW8" s="44">
        <f t="shared" si="3"/>
        <v>8.6267444151580488</v>
      </c>
      <c r="AX8" s="44">
        <f t="shared" si="3"/>
        <v>12.849456477018609</v>
      </c>
      <c r="AY8" s="44">
        <f t="shared" si="3"/>
        <v>13.194652763420146</v>
      </c>
      <c r="AZ8" s="44">
        <f t="shared" si="3"/>
        <v>13.365815240546693</v>
      </c>
      <c r="BA8" s="44">
        <f t="shared" si="3"/>
        <v>13.536055680105525</v>
      </c>
      <c r="BB8" s="44">
        <f>(($AG$8^$AG$12)-($AF$8^$AG$12))/((BB6^$AG$12)-(BB5^$AG$12))</f>
        <v>13.705398935165535</v>
      </c>
      <c r="BC8" s="44">
        <f t="shared" si="3"/>
        <v>13.873868782877969</v>
      </c>
      <c r="BD8" s="44">
        <f t="shared" si="3"/>
        <v>14.208278368992358</v>
      </c>
      <c r="BE8" s="44">
        <f t="shared" si="3"/>
        <v>16.151969032728065</v>
      </c>
      <c r="BF8" s="44">
        <f t="shared" si="3"/>
        <v>16.934373094653374</v>
      </c>
      <c r="BG8" s="44">
        <f t="shared" si="3"/>
        <v>17.702981253151034</v>
      </c>
      <c r="BH8" s="44">
        <f t="shared" si="3"/>
        <v>18.006855999699344</v>
      </c>
      <c r="BI8" s="44">
        <f t="shared" si="3"/>
        <v>18.459078820057485</v>
      </c>
      <c r="BJ8" s="44">
        <f t="shared" si="3"/>
        <v>18.459078820057485</v>
      </c>
      <c r="BK8" s="44">
        <f t="shared" si="3"/>
        <v>19.055697610671466</v>
      </c>
      <c r="BL8" s="44">
        <f>(($AG$8^$AG$12)-($AF$8^$AG$12))/((BL6^$AG$12)-(BL5^$AG$12))</f>
        <v>20.662664664512707</v>
      </c>
      <c r="BM8" s="44">
        <f>(($AG$8^$AG$12)-($AF$8^$AG$12))/((BM6^$AG$12)-(BM5^$AG$12))</f>
        <v>25.384912315890226</v>
      </c>
      <c r="BN8" s="44">
        <f>(($AG$8^$AG$12)-($AF$8^$AG$12))/((BN6^$AG$12)-(BN5^$AG$12))</f>
        <v>45.910127465044177</v>
      </c>
    </row>
    <row r="9" spans="1:66" ht="16">
      <c r="A9" s="22" t="s">
        <v>139</v>
      </c>
      <c r="B9" s="22">
        <v>2020</v>
      </c>
      <c r="C9" s="25" t="s">
        <v>140</v>
      </c>
      <c r="D9" s="25" t="s">
        <v>48</v>
      </c>
      <c r="E9" s="25" t="s">
        <v>141</v>
      </c>
      <c r="F9" s="25">
        <v>50</v>
      </c>
      <c r="G9" s="25">
        <v>50</v>
      </c>
      <c r="H9" s="26">
        <v>6</v>
      </c>
      <c r="I9" s="22" t="s">
        <v>142</v>
      </c>
      <c r="J9" s="22" t="s">
        <v>143</v>
      </c>
      <c r="K9" s="22" t="s">
        <v>144</v>
      </c>
      <c r="L9" s="22" t="s">
        <v>141</v>
      </c>
      <c r="M9" s="22">
        <v>3</v>
      </c>
      <c r="N9" s="22" t="s">
        <v>145</v>
      </c>
      <c r="O9" s="27"/>
      <c r="P9" s="27"/>
      <c r="Q9" s="27"/>
      <c r="R9" s="28">
        <v>14</v>
      </c>
      <c r="S9" s="29"/>
      <c r="T9" s="29"/>
      <c r="U9" s="29"/>
      <c r="V9" s="28">
        <f t="shared" si="2"/>
        <v>179.89239067826054</v>
      </c>
      <c r="W9" s="29"/>
      <c r="X9" s="29"/>
      <c r="Y9" s="29"/>
      <c r="Z9" s="28">
        <f t="shared" si="0"/>
        <v>179.89239067826054</v>
      </c>
      <c r="AA9" s="27"/>
      <c r="AB9" s="27"/>
      <c r="AC9" s="27"/>
      <c r="AD9" s="30">
        <f t="shared" si="1"/>
        <v>25.78417877644511</v>
      </c>
      <c r="AE9" s="22"/>
      <c r="AF9" s="42">
        <v>5</v>
      </c>
      <c r="AG9" s="43">
        <v>5000</v>
      </c>
      <c r="AI9" s="44">
        <f t="shared" ref="AI9:BK9" si="4">(($AG$9^$AG$12)-($AF$9^$AG$12))/((AI6^$AG$12)-(AI5^$AG$12))</f>
        <v>0.13404930434596454</v>
      </c>
      <c r="AJ9" s="44">
        <f t="shared" si="4"/>
        <v>0.21212008243458369</v>
      </c>
      <c r="AK9" s="44">
        <f t="shared" si="4"/>
        <v>0.28167936769636409</v>
      </c>
      <c r="AL9" s="44">
        <f t="shared" si="4"/>
        <v>0.35422090576644705</v>
      </c>
      <c r="AM9" s="44">
        <f t="shared" si="4"/>
        <v>0.37660256103713968</v>
      </c>
      <c r="AN9" s="44">
        <f t="shared" si="4"/>
        <v>0.45975619576146959</v>
      </c>
      <c r="AO9" s="44">
        <f t="shared" si="4"/>
        <v>1</v>
      </c>
      <c r="AP9" s="44">
        <f t="shared" si="4"/>
        <v>1.1854714025332707</v>
      </c>
      <c r="AQ9" s="44">
        <f t="shared" si="4"/>
        <v>1.1972812305245046</v>
      </c>
      <c r="AR9" s="44">
        <f t="shared" si="4"/>
        <v>1.5689893090221056</v>
      </c>
      <c r="AS9" s="44">
        <f t="shared" si="4"/>
        <v>1.6696796674792305</v>
      </c>
      <c r="AT9" s="44">
        <f t="shared" si="4"/>
        <v>1.8623548466805757</v>
      </c>
      <c r="AU9" s="44">
        <f t="shared" si="4"/>
        <v>2.4713467168773011</v>
      </c>
      <c r="AV9" s="44">
        <f t="shared" si="4"/>
        <v>2.8639520009434634</v>
      </c>
      <c r="AW9" s="44">
        <f t="shared" si="4"/>
        <v>3.0557732205529224</v>
      </c>
      <c r="AX9" s="44">
        <f t="shared" si="4"/>
        <v>4.5515461118960721</v>
      </c>
      <c r="AY9" s="44">
        <f t="shared" si="4"/>
        <v>4.6738218531324378</v>
      </c>
      <c r="AZ9" s="44">
        <f t="shared" si="4"/>
        <v>4.7344511808134326</v>
      </c>
      <c r="BA9" s="44">
        <f t="shared" si="4"/>
        <v>4.7947539035120395</v>
      </c>
      <c r="BB9" s="44">
        <f t="shared" si="4"/>
        <v>4.8547388247048344</v>
      </c>
      <c r="BC9" s="44">
        <f t="shared" si="4"/>
        <v>4.9144143667558682</v>
      </c>
      <c r="BD9" s="44">
        <f t="shared" si="4"/>
        <v>5.0328692332462897</v>
      </c>
      <c r="BE9" s="44">
        <f t="shared" si="4"/>
        <v>5.7213651006845385</v>
      </c>
      <c r="BF9" s="44">
        <f t="shared" si="4"/>
        <v>5.9985089761750698</v>
      </c>
      <c r="BG9" s="44">
        <f t="shared" si="4"/>
        <v>6.2707660542575905</v>
      </c>
      <c r="BH9" s="44">
        <f t="shared" si="4"/>
        <v>6.3784048422194823</v>
      </c>
      <c r="BI9" s="44">
        <f t="shared" si="4"/>
        <v>6.5385916192550013</v>
      </c>
      <c r="BJ9" s="44">
        <f t="shared" si="4"/>
        <v>6.5385916192550013</v>
      </c>
      <c r="BK9" s="44">
        <f t="shared" si="4"/>
        <v>6.7499264676635677</v>
      </c>
      <c r="BL9" s="44">
        <f>(($AG$9^$AG$12)-($AF$9^$AG$12))/((BL6^$AG$12)-(BL5^$AG$12))</f>
        <v>7.3191477930120517</v>
      </c>
      <c r="BM9" s="44">
        <f>(($AG$9^$AG$12)-($AF$9^$AG$12))/((BM6^$AG$12)-(BM5^$AG$12))</f>
        <v>8.991866633336473</v>
      </c>
      <c r="BN9" s="44">
        <f>(($AG$9^$AG$12)-($AF$9^$AG$12))/((BN6^$AG$12)-(BN5^$AG$12))</f>
        <v>16.262326934520985</v>
      </c>
    </row>
    <row r="10" spans="1:66" ht="16">
      <c r="A10" s="22" t="s">
        <v>139</v>
      </c>
      <c r="B10" s="22">
        <v>2020</v>
      </c>
      <c r="C10" s="25" t="s">
        <v>140</v>
      </c>
      <c r="D10" s="25" t="s">
        <v>48</v>
      </c>
      <c r="E10" s="25" t="s">
        <v>141</v>
      </c>
      <c r="F10" s="25">
        <v>50</v>
      </c>
      <c r="G10" s="25">
        <v>50</v>
      </c>
      <c r="H10" s="26">
        <v>3.96</v>
      </c>
      <c r="I10" s="22" t="s">
        <v>142</v>
      </c>
      <c r="J10" s="22" t="s">
        <v>143</v>
      </c>
      <c r="K10" s="22" t="s">
        <v>144</v>
      </c>
      <c r="L10" s="22" t="s">
        <v>141</v>
      </c>
      <c r="M10" s="22">
        <v>3</v>
      </c>
      <c r="N10" s="22" t="s">
        <v>145</v>
      </c>
      <c r="O10" s="27"/>
      <c r="P10" s="27"/>
      <c r="Q10" s="27"/>
      <c r="R10" s="28">
        <v>16</v>
      </c>
      <c r="S10" s="29"/>
      <c r="T10" s="29"/>
      <c r="U10" s="29"/>
      <c r="V10" s="28">
        <f t="shared" si="2"/>
        <v>205.59130363229775</v>
      </c>
      <c r="W10" s="29"/>
      <c r="X10" s="29"/>
      <c r="Y10" s="29"/>
      <c r="Z10" s="28">
        <f t="shared" si="0"/>
        <v>205.59130363229775</v>
      </c>
      <c r="AA10" s="27"/>
      <c r="AB10" s="27"/>
      <c r="AC10" s="27"/>
      <c r="AD10" s="30">
        <f t="shared" si="1"/>
        <v>29.467632887365838</v>
      </c>
      <c r="AE10" s="22"/>
      <c r="AF10" s="45">
        <v>20</v>
      </c>
      <c r="AG10" s="39">
        <v>5000</v>
      </c>
      <c r="AI10" s="44">
        <f t="shared" ref="AI10:BK10" si="5">(($AG$10^$AG$12)-($AF$10^$AG$12))/((AI6^$AG$12)-(AI5^$AG$12))</f>
        <v>5.424139940807015E-2</v>
      </c>
      <c r="AJ10" s="44">
        <f t="shared" si="5"/>
        <v>8.5831777866689024E-2</v>
      </c>
      <c r="AK10" s="44">
        <f t="shared" si="5"/>
        <v>0.11397808562138273</v>
      </c>
      <c r="AL10" s="44">
        <f t="shared" si="5"/>
        <v>0.14333112523119662</v>
      </c>
      <c r="AM10" s="44">
        <f t="shared" si="5"/>
        <v>0.15238758627644133</v>
      </c>
      <c r="AN10" s="44">
        <f t="shared" si="5"/>
        <v>0.18603468004780807</v>
      </c>
      <c r="AO10" s="44">
        <f t="shared" si="5"/>
        <v>0.40463767919361865</v>
      </c>
      <c r="AP10" s="44">
        <f t="shared" si="5"/>
        <v>0.47968639707146671</v>
      </c>
      <c r="AQ10" s="44">
        <f t="shared" si="5"/>
        <v>0.48446509846151553</v>
      </c>
      <c r="AR10" s="44">
        <f t="shared" si="5"/>
        <v>0.63487219268230421</v>
      </c>
      <c r="AS10" s="44">
        <f t="shared" si="5"/>
        <v>0.67561530564556871</v>
      </c>
      <c r="AT10" s="44">
        <f t="shared" si="5"/>
        <v>0.75357894299581563</v>
      </c>
      <c r="AU10" s="44">
        <f t="shared" si="5"/>
        <v>1</v>
      </c>
      <c r="AV10" s="44">
        <f t="shared" si="5"/>
        <v>1.1588628909836833</v>
      </c>
      <c r="AW10" s="44">
        <f t="shared" si="5"/>
        <v>1.2364809841065445</v>
      </c>
      <c r="AX10" s="44">
        <f t="shared" si="5"/>
        <v>1.8417270554603649</v>
      </c>
      <c r="AY10" s="44">
        <f t="shared" si="5"/>
        <v>1.8912044276159274</v>
      </c>
      <c r="AZ10" s="44">
        <f t="shared" si="5"/>
        <v>1.9157373380598346</v>
      </c>
      <c r="BA10" s="44">
        <f t="shared" si="5"/>
        <v>1.9401380918216555</v>
      </c>
      <c r="BB10" s="44">
        <f t="shared" si="5"/>
        <v>1.9644102511197201</v>
      </c>
      <c r="BC10" s="44">
        <f t="shared" si="5"/>
        <v>1.9885572239598717</v>
      </c>
      <c r="BD10" s="44">
        <f t="shared" si="5"/>
        <v>2.0364885262257459</v>
      </c>
      <c r="BE10" s="44">
        <f t="shared" si="5"/>
        <v>2.315079896160356</v>
      </c>
      <c r="BF10" s="44">
        <f t="shared" si="5"/>
        <v>2.4272227507415698</v>
      </c>
      <c r="BG10" s="44">
        <f t="shared" si="5"/>
        <v>2.5373882229609168</v>
      </c>
      <c r="BH10" s="44">
        <f t="shared" si="5"/>
        <v>2.5809429323130306</v>
      </c>
      <c r="BI10" s="44">
        <f t="shared" si="5"/>
        <v>2.645760538010189</v>
      </c>
      <c r="BJ10" s="44">
        <f t="shared" si="5"/>
        <v>2.645760538010189</v>
      </c>
      <c r="BK10" s="44">
        <f t="shared" si="5"/>
        <v>2.7312745806029661</v>
      </c>
      <c r="BL10" s="44">
        <f>(($AG$10^$AG$12)-($AF$10^$AG$12))/((BL6^$AG$12)-(BL5^$AG$12))</f>
        <v>2.9616029766394925</v>
      </c>
      <c r="BM10" s="44">
        <f>(($AG$10^$AG$12)-($AF$10^$AG$12))/((BM6^$AG$12)-(BM5^$AG$12))</f>
        <v>3.6384480461318076</v>
      </c>
      <c r="BN10" s="44">
        <f>(($AG$10^$AG$12)-($AF$10^$AG$12))/((BN6^$AG$12)-(BN5^$AG$12))</f>
        <v>6.5803502290724465</v>
      </c>
    </row>
    <row r="11" spans="1:66" ht="16">
      <c r="A11" s="22" t="s">
        <v>139</v>
      </c>
      <c r="B11" s="22">
        <v>2020</v>
      </c>
      <c r="C11" s="25" t="s">
        <v>140</v>
      </c>
      <c r="D11" s="25" t="s">
        <v>48</v>
      </c>
      <c r="E11" s="25" t="s">
        <v>141</v>
      </c>
      <c r="F11" s="25">
        <v>50</v>
      </c>
      <c r="G11" s="25">
        <v>50</v>
      </c>
      <c r="H11" s="26">
        <v>3.96</v>
      </c>
      <c r="I11" s="22" t="s">
        <v>142</v>
      </c>
      <c r="J11" s="22" t="s">
        <v>143</v>
      </c>
      <c r="K11" s="22" t="s">
        <v>144</v>
      </c>
      <c r="L11" s="22" t="s">
        <v>141</v>
      </c>
      <c r="M11" s="22">
        <v>3</v>
      </c>
      <c r="N11" s="22" t="s">
        <v>145</v>
      </c>
      <c r="O11" s="27"/>
      <c r="P11" s="27"/>
      <c r="Q11" s="27"/>
      <c r="R11" s="28">
        <v>16</v>
      </c>
      <c r="S11" s="29"/>
      <c r="T11" s="29"/>
      <c r="U11" s="29"/>
      <c r="V11" s="28">
        <f t="shared" si="2"/>
        <v>205.59130363229775</v>
      </c>
      <c r="W11" s="29"/>
      <c r="X11" s="29"/>
      <c r="Y11" s="29"/>
      <c r="Z11" s="28">
        <f t="shared" si="0"/>
        <v>205.59130363229775</v>
      </c>
      <c r="AA11" s="27"/>
      <c r="AB11" s="27"/>
      <c r="AC11" s="27"/>
      <c r="AD11" s="30">
        <f t="shared" si="1"/>
        <v>29.467632887365838</v>
      </c>
      <c r="AE11" s="22"/>
      <c r="AL11" s="46"/>
    </row>
    <row r="12" spans="1:66" ht="16">
      <c r="A12" s="22" t="s">
        <v>139</v>
      </c>
      <c r="B12" s="22">
        <v>2020</v>
      </c>
      <c r="C12" s="25" t="s">
        <v>140</v>
      </c>
      <c r="D12" s="25" t="s">
        <v>48</v>
      </c>
      <c r="E12" s="25" t="s">
        <v>141</v>
      </c>
      <c r="F12" s="25">
        <v>50</v>
      </c>
      <c r="G12" s="25">
        <v>50</v>
      </c>
      <c r="H12" s="26">
        <v>3</v>
      </c>
      <c r="I12" s="22" t="s">
        <v>142</v>
      </c>
      <c r="J12" s="22" t="s">
        <v>143</v>
      </c>
      <c r="K12" s="22" t="s">
        <v>144</v>
      </c>
      <c r="L12" s="22" t="s">
        <v>141</v>
      </c>
      <c r="M12" s="22">
        <v>3</v>
      </c>
      <c r="N12" s="22" t="s">
        <v>145</v>
      </c>
      <c r="O12" s="27"/>
      <c r="P12" s="27"/>
      <c r="Q12" s="27"/>
      <c r="R12" s="28">
        <v>10</v>
      </c>
      <c r="S12" s="29"/>
      <c r="T12" s="29"/>
      <c r="U12" s="29"/>
      <c r="V12" s="28">
        <f t="shared" si="2"/>
        <v>128.49456477018609</v>
      </c>
      <c r="W12" s="29"/>
      <c r="X12" s="29"/>
      <c r="Y12" s="29"/>
      <c r="Z12" s="28">
        <f t="shared" si="0"/>
        <v>128.49456477018609</v>
      </c>
      <c r="AA12" s="27"/>
      <c r="AB12" s="27"/>
      <c r="AC12" s="27"/>
      <c r="AD12" s="30">
        <f t="shared" si="1"/>
        <v>18.417270554603647</v>
      </c>
      <c r="AE12" s="22"/>
      <c r="AF12" s="32" t="s">
        <v>150</v>
      </c>
      <c r="AG12" s="32">
        <f>1-(1.64)</f>
        <v>-0.6399999999999999</v>
      </c>
      <c r="AI12" s="47"/>
      <c r="AL12" s="46"/>
    </row>
    <row r="13" spans="1:66" ht="17" thickBot="1">
      <c r="A13" s="22" t="s">
        <v>151</v>
      </c>
      <c r="B13" s="22">
        <v>2018</v>
      </c>
      <c r="C13" s="22" t="s">
        <v>152</v>
      </c>
      <c r="D13" s="25" t="s">
        <v>48</v>
      </c>
      <c r="E13" s="22" t="s">
        <v>141</v>
      </c>
      <c r="F13" s="22">
        <v>1</v>
      </c>
      <c r="G13" s="22">
        <v>1.5</v>
      </c>
      <c r="H13" s="22">
        <v>0.5</v>
      </c>
      <c r="I13" s="22" t="s">
        <v>153</v>
      </c>
      <c r="J13" s="22" t="s">
        <v>143</v>
      </c>
      <c r="K13" s="22" t="s">
        <v>144</v>
      </c>
      <c r="L13" s="22" t="s">
        <v>141</v>
      </c>
      <c r="M13" s="22">
        <v>4</v>
      </c>
      <c r="N13" s="22" t="s">
        <v>141</v>
      </c>
      <c r="O13" s="27"/>
      <c r="P13" s="27"/>
      <c r="Q13" s="27"/>
      <c r="R13" s="30">
        <v>9317</v>
      </c>
      <c r="S13" s="29"/>
      <c r="T13" s="29"/>
      <c r="U13" s="29"/>
      <c r="V13" s="28">
        <f>R13*$AL$8</f>
        <v>9317</v>
      </c>
      <c r="W13" s="29"/>
      <c r="X13" s="29"/>
      <c r="Y13" s="29"/>
      <c r="Z13" s="28">
        <f>R13*$AN$8</f>
        <v>12092.873137007724</v>
      </c>
      <c r="AA13" s="27"/>
      <c r="AB13" s="27"/>
      <c r="AC13" s="27"/>
      <c r="AD13" s="30">
        <f>R13*$AN$10</f>
        <v>1733.2851140054279</v>
      </c>
      <c r="AE13" s="22"/>
      <c r="AL13" s="46"/>
    </row>
    <row r="14" spans="1:66" ht="17" thickBot="1">
      <c r="A14" s="22" t="s">
        <v>151</v>
      </c>
      <c r="B14" s="22">
        <v>2018</v>
      </c>
      <c r="C14" s="22" t="s">
        <v>152</v>
      </c>
      <c r="D14" s="25" t="s">
        <v>48</v>
      </c>
      <c r="E14" s="22" t="s">
        <v>141</v>
      </c>
      <c r="F14" s="22">
        <v>1</v>
      </c>
      <c r="G14" s="22">
        <v>1.5</v>
      </c>
      <c r="H14" s="22">
        <v>1</v>
      </c>
      <c r="I14" s="22" t="s">
        <v>153</v>
      </c>
      <c r="J14" s="22" t="s">
        <v>143</v>
      </c>
      <c r="K14" s="22" t="s">
        <v>144</v>
      </c>
      <c r="L14" s="22" t="s">
        <v>141</v>
      </c>
      <c r="M14" s="22">
        <v>4</v>
      </c>
      <c r="N14" s="22" t="s">
        <v>141</v>
      </c>
      <c r="O14" s="27"/>
      <c r="P14" s="27"/>
      <c r="Q14" s="27"/>
      <c r="R14" s="30">
        <v>1899</v>
      </c>
      <c r="S14" s="29"/>
      <c r="T14" s="29"/>
      <c r="U14" s="29"/>
      <c r="V14" s="28">
        <f t="shared" ref="V14:V33" si="6">R14*$AL$8</f>
        <v>1899</v>
      </c>
      <c r="W14" s="29"/>
      <c r="X14" s="29"/>
      <c r="Y14" s="29"/>
      <c r="Z14" s="28">
        <f t="shared" ref="Z14:Z33" si="7">R14*$AN$8</f>
        <v>2464.7811620884049</v>
      </c>
      <c r="AA14" s="27"/>
      <c r="AB14" s="27"/>
      <c r="AC14" s="27"/>
      <c r="AD14" s="30">
        <f t="shared" ref="AD14:AD33" si="8">R14*$AN$10</f>
        <v>353.27985741078754</v>
      </c>
      <c r="AE14" s="22"/>
      <c r="AF14" s="48" t="s">
        <v>239</v>
      </c>
      <c r="AL14" s="46"/>
    </row>
    <row r="15" spans="1:66" ht="16">
      <c r="A15" s="22" t="s">
        <v>151</v>
      </c>
      <c r="B15" s="22">
        <v>2018</v>
      </c>
      <c r="C15" s="22" t="s">
        <v>152</v>
      </c>
      <c r="D15" s="25" t="s">
        <v>48</v>
      </c>
      <c r="E15" s="22" t="s">
        <v>141</v>
      </c>
      <c r="F15" s="22">
        <v>1</v>
      </c>
      <c r="G15" s="22">
        <v>1.5</v>
      </c>
      <c r="H15" s="22">
        <v>1</v>
      </c>
      <c r="I15" s="22" t="s">
        <v>153</v>
      </c>
      <c r="J15" s="22" t="s">
        <v>143</v>
      </c>
      <c r="K15" s="22" t="s">
        <v>144</v>
      </c>
      <c r="L15" s="22" t="s">
        <v>141</v>
      </c>
      <c r="M15" s="22">
        <v>4</v>
      </c>
      <c r="N15" s="22" t="s">
        <v>141</v>
      </c>
      <c r="O15" s="27"/>
      <c r="P15" s="27"/>
      <c r="Q15" s="27"/>
      <c r="R15" s="30">
        <v>1265</v>
      </c>
      <c r="S15" s="29"/>
      <c r="T15" s="29"/>
      <c r="U15" s="29"/>
      <c r="V15" s="28">
        <f t="shared" si="6"/>
        <v>1265</v>
      </c>
      <c r="W15" s="29"/>
      <c r="X15" s="29"/>
      <c r="Y15" s="29"/>
      <c r="Z15" s="28">
        <f t="shared" si="7"/>
        <v>1641.8895050246615</v>
      </c>
      <c r="AA15" s="27"/>
      <c r="AB15" s="27"/>
      <c r="AC15" s="27"/>
      <c r="AD15" s="30">
        <f t="shared" si="8"/>
        <v>235.3338702604772</v>
      </c>
      <c r="AE15" s="22"/>
    </row>
    <row r="16" spans="1:66" ht="16">
      <c r="A16" s="22" t="s">
        <v>151</v>
      </c>
      <c r="B16" s="22">
        <v>2018</v>
      </c>
      <c r="C16" s="22" t="s">
        <v>152</v>
      </c>
      <c r="D16" s="25" t="s">
        <v>48</v>
      </c>
      <c r="E16" s="22" t="s">
        <v>141</v>
      </c>
      <c r="F16" s="22">
        <v>1</v>
      </c>
      <c r="G16" s="22">
        <v>1.5</v>
      </c>
      <c r="H16" s="22">
        <v>1</v>
      </c>
      <c r="I16" s="22" t="s">
        <v>153</v>
      </c>
      <c r="J16" s="22" t="s">
        <v>143</v>
      </c>
      <c r="K16" s="22" t="s">
        <v>144</v>
      </c>
      <c r="L16" s="22" t="s">
        <v>141</v>
      </c>
      <c r="M16" s="22">
        <v>4</v>
      </c>
      <c r="N16" s="22" t="s">
        <v>141</v>
      </c>
      <c r="O16" s="27"/>
      <c r="P16" s="27"/>
      <c r="Q16" s="27"/>
      <c r="R16" s="30">
        <v>1446</v>
      </c>
      <c r="S16" s="29"/>
      <c r="T16" s="29"/>
      <c r="U16" s="29"/>
      <c r="V16" s="28">
        <f t="shared" si="6"/>
        <v>1446</v>
      </c>
      <c r="W16" s="29"/>
      <c r="X16" s="29"/>
      <c r="Y16" s="29"/>
      <c r="Z16" s="28">
        <f t="shared" si="7"/>
        <v>1876.8159875617871</v>
      </c>
      <c r="AA16" s="27"/>
      <c r="AB16" s="27"/>
      <c r="AC16" s="27"/>
      <c r="AD16" s="30">
        <f t="shared" si="8"/>
        <v>269.00614734913046</v>
      </c>
      <c r="AE16" s="22"/>
    </row>
    <row r="17" spans="1:68" ht="16">
      <c r="A17" s="22" t="s">
        <v>151</v>
      </c>
      <c r="B17" s="22">
        <v>2018</v>
      </c>
      <c r="C17" s="22" t="s">
        <v>152</v>
      </c>
      <c r="D17" s="25" t="s">
        <v>48</v>
      </c>
      <c r="E17" s="22" t="s">
        <v>141</v>
      </c>
      <c r="F17" s="22">
        <v>1</v>
      </c>
      <c r="G17" s="22">
        <v>1.5</v>
      </c>
      <c r="H17" s="22">
        <v>1.5</v>
      </c>
      <c r="I17" s="22" t="s">
        <v>153</v>
      </c>
      <c r="J17" s="22" t="s">
        <v>143</v>
      </c>
      <c r="K17" s="22" t="s">
        <v>144</v>
      </c>
      <c r="L17" s="22" t="s">
        <v>141</v>
      </c>
      <c r="M17" s="22">
        <v>4</v>
      </c>
      <c r="N17" s="22" t="s">
        <v>141</v>
      </c>
      <c r="O17" s="27"/>
      <c r="P17" s="27"/>
      <c r="Q17" s="27"/>
      <c r="R17" s="30">
        <v>452</v>
      </c>
      <c r="S17" s="29"/>
      <c r="T17" s="29"/>
      <c r="U17" s="29"/>
      <c r="V17" s="28">
        <f t="shared" si="6"/>
        <v>452</v>
      </c>
      <c r="W17" s="29"/>
      <c r="X17" s="29"/>
      <c r="Y17" s="29"/>
      <c r="Z17" s="28">
        <f t="shared" si="7"/>
        <v>586.66723815900946</v>
      </c>
      <c r="AA17" s="27"/>
      <c r="AB17" s="27"/>
      <c r="AC17" s="27"/>
      <c r="AD17" s="30">
        <f t="shared" si="8"/>
        <v>84.087675381609245</v>
      </c>
      <c r="AE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ht="16">
      <c r="A18" s="22" t="s">
        <v>151</v>
      </c>
      <c r="B18" s="22">
        <v>2018</v>
      </c>
      <c r="C18" s="22" t="s">
        <v>152</v>
      </c>
      <c r="D18" s="25" t="s">
        <v>48</v>
      </c>
      <c r="E18" s="22" t="s">
        <v>141</v>
      </c>
      <c r="F18" s="22">
        <v>1</v>
      </c>
      <c r="G18" s="22">
        <v>1.5</v>
      </c>
      <c r="H18" s="22">
        <v>0.5</v>
      </c>
      <c r="I18" s="22" t="s">
        <v>153</v>
      </c>
      <c r="J18" s="22" t="s">
        <v>143</v>
      </c>
      <c r="K18" s="22" t="s">
        <v>144</v>
      </c>
      <c r="L18" s="22" t="s">
        <v>141</v>
      </c>
      <c r="M18" s="22">
        <v>4</v>
      </c>
      <c r="N18" s="22" t="s">
        <v>141</v>
      </c>
      <c r="O18" s="27"/>
      <c r="P18" s="27"/>
      <c r="Q18" s="27"/>
      <c r="R18" s="30">
        <v>4158</v>
      </c>
      <c r="S18" s="29"/>
      <c r="T18" s="29"/>
      <c r="U18" s="29"/>
      <c r="V18" s="28">
        <f t="shared" si="6"/>
        <v>4158</v>
      </c>
      <c r="W18" s="29"/>
      <c r="X18" s="29"/>
      <c r="Y18" s="29"/>
      <c r="Z18" s="28">
        <f t="shared" si="7"/>
        <v>5396.8194165158438</v>
      </c>
      <c r="AA18" s="27"/>
      <c r="AB18" s="27"/>
      <c r="AC18" s="27"/>
      <c r="AD18" s="30">
        <f t="shared" si="8"/>
        <v>773.53219963878598</v>
      </c>
      <c r="AE18" s="22"/>
    </row>
    <row r="19" spans="1:68" ht="16">
      <c r="A19" s="22" t="s">
        <v>151</v>
      </c>
      <c r="B19" s="22">
        <v>2018</v>
      </c>
      <c r="C19" s="22" t="s">
        <v>152</v>
      </c>
      <c r="D19" s="25" t="s">
        <v>48</v>
      </c>
      <c r="E19" s="22" t="s">
        <v>141</v>
      </c>
      <c r="F19" s="22">
        <v>1</v>
      </c>
      <c r="G19" s="22">
        <v>1.5</v>
      </c>
      <c r="H19" s="22">
        <v>0.5</v>
      </c>
      <c r="I19" s="22" t="s">
        <v>153</v>
      </c>
      <c r="J19" s="22" t="s">
        <v>143</v>
      </c>
      <c r="K19" s="22" t="s">
        <v>144</v>
      </c>
      <c r="L19" s="22" t="s">
        <v>141</v>
      </c>
      <c r="M19" s="22">
        <v>4</v>
      </c>
      <c r="N19" s="22" t="s">
        <v>141</v>
      </c>
      <c r="O19" s="27"/>
      <c r="P19" s="27"/>
      <c r="Q19" s="27"/>
      <c r="R19" s="30">
        <v>2531</v>
      </c>
      <c r="S19" s="29"/>
      <c r="T19" s="29"/>
      <c r="U19" s="29"/>
      <c r="V19" s="28">
        <f t="shared" si="6"/>
        <v>2531</v>
      </c>
      <c r="W19" s="29"/>
      <c r="X19" s="29"/>
      <c r="Y19" s="29"/>
      <c r="Z19" s="28">
        <f t="shared" si="7"/>
        <v>3285.0769464169316</v>
      </c>
      <c r="AA19" s="27"/>
      <c r="AB19" s="27"/>
      <c r="AC19" s="27"/>
      <c r="AD19" s="30">
        <f t="shared" si="8"/>
        <v>470.85377520100224</v>
      </c>
      <c r="AE19" s="22"/>
    </row>
    <row r="20" spans="1:68" ht="16">
      <c r="A20" s="22" t="s">
        <v>151</v>
      </c>
      <c r="B20" s="22">
        <v>2018</v>
      </c>
      <c r="C20" s="22" t="s">
        <v>152</v>
      </c>
      <c r="D20" s="25" t="s">
        <v>48</v>
      </c>
      <c r="E20" s="22" t="s">
        <v>141</v>
      </c>
      <c r="F20" s="22">
        <v>1</v>
      </c>
      <c r="G20" s="22">
        <v>1.5</v>
      </c>
      <c r="H20" s="22">
        <v>0.5</v>
      </c>
      <c r="I20" s="22" t="s">
        <v>153</v>
      </c>
      <c r="J20" s="22" t="s">
        <v>143</v>
      </c>
      <c r="K20" s="22" t="s">
        <v>144</v>
      </c>
      <c r="L20" s="22" t="s">
        <v>141</v>
      </c>
      <c r="M20" s="22">
        <v>4</v>
      </c>
      <c r="N20" s="22" t="s">
        <v>141</v>
      </c>
      <c r="O20" s="27"/>
      <c r="P20" s="27"/>
      <c r="Q20" s="27"/>
      <c r="R20" s="30">
        <v>5062</v>
      </c>
      <c r="S20" s="29"/>
      <c r="T20" s="29"/>
      <c r="U20" s="29"/>
      <c r="V20" s="28">
        <f t="shared" si="6"/>
        <v>5062</v>
      </c>
      <c r="W20" s="29"/>
      <c r="X20" s="29"/>
      <c r="Y20" s="29"/>
      <c r="Z20" s="28">
        <f t="shared" si="7"/>
        <v>6570.1538928338632</v>
      </c>
      <c r="AA20" s="27"/>
      <c r="AB20" s="27"/>
      <c r="AC20" s="27"/>
      <c r="AD20" s="30">
        <f t="shared" si="8"/>
        <v>941.70755040200447</v>
      </c>
      <c r="AE20" s="22"/>
      <c r="AO20" s="22"/>
    </row>
    <row r="21" spans="1:68" ht="16">
      <c r="A21" s="22" t="s">
        <v>151</v>
      </c>
      <c r="B21" s="22">
        <v>2018</v>
      </c>
      <c r="C21" s="22" t="s">
        <v>152</v>
      </c>
      <c r="D21" s="25" t="s">
        <v>48</v>
      </c>
      <c r="E21" s="22" t="s">
        <v>141</v>
      </c>
      <c r="F21" s="22">
        <v>1</v>
      </c>
      <c r="G21" s="22">
        <v>1.5</v>
      </c>
      <c r="H21" s="22">
        <v>1</v>
      </c>
      <c r="I21" s="22" t="s">
        <v>153</v>
      </c>
      <c r="J21" s="22" t="s">
        <v>143</v>
      </c>
      <c r="K21" s="22" t="s">
        <v>144</v>
      </c>
      <c r="L21" s="22" t="s">
        <v>141</v>
      </c>
      <c r="M21" s="22">
        <v>4</v>
      </c>
      <c r="N21" s="22" t="s">
        <v>141</v>
      </c>
      <c r="O21" s="27"/>
      <c r="P21" s="27"/>
      <c r="Q21" s="27"/>
      <c r="R21" s="30">
        <v>271</v>
      </c>
      <c r="S21" s="29"/>
      <c r="T21" s="29"/>
      <c r="U21" s="29"/>
      <c r="V21" s="28">
        <f t="shared" si="6"/>
        <v>271</v>
      </c>
      <c r="W21" s="29"/>
      <c r="X21" s="29"/>
      <c r="Y21" s="29"/>
      <c r="Z21" s="28">
        <f t="shared" si="7"/>
        <v>351.74075562188403</v>
      </c>
      <c r="AA21" s="27"/>
      <c r="AB21" s="27"/>
      <c r="AC21" s="27"/>
      <c r="AD21" s="30">
        <f t="shared" si="8"/>
        <v>50.415398292955985</v>
      </c>
      <c r="AE21" s="22"/>
      <c r="AO21" s="22"/>
    </row>
    <row r="22" spans="1:68" ht="16">
      <c r="A22" s="22" t="s">
        <v>151</v>
      </c>
      <c r="B22" s="22">
        <v>2018</v>
      </c>
      <c r="C22" s="22" t="s">
        <v>152</v>
      </c>
      <c r="D22" s="25" t="s">
        <v>48</v>
      </c>
      <c r="E22" s="22" t="s">
        <v>141</v>
      </c>
      <c r="F22" s="22">
        <v>1</v>
      </c>
      <c r="G22" s="22">
        <v>1.5</v>
      </c>
      <c r="H22" s="22">
        <v>0.5</v>
      </c>
      <c r="I22" s="22" t="s">
        <v>153</v>
      </c>
      <c r="J22" s="22" t="s">
        <v>143</v>
      </c>
      <c r="K22" s="22" t="s">
        <v>144</v>
      </c>
      <c r="L22" s="22" t="s">
        <v>141</v>
      </c>
      <c r="M22" s="22">
        <v>4</v>
      </c>
      <c r="N22" s="22" t="s">
        <v>141</v>
      </c>
      <c r="O22" s="27"/>
      <c r="P22" s="27"/>
      <c r="Q22" s="27"/>
      <c r="R22" s="30">
        <v>90</v>
      </c>
      <c r="S22" s="29"/>
      <c r="T22" s="29"/>
      <c r="U22" s="29"/>
      <c r="V22" s="28">
        <f t="shared" si="6"/>
        <v>90</v>
      </c>
      <c r="W22" s="29"/>
      <c r="X22" s="29"/>
      <c r="Y22" s="29"/>
      <c r="Z22" s="28">
        <f t="shared" si="7"/>
        <v>116.81427308475853</v>
      </c>
      <c r="AA22" s="27"/>
      <c r="AB22" s="27"/>
      <c r="AC22" s="27"/>
      <c r="AD22" s="30">
        <f t="shared" si="8"/>
        <v>16.743121204302728</v>
      </c>
      <c r="AE22" s="22"/>
      <c r="AO22" s="22"/>
    </row>
    <row r="23" spans="1:68" ht="16">
      <c r="A23" s="22" t="s">
        <v>151</v>
      </c>
      <c r="B23" s="22">
        <v>2018</v>
      </c>
      <c r="C23" s="22" t="s">
        <v>152</v>
      </c>
      <c r="D23" s="25" t="s">
        <v>48</v>
      </c>
      <c r="E23" s="22" t="s">
        <v>141</v>
      </c>
      <c r="F23" s="22">
        <v>1</v>
      </c>
      <c r="G23" s="22">
        <v>1.5</v>
      </c>
      <c r="H23" s="22">
        <v>0.5</v>
      </c>
      <c r="I23" s="22" t="s">
        <v>153</v>
      </c>
      <c r="J23" s="22" t="s">
        <v>143</v>
      </c>
      <c r="K23" s="22" t="s">
        <v>144</v>
      </c>
      <c r="L23" s="22" t="s">
        <v>141</v>
      </c>
      <c r="M23" s="22">
        <v>4</v>
      </c>
      <c r="N23" s="22" t="s">
        <v>141</v>
      </c>
      <c r="O23" s="27"/>
      <c r="P23" s="27"/>
      <c r="Q23" s="27"/>
      <c r="R23" s="30">
        <v>3797</v>
      </c>
      <c r="S23" s="29"/>
      <c r="T23" s="29"/>
      <c r="U23" s="29"/>
      <c r="V23" s="28">
        <f t="shared" si="6"/>
        <v>3797</v>
      </c>
      <c r="W23" s="29"/>
      <c r="X23" s="29"/>
      <c r="Y23" s="29"/>
      <c r="Z23" s="28">
        <f t="shared" si="7"/>
        <v>4928.2643878092013</v>
      </c>
      <c r="AA23" s="27"/>
      <c r="AB23" s="27"/>
      <c r="AC23" s="27"/>
      <c r="AD23" s="30">
        <f t="shared" si="8"/>
        <v>706.37368014152719</v>
      </c>
      <c r="AE23" s="22"/>
      <c r="AO23" s="22"/>
    </row>
    <row r="24" spans="1:68" ht="16">
      <c r="A24" s="22" t="s">
        <v>151</v>
      </c>
      <c r="B24" s="22">
        <v>2018</v>
      </c>
      <c r="C24" s="22" t="s">
        <v>152</v>
      </c>
      <c r="D24" s="25" t="s">
        <v>48</v>
      </c>
      <c r="E24" s="22" t="s">
        <v>141</v>
      </c>
      <c r="F24" s="22">
        <v>1</v>
      </c>
      <c r="G24" s="22">
        <v>1.5</v>
      </c>
      <c r="H24" s="22">
        <v>1</v>
      </c>
      <c r="I24" s="22" t="s">
        <v>153</v>
      </c>
      <c r="J24" s="22" t="s">
        <v>143</v>
      </c>
      <c r="K24" s="22" t="s">
        <v>144</v>
      </c>
      <c r="L24" s="22" t="s">
        <v>141</v>
      </c>
      <c r="M24" s="22">
        <v>4</v>
      </c>
      <c r="N24" s="22" t="s">
        <v>141</v>
      </c>
      <c r="O24" s="27"/>
      <c r="P24" s="27"/>
      <c r="Q24" s="27"/>
      <c r="R24" s="30">
        <v>6147</v>
      </c>
      <c r="S24" s="29"/>
      <c r="T24" s="29"/>
      <c r="U24" s="29"/>
      <c r="V24" s="28">
        <f t="shared" si="6"/>
        <v>6147</v>
      </c>
      <c r="W24" s="29"/>
      <c r="X24" s="29"/>
      <c r="Y24" s="29"/>
      <c r="Z24" s="28">
        <f t="shared" si="7"/>
        <v>7978.4148516890073</v>
      </c>
      <c r="AA24" s="27"/>
      <c r="AB24" s="27"/>
      <c r="AC24" s="27"/>
      <c r="AD24" s="30">
        <f t="shared" si="8"/>
        <v>1143.5551782538762</v>
      </c>
      <c r="AE24" s="22"/>
      <c r="AO24" s="22"/>
    </row>
    <row r="25" spans="1:68" ht="16">
      <c r="A25" s="22" t="s">
        <v>151</v>
      </c>
      <c r="B25" s="22">
        <v>2018</v>
      </c>
      <c r="C25" s="22" t="s">
        <v>152</v>
      </c>
      <c r="D25" s="25" t="s">
        <v>48</v>
      </c>
      <c r="E25" s="22" t="s">
        <v>141</v>
      </c>
      <c r="F25" s="22">
        <v>1</v>
      </c>
      <c r="G25" s="22">
        <v>1.5</v>
      </c>
      <c r="H25" s="22">
        <v>1</v>
      </c>
      <c r="I25" s="22" t="s">
        <v>153</v>
      </c>
      <c r="J25" s="22" t="s">
        <v>143</v>
      </c>
      <c r="K25" s="22" t="s">
        <v>144</v>
      </c>
      <c r="L25" s="22" t="s">
        <v>141</v>
      </c>
      <c r="M25" s="22">
        <v>4</v>
      </c>
      <c r="N25" s="22" t="s">
        <v>141</v>
      </c>
      <c r="O25" s="27"/>
      <c r="P25" s="27"/>
      <c r="Q25" s="27"/>
      <c r="R25" s="30">
        <v>1808</v>
      </c>
      <c r="S25" s="29"/>
      <c r="T25" s="29"/>
      <c r="U25" s="29"/>
      <c r="V25" s="28">
        <f t="shared" si="6"/>
        <v>1808</v>
      </c>
      <c r="W25" s="29"/>
      <c r="X25" s="29"/>
      <c r="Y25" s="29"/>
      <c r="Z25" s="28">
        <f t="shared" si="7"/>
        <v>2346.6689526360378</v>
      </c>
      <c r="AA25" s="27"/>
      <c r="AB25" s="27"/>
      <c r="AC25" s="27"/>
      <c r="AD25" s="30">
        <f t="shared" si="8"/>
        <v>336.35070152643698</v>
      </c>
      <c r="AE25" s="22"/>
      <c r="AO25" s="22"/>
    </row>
    <row r="26" spans="1:68" ht="16">
      <c r="A26" s="22" t="s">
        <v>151</v>
      </c>
      <c r="B26" s="22">
        <v>2018</v>
      </c>
      <c r="C26" s="22" t="s">
        <v>152</v>
      </c>
      <c r="D26" s="25" t="s">
        <v>48</v>
      </c>
      <c r="E26" s="22" t="s">
        <v>141</v>
      </c>
      <c r="F26" s="22">
        <v>1</v>
      </c>
      <c r="G26" s="22">
        <v>1.5</v>
      </c>
      <c r="H26" s="22">
        <v>1</v>
      </c>
      <c r="I26" s="22" t="s">
        <v>153</v>
      </c>
      <c r="J26" s="22" t="s">
        <v>143</v>
      </c>
      <c r="K26" s="22" t="s">
        <v>144</v>
      </c>
      <c r="L26" s="22" t="s">
        <v>141</v>
      </c>
      <c r="M26" s="22">
        <v>4</v>
      </c>
      <c r="N26" s="22" t="s">
        <v>141</v>
      </c>
      <c r="O26" s="27"/>
      <c r="P26" s="27"/>
      <c r="Q26" s="27"/>
      <c r="R26" s="30">
        <v>904</v>
      </c>
      <c r="S26" s="29"/>
      <c r="T26" s="29"/>
      <c r="U26" s="29"/>
      <c r="V26" s="28">
        <f t="shared" si="6"/>
        <v>904</v>
      </c>
      <c r="W26" s="29"/>
      <c r="X26" s="29"/>
      <c r="Y26" s="29"/>
      <c r="Z26" s="28">
        <f t="shared" si="7"/>
        <v>1173.3344763180189</v>
      </c>
      <c r="AA26" s="27"/>
      <c r="AB26" s="27"/>
      <c r="AC26" s="27"/>
      <c r="AD26" s="30">
        <f t="shared" si="8"/>
        <v>168.17535076321849</v>
      </c>
      <c r="AE26" s="22"/>
      <c r="AO26" s="22"/>
    </row>
    <row r="27" spans="1:68" ht="16">
      <c r="A27" s="22" t="s">
        <v>151</v>
      </c>
      <c r="B27" s="22">
        <v>2018</v>
      </c>
      <c r="C27" s="22" t="s">
        <v>152</v>
      </c>
      <c r="D27" s="25" t="s">
        <v>48</v>
      </c>
      <c r="E27" s="22" t="s">
        <v>141</v>
      </c>
      <c r="F27" s="22">
        <v>1</v>
      </c>
      <c r="G27" s="22">
        <v>1.5</v>
      </c>
      <c r="H27" s="22">
        <v>1</v>
      </c>
      <c r="I27" s="22" t="s">
        <v>153</v>
      </c>
      <c r="J27" s="22" t="s">
        <v>143</v>
      </c>
      <c r="K27" s="22" t="s">
        <v>144</v>
      </c>
      <c r="L27" s="22" t="s">
        <v>141</v>
      </c>
      <c r="M27" s="22">
        <v>4</v>
      </c>
      <c r="N27" s="22" t="s">
        <v>141</v>
      </c>
      <c r="O27" s="27"/>
      <c r="P27" s="27"/>
      <c r="Q27" s="27"/>
      <c r="R27" s="30">
        <v>4700</v>
      </c>
      <c r="S27" s="29"/>
      <c r="T27" s="29"/>
      <c r="U27" s="29"/>
      <c r="V27" s="28">
        <f t="shared" si="6"/>
        <v>4700</v>
      </c>
      <c r="W27" s="29"/>
      <c r="X27" s="29"/>
      <c r="Y27" s="29"/>
      <c r="Z27" s="28">
        <f t="shared" si="7"/>
        <v>6100.300927759612</v>
      </c>
      <c r="AA27" s="27"/>
      <c r="AB27" s="27"/>
      <c r="AC27" s="27"/>
      <c r="AD27" s="30">
        <f t="shared" si="8"/>
        <v>874.36299622469789</v>
      </c>
      <c r="AE27" s="22"/>
      <c r="AO27" s="22"/>
    </row>
    <row r="28" spans="1:68" ht="16">
      <c r="A28" s="22" t="s">
        <v>151</v>
      </c>
      <c r="B28" s="22">
        <v>2018</v>
      </c>
      <c r="C28" s="22" t="s">
        <v>152</v>
      </c>
      <c r="D28" s="25" t="s">
        <v>48</v>
      </c>
      <c r="E28" s="22" t="s">
        <v>141</v>
      </c>
      <c r="F28" s="22">
        <v>1</v>
      </c>
      <c r="G28" s="22">
        <v>1.5</v>
      </c>
      <c r="H28" s="22">
        <v>1</v>
      </c>
      <c r="I28" s="22" t="s">
        <v>153</v>
      </c>
      <c r="J28" s="22" t="s">
        <v>143</v>
      </c>
      <c r="K28" s="22" t="s">
        <v>144</v>
      </c>
      <c r="L28" s="22" t="s">
        <v>141</v>
      </c>
      <c r="M28" s="22">
        <v>4</v>
      </c>
      <c r="N28" s="22" t="s">
        <v>141</v>
      </c>
      <c r="O28" s="27"/>
      <c r="P28" s="27"/>
      <c r="Q28" s="27"/>
      <c r="R28" s="30">
        <v>9220</v>
      </c>
      <c r="S28" s="29"/>
      <c r="T28" s="29"/>
      <c r="U28" s="29"/>
      <c r="V28" s="28">
        <f t="shared" si="6"/>
        <v>9220</v>
      </c>
      <c r="W28" s="29"/>
      <c r="X28" s="29"/>
      <c r="Y28" s="29"/>
      <c r="Z28" s="28">
        <f t="shared" si="7"/>
        <v>11966.973309349707</v>
      </c>
      <c r="AA28" s="27"/>
      <c r="AB28" s="27"/>
      <c r="AC28" s="27"/>
      <c r="AD28" s="30">
        <f t="shared" si="8"/>
        <v>1715.2397500407903</v>
      </c>
      <c r="AE28" s="22"/>
      <c r="AO28" s="22"/>
    </row>
    <row r="29" spans="1:68" ht="16">
      <c r="A29" s="22" t="s">
        <v>151</v>
      </c>
      <c r="B29" s="22">
        <v>2018</v>
      </c>
      <c r="C29" s="22" t="s">
        <v>152</v>
      </c>
      <c r="D29" s="25" t="s">
        <v>48</v>
      </c>
      <c r="E29" s="22" t="s">
        <v>141</v>
      </c>
      <c r="F29" s="22">
        <v>1</v>
      </c>
      <c r="G29" s="22">
        <v>1.5</v>
      </c>
      <c r="H29" s="22">
        <v>1</v>
      </c>
      <c r="I29" s="22" t="s">
        <v>153</v>
      </c>
      <c r="J29" s="22" t="s">
        <v>143</v>
      </c>
      <c r="K29" s="22" t="s">
        <v>144</v>
      </c>
      <c r="L29" s="22" t="s">
        <v>141</v>
      </c>
      <c r="M29" s="22">
        <v>4</v>
      </c>
      <c r="N29" s="22" t="s">
        <v>141</v>
      </c>
      <c r="O29" s="27"/>
      <c r="P29" s="27"/>
      <c r="Q29" s="27"/>
      <c r="R29" s="30">
        <v>11301</v>
      </c>
      <c r="S29" s="29"/>
      <c r="T29" s="29"/>
      <c r="U29" s="29"/>
      <c r="V29" s="28">
        <f t="shared" si="6"/>
        <v>11301</v>
      </c>
      <c r="W29" s="29"/>
      <c r="X29" s="29"/>
      <c r="Y29" s="29"/>
      <c r="Z29" s="28">
        <f t="shared" si="7"/>
        <v>14667.978890342847</v>
      </c>
      <c r="AA29" s="27"/>
      <c r="AB29" s="27"/>
      <c r="AC29" s="27"/>
      <c r="AD29" s="30">
        <f t="shared" si="8"/>
        <v>2102.3779192202792</v>
      </c>
      <c r="AE29" s="22"/>
      <c r="AO29" s="22"/>
    </row>
    <row r="30" spans="1:68" ht="16">
      <c r="A30" s="22" t="s">
        <v>151</v>
      </c>
      <c r="B30" s="22">
        <v>2018</v>
      </c>
      <c r="C30" s="22" t="s">
        <v>152</v>
      </c>
      <c r="D30" s="25" t="s">
        <v>48</v>
      </c>
      <c r="E30" s="22" t="s">
        <v>141</v>
      </c>
      <c r="F30" s="22">
        <v>1</v>
      </c>
      <c r="G30" s="22">
        <v>1.5</v>
      </c>
      <c r="H30" s="22">
        <v>1</v>
      </c>
      <c r="I30" s="22" t="s">
        <v>153</v>
      </c>
      <c r="J30" s="22" t="s">
        <v>143</v>
      </c>
      <c r="K30" s="22" t="s">
        <v>144</v>
      </c>
      <c r="L30" s="22" t="s">
        <v>141</v>
      </c>
      <c r="M30" s="22">
        <v>4</v>
      </c>
      <c r="N30" s="22" t="s">
        <v>141</v>
      </c>
      <c r="O30" s="27"/>
      <c r="P30" s="27"/>
      <c r="Q30" s="27"/>
      <c r="R30" s="30">
        <v>633</v>
      </c>
      <c r="S30" s="29"/>
      <c r="T30" s="29"/>
      <c r="U30" s="29"/>
      <c r="V30" s="28">
        <f t="shared" si="6"/>
        <v>633</v>
      </c>
      <c r="W30" s="29"/>
      <c r="X30" s="29"/>
      <c r="Y30" s="29"/>
      <c r="Z30" s="28">
        <f t="shared" si="7"/>
        <v>821.59372069613505</v>
      </c>
      <c r="AA30" s="27"/>
      <c r="AB30" s="27"/>
      <c r="AC30" s="27"/>
      <c r="AD30" s="30">
        <f t="shared" si="8"/>
        <v>117.7599524702625</v>
      </c>
      <c r="AE30" s="22"/>
      <c r="AO30" s="22"/>
    </row>
    <row r="31" spans="1:68" ht="16">
      <c r="A31" s="22" t="s">
        <v>151</v>
      </c>
      <c r="B31" s="22">
        <v>2018</v>
      </c>
      <c r="C31" s="22" t="s">
        <v>152</v>
      </c>
      <c r="D31" s="25" t="s">
        <v>48</v>
      </c>
      <c r="E31" s="22" t="s">
        <v>141</v>
      </c>
      <c r="F31" s="22">
        <v>1</v>
      </c>
      <c r="G31" s="22">
        <v>1.5</v>
      </c>
      <c r="H31" s="22">
        <v>1</v>
      </c>
      <c r="I31" s="22" t="s">
        <v>153</v>
      </c>
      <c r="J31" s="22" t="s">
        <v>143</v>
      </c>
      <c r="K31" s="22" t="s">
        <v>144</v>
      </c>
      <c r="L31" s="22" t="s">
        <v>141</v>
      </c>
      <c r="M31" s="22">
        <v>4</v>
      </c>
      <c r="N31" s="22" t="s">
        <v>141</v>
      </c>
      <c r="O31" s="27"/>
      <c r="P31" s="27"/>
      <c r="Q31" s="27"/>
      <c r="R31" s="30">
        <v>16634</v>
      </c>
      <c r="S31" s="29"/>
      <c r="T31" s="29"/>
      <c r="U31" s="29"/>
      <c r="V31" s="28">
        <f t="shared" si="6"/>
        <v>16634</v>
      </c>
      <c r="W31" s="29"/>
      <c r="X31" s="29"/>
      <c r="Y31" s="29"/>
      <c r="Z31" s="28">
        <f t="shared" si="7"/>
        <v>21589.873538798594</v>
      </c>
      <c r="AA31" s="27"/>
      <c r="AB31" s="27"/>
      <c r="AC31" s="27"/>
      <c r="AD31" s="30">
        <f t="shared" si="8"/>
        <v>3094.5008679152393</v>
      </c>
      <c r="AE31" s="22"/>
      <c r="AO31" s="22"/>
    </row>
    <row r="32" spans="1:68" ht="16">
      <c r="A32" s="22" t="s">
        <v>151</v>
      </c>
      <c r="B32" s="22">
        <v>2018</v>
      </c>
      <c r="C32" s="22" t="s">
        <v>152</v>
      </c>
      <c r="D32" s="25" t="s">
        <v>48</v>
      </c>
      <c r="E32" s="22" t="s">
        <v>141</v>
      </c>
      <c r="F32" s="22">
        <v>1</v>
      </c>
      <c r="G32" s="22">
        <v>1.5</v>
      </c>
      <c r="H32" s="22">
        <v>1</v>
      </c>
      <c r="I32" s="22" t="s">
        <v>153</v>
      </c>
      <c r="J32" s="22" t="s">
        <v>143</v>
      </c>
      <c r="K32" s="22" t="s">
        <v>144</v>
      </c>
      <c r="L32" s="22" t="s">
        <v>141</v>
      </c>
      <c r="M32" s="22">
        <v>4</v>
      </c>
      <c r="N32" s="22" t="s">
        <v>141</v>
      </c>
      <c r="O32" s="27"/>
      <c r="P32" s="27"/>
      <c r="Q32" s="27"/>
      <c r="R32" s="30">
        <v>723</v>
      </c>
      <c r="S32" s="29"/>
      <c r="T32" s="29"/>
      <c r="U32" s="29"/>
      <c r="V32" s="28">
        <f t="shared" si="6"/>
        <v>723</v>
      </c>
      <c r="W32" s="29"/>
      <c r="X32" s="29"/>
      <c r="Y32" s="29"/>
      <c r="Z32" s="28">
        <f t="shared" si="7"/>
        <v>938.40799378089355</v>
      </c>
      <c r="AA32" s="27"/>
      <c r="AB32" s="27"/>
      <c r="AC32" s="27"/>
      <c r="AD32" s="30">
        <f t="shared" si="8"/>
        <v>134.50307367456523</v>
      </c>
      <c r="AE32" s="22"/>
      <c r="AO32" s="22"/>
    </row>
    <row r="33" spans="1:41" ht="16">
      <c r="A33" s="22" t="s">
        <v>151</v>
      </c>
      <c r="B33" s="22">
        <v>2018</v>
      </c>
      <c r="C33" s="22" t="s">
        <v>152</v>
      </c>
      <c r="D33" s="25" t="s">
        <v>48</v>
      </c>
      <c r="E33" s="22" t="s">
        <v>141</v>
      </c>
      <c r="F33" s="22">
        <v>1</v>
      </c>
      <c r="G33" s="22">
        <v>1.5</v>
      </c>
      <c r="H33" s="22">
        <v>0.5</v>
      </c>
      <c r="I33" s="22" t="s">
        <v>153</v>
      </c>
      <c r="J33" s="22" t="s">
        <v>143</v>
      </c>
      <c r="K33" s="22" t="s">
        <v>144</v>
      </c>
      <c r="L33" s="22" t="s">
        <v>141</v>
      </c>
      <c r="M33" s="22">
        <v>4</v>
      </c>
      <c r="N33" s="22" t="s">
        <v>141</v>
      </c>
      <c r="O33" s="27"/>
      <c r="P33" s="27"/>
      <c r="Q33" s="27"/>
      <c r="R33" s="30">
        <v>2802</v>
      </c>
      <c r="S33" s="29"/>
      <c r="T33" s="29"/>
      <c r="U33" s="29"/>
      <c r="V33" s="28">
        <f t="shared" si="6"/>
        <v>2802</v>
      </c>
      <c r="W33" s="29"/>
      <c r="X33" s="29"/>
      <c r="Y33" s="29"/>
      <c r="Z33" s="28">
        <f t="shared" si="7"/>
        <v>3636.8177020388157</v>
      </c>
      <c r="AA33" s="27"/>
      <c r="AB33" s="27"/>
      <c r="AC33" s="27"/>
      <c r="AD33" s="30">
        <f t="shared" si="8"/>
        <v>521.26917349395819</v>
      </c>
      <c r="AE33" s="22"/>
      <c r="AO33" s="22"/>
    </row>
    <row r="34" spans="1:41" ht="16">
      <c r="A34" s="22" t="s">
        <v>154</v>
      </c>
      <c r="B34" s="22">
        <v>2018</v>
      </c>
      <c r="C34" s="22" t="s">
        <v>152</v>
      </c>
      <c r="D34" s="25" t="s">
        <v>48</v>
      </c>
      <c r="E34" s="22" t="s">
        <v>141</v>
      </c>
      <c r="F34" s="22">
        <v>5</v>
      </c>
      <c r="G34" s="22">
        <v>5</v>
      </c>
      <c r="H34" s="22" t="s">
        <v>155</v>
      </c>
      <c r="I34" s="22" t="s">
        <v>153</v>
      </c>
      <c r="J34" s="22" t="s">
        <v>143</v>
      </c>
      <c r="K34" s="22" t="s">
        <v>144</v>
      </c>
      <c r="L34" s="22" t="s">
        <v>141</v>
      </c>
      <c r="M34" s="22">
        <v>5</v>
      </c>
      <c r="N34" s="22" t="s">
        <v>141</v>
      </c>
      <c r="O34" s="27"/>
      <c r="P34" s="27"/>
      <c r="Q34" s="27"/>
      <c r="R34" s="30">
        <v>2.4000000000000101</v>
      </c>
      <c r="S34" s="29"/>
      <c r="T34" s="29"/>
      <c r="U34" s="29"/>
      <c r="V34" s="28">
        <f>R34*$AO$8</f>
        <v>6.7754329598559391</v>
      </c>
      <c r="W34" s="29"/>
      <c r="X34" s="29"/>
      <c r="Y34" s="29"/>
      <c r="Z34" s="28">
        <f t="shared" ref="Z34:Z59" si="9">R34*$AO$8</f>
        <v>6.7754329598559391</v>
      </c>
      <c r="AA34" s="27"/>
      <c r="AB34" s="27"/>
      <c r="AC34" s="27"/>
      <c r="AD34" s="30">
        <f t="shared" ref="AD34:AD59" si="10">R34*$AO$10</f>
        <v>0.97113043006468891</v>
      </c>
      <c r="AE34" s="22"/>
      <c r="AO34" s="22"/>
    </row>
    <row r="35" spans="1:41" ht="16">
      <c r="A35" s="22" t="s">
        <v>154</v>
      </c>
      <c r="B35" s="22">
        <v>2018</v>
      </c>
      <c r="C35" s="22" t="s">
        <v>152</v>
      </c>
      <c r="D35" s="25" t="s">
        <v>48</v>
      </c>
      <c r="E35" s="22" t="s">
        <v>141</v>
      </c>
      <c r="F35" s="22">
        <v>5</v>
      </c>
      <c r="G35" s="22">
        <v>5</v>
      </c>
      <c r="H35" s="22" t="s">
        <v>155</v>
      </c>
      <c r="I35" s="22" t="s">
        <v>153</v>
      </c>
      <c r="J35" s="22" t="s">
        <v>143</v>
      </c>
      <c r="K35" s="22" t="s">
        <v>144</v>
      </c>
      <c r="L35" s="22" t="s">
        <v>141</v>
      </c>
      <c r="M35" s="22">
        <v>5</v>
      </c>
      <c r="N35" s="22" t="s">
        <v>141</v>
      </c>
      <c r="O35" s="27"/>
      <c r="P35" s="27"/>
      <c r="Q35" s="27"/>
      <c r="R35" s="30">
        <v>3.0000000000000102</v>
      </c>
      <c r="S35" s="29"/>
      <c r="T35" s="29"/>
      <c r="U35" s="29"/>
      <c r="V35" s="28">
        <f t="shared" ref="V35:V59" si="11">R35*$AO$8</f>
        <v>8.4692911998199172</v>
      </c>
      <c r="W35" s="29"/>
      <c r="X35" s="29"/>
      <c r="Y35" s="29"/>
      <c r="Z35" s="28">
        <f t="shared" si="9"/>
        <v>8.4692911998199172</v>
      </c>
      <c r="AA35" s="27"/>
      <c r="AB35" s="27"/>
      <c r="AC35" s="27"/>
      <c r="AD35" s="30">
        <f t="shared" si="10"/>
        <v>1.21391303758086</v>
      </c>
      <c r="AE35" s="22"/>
    </row>
    <row r="36" spans="1:41" ht="16">
      <c r="A36" s="22" t="s">
        <v>154</v>
      </c>
      <c r="B36" s="22">
        <v>2018</v>
      </c>
      <c r="C36" s="22" t="s">
        <v>152</v>
      </c>
      <c r="D36" s="25" t="s">
        <v>48</v>
      </c>
      <c r="E36" s="22" t="s">
        <v>141</v>
      </c>
      <c r="F36" s="22">
        <v>5</v>
      </c>
      <c r="G36" s="22">
        <v>5</v>
      </c>
      <c r="H36" s="22" t="s">
        <v>155</v>
      </c>
      <c r="I36" s="22" t="s">
        <v>153</v>
      </c>
      <c r="J36" s="22" t="s">
        <v>143</v>
      </c>
      <c r="K36" s="22" t="s">
        <v>144</v>
      </c>
      <c r="L36" s="22" t="s">
        <v>141</v>
      </c>
      <c r="M36" s="22">
        <v>5</v>
      </c>
      <c r="N36" s="22" t="s">
        <v>141</v>
      </c>
      <c r="O36" s="27"/>
      <c r="P36" s="27"/>
      <c r="Q36" s="27"/>
      <c r="R36" s="30">
        <v>4.2000000000000197</v>
      </c>
      <c r="S36" s="29"/>
      <c r="T36" s="29"/>
      <c r="U36" s="29"/>
      <c r="V36" s="28">
        <f t="shared" si="11"/>
        <v>11.857007679747898</v>
      </c>
      <c r="W36" s="29"/>
      <c r="X36" s="29"/>
      <c r="Y36" s="29"/>
      <c r="Z36" s="28">
        <f t="shared" si="9"/>
        <v>11.857007679747898</v>
      </c>
      <c r="AA36" s="27"/>
      <c r="AB36" s="27"/>
      <c r="AC36" s="27"/>
      <c r="AD36" s="30">
        <f t="shared" si="10"/>
        <v>1.6994782526132064</v>
      </c>
      <c r="AE36" s="22"/>
    </row>
    <row r="37" spans="1:41" ht="16">
      <c r="A37" s="22" t="s">
        <v>154</v>
      </c>
      <c r="B37" s="22">
        <v>2018</v>
      </c>
      <c r="C37" s="22" t="s">
        <v>152</v>
      </c>
      <c r="D37" s="25" t="s">
        <v>48</v>
      </c>
      <c r="E37" s="22" t="s">
        <v>141</v>
      </c>
      <c r="F37" s="22">
        <v>5</v>
      </c>
      <c r="G37" s="22">
        <v>5</v>
      </c>
      <c r="H37" s="22" t="s">
        <v>155</v>
      </c>
      <c r="I37" s="22" t="s">
        <v>153</v>
      </c>
      <c r="J37" s="22" t="s">
        <v>143</v>
      </c>
      <c r="K37" s="22" t="s">
        <v>144</v>
      </c>
      <c r="L37" s="22" t="s">
        <v>141</v>
      </c>
      <c r="M37" s="22">
        <v>5</v>
      </c>
      <c r="N37" s="22" t="s">
        <v>141</v>
      </c>
      <c r="O37" s="27"/>
      <c r="P37" s="27"/>
      <c r="Q37" s="27"/>
      <c r="R37" s="30">
        <v>5.99999999999996</v>
      </c>
      <c r="S37" s="29"/>
      <c r="T37" s="29"/>
      <c r="U37" s="29"/>
      <c r="V37" s="28">
        <f t="shared" si="11"/>
        <v>16.938582399639664</v>
      </c>
      <c r="W37" s="29"/>
      <c r="X37" s="29"/>
      <c r="Y37" s="29"/>
      <c r="Z37" s="28">
        <f t="shared" si="9"/>
        <v>16.938582399639664</v>
      </c>
      <c r="AA37" s="27"/>
      <c r="AB37" s="27"/>
      <c r="AC37" s="27"/>
      <c r="AD37" s="30">
        <f t="shared" si="10"/>
        <v>2.4278260751616956</v>
      </c>
      <c r="AE37" s="22"/>
    </row>
    <row r="38" spans="1:41" ht="16">
      <c r="A38" s="22" t="s">
        <v>154</v>
      </c>
      <c r="B38" s="22">
        <v>2018</v>
      </c>
      <c r="C38" s="22" t="s">
        <v>152</v>
      </c>
      <c r="D38" s="25" t="s">
        <v>48</v>
      </c>
      <c r="E38" s="22" t="s">
        <v>141</v>
      </c>
      <c r="F38" s="22">
        <v>5</v>
      </c>
      <c r="G38" s="22">
        <v>5</v>
      </c>
      <c r="H38" s="22" t="s">
        <v>155</v>
      </c>
      <c r="I38" s="22" t="s">
        <v>153</v>
      </c>
      <c r="J38" s="22" t="s">
        <v>143</v>
      </c>
      <c r="K38" s="22" t="s">
        <v>144</v>
      </c>
      <c r="L38" s="22" t="s">
        <v>141</v>
      </c>
      <c r="M38" s="22">
        <v>5</v>
      </c>
      <c r="N38" s="22" t="s">
        <v>141</v>
      </c>
      <c r="O38" s="27"/>
      <c r="P38" s="27"/>
      <c r="Q38" s="27"/>
      <c r="R38" s="30">
        <v>7.19999999999997</v>
      </c>
      <c r="S38" s="29"/>
      <c r="T38" s="29"/>
      <c r="U38" s="29"/>
      <c r="V38" s="28">
        <f t="shared" si="11"/>
        <v>20.326298879567645</v>
      </c>
      <c r="W38" s="29"/>
      <c r="X38" s="29"/>
      <c r="Y38" s="29"/>
      <c r="Z38" s="28">
        <f t="shared" si="9"/>
        <v>20.326298879567645</v>
      </c>
      <c r="AA38" s="27"/>
      <c r="AB38" s="27"/>
      <c r="AC38" s="27"/>
      <c r="AD38" s="30">
        <f t="shared" si="10"/>
        <v>2.913391290194042</v>
      </c>
      <c r="AE38" s="22"/>
    </row>
    <row r="39" spans="1:41" ht="16">
      <c r="A39" s="22" t="s">
        <v>154</v>
      </c>
      <c r="B39" s="22">
        <v>2018</v>
      </c>
      <c r="C39" s="22" t="s">
        <v>152</v>
      </c>
      <c r="D39" s="25" t="s">
        <v>48</v>
      </c>
      <c r="E39" s="22" t="s">
        <v>141</v>
      </c>
      <c r="F39" s="22">
        <v>5</v>
      </c>
      <c r="G39" s="22">
        <v>5</v>
      </c>
      <c r="H39" s="22" t="s">
        <v>155</v>
      </c>
      <c r="I39" s="22" t="s">
        <v>153</v>
      </c>
      <c r="J39" s="22" t="s">
        <v>143</v>
      </c>
      <c r="K39" s="22" t="s">
        <v>144</v>
      </c>
      <c r="L39" s="22" t="s">
        <v>141</v>
      </c>
      <c r="M39" s="22">
        <v>5</v>
      </c>
      <c r="N39" s="22" t="s">
        <v>141</v>
      </c>
      <c r="O39" s="27"/>
      <c r="P39" s="27"/>
      <c r="Q39" s="27"/>
      <c r="R39" s="30">
        <v>8.3999999999999808</v>
      </c>
      <c r="S39" s="29"/>
      <c r="T39" s="29"/>
      <c r="U39" s="29"/>
      <c r="V39" s="28">
        <f t="shared" si="11"/>
        <v>23.714015359495633</v>
      </c>
      <c r="W39" s="29"/>
      <c r="X39" s="29"/>
      <c r="Y39" s="29"/>
      <c r="Z39" s="28">
        <f t="shared" si="9"/>
        <v>23.714015359495633</v>
      </c>
      <c r="AA39" s="27"/>
      <c r="AB39" s="27"/>
      <c r="AC39" s="27"/>
      <c r="AD39" s="30">
        <f t="shared" si="10"/>
        <v>3.3989565052263888</v>
      </c>
      <c r="AE39" s="22"/>
    </row>
    <row r="40" spans="1:41" ht="16">
      <c r="A40" s="22" t="s">
        <v>154</v>
      </c>
      <c r="B40" s="22">
        <v>2018</v>
      </c>
      <c r="C40" s="22" t="s">
        <v>152</v>
      </c>
      <c r="D40" s="25" t="s">
        <v>48</v>
      </c>
      <c r="E40" s="22" t="s">
        <v>141</v>
      </c>
      <c r="F40" s="22">
        <v>5</v>
      </c>
      <c r="G40" s="22">
        <v>5</v>
      </c>
      <c r="H40" s="22" t="s">
        <v>155</v>
      </c>
      <c r="I40" s="22" t="s">
        <v>153</v>
      </c>
      <c r="J40" s="22" t="s">
        <v>143</v>
      </c>
      <c r="K40" s="22" t="s">
        <v>144</v>
      </c>
      <c r="L40" s="22" t="s">
        <v>141</v>
      </c>
      <c r="M40" s="22">
        <v>5</v>
      </c>
      <c r="N40" s="22" t="s">
        <v>141</v>
      </c>
      <c r="O40" s="27"/>
      <c r="P40" s="27"/>
      <c r="Q40" s="27"/>
      <c r="R40" s="30">
        <v>8.3999999999999808</v>
      </c>
      <c r="S40" s="29"/>
      <c r="T40" s="29"/>
      <c r="U40" s="29"/>
      <c r="V40" s="28">
        <f t="shared" si="11"/>
        <v>23.714015359495633</v>
      </c>
      <c r="W40" s="29"/>
      <c r="X40" s="29"/>
      <c r="Y40" s="29"/>
      <c r="Z40" s="28">
        <f t="shared" si="9"/>
        <v>23.714015359495633</v>
      </c>
      <c r="AA40" s="27"/>
      <c r="AB40" s="27"/>
      <c r="AC40" s="27"/>
      <c r="AD40" s="30">
        <f t="shared" si="10"/>
        <v>3.3989565052263888</v>
      </c>
      <c r="AE40" s="22"/>
    </row>
    <row r="41" spans="1:41" ht="16">
      <c r="A41" s="22" t="s">
        <v>154</v>
      </c>
      <c r="B41" s="22">
        <v>2018</v>
      </c>
      <c r="C41" s="22" t="s">
        <v>152</v>
      </c>
      <c r="D41" s="25" t="s">
        <v>48</v>
      </c>
      <c r="E41" s="22" t="s">
        <v>141</v>
      </c>
      <c r="F41" s="22">
        <v>5</v>
      </c>
      <c r="G41" s="22">
        <v>5</v>
      </c>
      <c r="H41" s="22" t="s">
        <v>155</v>
      </c>
      <c r="I41" s="22" t="s">
        <v>153</v>
      </c>
      <c r="J41" s="22" t="s">
        <v>143</v>
      </c>
      <c r="K41" s="22" t="s">
        <v>144</v>
      </c>
      <c r="L41" s="22" t="s">
        <v>141</v>
      </c>
      <c r="M41" s="22">
        <v>5</v>
      </c>
      <c r="N41" s="22" t="s">
        <v>141</v>
      </c>
      <c r="O41" s="27"/>
      <c r="P41" s="27"/>
      <c r="Q41" s="27"/>
      <c r="R41" s="30">
        <v>24.6</v>
      </c>
      <c r="S41" s="29"/>
      <c r="T41" s="29"/>
      <c r="U41" s="29"/>
      <c r="V41" s="28">
        <f t="shared" si="11"/>
        <v>69.448187838523083</v>
      </c>
      <c r="W41" s="29"/>
      <c r="X41" s="29"/>
      <c r="Y41" s="29"/>
      <c r="Z41" s="28">
        <f t="shared" si="9"/>
        <v>69.448187838523083</v>
      </c>
      <c r="AA41" s="27"/>
      <c r="AB41" s="27"/>
      <c r="AC41" s="27"/>
      <c r="AD41" s="30">
        <f t="shared" si="10"/>
        <v>9.9540869081630188</v>
      </c>
      <c r="AE41" s="22"/>
    </row>
    <row r="42" spans="1:41" ht="16">
      <c r="A42" s="22" t="s">
        <v>154</v>
      </c>
      <c r="B42" s="22">
        <v>2018</v>
      </c>
      <c r="C42" s="22" t="s">
        <v>152</v>
      </c>
      <c r="D42" s="25" t="s">
        <v>48</v>
      </c>
      <c r="E42" s="22" t="s">
        <v>141</v>
      </c>
      <c r="F42" s="22">
        <v>5</v>
      </c>
      <c r="G42" s="22">
        <v>5</v>
      </c>
      <c r="H42" s="22" t="s">
        <v>155</v>
      </c>
      <c r="I42" s="22" t="s">
        <v>153</v>
      </c>
      <c r="J42" s="22" t="s">
        <v>143</v>
      </c>
      <c r="K42" s="22" t="s">
        <v>144</v>
      </c>
      <c r="L42" s="22" t="s">
        <v>141</v>
      </c>
      <c r="M42" s="22">
        <v>5</v>
      </c>
      <c r="N42" s="22" t="s">
        <v>141</v>
      </c>
      <c r="O42" s="27"/>
      <c r="P42" s="27"/>
      <c r="Q42" s="27"/>
      <c r="R42" s="30">
        <v>25.2</v>
      </c>
      <c r="S42" s="29"/>
      <c r="T42" s="29"/>
      <c r="U42" s="29"/>
      <c r="V42" s="28">
        <f t="shared" si="11"/>
        <v>71.142046078487056</v>
      </c>
      <c r="W42" s="29"/>
      <c r="X42" s="29"/>
      <c r="Y42" s="29"/>
      <c r="Z42" s="28">
        <f t="shared" si="9"/>
        <v>71.142046078487056</v>
      </c>
      <c r="AA42" s="27"/>
      <c r="AB42" s="27"/>
      <c r="AC42" s="27"/>
      <c r="AD42" s="30">
        <f t="shared" si="10"/>
        <v>10.19686951567919</v>
      </c>
      <c r="AE42" s="22"/>
    </row>
    <row r="43" spans="1:41" ht="16">
      <c r="A43" s="22" t="s">
        <v>154</v>
      </c>
      <c r="B43" s="22">
        <v>2018</v>
      </c>
      <c r="C43" s="22" t="s">
        <v>152</v>
      </c>
      <c r="D43" s="25" t="s">
        <v>48</v>
      </c>
      <c r="E43" s="22" t="s">
        <v>141</v>
      </c>
      <c r="F43" s="22">
        <v>5</v>
      </c>
      <c r="G43" s="22">
        <v>5</v>
      </c>
      <c r="H43" s="22" t="s">
        <v>155</v>
      </c>
      <c r="I43" s="22" t="s">
        <v>153</v>
      </c>
      <c r="J43" s="22" t="s">
        <v>143</v>
      </c>
      <c r="K43" s="22" t="s">
        <v>144</v>
      </c>
      <c r="L43" s="22" t="s">
        <v>141</v>
      </c>
      <c r="M43" s="22">
        <v>5</v>
      </c>
      <c r="N43" s="22" t="s">
        <v>141</v>
      </c>
      <c r="O43" s="27"/>
      <c r="P43" s="27"/>
      <c r="Q43" s="27"/>
      <c r="R43" s="30">
        <v>27.599999999999898</v>
      </c>
      <c r="S43" s="29"/>
      <c r="T43" s="29"/>
      <c r="U43" s="29"/>
      <c r="V43" s="28">
        <f t="shared" si="11"/>
        <v>77.917479038342677</v>
      </c>
      <c r="W43" s="29"/>
      <c r="X43" s="29"/>
      <c r="Y43" s="29"/>
      <c r="Z43" s="28">
        <f t="shared" si="9"/>
        <v>77.917479038342677</v>
      </c>
      <c r="AA43" s="27"/>
      <c r="AB43" s="27"/>
      <c r="AC43" s="27"/>
      <c r="AD43" s="30">
        <f t="shared" si="10"/>
        <v>11.167999945743833</v>
      </c>
      <c r="AE43" s="22"/>
    </row>
    <row r="44" spans="1:41" ht="16">
      <c r="A44" s="22" t="s">
        <v>154</v>
      </c>
      <c r="B44" s="22">
        <v>2018</v>
      </c>
      <c r="C44" s="22" t="s">
        <v>152</v>
      </c>
      <c r="D44" s="25" t="s">
        <v>48</v>
      </c>
      <c r="E44" s="22" t="s">
        <v>141</v>
      </c>
      <c r="F44" s="22">
        <v>5</v>
      </c>
      <c r="G44" s="22">
        <v>5</v>
      </c>
      <c r="H44" s="22" t="s">
        <v>155</v>
      </c>
      <c r="I44" s="22" t="s">
        <v>153</v>
      </c>
      <c r="J44" s="22" t="s">
        <v>143</v>
      </c>
      <c r="K44" s="22" t="s">
        <v>144</v>
      </c>
      <c r="L44" s="22" t="s">
        <v>141</v>
      </c>
      <c r="M44" s="22">
        <v>5</v>
      </c>
      <c r="N44" s="22" t="s">
        <v>141</v>
      </c>
      <c r="O44" s="27"/>
      <c r="P44" s="27"/>
      <c r="Q44" s="27"/>
      <c r="R44" s="30">
        <v>43.799999999999898</v>
      </c>
      <c r="S44" s="29"/>
      <c r="T44" s="29"/>
      <c r="U44" s="29"/>
      <c r="V44" s="28">
        <f t="shared" si="11"/>
        <v>123.65165151737007</v>
      </c>
      <c r="W44" s="29"/>
      <c r="X44" s="29"/>
      <c r="Y44" s="29"/>
      <c r="Z44" s="28">
        <f t="shared" si="9"/>
        <v>123.65165151737007</v>
      </c>
      <c r="AA44" s="27"/>
      <c r="AB44" s="27"/>
      <c r="AC44" s="27"/>
      <c r="AD44" s="30">
        <f t="shared" si="10"/>
        <v>17.723130348680456</v>
      </c>
      <c r="AE44" s="22"/>
    </row>
    <row r="45" spans="1:41" ht="16">
      <c r="A45" s="22" t="s">
        <v>154</v>
      </c>
      <c r="B45" s="22">
        <v>2018</v>
      </c>
      <c r="C45" s="22" t="s">
        <v>152</v>
      </c>
      <c r="D45" s="25" t="s">
        <v>48</v>
      </c>
      <c r="E45" s="22" t="s">
        <v>141</v>
      </c>
      <c r="F45" s="22">
        <v>5</v>
      </c>
      <c r="G45" s="22">
        <v>5</v>
      </c>
      <c r="H45" s="22" t="s">
        <v>155</v>
      </c>
      <c r="I45" s="22" t="s">
        <v>153</v>
      </c>
      <c r="J45" s="22" t="s">
        <v>143</v>
      </c>
      <c r="K45" s="22" t="s">
        <v>144</v>
      </c>
      <c r="L45" s="22" t="s">
        <v>141</v>
      </c>
      <c r="M45" s="22">
        <v>5</v>
      </c>
      <c r="N45" s="22" t="s">
        <v>141</v>
      </c>
      <c r="O45" s="27"/>
      <c r="P45" s="27"/>
      <c r="Q45" s="27"/>
      <c r="R45" s="30">
        <v>28.1999999999999</v>
      </c>
      <c r="S45" s="29"/>
      <c r="T45" s="29"/>
      <c r="U45" s="29"/>
      <c r="V45" s="28">
        <f t="shared" si="11"/>
        <v>79.611337278306664</v>
      </c>
      <c r="W45" s="29"/>
      <c r="X45" s="29"/>
      <c r="Y45" s="29"/>
      <c r="Z45" s="28">
        <f t="shared" si="9"/>
        <v>79.611337278306664</v>
      </c>
      <c r="AA45" s="27"/>
      <c r="AB45" s="27"/>
      <c r="AC45" s="27"/>
      <c r="AD45" s="30">
        <f t="shared" si="10"/>
        <v>11.410782553260006</v>
      </c>
      <c r="AE45" s="22"/>
    </row>
    <row r="46" spans="1:41" ht="16">
      <c r="A46" s="22" t="s">
        <v>154</v>
      </c>
      <c r="B46" s="22">
        <v>2018</v>
      </c>
      <c r="C46" s="22" t="s">
        <v>152</v>
      </c>
      <c r="D46" s="25" t="s">
        <v>48</v>
      </c>
      <c r="E46" s="22" t="s">
        <v>141</v>
      </c>
      <c r="F46" s="22">
        <v>5</v>
      </c>
      <c r="G46" s="22">
        <v>5</v>
      </c>
      <c r="H46" s="22" t="s">
        <v>155</v>
      </c>
      <c r="I46" s="22" t="s">
        <v>153</v>
      </c>
      <c r="J46" s="22" t="s">
        <v>143</v>
      </c>
      <c r="K46" s="22" t="s">
        <v>144</v>
      </c>
      <c r="L46" s="22" t="s">
        <v>141</v>
      </c>
      <c r="M46" s="22">
        <v>5</v>
      </c>
      <c r="N46" s="22" t="s">
        <v>141</v>
      </c>
      <c r="O46" s="27"/>
      <c r="P46" s="27"/>
      <c r="Q46" s="27"/>
      <c r="R46" s="30">
        <v>28.8</v>
      </c>
      <c r="S46" s="29"/>
      <c r="T46" s="29"/>
      <c r="U46" s="29"/>
      <c r="V46" s="28">
        <f t="shared" si="11"/>
        <v>81.305195518270921</v>
      </c>
      <c r="W46" s="29"/>
      <c r="X46" s="29"/>
      <c r="Y46" s="29"/>
      <c r="Z46" s="28">
        <f t="shared" si="9"/>
        <v>81.305195518270921</v>
      </c>
      <c r="AA46" s="27"/>
      <c r="AB46" s="27"/>
      <c r="AC46" s="27"/>
      <c r="AD46" s="30">
        <f t="shared" si="10"/>
        <v>11.653565160776218</v>
      </c>
      <c r="AE46" s="22"/>
    </row>
    <row r="47" spans="1:41" ht="16">
      <c r="A47" s="22" t="s">
        <v>154</v>
      </c>
      <c r="B47" s="22">
        <v>2018</v>
      </c>
      <c r="C47" s="22" t="s">
        <v>152</v>
      </c>
      <c r="D47" s="25" t="s">
        <v>48</v>
      </c>
      <c r="E47" s="22" t="s">
        <v>141</v>
      </c>
      <c r="F47" s="22">
        <v>5</v>
      </c>
      <c r="G47" s="22">
        <v>5</v>
      </c>
      <c r="H47" s="22" t="s">
        <v>155</v>
      </c>
      <c r="I47" s="22" t="s">
        <v>153</v>
      </c>
      <c r="J47" s="22" t="s">
        <v>143</v>
      </c>
      <c r="K47" s="22" t="s">
        <v>144</v>
      </c>
      <c r="L47" s="22" t="s">
        <v>141</v>
      </c>
      <c r="M47" s="22">
        <v>5</v>
      </c>
      <c r="N47" s="22" t="s">
        <v>141</v>
      </c>
      <c r="O47" s="27"/>
      <c r="P47" s="27"/>
      <c r="Q47" s="27"/>
      <c r="R47" s="30">
        <v>28.8</v>
      </c>
      <c r="S47" s="29"/>
      <c r="T47" s="29"/>
      <c r="U47" s="29"/>
      <c r="V47" s="28">
        <f t="shared" si="11"/>
        <v>81.305195518270921</v>
      </c>
      <c r="W47" s="29"/>
      <c r="X47" s="29"/>
      <c r="Y47" s="29"/>
      <c r="Z47" s="28">
        <f t="shared" si="9"/>
        <v>81.305195518270921</v>
      </c>
      <c r="AA47" s="27"/>
      <c r="AB47" s="27"/>
      <c r="AC47" s="27"/>
      <c r="AD47" s="30">
        <f t="shared" si="10"/>
        <v>11.653565160776218</v>
      </c>
      <c r="AE47" s="22"/>
    </row>
    <row r="48" spans="1:41" ht="16">
      <c r="A48" s="22" t="s">
        <v>154</v>
      </c>
      <c r="B48" s="22">
        <v>2018</v>
      </c>
      <c r="C48" s="22" t="s">
        <v>152</v>
      </c>
      <c r="D48" s="25" t="s">
        <v>48</v>
      </c>
      <c r="E48" s="22" t="s">
        <v>141</v>
      </c>
      <c r="F48" s="22">
        <v>5</v>
      </c>
      <c r="G48" s="22">
        <v>5</v>
      </c>
      <c r="H48" s="22" t="s">
        <v>155</v>
      </c>
      <c r="I48" s="22" t="s">
        <v>153</v>
      </c>
      <c r="J48" s="22" t="s">
        <v>143</v>
      </c>
      <c r="K48" s="22" t="s">
        <v>144</v>
      </c>
      <c r="L48" s="22" t="s">
        <v>141</v>
      </c>
      <c r="M48" s="22">
        <v>5</v>
      </c>
      <c r="N48" s="22" t="s">
        <v>141</v>
      </c>
      <c r="O48" s="27"/>
      <c r="P48" s="27"/>
      <c r="Q48" s="27"/>
      <c r="R48" s="30">
        <v>36</v>
      </c>
      <c r="S48" s="29"/>
      <c r="T48" s="29"/>
      <c r="U48" s="29"/>
      <c r="V48" s="28">
        <f t="shared" si="11"/>
        <v>101.63149439783865</v>
      </c>
      <c r="W48" s="29"/>
      <c r="X48" s="29"/>
      <c r="Y48" s="29"/>
      <c r="Z48" s="28">
        <f t="shared" si="9"/>
        <v>101.63149439783865</v>
      </c>
      <c r="AA48" s="27"/>
      <c r="AB48" s="27"/>
      <c r="AC48" s="27"/>
      <c r="AD48" s="30">
        <f t="shared" si="10"/>
        <v>14.566956450970272</v>
      </c>
      <c r="AE48" s="22"/>
    </row>
    <row r="49" spans="1:31" ht="16">
      <c r="A49" s="22" t="s">
        <v>154</v>
      </c>
      <c r="B49" s="22">
        <v>2018</v>
      </c>
      <c r="C49" s="22" t="s">
        <v>152</v>
      </c>
      <c r="D49" s="25" t="s">
        <v>48</v>
      </c>
      <c r="E49" s="22" t="s">
        <v>141</v>
      </c>
      <c r="F49" s="22">
        <v>5</v>
      </c>
      <c r="G49" s="22">
        <v>5</v>
      </c>
      <c r="H49" s="22" t="s">
        <v>155</v>
      </c>
      <c r="I49" s="22" t="s">
        <v>153</v>
      </c>
      <c r="J49" s="22" t="s">
        <v>143</v>
      </c>
      <c r="K49" s="22" t="s">
        <v>144</v>
      </c>
      <c r="L49" s="22" t="s">
        <v>141</v>
      </c>
      <c r="M49" s="22">
        <v>5</v>
      </c>
      <c r="N49" s="22" t="s">
        <v>141</v>
      </c>
      <c r="O49" s="27"/>
      <c r="P49" s="27"/>
      <c r="Q49" s="27"/>
      <c r="R49" s="30">
        <v>41.4</v>
      </c>
      <c r="S49" s="29"/>
      <c r="T49" s="29"/>
      <c r="U49" s="29"/>
      <c r="V49" s="28">
        <f t="shared" si="11"/>
        <v>116.87621855751445</v>
      </c>
      <c r="W49" s="29"/>
      <c r="X49" s="29"/>
      <c r="Y49" s="29"/>
      <c r="Z49" s="28">
        <f t="shared" si="9"/>
        <v>116.87621855751445</v>
      </c>
      <c r="AA49" s="27"/>
      <c r="AB49" s="27"/>
      <c r="AC49" s="27"/>
      <c r="AD49" s="30">
        <f t="shared" si="10"/>
        <v>16.751999918615812</v>
      </c>
      <c r="AE49" s="22"/>
    </row>
    <row r="50" spans="1:31" ht="16">
      <c r="A50" s="22" t="s">
        <v>154</v>
      </c>
      <c r="B50" s="22">
        <v>2018</v>
      </c>
      <c r="C50" s="22" t="s">
        <v>152</v>
      </c>
      <c r="D50" s="25" t="s">
        <v>48</v>
      </c>
      <c r="E50" s="22" t="s">
        <v>141</v>
      </c>
      <c r="F50" s="22">
        <v>5</v>
      </c>
      <c r="G50" s="22">
        <v>5</v>
      </c>
      <c r="H50" s="22" t="s">
        <v>155</v>
      </c>
      <c r="I50" s="22" t="s">
        <v>153</v>
      </c>
      <c r="J50" s="22" t="s">
        <v>143</v>
      </c>
      <c r="K50" s="22" t="s">
        <v>144</v>
      </c>
      <c r="L50" s="22" t="s">
        <v>141</v>
      </c>
      <c r="M50" s="22">
        <v>5</v>
      </c>
      <c r="N50" s="22" t="s">
        <v>141</v>
      </c>
      <c r="O50" s="27"/>
      <c r="P50" s="27"/>
      <c r="Q50" s="27"/>
      <c r="R50" s="30">
        <v>44.999999999999901</v>
      </c>
      <c r="S50" s="29"/>
      <c r="T50" s="29"/>
      <c r="U50" s="29"/>
      <c r="V50" s="28">
        <f t="shared" si="11"/>
        <v>127.03936799729804</v>
      </c>
      <c r="W50" s="29"/>
      <c r="X50" s="29"/>
      <c r="Y50" s="29"/>
      <c r="Z50" s="28">
        <f t="shared" si="9"/>
        <v>127.03936799729804</v>
      </c>
      <c r="AA50" s="27"/>
      <c r="AB50" s="27"/>
      <c r="AC50" s="27"/>
      <c r="AD50" s="30">
        <f t="shared" si="10"/>
        <v>18.208695563712798</v>
      </c>
      <c r="AE50" s="22"/>
    </row>
    <row r="51" spans="1:31" ht="16">
      <c r="A51" s="22" t="s">
        <v>154</v>
      </c>
      <c r="B51" s="22">
        <v>2018</v>
      </c>
      <c r="C51" s="22" t="s">
        <v>152</v>
      </c>
      <c r="D51" s="25" t="s">
        <v>48</v>
      </c>
      <c r="E51" s="22" t="s">
        <v>141</v>
      </c>
      <c r="F51" s="22">
        <v>5</v>
      </c>
      <c r="G51" s="22">
        <v>5</v>
      </c>
      <c r="H51" s="22" t="s">
        <v>155</v>
      </c>
      <c r="I51" s="22" t="s">
        <v>153</v>
      </c>
      <c r="J51" s="22" t="s">
        <v>143</v>
      </c>
      <c r="K51" s="22" t="s">
        <v>144</v>
      </c>
      <c r="L51" s="22" t="s">
        <v>141</v>
      </c>
      <c r="M51" s="22">
        <v>5</v>
      </c>
      <c r="N51" s="22" t="s">
        <v>141</v>
      </c>
      <c r="O51" s="27"/>
      <c r="P51" s="27"/>
      <c r="Q51" s="27"/>
      <c r="R51" s="30">
        <v>70.8</v>
      </c>
      <c r="S51" s="29"/>
      <c r="T51" s="29"/>
      <c r="U51" s="29"/>
      <c r="V51" s="28">
        <f t="shared" si="11"/>
        <v>199.87527231574936</v>
      </c>
      <c r="W51" s="29"/>
      <c r="X51" s="29"/>
      <c r="Y51" s="29"/>
      <c r="Z51" s="28">
        <f t="shared" si="9"/>
        <v>199.87527231574936</v>
      </c>
      <c r="AA51" s="27"/>
      <c r="AB51" s="27"/>
      <c r="AC51" s="27"/>
      <c r="AD51" s="30">
        <f t="shared" si="10"/>
        <v>28.648347686908199</v>
      </c>
      <c r="AE51" s="22"/>
    </row>
    <row r="52" spans="1:31" ht="16">
      <c r="A52" s="22" t="s">
        <v>154</v>
      </c>
      <c r="B52" s="22">
        <v>2018</v>
      </c>
      <c r="C52" s="22" t="s">
        <v>152</v>
      </c>
      <c r="D52" s="25" t="s">
        <v>48</v>
      </c>
      <c r="E52" s="22" t="s">
        <v>141</v>
      </c>
      <c r="F52" s="22">
        <v>5</v>
      </c>
      <c r="G52" s="22">
        <v>5</v>
      </c>
      <c r="H52" s="22" t="s">
        <v>155</v>
      </c>
      <c r="I52" s="22" t="s">
        <v>153</v>
      </c>
      <c r="J52" s="22" t="s">
        <v>143</v>
      </c>
      <c r="K52" s="22" t="s">
        <v>144</v>
      </c>
      <c r="L52" s="22" t="s">
        <v>141</v>
      </c>
      <c r="M52" s="22">
        <v>5</v>
      </c>
      <c r="N52" s="22" t="s">
        <v>141</v>
      </c>
      <c r="O52" s="27"/>
      <c r="P52" s="27"/>
      <c r="Q52" s="27"/>
      <c r="R52" s="30">
        <v>87</v>
      </c>
      <c r="S52" s="29"/>
      <c r="T52" s="29"/>
      <c r="U52" s="29"/>
      <c r="V52" s="28">
        <f t="shared" si="11"/>
        <v>245.60944479477675</v>
      </c>
      <c r="W52" s="29"/>
      <c r="X52" s="29"/>
      <c r="Y52" s="29"/>
      <c r="Z52" s="28">
        <f t="shared" si="9"/>
        <v>245.60944479477675</v>
      </c>
      <c r="AA52" s="27"/>
      <c r="AB52" s="27"/>
      <c r="AC52" s="27"/>
      <c r="AD52" s="30">
        <f t="shared" si="10"/>
        <v>35.203478089844822</v>
      </c>
      <c r="AE52" s="22"/>
    </row>
    <row r="53" spans="1:31" ht="16">
      <c r="A53" s="22" t="s">
        <v>154</v>
      </c>
      <c r="B53" s="22">
        <v>2018</v>
      </c>
      <c r="C53" s="22" t="s">
        <v>152</v>
      </c>
      <c r="D53" s="25" t="s">
        <v>48</v>
      </c>
      <c r="E53" s="22" t="s">
        <v>141</v>
      </c>
      <c r="F53" s="22">
        <v>5</v>
      </c>
      <c r="G53" s="22">
        <v>5</v>
      </c>
      <c r="H53" s="22" t="s">
        <v>155</v>
      </c>
      <c r="I53" s="22" t="s">
        <v>153</v>
      </c>
      <c r="J53" s="22" t="s">
        <v>143</v>
      </c>
      <c r="K53" s="22" t="s">
        <v>144</v>
      </c>
      <c r="L53" s="22" t="s">
        <v>141</v>
      </c>
      <c r="M53" s="22">
        <v>5</v>
      </c>
      <c r="N53" s="22" t="s">
        <v>141</v>
      </c>
      <c r="O53" s="27"/>
      <c r="P53" s="27"/>
      <c r="Q53" s="27"/>
      <c r="R53" s="30">
        <v>129.6</v>
      </c>
      <c r="S53" s="29"/>
      <c r="T53" s="29"/>
      <c r="U53" s="29"/>
      <c r="V53" s="28">
        <f t="shared" si="11"/>
        <v>365.87337983221914</v>
      </c>
      <c r="W53" s="29"/>
      <c r="X53" s="29"/>
      <c r="Y53" s="29"/>
      <c r="Z53" s="28">
        <f t="shared" si="9"/>
        <v>365.87337983221914</v>
      </c>
      <c r="AA53" s="27"/>
      <c r="AB53" s="27"/>
      <c r="AC53" s="27"/>
      <c r="AD53" s="30">
        <f t="shared" si="10"/>
        <v>52.441043223492976</v>
      </c>
      <c r="AE53" s="22"/>
    </row>
    <row r="54" spans="1:31" ht="16">
      <c r="A54" s="22" t="s">
        <v>154</v>
      </c>
      <c r="B54" s="22">
        <v>2018</v>
      </c>
      <c r="C54" s="22" t="s">
        <v>152</v>
      </c>
      <c r="D54" s="25" t="s">
        <v>48</v>
      </c>
      <c r="E54" s="22" t="s">
        <v>141</v>
      </c>
      <c r="F54" s="22">
        <v>5</v>
      </c>
      <c r="G54" s="22">
        <v>5</v>
      </c>
      <c r="H54" s="22" t="s">
        <v>155</v>
      </c>
      <c r="I54" s="22" t="s">
        <v>153</v>
      </c>
      <c r="J54" s="22" t="s">
        <v>143</v>
      </c>
      <c r="K54" s="22" t="s">
        <v>144</v>
      </c>
      <c r="L54" s="22" t="s">
        <v>141</v>
      </c>
      <c r="M54" s="22">
        <v>5</v>
      </c>
      <c r="N54" s="22" t="s">
        <v>141</v>
      </c>
      <c r="O54" s="27"/>
      <c r="P54" s="27"/>
      <c r="Q54" s="27"/>
      <c r="R54" s="30">
        <v>148.79999999999899</v>
      </c>
      <c r="S54" s="29"/>
      <c r="T54" s="29"/>
      <c r="U54" s="29"/>
      <c r="V54" s="28">
        <f t="shared" si="11"/>
        <v>420.0768435110636</v>
      </c>
      <c r="W54" s="29"/>
      <c r="X54" s="29"/>
      <c r="Y54" s="29"/>
      <c r="Z54" s="28">
        <f t="shared" si="9"/>
        <v>420.0768435110636</v>
      </c>
      <c r="AA54" s="27"/>
      <c r="AB54" s="27"/>
      <c r="AC54" s="27"/>
      <c r="AD54" s="30">
        <f t="shared" si="10"/>
        <v>60.210086664010042</v>
      </c>
      <c r="AE54" s="22"/>
    </row>
    <row r="55" spans="1:31" ht="16">
      <c r="A55" s="22" t="s">
        <v>154</v>
      </c>
      <c r="B55" s="22">
        <v>2018</v>
      </c>
      <c r="C55" s="22" t="s">
        <v>152</v>
      </c>
      <c r="D55" s="25" t="s">
        <v>48</v>
      </c>
      <c r="E55" s="22" t="s">
        <v>141</v>
      </c>
      <c r="F55" s="22">
        <v>5</v>
      </c>
      <c r="G55" s="22">
        <v>5</v>
      </c>
      <c r="H55" s="22" t="s">
        <v>155</v>
      </c>
      <c r="I55" s="22" t="s">
        <v>153</v>
      </c>
      <c r="J55" s="22" t="s">
        <v>143</v>
      </c>
      <c r="K55" s="22" t="s">
        <v>144</v>
      </c>
      <c r="L55" s="22" t="s">
        <v>141</v>
      </c>
      <c r="M55" s="22">
        <v>5</v>
      </c>
      <c r="N55" s="22" t="s">
        <v>141</v>
      </c>
      <c r="O55" s="27"/>
      <c r="P55" s="27"/>
      <c r="Q55" s="27"/>
      <c r="R55" s="30">
        <v>166.2</v>
      </c>
      <c r="S55" s="29"/>
      <c r="T55" s="29"/>
      <c r="U55" s="29"/>
      <c r="V55" s="28">
        <f t="shared" si="11"/>
        <v>469.19873247002175</v>
      </c>
      <c r="W55" s="29"/>
      <c r="X55" s="29"/>
      <c r="Y55" s="29"/>
      <c r="Z55" s="28">
        <f t="shared" si="9"/>
        <v>469.19873247002175</v>
      </c>
      <c r="AA55" s="27"/>
      <c r="AB55" s="27"/>
      <c r="AC55" s="27"/>
      <c r="AD55" s="30">
        <f t="shared" si="10"/>
        <v>67.250782281979411</v>
      </c>
      <c r="AE55" s="22"/>
    </row>
    <row r="56" spans="1:31" ht="16">
      <c r="A56" s="22" t="s">
        <v>154</v>
      </c>
      <c r="B56" s="22">
        <v>2018</v>
      </c>
      <c r="C56" s="22" t="s">
        <v>152</v>
      </c>
      <c r="D56" s="25" t="s">
        <v>48</v>
      </c>
      <c r="E56" s="22" t="s">
        <v>141</v>
      </c>
      <c r="F56" s="22">
        <v>5</v>
      </c>
      <c r="G56" s="22">
        <v>5</v>
      </c>
      <c r="H56" s="22" t="s">
        <v>155</v>
      </c>
      <c r="I56" s="22" t="s">
        <v>153</v>
      </c>
      <c r="J56" s="22" t="s">
        <v>143</v>
      </c>
      <c r="K56" s="22" t="s">
        <v>144</v>
      </c>
      <c r="L56" s="22" t="s">
        <v>141</v>
      </c>
      <c r="M56" s="22">
        <v>5</v>
      </c>
      <c r="N56" s="22" t="s">
        <v>141</v>
      </c>
      <c r="O56" s="27"/>
      <c r="P56" s="27"/>
      <c r="Q56" s="27"/>
      <c r="R56" s="30">
        <v>223.8</v>
      </c>
      <c r="S56" s="29"/>
      <c r="T56" s="29"/>
      <c r="U56" s="29"/>
      <c r="V56" s="28">
        <f t="shared" si="11"/>
        <v>631.80912350656365</v>
      </c>
      <c r="W56" s="29"/>
      <c r="X56" s="29"/>
      <c r="Y56" s="29"/>
      <c r="Z56" s="28">
        <f t="shared" si="9"/>
        <v>631.80912350656365</v>
      </c>
      <c r="AA56" s="27"/>
      <c r="AB56" s="27"/>
      <c r="AC56" s="27"/>
      <c r="AD56" s="30">
        <f t="shared" si="10"/>
        <v>90.557912603531861</v>
      </c>
      <c r="AE56" s="22"/>
    </row>
    <row r="57" spans="1:31" ht="16">
      <c r="A57" s="22" t="s">
        <v>154</v>
      </c>
      <c r="B57" s="22">
        <v>2018</v>
      </c>
      <c r="C57" s="22" t="s">
        <v>152</v>
      </c>
      <c r="D57" s="25" t="s">
        <v>48</v>
      </c>
      <c r="E57" s="22" t="s">
        <v>141</v>
      </c>
      <c r="F57" s="22">
        <v>5</v>
      </c>
      <c r="G57" s="22">
        <v>5</v>
      </c>
      <c r="H57" s="22" t="s">
        <v>155</v>
      </c>
      <c r="I57" s="22" t="s">
        <v>153</v>
      </c>
      <c r="J57" s="22" t="s">
        <v>143</v>
      </c>
      <c r="K57" s="22" t="s">
        <v>144</v>
      </c>
      <c r="L57" s="22" t="s">
        <v>141</v>
      </c>
      <c r="M57" s="22">
        <v>5</v>
      </c>
      <c r="N57" s="22" t="s">
        <v>141</v>
      </c>
      <c r="O57" s="27"/>
      <c r="P57" s="27"/>
      <c r="Q57" s="27"/>
      <c r="R57" s="30">
        <v>230.4</v>
      </c>
      <c r="S57" s="29"/>
      <c r="T57" s="29"/>
      <c r="U57" s="29"/>
      <c r="V57" s="28">
        <f t="shared" si="11"/>
        <v>650.44156414616737</v>
      </c>
      <c r="W57" s="29"/>
      <c r="X57" s="29"/>
      <c r="Y57" s="29"/>
      <c r="Z57" s="28">
        <f t="shared" si="9"/>
        <v>650.44156414616737</v>
      </c>
      <c r="AA57" s="27"/>
      <c r="AB57" s="27"/>
      <c r="AC57" s="27"/>
      <c r="AD57" s="30">
        <f t="shared" si="10"/>
        <v>93.228521286209741</v>
      </c>
      <c r="AE57" s="22"/>
    </row>
    <row r="58" spans="1:31" ht="16">
      <c r="A58" s="22" t="s">
        <v>154</v>
      </c>
      <c r="B58" s="22">
        <v>2018</v>
      </c>
      <c r="C58" s="22" t="s">
        <v>152</v>
      </c>
      <c r="D58" s="25" t="s">
        <v>48</v>
      </c>
      <c r="E58" s="22" t="s">
        <v>141</v>
      </c>
      <c r="F58" s="22">
        <v>5</v>
      </c>
      <c r="G58" s="22">
        <v>5</v>
      </c>
      <c r="H58" s="22" t="s">
        <v>155</v>
      </c>
      <c r="I58" s="22" t="s">
        <v>153</v>
      </c>
      <c r="J58" s="22" t="s">
        <v>143</v>
      </c>
      <c r="K58" s="22" t="s">
        <v>144</v>
      </c>
      <c r="L58" s="22" t="s">
        <v>141</v>
      </c>
      <c r="M58" s="22">
        <v>5</v>
      </c>
      <c r="N58" s="22" t="s">
        <v>141</v>
      </c>
      <c r="O58" s="27"/>
      <c r="P58" s="27"/>
      <c r="Q58" s="27"/>
      <c r="R58" s="30">
        <v>241.2</v>
      </c>
      <c r="S58" s="29"/>
      <c r="T58" s="29"/>
      <c r="U58" s="29"/>
      <c r="V58" s="28">
        <f t="shared" si="11"/>
        <v>680.93101246551896</v>
      </c>
      <c r="W58" s="29"/>
      <c r="X58" s="29"/>
      <c r="Y58" s="29"/>
      <c r="Z58" s="28">
        <f t="shared" si="9"/>
        <v>680.93101246551896</v>
      </c>
      <c r="AA58" s="27"/>
      <c r="AB58" s="27"/>
      <c r="AC58" s="27"/>
      <c r="AD58" s="30">
        <f t="shared" si="10"/>
        <v>97.598608221500811</v>
      </c>
      <c r="AE58" s="22"/>
    </row>
    <row r="59" spans="1:31" ht="16">
      <c r="A59" s="22" t="s">
        <v>154</v>
      </c>
      <c r="B59" s="22">
        <v>2018</v>
      </c>
      <c r="C59" s="22" t="s">
        <v>152</v>
      </c>
      <c r="D59" s="25" t="s">
        <v>48</v>
      </c>
      <c r="E59" s="22" t="s">
        <v>141</v>
      </c>
      <c r="F59" s="22">
        <v>5</v>
      </c>
      <c r="G59" s="22">
        <v>5</v>
      </c>
      <c r="H59" s="22" t="s">
        <v>155</v>
      </c>
      <c r="I59" s="22" t="s">
        <v>153</v>
      </c>
      <c r="J59" s="22" t="s">
        <v>143</v>
      </c>
      <c r="K59" s="22" t="s">
        <v>144</v>
      </c>
      <c r="L59" s="22" t="s">
        <v>141</v>
      </c>
      <c r="M59" s="22">
        <v>5</v>
      </c>
      <c r="N59" s="22" t="s">
        <v>141</v>
      </c>
      <c r="O59" s="27"/>
      <c r="P59" s="27"/>
      <c r="Q59" s="27"/>
      <c r="R59" s="30">
        <v>260.39999999999998</v>
      </c>
      <c r="S59" s="29"/>
      <c r="T59" s="29"/>
      <c r="U59" s="29"/>
      <c r="V59" s="28">
        <f t="shared" si="11"/>
        <v>735.1344761443662</v>
      </c>
      <c r="W59" s="29"/>
      <c r="X59" s="29"/>
      <c r="Y59" s="29"/>
      <c r="Z59" s="28">
        <f t="shared" si="9"/>
        <v>735.1344761443662</v>
      </c>
      <c r="AA59" s="27"/>
      <c r="AB59" s="27"/>
      <c r="AC59" s="27"/>
      <c r="AD59" s="30">
        <f t="shared" si="10"/>
        <v>105.36765166201829</v>
      </c>
      <c r="AE59" s="22"/>
    </row>
    <row r="60" spans="1:31" ht="16">
      <c r="A60" s="22" t="s">
        <v>156</v>
      </c>
      <c r="B60" s="22">
        <v>2021</v>
      </c>
      <c r="C60" s="22" t="s">
        <v>157</v>
      </c>
      <c r="D60" s="25" t="s">
        <v>48</v>
      </c>
      <c r="E60" s="22" t="s">
        <v>141</v>
      </c>
      <c r="F60" s="22">
        <v>25</v>
      </c>
      <c r="G60" s="22">
        <v>25</v>
      </c>
      <c r="H60" s="22">
        <v>0.55000000000000004</v>
      </c>
      <c r="I60" s="22" t="s">
        <v>224</v>
      </c>
      <c r="J60" s="22" t="s">
        <v>143</v>
      </c>
      <c r="K60" s="22" t="s">
        <v>144</v>
      </c>
      <c r="L60" s="22" t="s">
        <v>141</v>
      </c>
      <c r="M60" s="22">
        <v>6</v>
      </c>
      <c r="N60" s="22" t="s">
        <v>141</v>
      </c>
      <c r="O60" s="27"/>
      <c r="P60" s="27"/>
      <c r="Q60" s="27"/>
      <c r="R60" s="30">
        <v>8</v>
      </c>
      <c r="S60" s="29"/>
      <c r="T60" s="29"/>
      <c r="U60" s="29"/>
      <c r="V60" s="28">
        <f>R60*$AV$8</f>
        <v>64.681715942125422</v>
      </c>
      <c r="W60" s="29"/>
      <c r="X60" s="29"/>
      <c r="Y60" s="29"/>
      <c r="Z60" s="28">
        <f t="shared" ref="Z60:Z82" si="12">R60*$AV$8</f>
        <v>64.681715942125422</v>
      </c>
      <c r="AA60" s="27"/>
      <c r="AB60" s="27"/>
      <c r="AC60" s="27"/>
      <c r="AD60" s="30">
        <f t="shared" ref="AD60:AD82" si="13">R60*$AV$10</f>
        <v>9.2709031278694667</v>
      </c>
      <c r="AE60" s="22"/>
    </row>
    <row r="61" spans="1:31" ht="16">
      <c r="A61" s="22" t="s">
        <v>156</v>
      </c>
      <c r="B61" s="22">
        <v>2021</v>
      </c>
      <c r="C61" s="22" t="s">
        <v>157</v>
      </c>
      <c r="D61" s="25" t="s">
        <v>48</v>
      </c>
      <c r="E61" s="22" t="s">
        <v>141</v>
      </c>
      <c r="F61" s="22">
        <v>25</v>
      </c>
      <c r="G61" s="22">
        <v>25</v>
      </c>
      <c r="H61" s="22">
        <v>0.55000000000000004</v>
      </c>
      <c r="I61" s="22" t="s">
        <v>224</v>
      </c>
      <c r="J61" s="22" t="s">
        <v>143</v>
      </c>
      <c r="K61" s="22" t="s">
        <v>144</v>
      </c>
      <c r="L61" s="22" t="s">
        <v>141</v>
      </c>
      <c r="M61" s="22">
        <v>6</v>
      </c>
      <c r="N61" s="22" t="s">
        <v>141</v>
      </c>
      <c r="O61" s="27"/>
      <c r="P61" s="27"/>
      <c r="Q61" s="27"/>
      <c r="R61" s="30">
        <v>22</v>
      </c>
      <c r="S61" s="29"/>
      <c r="T61" s="29"/>
      <c r="U61" s="29"/>
      <c r="V61" s="28">
        <f t="shared" ref="V61:V82" si="14">R61*$AV$8</f>
        <v>177.87471884084491</v>
      </c>
      <c r="W61" s="29"/>
      <c r="X61" s="29"/>
      <c r="Y61" s="29"/>
      <c r="Z61" s="28">
        <f t="shared" si="12"/>
        <v>177.87471884084491</v>
      </c>
      <c r="AA61" s="27"/>
      <c r="AB61" s="27"/>
      <c r="AC61" s="27"/>
      <c r="AD61" s="30">
        <f t="shared" si="13"/>
        <v>25.494983601641032</v>
      </c>
      <c r="AE61" s="22"/>
    </row>
    <row r="62" spans="1:31" ht="16">
      <c r="A62" s="22" t="s">
        <v>156</v>
      </c>
      <c r="B62" s="22">
        <v>2021</v>
      </c>
      <c r="C62" s="22" t="s">
        <v>157</v>
      </c>
      <c r="D62" s="25" t="s">
        <v>48</v>
      </c>
      <c r="E62" s="22" t="s">
        <v>141</v>
      </c>
      <c r="F62" s="22">
        <v>25</v>
      </c>
      <c r="G62" s="22">
        <v>25</v>
      </c>
      <c r="H62" s="22">
        <v>0.56000000000000005</v>
      </c>
      <c r="I62" s="22" t="s">
        <v>224</v>
      </c>
      <c r="J62" s="22" t="s">
        <v>143</v>
      </c>
      <c r="K62" s="22" t="s">
        <v>144</v>
      </c>
      <c r="L62" s="22" t="s">
        <v>141</v>
      </c>
      <c r="M62" s="22">
        <v>6</v>
      </c>
      <c r="N62" s="22" t="s">
        <v>141</v>
      </c>
      <c r="O62" s="27"/>
      <c r="P62" s="27"/>
      <c r="Q62" s="27"/>
      <c r="R62" s="30">
        <v>2</v>
      </c>
      <c r="S62" s="29"/>
      <c r="T62" s="29"/>
      <c r="U62" s="29"/>
      <c r="V62" s="28">
        <f t="shared" si="14"/>
        <v>16.170428985531355</v>
      </c>
      <c r="W62" s="29"/>
      <c r="X62" s="29"/>
      <c r="Y62" s="29"/>
      <c r="Z62" s="28">
        <f t="shared" si="12"/>
        <v>16.170428985531355</v>
      </c>
      <c r="AA62" s="27"/>
      <c r="AB62" s="27"/>
      <c r="AC62" s="27"/>
      <c r="AD62" s="30">
        <f t="shared" si="13"/>
        <v>2.3177257819673667</v>
      </c>
      <c r="AE62" s="22"/>
    </row>
    <row r="63" spans="1:31" ht="16">
      <c r="A63" s="22" t="s">
        <v>156</v>
      </c>
      <c r="B63" s="22">
        <v>2021</v>
      </c>
      <c r="C63" s="22" t="s">
        <v>157</v>
      </c>
      <c r="D63" s="25" t="s">
        <v>48</v>
      </c>
      <c r="E63" s="22" t="s">
        <v>141</v>
      </c>
      <c r="F63" s="22">
        <v>25</v>
      </c>
      <c r="G63" s="22">
        <v>25</v>
      </c>
      <c r="H63" s="22">
        <v>0.5</v>
      </c>
      <c r="I63" s="22" t="s">
        <v>224</v>
      </c>
      <c r="J63" s="22" t="s">
        <v>143</v>
      </c>
      <c r="K63" s="22" t="s">
        <v>144</v>
      </c>
      <c r="L63" s="22" t="s">
        <v>141</v>
      </c>
      <c r="M63" s="22">
        <v>6</v>
      </c>
      <c r="N63" s="22" t="s">
        <v>141</v>
      </c>
      <c r="O63" s="27"/>
      <c r="P63" s="27"/>
      <c r="Q63" s="27"/>
      <c r="R63" s="30">
        <v>5</v>
      </c>
      <c r="S63" s="29"/>
      <c r="T63" s="29"/>
      <c r="U63" s="29"/>
      <c r="V63" s="28">
        <f t="shared" si="14"/>
        <v>40.42607246382839</v>
      </c>
      <c r="W63" s="29"/>
      <c r="X63" s="29"/>
      <c r="Y63" s="29"/>
      <c r="Z63" s="28">
        <f t="shared" si="12"/>
        <v>40.42607246382839</v>
      </c>
      <c r="AA63" s="27"/>
      <c r="AB63" s="27"/>
      <c r="AC63" s="27"/>
      <c r="AD63" s="30">
        <f t="shared" si="13"/>
        <v>5.7943144549184167</v>
      </c>
      <c r="AE63" s="22"/>
    </row>
    <row r="64" spans="1:31" ht="16">
      <c r="A64" s="22" t="s">
        <v>156</v>
      </c>
      <c r="B64" s="22">
        <v>2021</v>
      </c>
      <c r="C64" s="22" t="s">
        <v>157</v>
      </c>
      <c r="D64" s="25" t="s">
        <v>48</v>
      </c>
      <c r="E64" s="22" t="s">
        <v>141</v>
      </c>
      <c r="F64" s="22">
        <v>25</v>
      </c>
      <c r="G64" s="22">
        <v>25</v>
      </c>
      <c r="H64" s="22">
        <v>0.5</v>
      </c>
      <c r="I64" s="22" t="s">
        <v>224</v>
      </c>
      <c r="J64" s="22" t="s">
        <v>143</v>
      </c>
      <c r="K64" s="22" t="s">
        <v>144</v>
      </c>
      <c r="L64" s="22" t="s">
        <v>141</v>
      </c>
      <c r="M64" s="22">
        <v>6</v>
      </c>
      <c r="N64" s="22" t="s">
        <v>141</v>
      </c>
      <c r="O64" s="27"/>
      <c r="P64" s="27"/>
      <c r="Q64" s="27"/>
      <c r="R64" s="30">
        <v>3</v>
      </c>
      <c r="S64" s="29"/>
      <c r="T64" s="29"/>
      <c r="U64" s="29"/>
      <c r="V64" s="28">
        <f t="shared" si="14"/>
        <v>24.255643478297031</v>
      </c>
      <c r="W64" s="29"/>
      <c r="X64" s="29"/>
      <c r="Y64" s="29"/>
      <c r="Z64" s="28">
        <f t="shared" si="12"/>
        <v>24.255643478297031</v>
      </c>
      <c r="AA64" s="27"/>
      <c r="AB64" s="27"/>
      <c r="AC64" s="27"/>
      <c r="AD64" s="30">
        <f t="shared" si="13"/>
        <v>3.47658867295105</v>
      </c>
      <c r="AE64" s="22"/>
    </row>
    <row r="65" spans="1:31" ht="16">
      <c r="A65" s="22" t="s">
        <v>156</v>
      </c>
      <c r="B65" s="22">
        <v>2021</v>
      </c>
      <c r="C65" s="22" t="s">
        <v>157</v>
      </c>
      <c r="D65" s="25" t="s">
        <v>48</v>
      </c>
      <c r="E65" s="22" t="s">
        <v>141</v>
      </c>
      <c r="F65" s="22">
        <v>25</v>
      </c>
      <c r="G65" s="22">
        <v>25</v>
      </c>
      <c r="H65" s="22">
        <v>0.51700000000000002</v>
      </c>
      <c r="I65" s="22" t="s">
        <v>224</v>
      </c>
      <c r="J65" s="22" t="s">
        <v>143</v>
      </c>
      <c r="K65" s="22" t="s">
        <v>144</v>
      </c>
      <c r="L65" s="22" t="s">
        <v>141</v>
      </c>
      <c r="M65" s="22">
        <v>6</v>
      </c>
      <c r="N65" s="22" t="s">
        <v>141</v>
      </c>
      <c r="O65" s="27"/>
      <c r="P65" s="27"/>
      <c r="Q65" s="27"/>
      <c r="R65" s="30">
        <v>3</v>
      </c>
      <c r="S65" s="29"/>
      <c r="T65" s="29"/>
      <c r="U65" s="29"/>
      <c r="V65" s="28">
        <f t="shared" si="14"/>
        <v>24.255643478297031</v>
      </c>
      <c r="W65" s="29"/>
      <c r="X65" s="29"/>
      <c r="Y65" s="29"/>
      <c r="Z65" s="28">
        <f t="shared" si="12"/>
        <v>24.255643478297031</v>
      </c>
      <c r="AA65" s="27"/>
      <c r="AB65" s="27"/>
      <c r="AC65" s="27"/>
      <c r="AD65" s="30">
        <f t="shared" si="13"/>
        <v>3.47658867295105</v>
      </c>
      <c r="AE65" s="22"/>
    </row>
    <row r="66" spans="1:31" ht="16">
      <c r="A66" s="22" t="s">
        <v>156</v>
      </c>
      <c r="B66" s="22">
        <v>2021</v>
      </c>
      <c r="C66" s="22" t="s">
        <v>157</v>
      </c>
      <c r="D66" s="25" t="s">
        <v>48</v>
      </c>
      <c r="E66" s="22" t="s">
        <v>141</v>
      </c>
      <c r="F66" s="22">
        <v>25</v>
      </c>
      <c r="G66" s="22">
        <v>25</v>
      </c>
      <c r="H66" s="22">
        <v>0.6</v>
      </c>
      <c r="I66" s="22" t="s">
        <v>224</v>
      </c>
      <c r="J66" s="22" t="s">
        <v>143</v>
      </c>
      <c r="K66" s="22" t="s">
        <v>144</v>
      </c>
      <c r="L66" s="22" t="s">
        <v>141</v>
      </c>
      <c r="M66" s="22">
        <v>6</v>
      </c>
      <c r="N66" s="22" t="s">
        <v>141</v>
      </c>
      <c r="O66" s="27"/>
      <c r="P66" s="27"/>
      <c r="Q66" s="27"/>
      <c r="R66" s="30">
        <v>16</v>
      </c>
      <c r="S66" s="29"/>
      <c r="T66" s="29"/>
      <c r="U66" s="29"/>
      <c r="V66" s="28">
        <f t="shared" si="14"/>
        <v>129.36343188425084</v>
      </c>
      <c r="W66" s="29"/>
      <c r="X66" s="29"/>
      <c r="Y66" s="29"/>
      <c r="Z66" s="28">
        <f t="shared" si="12"/>
        <v>129.36343188425084</v>
      </c>
      <c r="AA66" s="27"/>
      <c r="AB66" s="27"/>
      <c r="AC66" s="27"/>
      <c r="AD66" s="30">
        <f t="shared" si="13"/>
        <v>18.541806255738933</v>
      </c>
      <c r="AE66" s="22"/>
    </row>
    <row r="67" spans="1:31" ht="16">
      <c r="A67" s="22" t="s">
        <v>156</v>
      </c>
      <c r="B67" s="22">
        <v>2021</v>
      </c>
      <c r="C67" s="22" t="s">
        <v>157</v>
      </c>
      <c r="D67" s="25" t="s">
        <v>48</v>
      </c>
      <c r="E67" s="22" t="s">
        <v>141</v>
      </c>
      <c r="F67" s="22">
        <v>25</v>
      </c>
      <c r="G67" s="22">
        <v>25</v>
      </c>
      <c r="H67" s="22">
        <v>0.47</v>
      </c>
      <c r="I67" s="22" t="s">
        <v>224</v>
      </c>
      <c r="J67" s="22" t="s">
        <v>143</v>
      </c>
      <c r="K67" s="22" t="s">
        <v>144</v>
      </c>
      <c r="L67" s="22" t="s">
        <v>141</v>
      </c>
      <c r="M67" s="22">
        <v>6</v>
      </c>
      <c r="N67" s="22" t="s">
        <v>141</v>
      </c>
      <c r="O67" s="27"/>
      <c r="P67" s="27"/>
      <c r="Q67" s="27"/>
      <c r="R67" s="30">
        <v>7</v>
      </c>
      <c r="S67" s="29"/>
      <c r="T67" s="29"/>
      <c r="U67" s="29"/>
      <c r="V67" s="28">
        <f t="shared" si="14"/>
        <v>56.596501449359742</v>
      </c>
      <c r="W67" s="29"/>
      <c r="X67" s="29"/>
      <c r="Y67" s="29"/>
      <c r="Z67" s="28">
        <f t="shared" si="12"/>
        <v>56.596501449359742</v>
      </c>
      <c r="AA67" s="27"/>
      <c r="AB67" s="27"/>
      <c r="AC67" s="27"/>
      <c r="AD67" s="30">
        <f t="shared" si="13"/>
        <v>8.1120402368857825</v>
      </c>
      <c r="AE67" s="22"/>
    </row>
    <row r="68" spans="1:31" ht="16">
      <c r="A68" s="22" t="s">
        <v>156</v>
      </c>
      <c r="B68" s="22">
        <v>2021</v>
      </c>
      <c r="C68" s="22" t="s">
        <v>157</v>
      </c>
      <c r="D68" s="25" t="s">
        <v>48</v>
      </c>
      <c r="E68" s="22" t="s">
        <v>141</v>
      </c>
      <c r="F68" s="22">
        <v>25</v>
      </c>
      <c r="G68" s="22">
        <v>25</v>
      </c>
      <c r="H68" s="22">
        <v>0.52</v>
      </c>
      <c r="I68" s="22" t="s">
        <v>224</v>
      </c>
      <c r="J68" s="22" t="s">
        <v>143</v>
      </c>
      <c r="K68" s="22" t="s">
        <v>144</v>
      </c>
      <c r="L68" s="22" t="s">
        <v>141</v>
      </c>
      <c r="M68" s="22">
        <v>6</v>
      </c>
      <c r="N68" s="22" t="s">
        <v>141</v>
      </c>
      <c r="O68" s="27"/>
      <c r="P68" s="27"/>
      <c r="Q68" s="27"/>
      <c r="R68" s="30">
        <v>7</v>
      </c>
      <c r="S68" s="29"/>
      <c r="T68" s="29"/>
      <c r="U68" s="29"/>
      <c r="V68" s="28">
        <f t="shared" si="14"/>
        <v>56.596501449359742</v>
      </c>
      <c r="W68" s="29"/>
      <c r="X68" s="29"/>
      <c r="Y68" s="29"/>
      <c r="Z68" s="28">
        <f t="shared" si="12"/>
        <v>56.596501449359742</v>
      </c>
      <c r="AA68" s="27"/>
      <c r="AB68" s="27"/>
      <c r="AC68" s="27"/>
      <c r="AD68" s="30">
        <f t="shared" si="13"/>
        <v>8.1120402368857825</v>
      </c>
      <c r="AE68" s="22"/>
    </row>
    <row r="69" spans="1:31" ht="16">
      <c r="A69" s="22" t="s">
        <v>156</v>
      </c>
      <c r="B69" s="22">
        <v>2021</v>
      </c>
      <c r="C69" s="22" t="s">
        <v>157</v>
      </c>
      <c r="D69" s="25" t="s">
        <v>48</v>
      </c>
      <c r="E69" s="22" t="s">
        <v>141</v>
      </c>
      <c r="F69" s="22">
        <v>25</v>
      </c>
      <c r="G69" s="22">
        <v>25</v>
      </c>
      <c r="H69" s="22">
        <v>0.5</v>
      </c>
      <c r="I69" s="22" t="s">
        <v>224</v>
      </c>
      <c r="J69" s="22" t="s">
        <v>143</v>
      </c>
      <c r="K69" s="22" t="s">
        <v>144</v>
      </c>
      <c r="L69" s="22" t="s">
        <v>141</v>
      </c>
      <c r="M69" s="22">
        <v>6</v>
      </c>
      <c r="N69" s="22" t="s">
        <v>141</v>
      </c>
      <c r="O69" s="27"/>
      <c r="P69" s="27"/>
      <c r="Q69" s="27"/>
      <c r="R69" s="30">
        <v>14</v>
      </c>
      <c r="S69" s="29"/>
      <c r="T69" s="29"/>
      <c r="U69" s="29"/>
      <c r="V69" s="28">
        <f t="shared" si="14"/>
        <v>113.19300289871948</v>
      </c>
      <c r="W69" s="29"/>
      <c r="X69" s="29"/>
      <c r="Y69" s="29"/>
      <c r="Z69" s="28">
        <f t="shared" si="12"/>
        <v>113.19300289871948</v>
      </c>
      <c r="AA69" s="27"/>
      <c r="AB69" s="27"/>
      <c r="AC69" s="27"/>
      <c r="AD69" s="30">
        <f t="shared" si="13"/>
        <v>16.224080473771565</v>
      </c>
      <c r="AE69" s="22"/>
    </row>
    <row r="70" spans="1:31" ht="16">
      <c r="A70" s="22" t="s">
        <v>156</v>
      </c>
      <c r="B70" s="22">
        <v>2021</v>
      </c>
      <c r="C70" s="22" t="s">
        <v>157</v>
      </c>
      <c r="D70" s="25" t="s">
        <v>48</v>
      </c>
      <c r="E70" s="22" t="s">
        <v>141</v>
      </c>
      <c r="F70" s="22">
        <v>25</v>
      </c>
      <c r="G70" s="22">
        <v>25</v>
      </c>
      <c r="H70" s="22">
        <v>0.56999999999999995</v>
      </c>
      <c r="I70" s="22" t="s">
        <v>224</v>
      </c>
      <c r="J70" s="22" t="s">
        <v>143</v>
      </c>
      <c r="K70" s="22" t="s">
        <v>144</v>
      </c>
      <c r="L70" s="22" t="s">
        <v>141</v>
      </c>
      <c r="M70" s="22">
        <v>6</v>
      </c>
      <c r="N70" s="22" t="s">
        <v>141</v>
      </c>
      <c r="O70" s="27"/>
      <c r="P70" s="27"/>
      <c r="Q70" s="27"/>
      <c r="R70" s="30">
        <v>12</v>
      </c>
      <c r="S70" s="29"/>
      <c r="T70" s="29"/>
      <c r="U70" s="29"/>
      <c r="V70" s="28">
        <f t="shared" si="14"/>
        <v>97.022573913188126</v>
      </c>
      <c r="W70" s="29"/>
      <c r="X70" s="29"/>
      <c r="Y70" s="29"/>
      <c r="Z70" s="28">
        <f t="shared" si="12"/>
        <v>97.022573913188126</v>
      </c>
      <c r="AA70" s="27"/>
      <c r="AB70" s="27"/>
      <c r="AC70" s="27"/>
      <c r="AD70" s="30">
        <f t="shared" si="13"/>
        <v>13.9063546918042</v>
      </c>
      <c r="AE70" s="22"/>
    </row>
    <row r="71" spans="1:31" ht="16">
      <c r="A71" s="22" t="s">
        <v>156</v>
      </c>
      <c r="B71" s="22">
        <v>2021</v>
      </c>
      <c r="C71" s="22" t="s">
        <v>157</v>
      </c>
      <c r="D71" s="25" t="s">
        <v>48</v>
      </c>
      <c r="E71" s="22" t="s">
        <v>141</v>
      </c>
      <c r="F71" s="22">
        <v>25</v>
      </c>
      <c r="G71" s="22">
        <v>25</v>
      </c>
      <c r="H71" s="22">
        <v>0.5</v>
      </c>
      <c r="I71" s="22" t="s">
        <v>224</v>
      </c>
      <c r="J71" s="22" t="s">
        <v>143</v>
      </c>
      <c r="K71" s="22" t="s">
        <v>144</v>
      </c>
      <c r="L71" s="22" t="s">
        <v>141</v>
      </c>
      <c r="M71" s="22">
        <v>6</v>
      </c>
      <c r="N71" s="22" t="s">
        <v>141</v>
      </c>
      <c r="O71" s="27"/>
      <c r="P71" s="27"/>
      <c r="Q71" s="27"/>
      <c r="R71" s="30">
        <v>5</v>
      </c>
      <c r="S71" s="29"/>
      <c r="T71" s="29"/>
      <c r="U71" s="29"/>
      <c r="V71" s="28">
        <f t="shared" si="14"/>
        <v>40.42607246382839</v>
      </c>
      <c r="W71" s="29"/>
      <c r="X71" s="29"/>
      <c r="Y71" s="29"/>
      <c r="Z71" s="28">
        <f t="shared" si="12"/>
        <v>40.42607246382839</v>
      </c>
      <c r="AA71" s="27"/>
      <c r="AB71" s="27"/>
      <c r="AC71" s="27"/>
      <c r="AD71" s="30">
        <f t="shared" si="13"/>
        <v>5.7943144549184167</v>
      </c>
      <c r="AE71" s="22"/>
    </row>
    <row r="72" spans="1:31" ht="16">
      <c r="A72" s="22" t="s">
        <v>156</v>
      </c>
      <c r="B72" s="22">
        <v>2021</v>
      </c>
      <c r="C72" s="22" t="s">
        <v>157</v>
      </c>
      <c r="D72" s="25" t="s">
        <v>48</v>
      </c>
      <c r="E72" s="22" t="s">
        <v>141</v>
      </c>
      <c r="F72" s="22">
        <v>25</v>
      </c>
      <c r="G72" s="22">
        <v>25</v>
      </c>
      <c r="H72" s="22">
        <v>0.55000000000000004</v>
      </c>
      <c r="I72" s="22" t="s">
        <v>224</v>
      </c>
      <c r="J72" s="22" t="s">
        <v>143</v>
      </c>
      <c r="K72" s="22" t="s">
        <v>144</v>
      </c>
      <c r="L72" s="22" t="s">
        <v>141</v>
      </c>
      <c r="M72" s="22">
        <v>6</v>
      </c>
      <c r="N72" s="22" t="s">
        <v>141</v>
      </c>
      <c r="O72" s="27"/>
      <c r="P72" s="27"/>
      <c r="Q72" s="27"/>
      <c r="R72" s="30">
        <v>9</v>
      </c>
      <c r="S72" s="29"/>
      <c r="T72" s="29"/>
      <c r="U72" s="29"/>
      <c r="V72" s="28">
        <f t="shared" si="14"/>
        <v>72.766930434891094</v>
      </c>
      <c r="W72" s="29"/>
      <c r="X72" s="29"/>
      <c r="Y72" s="29"/>
      <c r="Z72" s="28">
        <f t="shared" si="12"/>
        <v>72.766930434891094</v>
      </c>
      <c r="AA72" s="27"/>
      <c r="AB72" s="27"/>
      <c r="AC72" s="27"/>
      <c r="AD72" s="30">
        <f t="shared" si="13"/>
        <v>10.429766018853151</v>
      </c>
      <c r="AE72" s="22"/>
    </row>
    <row r="73" spans="1:31" ht="16">
      <c r="A73" s="22" t="s">
        <v>156</v>
      </c>
      <c r="B73" s="22">
        <v>2021</v>
      </c>
      <c r="C73" s="22" t="s">
        <v>157</v>
      </c>
      <c r="D73" s="25" t="s">
        <v>48</v>
      </c>
      <c r="E73" s="22" t="s">
        <v>141</v>
      </c>
      <c r="F73" s="22">
        <v>25</v>
      </c>
      <c r="G73" s="22">
        <v>25</v>
      </c>
      <c r="H73" s="22">
        <v>0.56999999999999995</v>
      </c>
      <c r="I73" s="22" t="s">
        <v>224</v>
      </c>
      <c r="J73" s="22" t="s">
        <v>143</v>
      </c>
      <c r="K73" s="22" t="s">
        <v>144</v>
      </c>
      <c r="L73" s="22" t="s">
        <v>141</v>
      </c>
      <c r="M73" s="22">
        <v>6</v>
      </c>
      <c r="N73" s="22" t="s">
        <v>141</v>
      </c>
      <c r="O73" s="27"/>
      <c r="P73" s="27"/>
      <c r="Q73" s="27"/>
      <c r="R73" s="30">
        <v>6</v>
      </c>
      <c r="S73" s="29"/>
      <c r="T73" s="29"/>
      <c r="U73" s="29"/>
      <c r="V73" s="28">
        <f t="shared" si="14"/>
        <v>48.511286956594063</v>
      </c>
      <c r="W73" s="29"/>
      <c r="X73" s="29"/>
      <c r="Y73" s="29"/>
      <c r="Z73" s="28">
        <f t="shared" si="12"/>
        <v>48.511286956594063</v>
      </c>
      <c r="AA73" s="27"/>
      <c r="AB73" s="27"/>
      <c r="AC73" s="27"/>
      <c r="AD73" s="30">
        <f t="shared" si="13"/>
        <v>6.9531773459021</v>
      </c>
      <c r="AE73" s="22"/>
    </row>
    <row r="74" spans="1:31" ht="16">
      <c r="A74" s="22" t="s">
        <v>156</v>
      </c>
      <c r="B74" s="22">
        <v>2021</v>
      </c>
      <c r="C74" s="22" t="s">
        <v>157</v>
      </c>
      <c r="D74" s="25" t="s">
        <v>48</v>
      </c>
      <c r="E74" s="22" t="s">
        <v>141</v>
      </c>
      <c r="F74" s="22">
        <v>25</v>
      </c>
      <c r="G74" s="22">
        <v>25</v>
      </c>
      <c r="H74" s="22">
        <v>0.52</v>
      </c>
      <c r="I74" s="22" t="s">
        <v>224</v>
      </c>
      <c r="J74" s="22" t="s">
        <v>143</v>
      </c>
      <c r="K74" s="22" t="s">
        <v>144</v>
      </c>
      <c r="L74" s="22" t="s">
        <v>141</v>
      </c>
      <c r="M74" s="22">
        <v>6</v>
      </c>
      <c r="N74" s="22" t="s">
        <v>141</v>
      </c>
      <c r="O74" s="27"/>
      <c r="P74" s="27"/>
      <c r="Q74" s="27"/>
      <c r="R74" s="30">
        <v>2</v>
      </c>
      <c r="S74" s="29"/>
      <c r="T74" s="29"/>
      <c r="U74" s="29"/>
      <c r="V74" s="28">
        <f t="shared" si="14"/>
        <v>16.170428985531355</v>
      </c>
      <c r="W74" s="29"/>
      <c r="X74" s="29"/>
      <c r="Y74" s="29"/>
      <c r="Z74" s="28">
        <f t="shared" si="12"/>
        <v>16.170428985531355</v>
      </c>
      <c r="AA74" s="27"/>
      <c r="AB74" s="27"/>
      <c r="AC74" s="27"/>
      <c r="AD74" s="30">
        <f t="shared" si="13"/>
        <v>2.3177257819673667</v>
      </c>
      <c r="AE74" s="22"/>
    </row>
    <row r="75" spans="1:31" ht="16">
      <c r="A75" s="22" t="s">
        <v>156</v>
      </c>
      <c r="B75" s="22">
        <v>2021</v>
      </c>
      <c r="C75" s="22" t="s">
        <v>157</v>
      </c>
      <c r="D75" s="25" t="s">
        <v>48</v>
      </c>
      <c r="E75" s="22" t="s">
        <v>141</v>
      </c>
      <c r="F75" s="22">
        <v>25</v>
      </c>
      <c r="G75" s="22">
        <v>25</v>
      </c>
      <c r="H75" s="22">
        <v>0.5</v>
      </c>
      <c r="I75" s="22" t="s">
        <v>224</v>
      </c>
      <c r="J75" s="22" t="s">
        <v>143</v>
      </c>
      <c r="K75" s="22" t="s">
        <v>144</v>
      </c>
      <c r="L75" s="22" t="s">
        <v>141</v>
      </c>
      <c r="M75" s="22">
        <v>6</v>
      </c>
      <c r="N75" s="22" t="s">
        <v>141</v>
      </c>
      <c r="O75" s="27"/>
      <c r="P75" s="27"/>
      <c r="Q75" s="27"/>
      <c r="R75" s="30">
        <v>4</v>
      </c>
      <c r="S75" s="29"/>
      <c r="T75" s="29"/>
      <c r="U75" s="29"/>
      <c r="V75" s="28">
        <f t="shared" si="14"/>
        <v>32.340857971062711</v>
      </c>
      <c r="W75" s="29"/>
      <c r="X75" s="29"/>
      <c r="Y75" s="29"/>
      <c r="Z75" s="28">
        <f t="shared" si="12"/>
        <v>32.340857971062711</v>
      </c>
      <c r="AA75" s="27"/>
      <c r="AB75" s="27"/>
      <c r="AC75" s="27"/>
      <c r="AD75" s="30">
        <f t="shared" si="13"/>
        <v>4.6354515639347333</v>
      </c>
      <c r="AE75" s="22"/>
    </row>
    <row r="76" spans="1:31" ht="16">
      <c r="A76" s="22" t="s">
        <v>156</v>
      </c>
      <c r="B76" s="22">
        <v>2021</v>
      </c>
      <c r="C76" s="22" t="s">
        <v>157</v>
      </c>
      <c r="D76" s="25" t="s">
        <v>48</v>
      </c>
      <c r="E76" s="22" t="s">
        <v>141</v>
      </c>
      <c r="F76" s="22">
        <v>25</v>
      </c>
      <c r="G76" s="22">
        <v>25</v>
      </c>
      <c r="H76" s="22">
        <v>0.5</v>
      </c>
      <c r="I76" s="22" t="s">
        <v>224</v>
      </c>
      <c r="J76" s="22" t="s">
        <v>143</v>
      </c>
      <c r="K76" s="22" t="s">
        <v>144</v>
      </c>
      <c r="L76" s="22" t="s">
        <v>141</v>
      </c>
      <c r="M76" s="22">
        <v>6</v>
      </c>
      <c r="N76" s="22" t="s">
        <v>141</v>
      </c>
      <c r="O76" s="27"/>
      <c r="P76" s="27"/>
      <c r="Q76" s="27"/>
      <c r="R76" s="30">
        <v>9</v>
      </c>
      <c r="S76" s="29"/>
      <c r="T76" s="29"/>
      <c r="U76" s="29"/>
      <c r="V76" s="28">
        <f t="shared" si="14"/>
        <v>72.766930434891094</v>
      </c>
      <c r="W76" s="29"/>
      <c r="X76" s="29"/>
      <c r="Y76" s="29"/>
      <c r="Z76" s="28">
        <f t="shared" si="12"/>
        <v>72.766930434891094</v>
      </c>
      <c r="AA76" s="27"/>
      <c r="AB76" s="27"/>
      <c r="AC76" s="27"/>
      <c r="AD76" s="30">
        <f t="shared" si="13"/>
        <v>10.429766018853151</v>
      </c>
      <c r="AE76" s="22"/>
    </row>
    <row r="77" spans="1:31" ht="16">
      <c r="A77" s="22" t="s">
        <v>156</v>
      </c>
      <c r="B77" s="22">
        <v>2021</v>
      </c>
      <c r="C77" s="22" t="s">
        <v>157</v>
      </c>
      <c r="D77" s="25" t="s">
        <v>48</v>
      </c>
      <c r="E77" s="22" t="s">
        <v>141</v>
      </c>
      <c r="F77" s="22">
        <v>25</v>
      </c>
      <c r="G77" s="22">
        <v>25</v>
      </c>
      <c r="H77" s="22">
        <v>0.55500000000000005</v>
      </c>
      <c r="I77" s="22" t="s">
        <v>224</v>
      </c>
      <c r="J77" s="22" t="s">
        <v>143</v>
      </c>
      <c r="K77" s="22" t="s">
        <v>144</v>
      </c>
      <c r="L77" s="22" t="s">
        <v>141</v>
      </c>
      <c r="M77" s="22">
        <v>6</v>
      </c>
      <c r="N77" s="22" t="s">
        <v>141</v>
      </c>
      <c r="O77" s="27"/>
      <c r="P77" s="27"/>
      <c r="Q77" s="27"/>
      <c r="R77" s="30">
        <v>5</v>
      </c>
      <c r="S77" s="29"/>
      <c r="T77" s="29"/>
      <c r="U77" s="29"/>
      <c r="V77" s="28">
        <f t="shared" si="14"/>
        <v>40.42607246382839</v>
      </c>
      <c r="W77" s="29"/>
      <c r="X77" s="29"/>
      <c r="Y77" s="29"/>
      <c r="Z77" s="28">
        <f t="shared" si="12"/>
        <v>40.42607246382839</v>
      </c>
      <c r="AA77" s="27"/>
      <c r="AB77" s="27"/>
      <c r="AC77" s="27"/>
      <c r="AD77" s="30">
        <f t="shared" si="13"/>
        <v>5.7943144549184167</v>
      </c>
      <c r="AE77" s="22"/>
    </row>
    <row r="78" spans="1:31" ht="16">
      <c r="A78" s="22" t="s">
        <v>156</v>
      </c>
      <c r="B78" s="22">
        <v>2021</v>
      </c>
      <c r="C78" s="22" t="s">
        <v>157</v>
      </c>
      <c r="D78" s="25" t="s">
        <v>48</v>
      </c>
      <c r="E78" s="22" t="s">
        <v>141</v>
      </c>
      <c r="F78" s="22">
        <v>25</v>
      </c>
      <c r="G78" s="22">
        <v>25</v>
      </c>
      <c r="H78" s="22">
        <v>0.59599999999999997</v>
      </c>
      <c r="I78" s="22" t="s">
        <v>224</v>
      </c>
      <c r="J78" s="22" t="s">
        <v>143</v>
      </c>
      <c r="K78" s="22" t="s">
        <v>144</v>
      </c>
      <c r="L78" s="22" t="s">
        <v>141</v>
      </c>
      <c r="M78" s="22">
        <v>6</v>
      </c>
      <c r="N78" s="22" t="s">
        <v>141</v>
      </c>
      <c r="O78" s="27"/>
      <c r="P78" s="27"/>
      <c r="Q78" s="27"/>
      <c r="R78" s="30">
        <v>14</v>
      </c>
      <c r="S78" s="29"/>
      <c r="T78" s="29"/>
      <c r="U78" s="29"/>
      <c r="V78" s="28">
        <f t="shared" si="14"/>
        <v>113.19300289871948</v>
      </c>
      <c r="W78" s="29"/>
      <c r="X78" s="29"/>
      <c r="Y78" s="29"/>
      <c r="Z78" s="28">
        <f t="shared" si="12"/>
        <v>113.19300289871948</v>
      </c>
      <c r="AA78" s="27"/>
      <c r="AB78" s="27"/>
      <c r="AC78" s="27"/>
      <c r="AD78" s="30">
        <f t="shared" si="13"/>
        <v>16.224080473771565</v>
      </c>
      <c r="AE78" s="22"/>
    </row>
    <row r="79" spans="1:31" ht="16">
      <c r="A79" s="22" t="s">
        <v>156</v>
      </c>
      <c r="B79" s="22">
        <v>2021</v>
      </c>
      <c r="C79" s="22" t="s">
        <v>157</v>
      </c>
      <c r="D79" s="25" t="s">
        <v>48</v>
      </c>
      <c r="E79" s="22" t="s">
        <v>141</v>
      </c>
      <c r="F79" s="22">
        <v>25</v>
      </c>
      <c r="G79" s="22">
        <v>25</v>
      </c>
      <c r="H79" s="22">
        <v>0.51</v>
      </c>
      <c r="I79" s="22" t="s">
        <v>224</v>
      </c>
      <c r="J79" s="22" t="s">
        <v>143</v>
      </c>
      <c r="K79" s="22" t="s">
        <v>144</v>
      </c>
      <c r="L79" s="22" t="s">
        <v>141</v>
      </c>
      <c r="M79" s="22">
        <v>6</v>
      </c>
      <c r="N79" s="22" t="s">
        <v>141</v>
      </c>
      <c r="O79" s="27"/>
      <c r="P79" s="27"/>
      <c r="Q79" s="27"/>
      <c r="R79" s="30">
        <v>22</v>
      </c>
      <c r="S79" s="29"/>
      <c r="T79" s="29"/>
      <c r="U79" s="29"/>
      <c r="V79" s="28">
        <f t="shared" si="14"/>
        <v>177.87471884084491</v>
      </c>
      <c r="W79" s="29"/>
      <c r="X79" s="29"/>
      <c r="Y79" s="29"/>
      <c r="Z79" s="28">
        <f t="shared" si="12"/>
        <v>177.87471884084491</v>
      </c>
      <c r="AA79" s="27"/>
      <c r="AB79" s="27"/>
      <c r="AC79" s="27"/>
      <c r="AD79" s="30">
        <f t="shared" si="13"/>
        <v>25.494983601641032</v>
      </c>
      <c r="AE79" s="22"/>
    </row>
    <row r="80" spans="1:31" ht="16">
      <c r="A80" s="22" t="s">
        <v>156</v>
      </c>
      <c r="B80" s="22">
        <v>2021</v>
      </c>
      <c r="C80" s="22" t="s">
        <v>157</v>
      </c>
      <c r="D80" s="25" t="s">
        <v>48</v>
      </c>
      <c r="E80" s="22" t="s">
        <v>141</v>
      </c>
      <c r="F80" s="22">
        <v>25</v>
      </c>
      <c r="G80" s="22">
        <v>25</v>
      </c>
      <c r="H80" s="22">
        <v>0.55000000000000004</v>
      </c>
      <c r="I80" s="22" t="s">
        <v>224</v>
      </c>
      <c r="J80" s="22" t="s">
        <v>143</v>
      </c>
      <c r="K80" s="22" t="s">
        <v>144</v>
      </c>
      <c r="L80" s="22" t="s">
        <v>141</v>
      </c>
      <c r="M80" s="22">
        <v>6</v>
      </c>
      <c r="N80" s="22" t="s">
        <v>141</v>
      </c>
      <c r="O80" s="27"/>
      <c r="P80" s="27"/>
      <c r="Q80" s="27"/>
      <c r="R80" s="30">
        <v>18</v>
      </c>
      <c r="S80" s="29"/>
      <c r="T80" s="29"/>
      <c r="U80" s="29"/>
      <c r="V80" s="28">
        <f t="shared" si="14"/>
        <v>145.53386086978219</v>
      </c>
      <c r="W80" s="29"/>
      <c r="X80" s="29"/>
      <c r="Y80" s="29"/>
      <c r="Z80" s="28">
        <f t="shared" si="12"/>
        <v>145.53386086978219</v>
      </c>
      <c r="AA80" s="27"/>
      <c r="AB80" s="27"/>
      <c r="AC80" s="27"/>
      <c r="AD80" s="30">
        <f t="shared" si="13"/>
        <v>20.859532037706302</v>
      </c>
      <c r="AE80" s="22"/>
    </row>
    <row r="81" spans="1:31" ht="16">
      <c r="A81" s="22" t="s">
        <v>156</v>
      </c>
      <c r="B81" s="22">
        <v>2021</v>
      </c>
      <c r="C81" s="22" t="s">
        <v>157</v>
      </c>
      <c r="D81" s="25" t="s">
        <v>48</v>
      </c>
      <c r="E81" s="22" t="s">
        <v>141</v>
      </c>
      <c r="F81" s="22">
        <v>25</v>
      </c>
      <c r="G81" s="22">
        <v>25</v>
      </c>
      <c r="H81" s="22">
        <v>0.5</v>
      </c>
      <c r="I81" s="22" t="s">
        <v>224</v>
      </c>
      <c r="J81" s="22" t="s">
        <v>143</v>
      </c>
      <c r="K81" s="22" t="s">
        <v>144</v>
      </c>
      <c r="L81" s="22" t="s">
        <v>141</v>
      </c>
      <c r="M81" s="22">
        <v>6</v>
      </c>
      <c r="N81" s="22" t="s">
        <v>141</v>
      </c>
      <c r="O81" s="27"/>
      <c r="P81" s="27"/>
      <c r="Q81" s="27"/>
      <c r="R81" s="30">
        <v>17</v>
      </c>
      <c r="S81" s="29"/>
      <c r="T81" s="29"/>
      <c r="U81" s="29"/>
      <c r="V81" s="28">
        <f t="shared" si="14"/>
        <v>137.44864637701653</v>
      </c>
      <c r="W81" s="29"/>
      <c r="X81" s="29"/>
      <c r="Y81" s="29"/>
      <c r="Z81" s="28">
        <f t="shared" si="12"/>
        <v>137.44864637701653</v>
      </c>
      <c r="AA81" s="27"/>
      <c r="AB81" s="27"/>
      <c r="AC81" s="27"/>
      <c r="AD81" s="30">
        <f t="shared" si="13"/>
        <v>19.700669146722618</v>
      </c>
      <c r="AE81" s="22"/>
    </row>
    <row r="82" spans="1:31" ht="16">
      <c r="A82" s="22" t="s">
        <v>156</v>
      </c>
      <c r="B82" s="22">
        <v>2021</v>
      </c>
      <c r="C82" s="22" t="s">
        <v>157</v>
      </c>
      <c r="D82" s="25" t="s">
        <v>48</v>
      </c>
      <c r="E82" s="22" t="s">
        <v>141</v>
      </c>
      <c r="F82" s="22">
        <v>25</v>
      </c>
      <c r="G82" s="22">
        <v>25</v>
      </c>
      <c r="H82" s="22">
        <v>0.6</v>
      </c>
      <c r="I82" s="22" t="s">
        <v>224</v>
      </c>
      <c r="J82" s="22" t="s">
        <v>143</v>
      </c>
      <c r="K82" s="22" t="s">
        <v>144</v>
      </c>
      <c r="L82" s="22" t="s">
        <v>141</v>
      </c>
      <c r="M82" s="22">
        <v>6</v>
      </c>
      <c r="N82" s="22" t="s">
        <v>141</v>
      </c>
      <c r="O82" s="27"/>
      <c r="P82" s="27"/>
      <c r="Q82" s="27"/>
      <c r="R82" s="30">
        <v>5</v>
      </c>
      <c r="S82" s="29"/>
      <c r="T82" s="29"/>
      <c r="U82" s="29"/>
      <c r="V82" s="28">
        <f t="shared" si="14"/>
        <v>40.42607246382839</v>
      </c>
      <c r="W82" s="29"/>
      <c r="X82" s="29"/>
      <c r="Y82" s="29"/>
      <c r="Z82" s="28">
        <f t="shared" si="12"/>
        <v>40.42607246382839</v>
      </c>
      <c r="AA82" s="27"/>
      <c r="AB82" s="27"/>
      <c r="AC82" s="27"/>
      <c r="AD82" s="30">
        <f t="shared" si="13"/>
        <v>5.7943144549184167</v>
      </c>
      <c r="AE82" s="22"/>
    </row>
    <row r="83" spans="1:31" ht="16">
      <c r="A83" s="22" t="s">
        <v>159</v>
      </c>
      <c r="B83" s="22">
        <v>2022</v>
      </c>
      <c r="C83" s="22" t="s">
        <v>225</v>
      </c>
      <c r="D83" s="25" t="s">
        <v>48</v>
      </c>
      <c r="E83" s="22" t="s">
        <v>141</v>
      </c>
      <c r="F83" s="22">
        <v>20</v>
      </c>
      <c r="G83" s="22">
        <v>54</v>
      </c>
      <c r="H83" s="22"/>
      <c r="I83" s="22" t="s">
        <v>160</v>
      </c>
      <c r="J83" s="22" t="s">
        <v>143</v>
      </c>
      <c r="K83" s="22" t="s">
        <v>144</v>
      </c>
      <c r="L83" s="22" t="s">
        <v>141</v>
      </c>
      <c r="M83" s="22">
        <v>16</v>
      </c>
      <c r="N83" s="22" t="s">
        <v>141</v>
      </c>
      <c r="O83" s="27"/>
      <c r="P83" s="27"/>
      <c r="Q83" s="27"/>
      <c r="R83" s="30">
        <v>6</v>
      </c>
      <c r="S83" s="29"/>
      <c r="T83" s="29"/>
      <c r="U83" s="29"/>
      <c r="V83" s="28">
        <f>R83*BA8</f>
        <v>81.216334080633146</v>
      </c>
      <c r="W83" s="29"/>
      <c r="X83" s="29"/>
      <c r="Y83" s="29"/>
      <c r="Z83" s="28">
        <f t="shared" ref="Z83:Z97" si="15">R83*$AU$8</f>
        <v>41.861110001905402</v>
      </c>
      <c r="AA83" s="27"/>
      <c r="AB83" s="27"/>
      <c r="AC83" s="27"/>
      <c r="AD83" s="30">
        <f t="shared" ref="AD83:AD97" si="16">R83*$AU$10</f>
        <v>6</v>
      </c>
      <c r="AE83" s="22"/>
    </row>
    <row r="84" spans="1:31" ht="16">
      <c r="A84" s="22" t="s">
        <v>159</v>
      </c>
      <c r="B84" s="22">
        <v>2022</v>
      </c>
      <c r="C84" s="22" t="s">
        <v>225</v>
      </c>
      <c r="D84" s="25" t="s">
        <v>48</v>
      </c>
      <c r="E84" s="22" t="s">
        <v>141</v>
      </c>
      <c r="F84" s="22">
        <v>20</v>
      </c>
      <c r="G84" s="22">
        <v>82</v>
      </c>
      <c r="H84" s="22"/>
      <c r="I84" s="22" t="s">
        <v>160</v>
      </c>
      <c r="J84" s="22" t="s">
        <v>143</v>
      </c>
      <c r="K84" s="22" t="s">
        <v>144</v>
      </c>
      <c r="L84" s="22" t="s">
        <v>141</v>
      </c>
      <c r="M84" s="22">
        <v>16</v>
      </c>
      <c r="N84" s="22" t="s">
        <v>141</v>
      </c>
      <c r="O84" s="27"/>
      <c r="P84" s="27"/>
      <c r="Q84" s="27"/>
      <c r="R84" s="30">
        <v>5</v>
      </c>
      <c r="S84" s="29"/>
      <c r="T84" s="29"/>
      <c r="U84" s="29"/>
      <c r="V84" s="28">
        <f>R83*BH8</f>
        <v>108.04113599819607</v>
      </c>
      <c r="W84" s="29"/>
      <c r="X84" s="29"/>
      <c r="Y84" s="29"/>
      <c r="Z84" s="28">
        <f t="shared" si="15"/>
        <v>34.884258334921164</v>
      </c>
      <c r="AA84" s="27"/>
      <c r="AB84" s="27"/>
      <c r="AC84" s="27"/>
      <c r="AD84" s="30">
        <f t="shared" si="16"/>
        <v>5</v>
      </c>
      <c r="AE84" s="22"/>
    </row>
    <row r="85" spans="1:31" ht="16">
      <c r="A85" s="22" t="s">
        <v>159</v>
      </c>
      <c r="B85" s="22">
        <v>2022</v>
      </c>
      <c r="C85" s="22" t="s">
        <v>225</v>
      </c>
      <c r="D85" s="25" t="s">
        <v>48</v>
      </c>
      <c r="E85" s="22" t="s">
        <v>141</v>
      </c>
      <c r="F85" s="22">
        <v>20</v>
      </c>
      <c r="G85" s="22">
        <v>85</v>
      </c>
      <c r="H85" s="22"/>
      <c r="I85" s="22" t="s">
        <v>160</v>
      </c>
      <c r="J85" s="22" t="s">
        <v>143</v>
      </c>
      <c r="K85" s="22" t="s">
        <v>144</v>
      </c>
      <c r="L85" s="22" t="s">
        <v>141</v>
      </c>
      <c r="M85" s="22">
        <v>16</v>
      </c>
      <c r="N85" s="22" t="s">
        <v>141</v>
      </c>
      <c r="O85" s="27"/>
      <c r="P85" s="27"/>
      <c r="Q85" s="27"/>
      <c r="R85" s="30">
        <v>18</v>
      </c>
      <c r="S85" s="29"/>
      <c r="T85" s="29"/>
      <c r="U85" s="29"/>
      <c r="V85" s="28">
        <f>R85*BI8</f>
        <v>332.2634187610347</v>
      </c>
      <c r="W85" s="29"/>
      <c r="X85" s="29"/>
      <c r="Y85" s="29"/>
      <c r="Z85" s="28">
        <f t="shared" si="15"/>
        <v>125.58333000571619</v>
      </c>
      <c r="AA85" s="27"/>
      <c r="AB85" s="27"/>
      <c r="AC85" s="27"/>
      <c r="AD85" s="30">
        <f t="shared" si="16"/>
        <v>18</v>
      </c>
      <c r="AE85" s="22"/>
    </row>
    <row r="86" spans="1:31" ht="16">
      <c r="A86" s="22" t="s">
        <v>159</v>
      </c>
      <c r="B86" s="22">
        <v>2022</v>
      </c>
      <c r="C86" s="22" t="s">
        <v>225</v>
      </c>
      <c r="D86" s="25" t="s">
        <v>48</v>
      </c>
      <c r="E86" s="22" t="s">
        <v>141</v>
      </c>
      <c r="F86" s="22">
        <v>20</v>
      </c>
      <c r="G86" s="22">
        <v>75</v>
      </c>
      <c r="H86" s="22"/>
      <c r="I86" s="22" t="s">
        <v>160</v>
      </c>
      <c r="J86" s="22" t="s">
        <v>143</v>
      </c>
      <c r="K86" s="22" t="s">
        <v>144</v>
      </c>
      <c r="L86" s="22" t="s">
        <v>141</v>
      </c>
      <c r="M86" s="22">
        <v>16</v>
      </c>
      <c r="N86" s="22" t="s">
        <v>141</v>
      </c>
      <c r="O86" s="27"/>
      <c r="P86" s="27"/>
      <c r="Q86" s="27"/>
      <c r="R86" s="30">
        <v>14</v>
      </c>
      <c r="S86" s="29"/>
      <c r="T86" s="29"/>
      <c r="U86" s="29"/>
      <c r="V86" s="28">
        <f>R86*BF8</f>
        <v>237.08122332514722</v>
      </c>
      <c r="W86" s="29"/>
      <c r="X86" s="29"/>
      <c r="Y86" s="29"/>
      <c r="Z86" s="28">
        <f t="shared" si="15"/>
        <v>97.675923337779267</v>
      </c>
      <c r="AA86" s="27"/>
      <c r="AB86" s="27"/>
      <c r="AC86" s="27"/>
      <c r="AD86" s="30">
        <f t="shared" si="16"/>
        <v>14</v>
      </c>
      <c r="AE86" s="22"/>
    </row>
    <row r="87" spans="1:31" ht="16">
      <c r="A87" s="22" t="s">
        <v>159</v>
      </c>
      <c r="B87" s="22">
        <v>2022</v>
      </c>
      <c r="C87" s="22" t="s">
        <v>225</v>
      </c>
      <c r="D87" s="25" t="s">
        <v>48</v>
      </c>
      <c r="E87" s="22" t="s">
        <v>141</v>
      </c>
      <c r="F87" s="22">
        <v>20</v>
      </c>
      <c r="G87" s="22">
        <v>85</v>
      </c>
      <c r="H87" s="22"/>
      <c r="I87" s="22" t="s">
        <v>160</v>
      </c>
      <c r="J87" s="22" t="s">
        <v>143</v>
      </c>
      <c r="K87" s="22" t="s">
        <v>144</v>
      </c>
      <c r="L87" s="22" t="s">
        <v>141</v>
      </c>
      <c r="M87" s="22">
        <v>16</v>
      </c>
      <c r="N87" s="22" t="s">
        <v>141</v>
      </c>
      <c r="O87" s="27"/>
      <c r="P87" s="27"/>
      <c r="Q87" s="27"/>
      <c r="R87" s="30">
        <v>17</v>
      </c>
      <c r="S87" s="29"/>
      <c r="T87" s="29"/>
      <c r="U87" s="29"/>
      <c r="V87" s="28">
        <f>R87*BJ8</f>
        <v>313.80433994097723</v>
      </c>
      <c r="W87" s="29"/>
      <c r="X87" s="29"/>
      <c r="Y87" s="29"/>
      <c r="Z87" s="28">
        <f t="shared" si="15"/>
        <v>118.60647833873196</v>
      </c>
      <c r="AA87" s="27"/>
      <c r="AB87" s="27"/>
      <c r="AC87" s="27"/>
      <c r="AD87" s="30">
        <f t="shared" si="16"/>
        <v>17</v>
      </c>
      <c r="AE87" s="22"/>
    </row>
    <row r="88" spans="1:31" ht="16">
      <c r="A88" s="22" t="s">
        <v>159</v>
      </c>
      <c r="B88" s="22">
        <v>2022</v>
      </c>
      <c r="C88" s="22" t="s">
        <v>225</v>
      </c>
      <c r="D88" s="25" t="s">
        <v>48</v>
      </c>
      <c r="E88" s="22" t="s">
        <v>141</v>
      </c>
      <c r="F88" s="22">
        <v>20</v>
      </c>
      <c r="G88" s="22">
        <v>80</v>
      </c>
      <c r="H88" s="22"/>
      <c r="I88" s="22" t="s">
        <v>160</v>
      </c>
      <c r="J88" s="22" t="s">
        <v>143</v>
      </c>
      <c r="K88" s="22" t="s">
        <v>144</v>
      </c>
      <c r="L88" s="22" t="s">
        <v>141</v>
      </c>
      <c r="M88" s="22">
        <v>16</v>
      </c>
      <c r="N88" s="22" t="s">
        <v>141</v>
      </c>
      <c r="O88" s="27"/>
      <c r="P88" s="27"/>
      <c r="Q88" s="27"/>
      <c r="R88" s="30">
        <v>3</v>
      </c>
      <c r="S88" s="29"/>
      <c r="T88" s="29"/>
      <c r="U88" s="29"/>
      <c r="V88" s="28">
        <f>R88*BG8</f>
        <v>53.108943759453098</v>
      </c>
      <c r="W88" s="29"/>
      <c r="X88" s="29"/>
      <c r="Y88" s="29"/>
      <c r="Z88" s="28">
        <f t="shared" si="15"/>
        <v>20.930555000952701</v>
      </c>
      <c r="AA88" s="27"/>
      <c r="AB88" s="27"/>
      <c r="AC88" s="27"/>
      <c r="AD88" s="30">
        <f t="shared" si="16"/>
        <v>3</v>
      </c>
      <c r="AE88" s="22"/>
    </row>
    <row r="89" spans="1:31" ht="16">
      <c r="A89" s="22" t="s">
        <v>159</v>
      </c>
      <c r="B89" s="22">
        <v>2022</v>
      </c>
      <c r="C89" s="22" t="s">
        <v>225</v>
      </c>
      <c r="D89" s="25" t="s">
        <v>48</v>
      </c>
      <c r="E89" s="22" t="s">
        <v>141</v>
      </c>
      <c r="F89" s="22">
        <v>20</v>
      </c>
      <c r="G89" s="22">
        <v>58</v>
      </c>
      <c r="H89" s="22"/>
      <c r="I89" s="22" t="s">
        <v>160</v>
      </c>
      <c r="J89" s="22" t="s">
        <v>143</v>
      </c>
      <c r="K89" s="22" t="s">
        <v>144</v>
      </c>
      <c r="L89" s="22" t="s">
        <v>141</v>
      </c>
      <c r="M89" s="22">
        <v>16</v>
      </c>
      <c r="N89" s="22" t="s">
        <v>141</v>
      </c>
      <c r="O89" s="27"/>
      <c r="P89" s="27"/>
      <c r="Q89" s="27"/>
      <c r="R89" s="30">
        <v>3</v>
      </c>
      <c r="S89" s="29"/>
      <c r="T89" s="29"/>
      <c r="U89" s="29"/>
      <c r="V89" s="28">
        <f>R89*BD8</f>
        <v>42.624835106977073</v>
      </c>
      <c r="W89" s="29"/>
      <c r="X89" s="29"/>
      <c r="Y89" s="29"/>
      <c r="Z89" s="28">
        <f t="shared" si="15"/>
        <v>20.930555000952701</v>
      </c>
      <c r="AA89" s="27"/>
      <c r="AB89" s="27"/>
      <c r="AC89" s="27"/>
      <c r="AD89" s="30">
        <f t="shared" si="16"/>
        <v>3</v>
      </c>
      <c r="AE89" s="22"/>
    </row>
    <row r="90" spans="1:31" ht="16">
      <c r="A90" s="22" t="s">
        <v>159</v>
      </c>
      <c r="B90" s="22">
        <v>2022</v>
      </c>
      <c r="C90" s="22" t="s">
        <v>225</v>
      </c>
      <c r="D90" s="25" t="s">
        <v>48</v>
      </c>
      <c r="E90" s="22" t="s">
        <v>141</v>
      </c>
      <c r="F90" s="22">
        <v>20</v>
      </c>
      <c r="G90" s="22">
        <v>71</v>
      </c>
      <c r="H90" s="22"/>
      <c r="I90" s="22" t="s">
        <v>160</v>
      </c>
      <c r="J90" s="22" t="s">
        <v>143</v>
      </c>
      <c r="K90" s="22" t="s">
        <v>144</v>
      </c>
      <c r="L90" s="22" t="s">
        <v>141</v>
      </c>
      <c r="M90" s="22">
        <v>16</v>
      </c>
      <c r="N90" s="22" t="s">
        <v>141</v>
      </c>
      <c r="O90" s="27"/>
      <c r="P90" s="27"/>
      <c r="Q90" s="27"/>
      <c r="R90" s="30">
        <v>17</v>
      </c>
      <c r="S90" s="29"/>
      <c r="T90" s="29"/>
      <c r="U90" s="29"/>
      <c r="V90" s="28">
        <f>R90*BE8</f>
        <v>274.5834735563771</v>
      </c>
      <c r="W90" s="29"/>
      <c r="X90" s="29"/>
      <c r="Y90" s="29"/>
      <c r="Z90" s="28">
        <f t="shared" si="15"/>
        <v>118.60647833873196</v>
      </c>
      <c r="AA90" s="27"/>
      <c r="AB90" s="27"/>
      <c r="AC90" s="27"/>
      <c r="AD90" s="30">
        <f t="shared" si="16"/>
        <v>17</v>
      </c>
      <c r="AE90" s="22"/>
    </row>
    <row r="91" spans="1:31" ht="16">
      <c r="A91" s="22" t="s">
        <v>159</v>
      </c>
      <c r="B91" s="22">
        <v>2022</v>
      </c>
      <c r="C91" s="22" t="s">
        <v>225</v>
      </c>
      <c r="D91" s="25" t="s">
        <v>48</v>
      </c>
      <c r="E91" s="22" t="s">
        <v>141</v>
      </c>
      <c r="F91" s="22">
        <v>20</v>
      </c>
      <c r="G91" s="22">
        <v>100</v>
      </c>
      <c r="H91" s="22"/>
      <c r="I91" s="22" t="s">
        <v>160</v>
      </c>
      <c r="J91" s="22" t="s">
        <v>143</v>
      </c>
      <c r="K91" s="22" t="s">
        <v>144</v>
      </c>
      <c r="L91" s="22" t="s">
        <v>141</v>
      </c>
      <c r="M91" s="22">
        <v>16</v>
      </c>
      <c r="N91" s="22" t="s">
        <v>141</v>
      </c>
      <c r="O91" s="27"/>
      <c r="P91" s="27"/>
      <c r="Q91" s="27"/>
      <c r="R91" s="30">
        <v>1</v>
      </c>
      <c r="S91" s="29"/>
      <c r="T91" s="29"/>
      <c r="U91" s="29"/>
      <c r="V91" s="28">
        <f>R91*BL8</f>
        <v>20.662664664512707</v>
      </c>
      <c r="W91" s="29"/>
      <c r="X91" s="29"/>
      <c r="Y91" s="29"/>
      <c r="Z91" s="28">
        <f t="shared" si="15"/>
        <v>6.9768516669842331</v>
      </c>
      <c r="AA91" s="27"/>
      <c r="AB91" s="27"/>
      <c r="AC91" s="27"/>
      <c r="AD91" s="30">
        <f t="shared" si="16"/>
        <v>1</v>
      </c>
      <c r="AE91" s="22"/>
    </row>
    <row r="92" spans="1:31" ht="16">
      <c r="A92" s="22" t="s">
        <v>159</v>
      </c>
      <c r="B92" s="22">
        <v>2022</v>
      </c>
      <c r="C92" s="22" t="s">
        <v>225</v>
      </c>
      <c r="D92" s="25" t="s">
        <v>48</v>
      </c>
      <c r="E92" s="22" t="s">
        <v>141</v>
      </c>
      <c r="F92" s="22">
        <v>20</v>
      </c>
      <c r="G92" s="22">
        <v>52</v>
      </c>
      <c r="H92" s="22"/>
      <c r="I92" s="22" t="s">
        <v>160</v>
      </c>
      <c r="J92" s="22" t="s">
        <v>143</v>
      </c>
      <c r="K92" s="22" t="s">
        <v>144</v>
      </c>
      <c r="L92" s="22" t="s">
        <v>141</v>
      </c>
      <c r="M92" s="22">
        <v>16</v>
      </c>
      <c r="N92" s="22" t="s">
        <v>141</v>
      </c>
      <c r="O92" s="27"/>
      <c r="P92" s="27"/>
      <c r="Q92" s="27"/>
      <c r="R92" s="30">
        <v>5</v>
      </c>
      <c r="S92" s="29"/>
      <c r="T92" s="29"/>
      <c r="U92" s="29"/>
      <c r="V92" s="28">
        <f>R92*AY8</f>
        <v>65.97326381710073</v>
      </c>
      <c r="W92" s="29"/>
      <c r="X92" s="29"/>
      <c r="Y92" s="29"/>
      <c r="Z92" s="28">
        <f t="shared" si="15"/>
        <v>34.884258334921164</v>
      </c>
      <c r="AA92" s="27"/>
      <c r="AB92" s="27"/>
      <c r="AC92" s="27"/>
      <c r="AD92" s="30">
        <f t="shared" si="16"/>
        <v>5</v>
      </c>
      <c r="AE92" s="22"/>
    </row>
    <row r="93" spans="1:31" ht="16">
      <c r="A93" s="22" t="s">
        <v>159</v>
      </c>
      <c r="B93" s="22">
        <v>2022</v>
      </c>
      <c r="C93" s="22" t="s">
        <v>225</v>
      </c>
      <c r="D93" s="25" t="s">
        <v>48</v>
      </c>
      <c r="E93" s="22" t="s">
        <v>141</v>
      </c>
      <c r="F93" s="22">
        <v>20</v>
      </c>
      <c r="G93" s="22">
        <v>53</v>
      </c>
      <c r="H93" s="22"/>
      <c r="I93" s="22" t="s">
        <v>160</v>
      </c>
      <c r="J93" s="22" t="s">
        <v>143</v>
      </c>
      <c r="K93" s="22" t="s">
        <v>144</v>
      </c>
      <c r="L93" s="22" t="s">
        <v>141</v>
      </c>
      <c r="M93" s="22">
        <v>16</v>
      </c>
      <c r="N93" s="22" t="s">
        <v>141</v>
      </c>
      <c r="O93" s="27"/>
      <c r="P93" s="27"/>
      <c r="Q93" s="27"/>
      <c r="R93" s="30">
        <v>12</v>
      </c>
      <c r="S93" s="29"/>
      <c r="T93" s="29"/>
      <c r="U93" s="29"/>
      <c r="V93" s="28">
        <f>R93*AZ8</f>
        <v>160.38978288656031</v>
      </c>
      <c r="W93" s="29"/>
      <c r="X93" s="29"/>
      <c r="Y93" s="29"/>
      <c r="Z93" s="28">
        <f t="shared" si="15"/>
        <v>83.722220003810804</v>
      </c>
      <c r="AA93" s="27"/>
      <c r="AB93" s="27"/>
      <c r="AC93" s="27"/>
      <c r="AD93" s="30">
        <f t="shared" si="16"/>
        <v>12</v>
      </c>
      <c r="AE93" s="22"/>
    </row>
    <row r="94" spans="1:31" ht="16">
      <c r="A94" s="22" t="s">
        <v>159</v>
      </c>
      <c r="B94" s="22">
        <v>2022</v>
      </c>
      <c r="C94" s="22" t="s">
        <v>225</v>
      </c>
      <c r="D94" s="25" t="s">
        <v>48</v>
      </c>
      <c r="E94" s="22" t="s">
        <v>141</v>
      </c>
      <c r="F94" s="22">
        <v>20</v>
      </c>
      <c r="G94" s="22">
        <v>55</v>
      </c>
      <c r="H94" s="22"/>
      <c r="I94" s="22" t="s">
        <v>160</v>
      </c>
      <c r="J94" s="22" t="s">
        <v>143</v>
      </c>
      <c r="K94" s="22" t="s">
        <v>144</v>
      </c>
      <c r="L94" s="22" t="s">
        <v>141</v>
      </c>
      <c r="M94" s="22">
        <v>16</v>
      </c>
      <c r="N94" s="22" t="s">
        <v>141</v>
      </c>
      <c r="O94" s="27"/>
      <c r="P94" s="27"/>
      <c r="Q94" s="27"/>
      <c r="R94" s="30">
        <v>23</v>
      </c>
      <c r="S94" s="29"/>
      <c r="T94" s="29"/>
      <c r="U94" s="29"/>
      <c r="V94" s="28">
        <f>R94*BB8</f>
        <v>315.22417550880732</v>
      </c>
      <c r="W94" s="29"/>
      <c r="X94" s="29"/>
      <c r="Y94" s="29"/>
      <c r="Z94" s="28">
        <f t="shared" si="15"/>
        <v>160.46758834063735</v>
      </c>
      <c r="AA94" s="27"/>
      <c r="AB94" s="27"/>
      <c r="AC94" s="27"/>
      <c r="AD94" s="30">
        <f t="shared" si="16"/>
        <v>23</v>
      </c>
      <c r="AE94" s="22"/>
    </row>
    <row r="95" spans="1:31" ht="16">
      <c r="A95" s="22" t="s">
        <v>159</v>
      </c>
      <c r="B95" s="22">
        <v>2022</v>
      </c>
      <c r="C95" s="22" t="s">
        <v>225</v>
      </c>
      <c r="D95" s="25" t="s">
        <v>48</v>
      </c>
      <c r="E95" s="22" t="s">
        <v>141</v>
      </c>
      <c r="F95" s="22">
        <v>20</v>
      </c>
      <c r="G95" s="22">
        <v>134</v>
      </c>
      <c r="H95" s="22"/>
      <c r="I95" s="22" t="s">
        <v>160</v>
      </c>
      <c r="J95" s="22" t="s">
        <v>143</v>
      </c>
      <c r="K95" s="22" t="s">
        <v>144</v>
      </c>
      <c r="L95" s="22" t="s">
        <v>141</v>
      </c>
      <c r="M95" s="22">
        <v>16</v>
      </c>
      <c r="N95" s="22" t="s">
        <v>141</v>
      </c>
      <c r="O95" s="27"/>
      <c r="P95" s="27"/>
      <c r="Q95" s="27"/>
      <c r="R95" s="30">
        <v>8</v>
      </c>
      <c r="S95" s="29"/>
      <c r="T95" s="29"/>
      <c r="U95" s="29"/>
      <c r="V95" s="28">
        <f>R95*BM8</f>
        <v>203.07929852712181</v>
      </c>
      <c r="W95" s="29"/>
      <c r="X95" s="29"/>
      <c r="Y95" s="29"/>
      <c r="Z95" s="28">
        <f t="shared" si="15"/>
        <v>55.814813335873865</v>
      </c>
      <c r="AA95" s="27"/>
      <c r="AB95" s="27"/>
      <c r="AC95" s="27"/>
      <c r="AD95" s="30">
        <f t="shared" si="16"/>
        <v>8</v>
      </c>
      <c r="AE95" s="22"/>
    </row>
    <row r="96" spans="1:31" ht="16">
      <c r="A96" s="22" t="s">
        <v>159</v>
      </c>
      <c r="B96" s="22">
        <v>2022</v>
      </c>
      <c r="C96" s="22" t="s">
        <v>225</v>
      </c>
      <c r="D96" s="25" t="s">
        <v>48</v>
      </c>
      <c r="E96" s="22" t="s">
        <v>141</v>
      </c>
      <c r="F96" s="22">
        <v>20</v>
      </c>
      <c r="G96" s="22">
        <v>89</v>
      </c>
      <c r="H96" s="22"/>
      <c r="I96" s="22" t="s">
        <v>160</v>
      </c>
      <c r="J96" s="22" t="s">
        <v>143</v>
      </c>
      <c r="K96" s="22" t="s">
        <v>144</v>
      </c>
      <c r="L96" s="22" t="s">
        <v>141</v>
      </c>
      <c r="M96" s="22">
        <v>16</v>
      </c>
      <c r="N96" s="22" t="s">
        <v>141</v>
      </c>
      <c r="O96" s="27"/>
      <c r="P96" s="27"/>
      <c r="Q96" s="27"/>
      <c r="R96" s="30">
        <v>2</v>
      </c>
      <c r="S96" s="29"/>
      <c r="T96" s="29"/>
      <c r="U96" s="29"/>
      <c r="V96" s="28">
        <f>R96*BK8</f>
        <v>38.111395221342931</v>
      </c>
      <c r="W96" s="29"/>
      <c r="X96" s="29"/>
      <c r="Y96" s="29"/>
      <c r="Z96" s="28">
        <f t="shared" si="15"/>
        <v>13.953703333968466</v>
      </c>
      <c r="AA96" s="27"/>
      <c r="AB96" s="27"/>
      <c r="AC96" s="27"/>
      <c r="AD96" s="30">
        <f t="shared" si="16"/>
        <v>2</v>
      </c>
      <c r="AE96" s="22"/>
    </row>
    <row r="97" spans="1:31" ht="16">
      <c r="A97" s="22" t="s">
        <v>159</v>
      </c>
      <c r="B97" s="22">
        <v>2022</v>
      </c>
      <c r="C97" s="22" t="s">
        <v>225</v>
      </c>
      <c r="D97" s="25" t="s">
        <v>48</v>
      </c>
      <c r="E97" s="22" t="s">
        <v>141</v>
      </c>
      <c r="F97" s="22">
        <v>20</v>
      </c>
      <c r="G97" s="22">
        <v>70</v>
      </c>
      <c r="H97" s="22"/>
      <c r="I97" s="22" t="s">
        <v>160</v>
      </c>
      <c r="J97" s="22" t="s">
        <v>143</v>
      </c>
      <c r="K97" s="22" t="s">
        <v>144</v>
      </c>
      <c r="L97" s="22" t="s">
        <v>141</v>
      </c>
      <c r="M97" s="22">
        <v>16</v>
      </c>
      <c r="N97" s="22" t="s">
        <v>141</v>
      </c>
      <c r="O97" s="27"/>
      <c r="P97" s="27"/>
      <c r="Q97" s="27"/>
      <c r="R97" s="30">
        <v>80</v>
      </c>
      <c r="S97" s="29"/>
      <c r="T97" s="29"/>
      <c r="U97" s="29"/>
      <c r="V97" s="28">
        <f>R97*BL8</f>
        <v>1653.0131731610165</v>
      </c>
      <c r="W97" s="29"/>
      <c r="X97" s="29"/>
      <c r="Y97" s="29"/>
      <c r="Z97" s="28">
        <f t="shared" si="15"/>
        <v>558.14813335873862</v>
      </c>
      <c r="AA97" s="27"/>
      <c r="AB97" s="27"/>
      <c r="AC97" s="27"/>
      <c r="AD97" s="30">
        <f t="shared" si="16"/>
        <v>80</v>
      </c>
      <c r="AE97" s="22"/>
    </row>
    <row r="98" spans="1:31" ht="16">
      <c r="A98" s="22" t="s">
        <v>161</v>
      </c>
      <c r="B98" s="22">
        <v>2018</v>
      </c>
      <c r="C98" s="22" t="s">
        <v>162</v>
      </c>
      <c r="D98" s="25" t="s">
        <v>48</v>
      </c>
      <c r="E98" s="22" t="s">
        <v>141</v>
      </c>
      <c r="F98" s="22">
        <v>100</v>
      </c>
      <c r="G98" s="22">
        <v>100</v>
      </c>
      <c r="H98" s="22" t="s">
        <v>163</v>
      </c>
      <c r="I98" s="22" t="s">
        <v>158</v>
      </c>
      <c r="J98" s="22" t="s">
        <v>143</v>
      </c>
      <c r="K98" s="22" t="s">
        <v>144</v>
      </c>
      <c r="L98" s="22" t="s">
        <v>141</v>
      </c>
      <c r="M98" s="22">
        <v>2</v>
      </c>
      <c r="N98" s="22" t="s">
        <v>145</v>
      </c>
      <c r="O98" s="27"/>
      <c r="P98" s="27"/>
      <c r="Q98" s="27"/>
      <c r="R98" s="30">
        <v>6</v>
      </c>
      <c r="S98" s="29"/>
      <c r="T98" s="29"/>
      <c r="U98" s="29"/>
      <c r="V98" s="28">
        <f>R98*$BL$8</f>
        <v>123.97598798707625</v>
      </c>
      <c r="W98" s="29"/>
      <c r="X98" s="29"/>
      <c r="Y98" s="29"/>
      <c r="Z98" s="28">
        <f t="shared" ref="Z98:Z161" si="17">R98*$BL$8</f>
        <v>123.97598798707625</v>
      </c>
      <c r="AA98" s="27"/>
      <c r="AB98" s="27"/>
      <c r="AC98" s="27"/>
      <c r="AD98" s="30">
        <f t="shared" ref="AD98:AD161" si="18">R98*$BL$10</f>
        <v>17.769617859836956</v>
      </c>
      <c r="AE98" s="22"/>
    </row>
    <row r="99" spans="1:31" ht="16">
      <c r="A99" s="22" t="s">
        <v>161</v>
      </c>
      <c r="B99" s="22">
        <v>2018</v>
      </c>
      <c r="C99" s="22" t="s">
        <v>162</v>
      </c>
      <c r="D99" s="25" t="s">
        <v>48</v>
      </c>
      <c r="E99" s="22" t="s">
        <v>141</v>
      </c>
      <c r="F99" s="22">
        <v>100</v>
      </c>
      <c r="G99" s="22">
        <v>100</v>
      </c>
      <c r="H99" s="22" t="s">
        <v>163</v>
      </c>
      <c r="I99" s="22" t="s">
        <v>158</v>
      </c>
      <c r="J99" s="22" t="s">
        <v>143</v>
      </c>
      <c r="K99" s="22" t="s">
        <v>144</v>
      </c>
      <c r="L99" s="22" t="s">
        <v>141</v>
      </c>
      <c r="M99" s="22">
        <v>2</v>
      </c>
      <c r="N99" s="22" t="s">
        <v>145</v>
      </c>
      <c r="O99" s="27"/>
      <c r="P99" s="27"/>
      <c r="Q99" s="27"/>
      <c r="R99" s="30">
        <v>8</v>
      </c>
      <c r="S99" s="29"/>
      <c r="T99" s="29"/>
      <c r="U99" s="29"/>
      <c r="V99" s="28">
        <f t="shared" ref="V99:V162" si="19">R99*$BL$8</f>
        <v>165.30131731610166</v>
      </c>
      <c r="W99" s="29"/>
      <c r="X99" s="29"/>
      <c r="Y99" s="29"/>
      <c r="Z99" s="28">
        <f t="shared" si="17"/>
        <v>165.30131731610166</v>
      </c>
      <c r="AA99" s="27"/>
      <c r="AB99" s="27"/>
      <c r="AC99" s="27"/>
      <c r="AD99" s="30">
        <f t="shared" si="18"/>
        <v>23.69282381311594</v>
      </c>
      <c r="AE99" s="22"/>
    </row>
    <row r="100" spans="1:31" ht="16">
      <c r="A100" s="22" t="s">
        <v>161</v>
      </c>
      <c r="B100" s="22">
        <v>2018</v>
      </c>
      <c r="C100" s="22" t="s">
        <v>162</v>
      </c>
      <c r="D100" s="25" t="s">
        <v>48</v>
      </c>
      <c r="E100" s="22" t="s">
        <v>141</v>
      </c>
      <c r="F100" s="22">
        <v>100</v>
      </c>
      <c r="G100" s="22">
        <v>100</v>
      </c>
      <c r="H100" s="22" t="s">
        <v>163</v>
      </c>
      <c r="I100" s="22" t="s">
        <v>158</v>
      </c>
      <c r="J100" s="22" t="s">
        <v>143</v>
      </c>
      <c r="K100" s="22" t="s">
        <v>144</v>
      </c>
      <c r="L100" s="22" t="s">
        <v>141</v>
      </c>
      <c r="M100" s="22">
        <v>2</v>
      </c>
      <c r="N100" s="22" t="s">
        <v>145</v>
      </c>
      <c r="O100" s="27"/>
      <c r="P100" s="27"/>
      <c r="Q100" s="27"/>
      <c r="R100" s="30">
        <v>8</v>
      </c>
      <c r="S100" s="29"/>
      <c r="T100" s="29"/>
      <c r="U100" s="29"/>
      <c r="V100" s="28">
        <f t="shared" si="19"/>
        <v>165.30131731610166</v>
      </c>
      <c r="W100" s="29"/>
      <c r="X100" s="29"/>
      <c r="Y100" s="29"/>
      <c r="Z100" s="28">
        <f t="shared" si="17"/>
        <v>165.30131731610166</v>
      </c>
      <c r="AA100" s="27"/>
      <c r="AB100" s="27"/>
      <c r="AC100" s="27"/>
      <c r="AD100" s="30">
        <f t="shared" si="18"/>
        <v>23.69282381311594</v>
      </c>
      <c r="AE100" s="22"/>
    </row>
    <row r="101" spans="1:31" ht="16">
      <c r="A101" s="22" t="s">
        <v>161</v>
      </c>
      <c r="B101" s="22">
        <v>2018</v>
      </c>
      <c r="C101" s="22" t="s">
        <v>162</v>
      </c>
      <c r="D101" s="25" t="s">
        <v>48</v>
      </c>
      <c r="E101" s="22" t="s">
        <v>141</v>
      </c>
      <c r="F101" s="22">
        <v>100</v>
      </c>
      <c r="G101" s="22">
        <v>100</v>
      </c>
      <c r="H101" s="22" t="s">
        <v>163</v>
      </c>
      <c r="I101" s="22" t="s">
        <v>158</v>
      </c>
      <c r="J101" s="22" t="s">
        <v>143</v>
      </c>
      <c r="K101" s="22" t="s">
        <v>144</v>
      </c>
      <c r="L101" s="22" t="s">
        <v>141</v>
      </c>
      <c r="M101" s="22">
        <v>2</v>
      </c>
      <c r="N101" s="22" t="s">
        <v>145</v>
      </c>
      <c r="O101" s="27"/>
      <c r="P101" s="27"/>
      <c r="Q101" s="27"/>
      <c r="R101" s="30">
        <v>4</v>
      </c>
      <c r="S101" s="29"/>
      <c r="T101" s="29"/>
      <c r="U101" s="29"/>
      <c r="V101" s="28">
        <f t="shared" si="19"/>
        <v>82.65065865805083</v>
      </c>
      <c r="W101" s="29"/>
      <c r="X101" s="29"/>
      <c r="Y101" s="29"/>
      <c r="Z101" s="28">
        <f t="shared" si="17"/>
        <v>82.65065865805083</v>
      </c>
      <c r="AA101" s="27"/>
      <c r="AB101" s="27"/>
      <c r="AC101" s="27"/>
      <c r="AD101" s="30">
        <f t="shared" si="18"/>
        <v>11.84641190655797</v>
      </c>
      <c r="AE101" s="22"/>
    </row>
    <row r="102" spans="1:31" ht="16">
      <c r="A102" s="22" t="s">
        <v>161</v>
      </c>
      <c r="B102" s="22">
        <v>2018</v>
      </c>
      <c r="C102" s="22" t="s">
        <v>162</v>
      </c>
      <c r="D102" s="25" t="s">
        <v>48</v>
      </c>
      <c r="E102" s="22" t="s">
        <v>141</v>
      </c>
      <c r="F102" s="22">
        <v>100</v>
      </c>
      <c r="G102" s="22">
        <v>100</v>
      </c>
      <c r="H102" s="22" t="s">
        <v>163</v>
      </c>
      <c r="I102" s="22" t="s">
        <v>158</v>
      </c>
      <c r="J102" s="22" t="s">
        <v>143</v>
      </c>
      <c r="K102" s="22" t="s">
        <v>144</v>
      </c>
      <c r="L102" s="22" t="s">
        <v>141</v>
      </c>
      <c r="M102" s="22">
        <v>2</v>
      </c>
      <c r="N102" s="22" t="s">
        <v>145</v>
      </c>
      <c r="O102" s="27"/>
      <c r="P102" s="27"/>
      <c r="Q102" s="27"/>
      <c r="R102" s="30">
        <v>11</v>
      </c>
      <c r="S102" s="29"/>
      <c r="T102" s="29"/>
      <c r="U102" s="29"/>
      <c r="V102" s="28">
        <f t="shared" si="19"/>
        <v>227.28931130963977</v>
      </c>
      <c r="W102" s="29"/>
      <c r="X102" s="29"/>
      <c r="Y102" s="29"/>
      <c r="Z102" s="28">
        <f t="shared" si="17"/>
        <v>227.28931130963977</v>
      </c>
      <c r="AA102" s="27"/>
      <c r="AB102" s="27"/>
      <c r="AC102" s="27"/>
      <c r="AD102" s="30">
        <f t="shared" si="18"/>
        <v>32.577632743034414</v>
      </c>
      <c r="AE102" s="22"/>
    </row>
    <row r="103" spans="1:31" ht="16">
      <c r="A103" s="22" t="s">
        <v>161</v>
      </c>
      <c r="B103" s="22">
        <v>2018</v>
      </c>
      <c r="C103" s="22" t="s">
        <v>162</v>
      </c>
      <c r="D103" s="25" t="s">
        <v>48</v>
      </c>
      <c r="E103" s="22" t="s">
        <v>141</v>
      </c>
      <c r="F103" s="22">
        <v>100</v>
      </c>
      <c r="G103" s="22">
        <v>100</v>
      </c>
      <c r="H103" s="22" t="s">
        <v>163</v>
      </c>
      <c r="I103" s="22" t="s">
        <v>158</v>
      </c>
      <c r="J103" s="22" t="s">
        <v>143</v>
      </c>
      <c r="K103" s="22" t="s">
        <v>144</v>
      </c>
      <c r="L103" s="22" t="s">
        <v>141</v>
      </c>
      <c r="M103" s="22">
        <v>2</v>
      </c>
      <c r="N103" s="22" t="s">
        <v>145</v>
      </c>
      <c r="O103" s="27"/>
      <c r="P103" s="27"/>
      <c r="Q103" s="27"/>
      <c r="R103" s="30">
        <v>9</v>
      </c>
      <c r="S103" s="29"/>
      <c r="T103" s="29"/>
      <c r="U103" s="29"/>
      <c r="V103" s="28">
        <f t="shared" si="19"/>
        <v>185.96398198061436</v>
      </c>
      <c r="W103" s="29"/>
      <c r="X103" s="29"/>
      <c r="Y103" s="29"/>
      <c r="Z103" s="28">
        <f t="shared" si="17"/>
        <v>185.96398198061436</v>
      </c>
      <c r="AA103" s="27"/>
      <c r="AB103" s="27"/>
      <c r="AC103" s="27"/>
      <c r="AD103" s="30">
        <f t="shared" si="18"/>
        <v>26.654426789755433</v>
      </c>
      <c r="AE103" s="22"/>
    </row>
    <row r="104" spans="1:31" ht="16">
      <c r="A104" s="22" t="s">
        <v>161</v>
      </c>
      <c r="B104" s="22">
        <v>2018</v>
      </c>
      <c r="C104" s="22" t="s">
        <v>162</v>
      </c>
      <c r="D104" s="25" t="s">
        <v>48</v>
      </c>
      <c r="E104" s="22" t="s">
        <v>141</v>
      </c>
      <c r="F104" s="22">
        <v>100</v>
      </c>
      <c r="G104" s="22">
        <v>100</v>
      </c>
      <c r="H104" s="22" t="s">
        <v>163</v>
      </c>
      <c r="I104" s="22" t="s">
        <v>158</v>
      </c>
      <c r="J104" s="22" t="s">
        <v>143</v>
      </c>
      <c r="K104" s="22" t="s">
        <v>144</v>
      </c>
      <c r="L104" s="22" t="s">
        <v>141</v>
      </c>
      <c r="M104" s="22">
        <v>2</v>
      </c>
      <c r="N104" s="22" t="s">
        <v>145</v>
      </c>
      <c r="O104" s="27"/>
      <c r="P104" s="27"/>
      <c r="Q104" s="27"/>
      <c r="R104" s="30">
        <v>4</v>
      </c>
      <c r="S104" s="29"/>
      <c r="T104" s="29"/>
      <c r="U104" s="29"/>
      <c r="V104" s="28">
        <f t="shared" si="19"/>
        <v>82.65065865805083</v>
      </c>
      <c r="W104" s="29"/>
      <c r="X104" s="29"/>
      <c r="Y104" s="29"/>
      <c r="Z104" s="28">
        <f t="shared" si="17"/>
        <v>82.65065865805083</v>
      </c>
      <c r="AA104" s="27"/>
      <c r="AB104" s="27"/>
      <c r="AC104" s="27"/>
      <c r="AD104" s="30">
        <f t="shared" si="18"/>
        <v>11.84641190655797</v>
      </c>
      <c r="AE104" s="22"/>
    </row>
    <row r="105" spans="1:31" ht="16">
      <c r="A105" s="22" t="s">
        <v>161</v>
      </c>
      <c r="B105" s="22">
        <v>2018</v>
      </c>
      <c r="C105" s="22" t="s">
        <v>162</v>
      </c>
      <c r="D105" s="25" t="s">
        <v>48</v>
      </c>
      <c r="E105" s="22" t="s">
        <v>141</v>
      </c>
      <c r="F105" s="22">
        <v>100</v>
      </c>
      <c r="G105" s="22">
        <v>100</v>
      </c>
      <c r="H105" s="22" t="s">
        <v>163</v>
      </c>
      <c r="I105" s="22" t="s">
        <v>158</v>
      </c>
      <c r="J105" s="22" t="s">
        <v>143</v>
      </c>
      <c r="K105" s="22" t="s">
        <v>144</v>
      </c>
      <c r="L105" s="22" t="s">
        <v>141</v>
      </c>
      <c r="M105" s="22">
        <v>2</v>
      </c>
      <c r="N105" s="22" t="s">
        <v>145</v>
      </c>
      <c r="O105" s="27"/>
      <c r="P105" s="27"/>
      <c r="Q105" s="27"/>
      <c r="R105" s="30">
        <v>9</v>
      </c>
      <c r="S105" s="29"/>
      <c r="T105" s="29"/>
      <c r="U105" s="29"/>
      <c r="V105" s="28">
        <f t="shared" si="19"/>
        <v>185.96398198061436</v>
      </c>
      <c r="W105" s="29"/>
      <c r="X105" s="29"/>
      <c r="Y105" s="29"/>
      <c r="Z105" s="28">
        <f t="shared" si="17"/>
        <v>185.96398198061436</v>
      </c>
      <c r="AA105" s="27"/>
      <c r="AB105" s="27"/>
      <c r="AC105" s="27"/>
      <c r="AD105" s="30">
        <f t="shared" si="18"/>
        <v>26.654426789755433</v>
      </c>
      <c r="AE105" s="22"/>
    </row>
    <row r="106" spans="1:31" ht="16">
      <c r="A106" s="22" t="s">
        <v>161</v>
      </c>
      <c r="B106" s="22">
        <v>2018</v>
      </c>
      <c r="C106" s="22" t="s">
        <v>162</v>
      </c>
      <c r="D106" s="25" t="s">
        <v>48</v>
      </c>
      <c r="E106" s="22" t="s">
        <v>141</v>
      </c>
      <c r="F106" s="22">
        <v>100</v>
      </c>
      <c r="G106" s="22">
        <v>100</v>
      </c>
      <c r="H106" s="22" t="s">
        <v>163</v>
      </c>
      <c r="I106" s="22" t="s">
        <v>158</v>
      </c>
      <c r="J106" s="22" t="s">
        <v>143</v>
      </c>
      <c r="K106" s="22" t="s">
        <v>144</v>
      </c>
      <c r="L106" s="22" t="s">
        <v>141</v>
      </c>
      <c r="M106" s="22">
        <v>2</v>
      </c>
      <c r="N106" s="22" t="s">
        <v>145</v>
      </c>
      <c r="O106" s="27"/>
      <c r="P106" s="27"/>
      <c r="Q106" s="27"/>
      <c r="R106" s="30">
        <v>3</v>
      </c>
      <c r="S106" s="29"/>
      <c r="T106" s="29"/>
      <c r="U106" s="29"/>
      <c r="V106" s="28">
        <f t="shared" si="19"/>
        <v>61.987993993538126</v>
      </c>
      <c r="W106" s="29"/>
      <c r="X106" s="29"/>
      <c r="Y106" s="29"/>
      <c r="Z106" s="28">
        <f t="shared" si="17"/>
        <v>61.987993993538126</v>
      </c>
      <c r="AA106" s="27"/>
      <c r="AB106" s="27"/>
      <c r="AC106" s="27"/>
      <c r="AD106" s="30">
        <f t="shared" si="18"/>
        <v>8.8848089299184778</v>
      </c>
      <c r="AE106" s="22"/>
    </row>
    <row r="107" spans="1:31" ht="16">
      <c r="A107" s="22" t="s">
        <v>161</v>
      </c>
      <c r="B107" s="22">
        <v>2018</v>
      </c>
      <c r="C107" s="22" t="s">
        <v>162</v>
      </c>
      <c r="D107" s="25" t="s">
        <v>48</v>
      </c>
      <c r="E107" s="22" t="s">
        <v>141</v>
      </c>
      <c r="F107" s="22">
        <v>100</v>
      </c>
      <c r="G107" s="22">
        <v>100</v>
      </c>
      <c r="H107" s="22" t="s">
        <v>163</v>
      </c>
      <c r="I107" s="22" t="s">
        <v>158</v>
      </c>
      <c r="J107" s="22" t="s">
        <v>143</v>
      </c>
      <c r="K107" s="22" t="s">
        <v>144</v>
      </c>
      <c r="L107" s="22" t="s">
        <v>141</v>
      </c>
      <c r="M107" s="22">
        <v>2</v>
      </c>
      <c r="N107" s="22" t="s">
        <v>145</v>
      </c>
      <c r="O107" s="27"/>
      <c r="P107" s="27"/>
      <c r="Q107" s="27"/>
      <c r="R107" s="30">
        <v>6</v>
      </c>
      <c r="S107" s="29"/>
      <c r="T107" s="29"/>
      <c r="U107" s="29"/>
      <c r="V107" s="28">
        <f t="shared" si="19"/>
        <v>123.97598798707625</v>
      </c>
      <c r="W107" s="29"/>
      <c r="X107" s="29"/>
      <c r="Y107" s="29"/>
      <c r="Z107" s="28">
        <f t="shared" si="17"/>
        <v>123.97598798707625</v>
      </c>
      <c r="AA107" s="27"/>
      <c r="AB107" s="27"/>
      <c r="AC107" s="27"/>
      <c r="AD107" s="30">
        <f t="shared" si="18"/>
        <v>17.769617859836956</v>
      </c>
      <c r="AE107" s="22"/>
    </row>
    <row r="108" spans="1:31" ht="16">
      <c r="A108" s="22" t="s">
        <v>161</v>
      </c>
      <c r="B108" s="22">
        <v>2018</v>
      </c>
      <c r="C108" s="22" t="s">
        <v>162</v>
      </c>
      <c r="D108" s="25" t="s">
        <v>48</v>
      </c>
      <c r="E108" s="22" t="s">
        <v>141</v>
      </c>
      <c r="F108" s="22">
        <v>100</v>
      </c>
      <c r="G108" s="22">
        <v>100</v>
      </c>
      <c r="H108" s="22" t="s">
        <v>163</v>
      </c>
      <c r="I108" s="22" t="s">
        <v>158</v>
      </c>
      <c r="J108" s="22" t="s">
        <v>143</v>
      </c>
      <c r="K108" s="22" t="s">
        <v>144</v>
      </c>
      <c r="L108" s="22" t="s">
        <v>141</v>
      </c>
      <c r="M108" s="22">
        <v>2</v>
      </c>
      <c r="N108" s="22" t="s">
        <v>145</v>
      </c>
      <c r="O108" s="27"/>
      <c r="P108" s="27"/>
      <c r="Q108" s="27"/>
      <c r="R108" s="30">
        <v>3</v>
      </c>
      <c r="S108" s="29"/>
      <c r="T108" s="29"/>
      <c r="U108" s="29"/>
      <c r="V108" s="28">
        <f t="shared" si="19"/>
        <v>61.987993993538126</v>
      </c>
      <c r="W108" s="29"/>
      <c r="X108" s="29"/>
      <c r="Y108" s="29"/>
      <c r="Z108" s="28">
        <f t="shared" si="17"/>
        <v>61.987993993538126</v>
      </c>
      <c r="AA108" s="27"/>
      <c r="AB108" s="27"/>
      <c r="AC108" s="27"/>
      <c r="AD108" s="30">
        <f t="shared" si="18"/>
        <v>8.8848089299184778</v>
      </c>
      <c r="AE108" s="22"/>
    </row>
    <row r="109" spans="1:31" ht="16">
      <c r="A109" s="22" t="s">
        <v>161</v>
      </c>
      <c r="B109" s="22">
        <v>2018</v>
      </c>
      <c r="C109" s="22" t="s">
        <v>162</v>
      </c>
      <c r="D109" s="25" t="s">
        <v>48</v>
      </c>
      <c r="E109" s="22" t="s">
        <v>141</v>
      </c>
      <c r="F109" s="22">
        <v>100</v>
      </c>
      <c r="G109" s="22">
        <v>100</v>
      </c>
      <c r="H109" s="22" t="s">
        <v>163</v>
      </c>
      <c r="I109" s="22" t="s">
        <v>158</v>
      </c>
      <c r="J109" s="22" t="s">
        <v>143</v>
      </c>
      <c r="K109" s="22" t="s">
        <v>144</v>
      </c>
      <c r="L109" s="22" t="s">
        <v>141</v>
      </c>
      <c r="M109" s="22">
        <v>2</v>
      </c>
      <c r="N109" s="22" t="s">
        <v>145</v>
      </c>
      <c r="O109" s="27"/>
      <c r="P109" s="27"/>
      <c r="Q109" s="27"/>
      <c r="R109" s="30">
        <v>9</v>
      </c>
      <c r="S109" s="29"/>
      <c r="T109" s="29"/>
      <c r="U109" s="29"/>
      <c r="V109" s="28">
        <f t="shared" si="19"/>
        <v>185.96398198061436</v>
      </c>
      <c r="W109" s="29"/>
      <c r="X109" s="29"/>
      <c r="Y109" s="29"/>
      <c r="Z109" s="28">
        <f t="shared" si="17"/>
        <v>185.96398198061436</v>
      </c>
      <c r="AA109" s="27"/>
      <c r="AB109" s="27"/>
      <c r="AC109" s="27"/>
      <c r="AD109" s="30">
        <f t="shared" si="18"/>
        <v>26.654426789755433</v>
      </c>
      <c r="AE109" s="22"/>
    </row>
    <row r="110" spans="1:31" ht="16">
      <c r="A110" s="22" t="s">
        <v>161</v>
      </c>
      <c r="B110" s="22">
        <v>2018</v>
      </c>
      <c r="C110" s="22" t="s">
        <v>162</v>
      </c>
      <c r="D110" s="25" t="s">
        <v>48</v>
      </c>
      <c r="E110" s="22" t="s">
        <v>141</v>
      </c>
      <c r="F110" s="22">
        <v>100</v>
      </c>
      <c r="G110" s="22">
        <v>100</v>
      </c>
      <c r="H110" s="22" t="s">
        <v>163</v>
      </c>
      <c r="I110" s="22" t="s">
        <v>158</v>
      </c>
      <c r="J110" s="22" t="s">
        <v>143</v>
      </c>
      <c r="K110" s="22" t="s">
        <v>144</v>
      </c>
      <c r="L110" s="22" t="s">
        <v>141</v>
      </c>
      <c r="M110" s="22">
        <v>2</v>
      </c>
      <c r="N110" s="22" t="s">
        <v>145</v>
      </c>
      <c r="O110" s="27"/>
      <c r="P110" s="27"/>
      <c r="Q110" s="27"/>
      <c r="R110" s="30">
        <v>1</v>
      </c>
      <c r="S110" s="29"/>
      <c r="T110" s="29"/>
      <c r="U110" s="29"/>
      <c r="V110" s="28">
        <f t="shared" si="19"/>
        <v>20.662664664512707</v>
      </c>
      <c r="W110" s="29"/>
      <c r="X110" s="29"/>
      <c r="Y110" s="29"/>
      <c r="Z110" s="28">
        <f t="shared" si="17"/>
        <v>20.662664664512707</v>
      </c>
      <c r="AA110" s="27"/>
      <c r="AB110" s="27"/>
      <c r="AC110" s="27"/>
      <c r="AD110" s="30">
        <f t="shared" si="18"/>
        <v>2.9616029766394925</v>
      </c>
      <c r="AE110" s="22"/>
    </row>
    <row r="111" spans="1:31" ht="16">
      <c r="A111" s="22" t="s">
        <v>161</v>
      </c>
      <c r="B111" s="22">
        <v>2018</v>
      </c>
      <c r="C111" s="22" t="s">
        <v>162</v>
      </c>
      <c r="D111" s="25" t="s">
        <v>48</v>
      </c>
      <c r="E111" s="22" t="s">
        <v>141</v>
      </c>
      <c r="F111" s="22">
        <v>100</v>
      </c>
      <c r="G111" s="22">
        <v>100</v>
      </c>
      <c r="H111" s="22" t="s">
        <v>163</v>
      </c>
      <c r="I111" s="22" t="s">
        <v>158</v>
      </c>
      <c r="J111" s="22" t="s">
        <v>143</v>
      </c>
      <c r="K111" s="22" t="s">
        <v>144</v>
      </c>
      <c r="L111" s="22" t="s">
        <v>141</v>
      </c>
      <c r="M111" s="22">
        <v>2</v>
      </c>
      <c r="N111" s="22" t="s">
        <v>145</v>
      </c>
      <c r="O111" s="27"/>
      <c r="P111" s="27"/>
      <c r="Q111" s="27"/>
      <c r="R111" s="30">
        <v>9</v>
      </c>
      <c r="S111" s="29"/>
      <c r="T111" s="29"/>
      <c r="U111" s="29"/>
      <c r="V111" s="28">
        <f t="shared" si="19"/>
        <v>185.96398198061436</v>
      </c>
      <c r="W111" s="29"/>
      <c r="X111" s="29"/>
      <c r="Y111" s="29"/>
      <c r="Z111" s="28">
        <f t="shared" si="17"/>
        <v>185.96398198061436</v>
      </c>
      <c r="AA111" s="27"/>
      <c r="AB111" s="27"/>
      <c r="AC111" s="27"/>
      <c r="AD111" s="30">
        <f t="shared" si="18"/>
        <v>26.654426789755433</v>
      </c>
      <c r="AE111" s="22"/>
    </row>
    <row r="112" spans="1:31" ht="16">
      <c r="A112" s="22" t="s">
        <v>161</v>
      </c>
      <c r="B112" s="22">
        <v>2018</v>
      </c>
      <c r="C112" s="22" t="s">
        <v>162</v>
      </c>
      <c r="D112" s="25" t="s">
        <v>48</v>
      </c>
      <c r="E112" s="22" t="s">
        <v>141</v>
      </c>
      <c r="F112" s="22">
        <v>100</v>
      </c>
      <c r="G112" s="22">
        <v>100</v>
      </c>
      <c r="H112" s="22" t="s">
        <v>163</v>
      </c>
      <c r="I112" s="22" t="s">
        <v>158</v>
      </c>
      <c r="J112" s="22" t="s">
        <v>143</v>
      </c>
      <c r="K112" s="22" t="s">
        <v>144</v>
      </c>
      <c r="L112" s="22" t="s">
        <v>141</v>
      </c>
      <c r="M112" s="22">
        <v>2</v>
      </c>
      <c r="N112" s="22" t="s">
        <v>145</v>
      </c>
      <c r="O112" s="27"/>
      <c r="P112" s="27"/>
      <c r="Q112" s="27"/>
      <c r="R112" s="30">
        <v>8</v>
      </c>
      <c r="S112" s="29"/>
      <c r="T112" s="29"/>
      <c r="U112" s="29"/>
      <c r="V112" s="28">
        <f t="shared" si="19"/>
        <v>165.30131731610166</v>
      </c>
      <c r="W112" s="29"/>
      <c r="X112" s="29"/>
      <c r="Y112" s="29"/>
      <c r="Z112" s="28">
        <f t="shared" si="17"/>
        <v>165.30131731610166</v>
      </c>
      <c r="AA112" s="27"/>
      <c r="AB112" s="27"/>
      <c r="AC112" s="27"/>
      <c r="AD112" s="30">
        <f t="shared" si="18"/>
        <v>23.69282381311594</v>
      </c>
      <c r="AE112" s="22"/>
    </row>
    <row r="113" spans="1:31" ht="16">
      <c r="A113" s="22" t="s">
        <v>161</v>
      </c>
      <c r="B113" s="22">
        <v>2018</v>
      </c>
      <c r="C113" s="22" t="s">
        <v>162</v>
      </c>
      <c r="D113" s="25" t="s">
        <v>48</v>
      </c>
      <c r="E113" s="22" t="s">
        <v>141</v>
      </c>
      <c r="F113" s="22">
        <v>100</v>
      </c>
      <c r="G113" s="22">
        <v>100</v>
      </c>
      <c r="H113" s="22" t="s">
        <v>163</v>
      </c>
      <c r="I113" s="22" t="s">
        <v>158</v>
      </c>
      <c r="J113" s="22" t="s">
        <v>143</v>
      </c>
      <c r="K113" s="22" t="s">
        <v>144</v>
      </c>
      <c r="L113" s="22" t="s">
        <v>141</v>
      </c>
      <c r="M113" s="22">
        <v>2</v>
      </c>
      <c r="N113" s="22" t="s">
        <v>145</v>
      </c>
      <c r="O113" s="27"/>
      <c r="P113" s="27"/>
      <c r="Q113" s="27"/>
      <c r="R113" s="30">
        <v>8</v>
      </c>
      <c r="S113" s="29"/>
      <c r="T113" s="29"/>
      <c r="U113" s="29"/>
      <c r="V113" s="28">
        <f t="shared" si="19"/>
        <v>165.30131731610166</v>
      </c>
      <c r="W113" s="29"/>
      <c r="X113" s="29"/>
      <c r="Y113" s="29"/>
      <c r="Z113" s="30">
        <f t="shared" si="17"/>
        <v>165.30131731610166</v>
      </c>
      <c r="AA113" s="27"/>
      <c r="AB113" s="27"/>
      <c r="AC113" s="27"/>
      <c r="AD113" s="30">
        <f t="shared" si="18"/>
        <v>23.69282381311594</v>
      </c>
      <c r="AE113" s="22"/>
    </row>
    <row r="114" spans="1:31" ht="16">
      <c r="A114" s="22" t="s">
        <v>161</v>
      </c>
      <c r="B114" s="22">
        <v>2018</v>
      </c>
      <c r="C114" s="22" t="s">
        <v>162</v>
      </c>
      <c r="D114" s="25" t="s">
        <v>48</v>
      </c>
      <c r="E114" s="22" t="s">
        <v>141</v>
      </c>
      <c r="F114" s="22">
        <v>100</v>
      </c>
      <c r="G114" s="22">
        <v>100</v>
      </c>
      <c r="H114" s="22" t="s">
        <v>163</v>
      </c>
      <c r="I114" s="22" t="s">
        <v>158</v>
      </c>
      <c r="J114" s="22" t="s">
        <v>143</v>
      </c>
      <c r="K114" s="22" t="s">
        <v>144</v>
      </c>
      <c r="L114" s="22" t="s">
        <v>141</v>
      </c>
      <c r="M114" s="22">
        <v>2</v>
      </c>
      <c r="N114" s="22" t="s">
        <v>145</v>
      </c>
      <c r="O114" s="27"/>
      <c r="P114" s="27"/>
      <c r="Q114" s="27"/>
      <c r="R114" s="30">
        <v>3</v>
      </c>
      <c r="S114" s="29"/>
      <c r="T114" s="29"/>
      <c r="U114" s="29"/>
      <c r="V114" s="28">
        <f t="shared" si="19"/>
        <v>61.987993993538126</v>
      </c>
      <c r="W114" s="29"/>
      <c r="X114" s="29"/>
      <c r="Y114" s="29"/>
      <c r="Z114" s="30">
        <f t="shared" si="17"/>
        <v>61.987993993538126</v>
      </c>
      <c r="AA114" s="27"/>
      <c r="AB114" s="27"/>
      <c r="AC114" s="27"/>
      <c r="AD114" s="30">
        <f t="shared" si="18"/>
        <v>8.8848089299184778</v>
      </c>
      <c r="AE114" s="22"/>
    </row>
    <row r="115" spans="1:31" ht="16">
      <c r="A115" s="22" t="s">
        <v>161</v>
      </c>
      <c r="B115" s="22">
        <v>2018</v>
      </c>
      <c r="C115" s="22" t="s">
        <v>162</v>
      </c>
      <c r="D115" s="25" t="s">
        <v>48</v>
      </c>
      <c r="E115" s="22" t="s">
        <v>141</v>
      </c>
      <c r="F115" s="22">
        <v>100</v>
      </c>
      <c r="G115" s="22">
        <v>100</v>
      </c>
      <c r="H115" s="22" t="s">
        <v>163</v>
      </c>
      <c r="I115" s="22" t="s">
        <v>158</v>
      </c>
      <c r="J115" s="22" t="s">
        <v>143</v>
      </c>
      <c r="K115" s="22" t="s">
        <v>144</v>
      </c>
      <c r="L115" s="22" t="s">
        <v>141</v>
      </c>
      <c r="M115" s="22">
        <v>2</v>
      </c>
      <c r="N115" s="22" t="s">
        <v>145</v>
      </c>
      <c r="O115" s="27"/>
      <c r="P115" s="27"/>
      <c r="Q115" s="27"/>
      <c r="R115" s="30">
        <v>19</v>
      </c>
      <c r="S115" s="29"/>
      <c r="T115" s="29"/>
      <c r="U115" s="29"/>
      <c r="V115" s="28">
        <f t="shared" si="19"/>
        <v>392.59062862574143</v>
      </c>
      <c r="W115" s="29"/>
      <c r="X115" s="29"/>
      <c r="Y115" s="29"/>
      <c r="Z115" s="30">
        <f t="shared" si="17"/>
        <v>392.59062862574143</v>
      </c>
      <c r="AA115" s="27"/>
      <c r="AB115" s="27"/>
      <c r="AC115" s="27"/>
      <c r="AD115" s="30">
        <f t="shared" si="18"/>
        <v>56.270456556150357</v>
      </c>
      <c r="AE115" s="22"/>
    </row>
    <row r="116" spans="1:31" ht="16">
      <c r="A116" s="22" t="s">
        <v>161</v>
      </c>
      <c r="B116" s="22">
        <v>2018</v>
      </c>
      <c r="C116" s="22" t="s">
        <v>162</v>
      </c>
      <c r="D116" s="25" t="s">
        <v>48</v>
      </c>
      <c r="E116" s="22" t="s">
        <v>141</v>
      </c>
      <c r="F116" s="22">
        <v>100</v>
      </c>
      <c r="G116" s="22">
        <v>100</v>
      </c>
      <c r="H116" s="22" t="s">
        <v>163</v>
      </c>
      <c r="I116" s="22" t="s">
        <v>158</v>
      </c>
      <c r="J116" s="22" t="s">
        <v>143</v>
      </c>
      <c r="K116" s="22" t="s">
        <v>144</v>
      </c>
      <c r="L116" s="22" t="s">
        <v>141</v>
      </c>
      <c r="M116" s="22">
        <v>2</v>
      </c>
      <c r="N116" s="22" t="s">
        <v>145</v>
      </c>
      <c r="O116" s="27"/>
      <c r="P116" s="27"/>
      <c r="Q116" s="27"/>
      <c r="R116" s="30">
        <v>26</v>
      </c>
      <c r="S116" s="29"/>
      <c r="T116" s="29"/>
      <c r="U116" s="29"/>
      <c r="V116" s="28">
        <f t="shared" si="19"/>
        <v>537.22928127733041</v>
      </c>
      <c r="W116" s="29"/>
      <c r="X116" s="29"/>
      <c r="Y116" s="29"/>
      <c r="Z116" s="30">
        <f t="shared" si="17"/>
        <v>537.22928127733041</v>
      </c>
      <c r="AA116" s="27"/>
      <c r="AB116" s="27"/>
      <c r="AC116" s="27"/>
      <c r="AD116" s="30">
        <f t="shared" si="18"/>
        <v>77.001677392626803</v>
      </c>
      <c r="AE116" s="22"/>
    </row>
    <row r="117" spans="1:31" ht="16">
      <c r="A117" s="22" t="s">
        <v>161</v>
      </c>
      <c r="B117" s="22">
        <v>2018</v>
      </c>
      <c r="C117" s="22" t="s">
        <v>162</v>
      </c>
      <c r="D117" s="25" t="s">
        <v>48</v>
      </c>
      <c r="E117" s="22" t="s">
        <v>141</v>
      </c>
      <c r="F117" s="22">
        <v>100</v>
      </c>
      <c r="G117" s="22">
        <v>100</v>
      </c>
      <c r="H117" s="22" t="s">
        <v>163</v>
      </c>
      <c r="I117" s="22" t="s">
        <v>158</v>
      </c>
      <c r="J117" s="22" t="s">
        <v>143</v>
      </c>
      <c r="K117" s="22" t="s">
        <v>144</v>
      </c>
      <c r="L117" s="22" t="s">
        <v>141</v>
      </c>
      <c r="M117" s="22">
        <v>2</v>
      </c>
      <c r="N117" s="22" t="s">
        <v>145</v>
      </c>
      <c r="O117" s="27"/>
      <c r="P117" s="27"/>
      <c r="Q117" s="27"/>
      <c r="R117" s="30">
        <v>21</v>
      </c>
      <c r="S117" s="29"/>
      <c r="T117" s="29"/>
      <c r="U117" s="29"/>
      <c r="V117" s="28">
        <f t="shared" si="19"/>
        <v>433.91595795476684</v>
      </c>
      <c r="W117" s="29"/>
      <c r="X117" s="29"/>
      <c r="Y117" s="29"/>
      <c r="Z117" s="30">
        <f t="shared" si="17"/>
        <v>433.91595795476684</v>
      </c>
      <c r="AA117" s="27"/>
      <c r="AB117" s="27"/>
      <c r="AC117" s="27"/>
      <c r="AD117" s="30">
        <f t="shared" si="18"/>
        <v>62.193662509429345</v>
      </c>
      <c r="AE117" s="22"/>
    </row>
    <row r="118" spans="1:31" ht="16">
      <c r="A118" s="22" t="s">
        <v>161</v>
      </c>
      <c r="B118" s="22">
        <v>2018</v>
      </c>
      <c r="C118" s="22" t="s">
        <v>162</v>
      </c>
      <c r="D118" s="25" t="s">
        <v>48</v>
      </c>
      <c r="E118" s="22" t="s">
        <v>141</v>
      </c>
      <c r="F118" s="22">
        <v>100</v>
      </c>
      <c r="G118" s="22">
        <v>100</v>
      </c>
      <c r="H118" s="22" t="s">
        <v>163</v>
      </c>
      <c r="I118" s="22" t="s">
        <v>158</v>
      </c>
      <c r="J118" s="22" t="s">
        <v>143</v>
      </c>
      <c r="K118" s="22" t="s">
        <v>144</v>
      </c>
      <c r="L118" s="22" t="s">
        <v>141</v>
      </c>
      <c r="M118" s="22">
        <v>2</v>
      </c>
      <c r="N118" s="22" t="s">
        <v>145</v>
      </c>
      <c r="O118" s="27"/>
      <c r="P118" s="27"/>
      <c r="Q118" s="27"/>
      <c r="R118" s="30">
        <v>1</v>
      </c>
      <c r="S118" s="29"/>
      <c r="T118" s="29"/>
      <c r="U118" s="29"/>
      <c r="V118" s="28">
        <f t="shared" si="19"/>
        <v>20.662664664512707</v>
      </c>
      <c r="W118" s="29"/>
      <c r="X118" s="29"/>
      <c r="Y118" s="29"/>
      <c r="Z118" s="30">
        <f t="shared" si="17"/>
        <v>20.662664664512707</v>
      </c>
      <c r="AA118" s="27"/>
      <c r="AB118" s="27"/>
      <c r="AC118" s="27"/>
      <c r="AD118" s="30">
        <f t="shared" si="18"/>
        <v>2.9616029766394925</v>
      </c>
      <c r="AE118" s="22"/>
    </row>
    <row r="119" spans="1:31" ht="16">
      <c r="A119" s="22" t="s">
        <v>161</v>
      </c>
      <c r="B119" s="22">
        <v>2018</v>
      </c>
      <c r="C119" s="22" t="s">
        <v>162</v>
      </c>
      <c r="D119" s="25" t="s">
        <v>48</v>
      </c>
      <c r="E119" s="22" t="s">
        <v>141</v>
      </c>
      <c r="F119" s="22">
        <v>100</v>
      </c>
      <c r="G119" s="22">
        <v>100</v>
      </c>
      <c r="H119" s="22" t="s">
        <v>163</v>
      </c>
      <c r="I119" s="22" t="s">
        <v>158</v>
      </c>
      <c r="J119" s="22" t="s">
        <v>143</v>
      </c>
      <c r="K119" s="22" t="s">
        <v>144</v>
      </c>
      <c r="L119" s="22" t="s">
        <v>141</v>
      </c>
      <c r="M119" s="22">
        <v>2</v>
      </c>
      <c r="N119" s="22" t="s">
        <v>145</v>
      </c>
      <c r="O119" s="27"/>
      <c r="P119" s="27"/>
      <c r="Q119" s="27"/>
      <c r="R119" s="30">
        <v>3</v>
      </c>
      <c r="S119" s="29"/>
      <c r="T119" s="29"/>
      <c r="U119" s="29"/>
      <c r="V119" s="28">
        <f t="shared" si="19"/>
        <v>61.987993993538126</v>
      </c>
      <c r="W119" s="29"/>
      <c r="X119" s="29"/>
      <c r="Y119" s="29"/>
      <c r="Z119" s="30">
        <f t="shared" si="17"/>
        <v>61.987993993538126</v>
      </c>
      <c r="AA119" s="27"/>
      <c r="AB119" s="27"/>
      <c r="AC119" s="27"/>
      <c r="AD119" s="30">
        <f t="shared" si="18"/>
        <v>8.8848089299184778</v>
      </c>
      <c r="AE119" s="22"/>
    </row>
    <row r="120" spans="1:31" ht="16">
      <c r="A120" s="22" t="s">
        <v>161</v>
      </c>
      <c r="B120" s="22">
        <v>2018</v>
      </c>
      <c r="C120" s="22" t="s">
        <v>162</v>
      </c>
      <c r="D120" s="25" t="s">
        <v>48</v>
      </c>
      <c r="E120" s="22" t="s">
        <v>141</v>
      </c>
      <c r="F120" s="22">
        <v>100</v>
      </c>
      <c r="G120" s="22">
        <v>100</v>
      </c>
      <c r="H120" s="22" t="s">
        <v>163</v>
      </c>
      <c r="I120" s="22" t="s">
        <v>158</v>
      </c>
      <c r="J120" s="22" t="s">
        <v>143</v>
      </c>
      <c r="K120" s="22" t="s">
        <v>144</v>
      </c>
      <c r="L120" s="22" t="s">
        <v>141</v>
      </c>
      <c r="M120" s="22">
        <v>2</v>
      </c>
      <c r="N120" s="22" t="s">
        <v>145</v>
      </c>
      <c r="O120" s="27"/>
      <c r="P120" s="27"/>
      <c r="Q120" s="27"/>
      <c r="R120" s="30">
        <v>9</v>
      </c>
      <c r="S120" s="29"/>
      <c r="T120" s="29"/>
      <c r="U120" s="29"/>
      <c r="V120" s="28">
        <f t="shared" si="19"/>
        <v>185.96398198061436</v>
      </c>
      <c r="W120" s="29"/>
      <c r="X120" s="29"/>
      <c r="Y120" s="29"/>
      <c r="Z120" s="30">
        <f t="shared" si="17"/>
        <v>185.96398198061436</v>
      </c>
      <c r="AA120" s="27"/>
      <c r="AB120" s="27"/>
      <c r="AC120" s="27"/>
      <c r="AD120" s="30">
        <f t="shared" si="18"/>
        <v>26.654426789755433</v>
      </c>
      <c r="AE120" s="22"/>
    </row>
    <row r="121" spans="1:31" ht="16">
      <c r="A121" s="22" t="s">
        <v>161</v>
      </c>
      <c r="B121" s="22">
        <v>2018</v>
      </c>
      <c r="C121" s="22" t="s">
        <v>162</v>
      </c>
      <c r="D121" s="25" t="s">
        <v>48</v>
      </c>
      <c r="E121" s="22" t="s">
        <v>141</v>
      </c>
      <c r="F121" s="22">
        <v>100</v>
      </c>
      <c r="G121" s="22">
        <v>100</v>
      </c>
      <c r="H121" s="22" t="s">
        <v>163</v>
      </c>
      <c r="I121" s="22" t="s">
        <v>158</v>
      </c>
      <c r="J121" s="22" t="s">
        <v>143</v>
      </c>
      <c r="K121" s="22" t="s">
        <v>144</v>
      </c>
      <c r="L121" s="22" t="s">
        <v>141</v>
      </c>
      <c r="M121" s="22">
        <v>2</v>
      </c>
      <c r="N121" s="22" t="s">
        <v>145</v>
      </c>
      <c r="O121" s="27"/>
      <c r="P121" s="27"/>
      <c r="Q121" s="27"/>
      <c r="R121" s="30">
        <v>8</v>
      </c>
      <c r="S121" s="29"/>
      <c r="T121" s="29"/>
      <c r="U121" s="29"/>
      <c r="V121" s="28">
        <f t="shared" si="19"/>
        <v>165.30131731610166</v>
      </c>
      <c r="W121" s="29"/>
      <c r="X121" s="29"/>
      <c r="Y121" s="29"/>
      <c r="Z121" s="30">
        <f t="shared" si="17"/>
        <v>165.30131731610166</v>
      </c>
      <c r="AA121" s="27"/>
      <c r="AB121" s="27"/>
      <c r="AC121" s="27"/>
      <c r="AD121" s="30">
        <f t="shared" si="18"/>
        <v>23.69282381311594</v>
      </c>
      <c r="AE121" s="22"/>
    </row>
    <row r="122" spans="1:31" ht="16">
      <c r="A122" s="22" t="s">
        <v>161</v>
      </c>
      <c r="B122" s="22">
        <v>2018</v>
      </c>
      <c r="C122" s="22" t="s">
        <v>162</v>
      </c>
      <c r="D122" s="25" t="s">
        <v>48</v>
      </c>
      <c r="E122" s="22" t="s">
        <v>141</v>
      </c>
      <c r="F122" s="22">
        <v>100</v>
      </c>
      <c r="G122" s="22">
        <v>100</v>
      </c>
      <c r="H122" s="22" t="s">
        <v>163</v>
      </c>
      <c r="I122" s="22" t="s">
        <v>158</v>
      </c>
      <c r="J122" s="22" t="s">
        <v>143</v>
      </c>
      <c r="K122" s="22" t="s">
        <v>144</v>
      </c>
      <c r="L122" s="22" t="s">
        <v>141</v>
      </c>
      <c r="M122" s="22">
        <v>2</v>
      </c>
      <c r="N122" s="22" t="s">
        <v>145</v>
      </c>
      <c r="O122" s="27"/>
      <c r="P122" s="27"/>
      <c r="Q122" s="27"/>
      <c r="R122" s="30">
        <v>6</v>
      </c>
      <c r="S122" s="29"/>
      <c r="T122" s="29"/>
      <c r="U122" s="29"/>
      <c r="V122" s="28">
        <f t="shared" si="19"/>
        <v>123.97598798707625</v>
      </c>
      <c r="W122" s="29"/>
      <c r="X122" s="29"/>
      <c r="Y122" s="29"/>
      <c r="Z122" s="30">
        <f t="shared" si="17"/>
        <v>123.97598798707625</v>
      </c>
      <c r="AA122" s="27"/>
      <c r="AB122" s="27"/>
      <c r="AC122" s="27"/>
      <c r="AD122" s="30">
        <f t="shared" si="18"/>
        <v>17.769617859836956</v>
      </c>
      <c r="AE122" s="22"/>
    </row>
    <row r="123" spans="1:31" ht="16">
      <c r="A123" s="22" t="s">
        <v>161</v>
      </c>
      <c r="B123" s="22">
        <v>2018</v>
      </c>
      <c r="C123" s="22" t="s">
        <v>162</v>
      </c>
      <c r="D123" s="25" t="s">
        <v>48</v>
      </c>
      <c r="E123" s="22" t="s">
        <v>141</v>
      </c>
      <c r="F123" s="22">
        <v>100</v>
      </c>
      <c r="G123" s="22">
        <v>100</v>
      </c>
      <c r="H123" s="22" t="s">
        <v>163</v>
      </c>
      <c r="I123" s="22" t="s">
        <v>158</v>
      </c>
      <c r="J123" s="22" t="s">
        <v>143</v>
      </c>
      <c r="K123" s="22" t="s">
        <v>144</v>
      </c>
      <c r="L123" s="22" t="s">
        <v>141</v>
      </c>
      <c r="M123" s="22">
        <v>2</v>
      </c>
      <c r="N123" s="22" t="s">
        <v>145</v>
      </c>
      <c r="O123" s="27"/>
      <c r="P123" s="27"/>
      <c r="Q123" s="27"/>
      <c r="R123" s="30">
        <v>36</v>
      </c>
      <c r="S123" s="29"/>
      <c r="T123" s="29"/>
      <c r="U123" s="29"/>
      <c r="V123" s="28">
        <f t="shared" si="19"/>
        <v>743.85592792245745</v>
      </c>
      <c r="W123" s="29"/>
      <c r="X123" s="29"/>
      <c r="Y123" s="29"/>
      <c r="Z123" s="30">
        <f t="shared" si="17"/>
        <v>743.85592792245745</v>
      </c>
      <c r="AA123" s="27"/>
      <c r="AB123" s="27"/>
      <c r="AC123" s="27"/>
      <c r="AD123" s="30">
        <f t="shared" si="18"/>
        <v>106.61770715902173</v>
      </c>
      <c r="AE123" s="22"/>
    </row>
    <row r="124" spans="1:31" ht="16">
      <c r="A124" s="22" t="s">
        <v>161</v>
      </c>
      <c r="B124" s="22">
        <v>2018</v>
      </c>
      <c r="C124" s="22" t="s">
        <v>162</v>
      </c>
      <c r="D124" s="25" t="s">
        <v>48</v>
      </c>
      <c r="E124" s="22" t="s">
        <v>141</v>
      </c>
      <c r="F124" s="22">
        <v>100</v>
      </c>
      <c r="G124" s="22">
        <v>100</v>
      </c>
      <c r="H124" s="22" t="s">
        <v>163</v>
      </c>
      <c r="I124" s="22" t="s">
        <v>158</v>
      </c>
      <c r="J124" s="22" t="s">
        <v>143</v>
      </c>
      <c r="K124" s="22" t="s">
        <v>144</v>
      </c>
      <c r="L124" s="22" t="s">
        <v>141</v>
      </c>
      <c r="M124" s="22">
        <v>2</v>
      </c>
      <c r="N124" s="22" t="s">
        <v>145</v>
      </c>
      <c r="O124" s="27"/>
      <c r="P124" s="27"/>
      <c r="Q124" s="27"/>
      <c r="R124" s="30">
        <v>8</v>
      </c>
      <c r="S124" s="29"/>
      <c r="T124" s="29"/>
      <c r="U124" s="29"/>
      <c r="V124" s="28">
        <f t="shared" si="19"/>
        <v>165.30131731610166</v>
      </c>
      <c r="W124" s="29"/>
      <c r="X124" s="29"/>
      <c r="Y124" s="29"/>
      <c r="Z124" s="30">
        <f t="shared" si="17"/>
        <v>165.30131731610166</v>
      </c>
      <c r="AA124" s="27"/>
      <c r="AB124" s="27"/>
      <c r="AC124" s="27"/>
      <c r="AD124" s="30">
        <f t="shared" si="18"/>
        <v>23.69282381311594</v>
      </c>
      <c r="AE124" s="22"/>
    </row>
    <row r="125" spans="1:31" ht="16">
      <c r="A125" s="22" t="s">
        <v>161</v>
      </c>
      <c r="B125" s="22">
        <v>2018</v>
      </c>
      <c r="C125" s="22" t="s">
        <v>162</v>
      </c>
      <c r="D125" s="25" t="s">
        <v>48</v>
      </c>
      <c r="E125" s="22" t="s">
        <v>141</v>
      </c>
      <c r="F125" s="22">
        <v>100</v>
      </c>
      <c r="G125" s="22">
        <v>100</v>
      </c>
      <c r="H125" s="22" t="s">
        <v>163</v>
      </c>
      <c r="I125" s="22" t="s">
        <v>158</v>
      </c>
      <c r="J125" s="22" t="s">
        <v>143</v>
      </c>
      <c r="K125" s="22" t="s">
        <v>144</v>
      </c>
      <c r="L125" s="22" t="s">
        <v>141</v>
      </c>
      <c r="M125" s="22">
        <v>2</v>
      </c>
      <c r="N125" s="22" t="s">
        <v>145</v>
      </c>
      <c r="O125" s="27"/>
      <c r="P125" s="27"/>
      <c r="Q125" s="27"/>
      <c r="R125" s="30">
        <v>10</v>
      </c>
      <c r="S125" s="29"/>
      <c r="T125" s="29"/>
      <c r="U125" s="29"/>
      <c r="V125" s="28">
        <f t="shared" si="19"/>
        <v>206.62664664512707</v>
      </c>
      <c r="W125" s="29"/>
      <c r="X125" s="29"/>
      <c r="Y125" s="29"/>
      <c r="Z125" s="30">
        <f t="shared" si="17"/>
        <v>206.62664664512707</v>
      </c>
      <c r="AA125" s="27"/>
      <c r="AB125" s="27"/>
      <c r="AC125" s="27"/>
      <c r="AD125" s="30">
        <f t="shared" si="18"/>
        <v>29.616029766394924</v>
      </c>
      <c r="AE125" s="22"/>
    </row>
    <row r="126" spans="1:31" ht="16">
      <c r="A126" s="22" t="s">
        <v>161</v>
      </c>
      <c r="B126" s="22">
        <v>2018</v>
      </c>
      <c r="C126" s="22" t="s">
        <v>162</v>
      </c>
      <c r="D126" s="25" t="s">
        <v>48</v>
      </c>
      <c r="E126" s="22" t="s">
        <v>141</v>
      </c>
      <c r="F126" s="22">
        <v>100</v>
      </c>
      <c r="G126" s="22">
        <v>100</v>
      </c>
      <c r="H126" s="22" t="s">
        <v>163</v>
      </c>
      <c r="I126" s="22" t="s">
        <v>158</v>
      </c>
      <c r="J126" s="22" t="s">
        <v>143</v>
      </c>
      <c r="K126" s="22" t="s">
        <v>144</v>
      </c>
      <c r="L126" s="22" t="s">
        <v>141</v>
      </c>
      <c r="M126" s="22">
        <v>2</v>
      </c>
      <c r="N126" s="22" t="s">
        <v>145</v>
      </c>
      <c r="O126" s="27"/>
      <c r="P126" s="27"/>
      <c r="Q126" s="27"/>
      <c r="R126" s="30">
        <v>8</v>
      </c>
      <c r="S126" s="29"/>
      <c r="T126" s="29"/>
      <c r="U126" s="29"/>
      <c r="V126" s="28">
        <f t="shared" si="19"/>
        <v>165.30131731610166</v>
      </c>
      <c r="W126" s="29"/>
      <c r="X126" s="29"/>
      <c r="Y126" s="29"/>
      <c r="Z126" s="30">
        <f t="shared" si="17"/>
        <v>165.30131731610166</v>
      </c>
      <c r="AA126" s="27"/>
      <c r="AB126" s="27"/>
      <c r="AC126" s="27"/>
      <c r="AD126" s="30">
        <f t="shared" si="18"/>
        <v>23.69282381311594</v>
      </c>
      <c r="AE126" s="22"/>
    </row>
    <row r="127" spans="1:31" ht="16">
      <c r="A127" s="22" t="s">
        <v>161</v>
      </c>
      <c r="B127" s="22">
        <v>2018</v>
      </c>
      <c r="C127" s="22" t="s">
        <v>162</v>
      </c>
      <c r="D127" s="25" t="s">
        <v>48</v>
      </c>
      <c r="E127" s="22" t="s">
        <v>141</v>
      </c>
      <c r="F127" s="22">
        <v>100</v>
      </c>
      <c r="G127" s="22">
        <v>100</v>
      </c>
      <c r="H127" s="22" t="s">
        <v>163</v>
      </c>
      <c r="I127" s="22" t="s">
        <v>158</v>
      </c>
      <c r="J127" s="22" t="s">
        <v>143</v>
      </c>
      <c r="K127" s="22" t="s">
        <v>144</v>
      </c>
      <c r="L127" s="22" t="s">
        <v>141</v>
      </c>
      <c r="M127" s="22">
        <v>2</v>
      </c>
      <c r="N127" s="22" t="s">
        <v>145</v>
      </c>
      <c r="O127" s="27"/>
      <c r="P127" s="27"/>
      <c r="Q127" s="27"/>
      <c r="R127" s="30">
        <v>14</v>
      </c>
      <c r="S127" s="29"/>
      <c r="T127" s="29"/>
      <c r="U127" s="29"/>
      <c r="V127" s="28">
        <f t="shared" si="19"/>
        <v>289.27730530317791</v>
      </c>
      <c r="W127" s="29"/>
      <c r="X127" s="29"/>
      <c r="Y127" s="29"/>
      <c r="Z127" s="30">
        <f t="shared" si="17"/>
        <v>289.27730530317791</v>
      </c>
      <c r="AA127" s="27"/>
      <c r="AB127" s="27"/>
      <c r="AC127" s="27"/>
      <c r="AD127" s="30">
        <f t="shared" si="18"/>
        <v>41.462441672952892</v>
      </c>
      <c r="AE127" s="22"/>
    </row>
    <row r="128" spans="1:31" ht="16">
      <c r="A128" s="22" t="s">
        <v>161</v>
      </c>
      <c r="B128" s="22">
        <v>2018</v>
      </c>
      <c r="C128" s="22" t="s">
        <v>162</v>
      </c>
      <c r="D128" s="25" t="s">
        <v>48</v>
      </c>
      <c r="E128" s="22" t="s">
        <v>141</v>
      </c>
      <c r="F128" s="22">
        <v>100</v>
      </c>
      <c r="G128" s="22">
        <v>100</v>
      </c>
      <c r="H128" s="22" t="s">
        <v>163</v>
      </c>
      <c r="I128" s="22" t="s">
        <v>158</v>
      </c>
      <c r="J128" s="22" t="s">
        <v>143</v>
      </c>
      <c r="K128" s="22" t="s">
        <v>144</v>
      </c>
      <c r="L128" s="22" t="s">
        <v>141</v>
      </c>
      <c r="M128" s="22">
        <v>2</v>
      </c>
      <c r="N128" s="22" t="s">
        <v>145</v>
      </c>
      <c r="O128" s="27"/>
      <c r="P128" s="27"/>
      <c r="Q128" s="27"/>
      <c r="R128" s="30">
        <v>8</v>
      </c>
      <c r="S128" s="29"/>
      <c r="T128" s="29"/>
      <c r="U128" s="29"/>
      <c r="V128" s="28">
        <f t="shared" si="19"/>
        <v>165.30131731610166</v>
      </c>
      <c r="W128" s="29"/>
      <c r="X128" s="29"/>
      <c r="Y128" s="29"/>
      <c r="Z128" s="30">
        <f t="shared" si="17"/>
        <v>165.30131731610166</v>
      </c>
      <c r="AA128" s="27"/>
      <c r="AB128" s="27"/>
      <c r="AC128" s="27"/>
      <c r="AD128" s="30">
        <f t="shared" si="18"/>
        <v>23.69282381311594</v>
      </c>
      <c r="AE128" s="22"/>
    </row>
    <row r="129" spans="1:35" ht="16">
      <c r="A129" s="22" t="s">
        <v>161</v>
      </c>
      <c r="B129" s="22">
        <v>2018</v>
      </c>
      <c r="C129" s="22" t="s">
        <v>162</v>
      </c>
      <c r="D129" s="25" t="s">
        <v>48</v>
      </c>
      <c r="E129" s="22" t="s">
        <v>141</v>
      </c>
      <c r="F129" s="22">
        <v>100</v>
      </c>
      <c r="G129" s="22">
        <v>100</v>
      </c>
      <c r="H129" s="22" t="s">
        <v>163</v>
      </c>
      <c r="I129" s="22" t="s">
        <v>158</v>
      </c>
      <c r="J129" s="22" t="s">
        <v>143</v>
      </c>
      <c r="K129" s="22" t="s">
        <v>144</v>
      </c>
      <c r="L129" s="22" t="s">
        <v>141</v>
      </c>
      <c r="M129" s="22">
        <v>2</v>
      </c>
      <c r="N129" s="22" t="s">
        <v>145</v>
      </c>
      <c r="O129" s="27"/>
      <c r="P129" s="27"/>
      <c r="Q129" s="27"/>
      <c r="R129" s="30">
        <v>24</v>
      </c>
      <c r="S129" s="29"/>
      <c r="T129" s="29"/>
      <c r="U129" s="29"/>
      <c r="V129" s="28">
        <f t="shared" si="19"/>
        <v>495.90395194830501</v>
      </c>
      <c r="W129" s="29"/>
      <c r="X129" s="29"/>
      <c r="Y129" s="29"/>
      <c r="Z129" s="30">
        <f t="shared" si="17"/>
        <v>495.90395194830501</v>
      </c>
      <c r="AA129" s="27"/>
      <c r="AB129" s="27"/>
      <c r="AC129" s="27"/>
      <c r="AD129" s="30">
        <f t="shared" si="18"/>
        <v>71.078471439347823</v>
      </c>
      <c r="AE129" s="22"/>
    </row>
    <row r="130" spans="1:35" ht="16">
      <c r="A130" s="22" t="s">
        <v>161</v>
      </c>
      <c r="B130" s="22">
        <v>2018</v>
      </c>
      <c r="C130" s="22" t="s">
        <v>162</v>
      </c>
      <c r="D130" s="25" t="s">
        <v>48</v>
      </c>
      <c r="E130" s="22" t="s">
        <v>141</v>
      </c>
      <c r="F130" s="22">
        <v>100</v>
      </c>
      <c r="G130" s="22">
        <v>100</v>
      </c>
      <c r="H130" s="22" t="s">
        <v>163</v>
      </c>
      <c r="I130" s="22" t="s">
        <v>158</v>
      </c>
      <c r="J130" s="22" t="s">
        <v>143</v>
      </c>
      <c r="K130" s="22" t="s">
        <v>144</v>
      </c>
      <c r="L130" s="22" t="s">
        <v>141</v>
      </c>
      <c r="M130" s="22">
        <v>2</v>
      </c>
      <c r="N130" s="22" t="s">
        <v>145</v>
      </c>
      <c r="O130" s="27"/>
      <c r="P130" s="27"/>
      <c r="Q130" s="27"/>
      <c r="R130" s="30">
        <v>14</v>
      </c>
      <c r="S130" s="29"/>
      <c r="T130" s="29"/>
      <c r="U130" s="29"/>
      <c r="V130" s="28">
        <f t="shared" si="19"/>
        <v>289.27730530317791</v>
      </c>
      <c r="W130" s="29"/>
      <c r="X130" s="29"/>
      <c r="Y130" s="29"/>
      <c r="Z130" s="30">
        <f t="shared" si="17"/>
        <v>289.27730530317791</v>
      </c>
      <c r="AA130" s="27"/>
      <c r="AB130" s="27"/>
      <c r="AC130" s="27"/>
      <c r="AD130" s="30">
        <f t="shared" si="18"/>
        <v>41.462441672952892</v>
      </c>
      <c r="AE130" s="22"/>
    </row>
    <row r="131" spans="1:35" ht="16">
      <c r="A131" s="22" t="s">
        <v>161</v>
      </c>
      <c r="B131" s="22">
        <v>2018</v>
      </c>
      <c r="C131" s="22" t="s">
        <v>162</v>
      </c>
      <c r="D131" s="25" t="s">
        <v>48</v>
      </c>
      <c r="E131" s="22" t="s">
        <v>141</v>
      </c>
      <c r="F131" s="22">
        <v>100</v>
      </c>
      <c r="G131" s="22">
        <v>100</v>
      </c>
      <c r="H131" s="22" t="s">
        <v>163</v>
      </c>
      <c r="I131" s="22" t="s">
        <v>158</v>
      </c>
      <c r="J131" s="22" t="s">
        <v>143</v>
      </c>
      <c r="K131" s="22" t="s">
        <v>144</v>
      </c>
      <c r="L131" s="22" t="s">
        <v>141</v>
      </c>
      <c r="M131" s="22">
        <v>2</v>
      </c>
      <c r="N131" s="22" t="s">
        <v>145</v>
      </c>
      <c r="O131" s="27"/>
      <c r="P131" s="27"/>
      <c r="Q131" s="27"/>
      <c r="R131" s="30">
        <v>20</v>
      </c>
      <c r="S131" s="29"/>
      <c r="T131" s="29"/>
      <c r="U131" s="29"/>
      <c r="V131" s="28">
        <f t="shared" si="19"/>
        <v>413.25329329025413</v>
      </c>
      <c r="W131" s="29"/>
      <c r="X131" s="29"/>
      <c r="Y131" s="29"/>
      <c r="Z131" s="30">
        <f t="shared" si="17"/>
        <v>413.25329329025413</v>
      </c>
      <c r="AA131" s="27"/>
      <c r="AB131" s="27"/>
      <c r="AC131" s="27"/>
      <c r="AD131" s="30">
        <f t="shared" si="18"/>
        <v>59.232059532789847</v>
      </c>
      <c r="AE131" s="22"/>
    </row>
    <row r="132" spans="1:35" ht="16">
      <c r="A132" s="22" t="s">
        <v>161</v>
      </c>
      <c r="B132" s="22">
        <v>2018</v>
      </c>
      <c r="C132" s="22" t="s">
        <v>162</v>
      </c>
      <c r="D132" s="25" t="s">
        <v>48</v>
      </c>
      <c r="E132" s="22" t="s">
        <v>141</v>
      </c>
      <c r="F132" s="22">
        <v>100</v>
      </c>
      <c r="G132" s="22">
        <v>100</v>
      </c>
      <c r="H132" s="22" t="s">
        <v>163</v>
      </c>
      <c r="I132" s="22" t="s">
        <v>158</v>
      </c>
      <c r="J132" s="22" t="s">
        <v>143</v>
      </c>
      <c r="K132" s="22" t="s">
        <v>144</v>
      </c>
      <c r="L132" s="22" t="s">
        <v>141</v>
      </c>
      <c r="M132" s="22">
        <v>2</v>
      </c>
      <c r="N132" s="22" t="s">
        <v>145</v>
      </c>
      <c r="O132" s="27"/>
      <c r="P132" s="27"/>
      <c r="Q132" s="27"/>
      <c r="R132" s="30">
        <v>28</v>
      </c>
      <c r="S132" s="29"/>
      <c r="T132" s="29"/>
      <c r="U132" s="29"/>
      <c r="V132" s="28">
        <f t="shared" si="19"/>
        <v>578.55461060635582</v>
      </c>
      <c r="W132" s="29"/>
      <c r="X132" s="29"/>
      <c r="Y132" s="29"/>
      <c r="Z132" s="30">
        <f t="shared" si="17"/>
        <v>578.55461060635582</v>
      </c>
      <c r="AA132" s="27"/>
      <c r="AB132" s="27"/>
      <c r="AC132" s="27"/>
      <c r="AD132" s="30">
        <f t="shared" si="18"/>
        <v>82.924883345905783</v>
      </c>
      <c r="AE132" s="22"/>
    </row>
    <row r="133" spans="1:35" ht="16">
      <c r="A133" s="22" t="s">
        <v>161</v>
      </c>
      <c r="B133" s="22">
        <v>2018</v>
      </c>
      <c r="C133" s="22" t="s">
        <v>162</v>
      </c>
      <c r="D133" s="25" t="s">
        <v>48</v>
      </c>
      <c r="E133" s="22" t="s">
        <v>141</v>
      </c>
      <c r="F133" s="22">
        <v>100</v>
      </c>
      <c r="G133" s="22">
        <v>100</v>
      </c>
      <c r="H133" s="22" t="s">
        <v>163</v>
      </c>
      <c r="I133" s="22" t="s">
        <v>158</v>
      </c>
      <c r="J133" s="22" t="s">
        <v>143</v>
      </c>
      <c r="K133" s="22" t="s">
        <v>144</v>
      </c>
      <c r="L133" s="22" t="s">
        <v>141</v>
      </c>
      <c r="M133" s="22">
        <v>2</v>
      </c>
      <c r="N133" s="22" t="s">
        <v>145</v>
      </c>
      <c r="O133" s="27"/>
      <c r="P133" s="27"/>
      <c r="Q133" s="27"/>
      <c r="R133" s="30">
        <v>10</v>
      </c>
      <c r="S133" s="29"/>
      <c r="T133" s="29"/>
      <c r="U133" s="29"/>
      <c r="V133" s="28">
        <f t="shared" si="19"/>
        <v>206.62664664512707</v>
      </c>
      <c r="W133" s="29"/>
      <c r="X133" s="29"/>
      <c r="Y133" s="29"/>
      <c r="Z133" s="30">
        <f t="shared" si="17"/>
        <v>206.62664664512707</v>
      </c>
      <c r="AA133" s="27"/>
      <c r="AB133" s="27"/>
      <c r="AC133" s="27"/>
      <c r="AD133" s="30">
        <f t="shared" si="18"/>
        <v>29.616029766394924</v>
      </c>
      <c r="AE133" s="22"/>
    </row>
    <row r="134" spans="1:35" ht="16">
      <c r="A134" s="22" t="s">
        <v>161</v>
      </c>
      <c r="B134" s="22">
        <v>2018</v>
      </c>
      <c r="C134" s="22" t="s">
        <v>162</v>
      </c>
      <c r="D134" s="25" t="s">
        <v>48</v>
      </c>
      <c r="E134" s="22" t="s">
        <v>141</v>
      </c>
      <c r="F134" s="22">
        <v>100</v>
      </c>
      <c r="G134" s="22">
        <v>100</v>
      </c>
      <c r="H134" s="22" t="s">
        <v>163</v>
      </c>
      <c r="I134" s="22" t="s">
        <v>158</v>
      </c>
      <c r="J134" s="22" t="s">
        <v>143</v>
      </c>
      <c r="K134" s="22" t="s">
        <v>144</v>
      </c>
      <c r="L134" s="22" t="s">
        <v>141</v>
      </c>
      <c r="M134" s="22">
        <v>2</v>
      </c>
      <c r="N134" s="22" t="s">
        <v>145</v>
      </c>
      <c r="O134" s="27"/>
      <c r="P134" s="27"/>
      <c r="Q134" s="27"/>
      <c r="R134" s="30">
        <v>14</v>
      </c>
      <c r="S134" s="29"/>
      <c r="T134" s="29"/>
      <c r="U134" s="29"/>
      <c r="V134" s="28">
        <f t="shared" si="19"/>
        <v>289.27730530317791</v>
      </c>
      <c r="W134" s="29"/>
      <c r="X134" s="29"/>
      <c r="Y134" s="29"/>
      <c r="Z134" s="30">
        <f t="shared" si="17"/>
        <v>289.27730530317791</v>
      </c>
      <c r="AA134" s="27"/>
      <c r="AB134" s="27"/>
      <c r="AC134" s="27"/>
      <c r="AD134" s="30">
        <f t="shared" si="18"/>
        <v>41.462441672952892</v>
      </c>
      <c r="AE134" s="22"/>
    </row>
    <row r="135" spans="1:35" ht="16">
      <c r="A135" s="22" t="s">
        <v>161</v>
      </c>
      <c r="B135" s="22">
        <v>2018</v>
      </c>
      <c r="C135" s="22" t="s">
        <v>162</v>
      </c>
      <c r="D135" s="25" t="s">
        <v>48</v>
      </c>
      <c r="E135" s="22" t="s">
        <v>141</v>
      </c>
      <c r="F135" s="22">
        <v>100</v>
      </c>
      <c r="G135" s="22">
        <v>100</v>
      </c>
      <c r="H135" s="22" t="s">
        <v>163</v>
      </c>
      <c r="I135" s="22" t="s">
        <v>158</v>
      </c>
      <c r="J135" s="22" t="s">
        <v>143</v>
      </c>
      <c r="K135" s="22" t="s">
        <v>144</v>
      </c>
      <c r="L135" s="22" t="s">
        <v>141</v>
      </c>
      <c r="M135" s="22">
        <v>2</v>
      </c>
      <c r="N135" s="22" t="s">
        <v>145</v>
      </c>
      <c r="O135" s="27"/>
      <c r="P135" s="27"/>
      <c r="Q135" s="27"/>
      <c r="R135" s="30">
        <v>22</v>
      </c>
      <c r="S135" s="29"/>
      <c r="T135" s="29"/>
      <c r="U135" s="29"/>
      <c r="V135" s="28">
        <f t="shared" si="19"/>
        <v>454.57862261927954</v>
      </c>
      <c r="W135" s="29"/>
      <c r="X135" s="29"/>
      <c r="Y135" s="29"/>
      <c r="Z135" s="30">
        <f t="shared" si="17"/>
        <v>454.57862261927954</v>
      </c>
      <c r="AA135" s="27"/>
      <c r="AB135" s="27"/>
      <c r="AC135" s="27"/>
      <c r="AD135" s="30">
        <f t="shared" si="18"/>
        <v>65.155265486068828</v>
      </c>
      <c r="AE135" s="22"/>
    </row>
    <row r="136" spans="1:35" ht="16">
      <c r="A136" s="22" t="s">
        <v>161</v>
      </c>
      <c r="B136" s="22">
        <v>2018</v>
      </c>
      <c r="C136" s="22" t="s">
        <v>162</v>
      </c>
      <c r="D136" s="25" t="s">
        <v>48</v>
      </c>
      <c r="E136" s="22" t="s">
        <v>141</v>
      </c>
      <c r="F136" s="22">
        <v>100</v>
      </c>
      <c r="G136" s="22">
        <v>100</v>
      </c>
      <c r="H136" s="22" t="s">
        <v>163</v>
      </c>
      <c r="I136" s="22" t="s">
        <v>158</v>
      </c>
      <c r="J136" s="22" t="s">
        <v>143</v>
      </c>
      <c r="K136" s="22" t="s">
        <v>144</v>
      </c>
      <c r="L136" s="22" t="s">
        <v>141</v>
      </c>
      <c r="M136" s="22">
        <v>2</v>
      </c>
      <c r="N136" s="22" t="s">
        <v>145</v>
      </c>
      <c r="O136" s="27"/>
      <c r="P136" s="27"/>
      <c r="Q136" s="27"/>
      <c r="R136" s="30">
        <v>22</v>
      </c>
      <c r="S136" s="29"/>
      <c r="T136" s="29"/>
      <c r="U136" s="29"/>
      <c r="V136" s="28">
        <f t="shared" si="19"/>
        <v>454.57862261927954</v>
      </c>
      <c r="W136" s="29"/>
      <c r="X136" s="29"/>
      <c r="Y136" s="29"/>
      <c r="Z136" s="30">
        <f t="shared" si="17"/>
        <v>454.57862261927954</v>
      </c>
      <c r="AA136" s="27"/>
      <c r="AB136" s="27"/>
      <c r="AC136" s="27"/>
      <c r="AD136" s="30">
        <f t="shared" si="18"/>
        <v>65.155265486068828</v>
      </c>
      <c r="AE136" s="22"/>
    </row>
    <row r="137" spans="1:35" ht="16">
      <c r="A137" s="22" t="s">
        <v>161</v>
      </c>
      <c r="B137" s="22">
        <v>2018</v>
      </c>
      <c r="C137" s="22" t="s">
        <v>162</v>
      </c>
      <c r="D137" s="25" t="s">
        <v>48</v>
      </c>
      <c r="E137" s="22" t="s">
        <v>141</v>
      </c>
      <c r="F137" s="22">
        <v>100</v>
      </c>
      <c r="G137" s="22">
        <v>100</v>
      </c>
      <c r="H137" s="22" t="s">
        <v>163</v>
      </c>
      <c r="I137" s="22" t="s">
        <v>158</v>
      </c>
      <c r="J137" s="22" t="s">
        <v>143</v>
      </c>
      <c r="K137" s="22" t="s">
        <v>144</v>
      </c>
      <c r="L137" s="22" t="s">
        <v>141</v>
      </c>
      <c r="M137" s="22">
        <v>2</v>
      </c>
      <c r="N137" s="22" t="s">
        <v>145</v>
      </c>
      <c r="O137" s="27"/>
      <c r="P137" s="27"/>
      <c r="Q137" s="27"/>
      <c r="R137" s="30">
        <v>10</v>
      </c>
      <c r="S137" s="29"/>
      <c r="T137" s="29"/>
      <c r="U137" s="29"/>
      <c r="V137" s="28">
        <f t="shared" si="19"/>
        <v>206.62664664512707</v>
      </c>
      <c r="W137" s="29"/>
      <c r="X137" s="29"/>
      <c r="Y137" s="29"/>
      <c r="Z137" s="30">
        <f t="shared" si="17"/>
        <v>206.62664664512707</v>
      </c>
      <c r="AA137" s="27"/>
      <c r="AB137" s="27"/>
      <c r="AC137" s="27"/>
      <c r="AD137" s="30">
        <f t="shared" si="18"/>
        <v>29.616029766394924</v>
      </c>
      <c r="AE137" s="22"/>
    </row>
    <row r="138" spans="1:35" ht="16">
      <c r="A138" s="22" t="s">
        <v>161</v>
      </c>
      <c r="B138" s="22">
        <v>2018</v>
      </c>
      <c r="C138" s="22" t="s">
        <v>162</v>
      </c>
      <c r="D138" s="25" t="s">
        <v>48</v>
      </c>
      <c r="E138" s="22" t="s">
        <v>141</v>
      </c>
      <c r="F138" s="22">
        <v>100</v>
      </c>
      <c r="G138" s="22">
        <v>100</v>
      </c>
      <c r="H138" s="22" t="s">
        <v>163</v>
      </c>
      <c r="I138" s="22" t="s">
        <v>158</v>
      </c>
      <c r="J138" s="22" t="s">
        <v>143</v>
      </c>
      <c r="K138" s="22" t="s">
        <v>144</v>
      </c>
      <c r="L138" s="22" t="s">
        <v>141</v>
      </c>
      <c r="M138" s="22">
        <v>2</v>
      </c>
      <c r="N138" s="22" t="s">
        <v>145</v>
      </c>
      <c r="O138" s="27"/>
      <c r="P138" s="27"/>
      <c r="Q138" s="27"/>
      <c r="R138" s="30">
        <v>16</v>
      </c>
      <c r="S138" s="29"/>
      <c r="T138" s="29"/>
      <c r="U138" s="29"/>
      <c r="V138" s="28">
        <f t="shared" si="19"/>
        <v>330.60263463220332</v>
      </c>
      <c r="W138" s="29"/>
      <c r="X138" s="29"/>
      <c r="Y138" s="29"/>
      <c r="Z138" s="30">
        <f t="shared" si="17"/>
        <v>330.60263463220332</v>
      </c>
      <c r="AA138" s="27"/>
      <c r="AB138" s="27"/>
      <c r="AC138" s="27"/>
      <c r="AD138" s="30">
        <f t="shared" si="18"/>
        <v>47.385647626231879</v>
      </c>
      <c r="AE138" s="22"/>
    </row>
    <row r="139" spans="1:35" ht="16">
      <c r="A139" s="22" t="s">
        <v>161</v>
      </c>
      <c r="B139" s="22">
        <v>2018</v>
      </c>
      <c r="C139" s="22" t="s">
        <v>162</v>
      </c>
      <c r="D139" s="25" t="s">
        <v>48</v>
      </c>
      <c r="E139" s="22" t="s">
        <v>141</v>
      </c>
      <c r="F139" s="22">
        <v>100</v>
      </c>
      <c r="G139" s="22">
        <v>100</v>
      </c>
      <c r="H139" s="22" t="s">
        <v>163</v>
      </c>
      <c r="I139" s="22" t="s">
        <v>158</v>
      </c>
      <c r="J139" s="22" t="s">
        <v>143</v>
      </c>
      <c r="K139" s="22" t="s">
        <v>144</v>
      </c>
      <c r="L139" s="22" t="s">
        <v>141</v>
      </c>
      <c r="M139" s="22">
        <v>2</v>
      </c>
      <c r="N139" s="22" t="s">
        <v>145</v>
      </c>
      <c r="O139" s="27"/>
      <c r="P139" s="27"/>
      <c r="Q139" s="27"/>
      <c r="R139" s="30">
        <v>4</v>
      </c>
      <c r="S139" s="29"/>
      <c r="T139" s="29"/>
      <c r="U139" s="29"/>
      <c r="V139" s="28">
        <f t="shared" si="19"/>
        <v>82.65065865805083</v>
      </c>
      <c r="W139" s="29"/>
      <c r="X139" s="29"/>
      <c r="Y139" s="29"/>
      <c r="Z139" s="30">
        <f t="shared" si="17"/>
        <v>82.65065865805083</v>
      </c>
      <c r="AA139" s="27"/>
      <c r="AB139" s="27"/>
      <c r="AC139" s="27"/>
      <c r="AD139" s="30">
        <f t="shared" si="18"/>
        <v>11.84641190655797</v>
      </c>
      <c r="AE139" s="22"/>
    </row>
    <row r="140" spans="1:35" ht="16">
      <c r="A140" s="22" t="s">
        <v>161</v>
      </c>
      <c r="B140" s="22">
        <v>2018</v>
      </c>
      <c r="C140" s="22" t="s">
        <v>162</v>
      </c>
      <c r="D140" s="25" t="s">
        <v>48</v>
      </c>
      <c r="E140" s="22" t="s">
        <v>141</v>
      </c>
      <c r="F140" s="22">
        <v>100</v>
      </c>
      <c r="G140" s="22">
        <v>100</v>
      </c>
      <c r="H140" s="22" t="s">
        <v>163</v>
      </c>
      <c r="I140" s="22" t="s">
        <v>158</v>
      </c>
      <c r="J140" s="22" t="s">
        <v>143</v>
      </c>
      <c r="K140" s="22" t="s">
        <v>144</v>
      </c>
      <c r="L140" s="22" t="s">
        <v>141</v>
      </c>
      <c r="M140" s="22">
        <v>2</v>
      </c>
      <c r="N140" s="22" t="s">
        <v>145</v>
      </c>
      <c r="O140" s="27"/>
      <c r="P140" s="27"/>
      <c r="Q140" s="27"/>
      <c r="R140" s="30">
        <v>2</v>
      </c>
      <c r="S140" s="29"/>
      <c r="T140" s="29"/>
      <c r="U140" s="29"/>
      <c r="V140" s="28">
        <f t="shared" si="19"/>
        <v>41.325329329025415</v>
      </c>
      <c r="W140" s="29"/>
      <c r="X140" s="29"/>
      <c r="Y140" s="29"/>
      <c r="Z140" s="30">
        <f t="shared" si="17"/>
        <v>41.325329329025415</v>
      </c>
      <c r="AA140" s="27"/>
      <c r="AB140" s="27"/>
      <c r="AC140" s="27"/>
      <c r="AD140" s="30">
        <f t="shared" si="18"/>
        <v>5.9232059532789849</v>
      </c>
      <c r="AE140" s="22"/>
    </row>
    <row r="141" spans="1:35" ht="16">
      <c r="A141" s="22" t="s">
        <v>161</v>
      </c>
      <c r="B141" s="22">
        <v>2018</v>
      </c>
      <c r="C141" s="22" t="s">
        <v>162</v>
      </c>
      <c r="D141" s="25" t="s">
        <v>48</v>
      </c>
      <c r="E141" s="22" t="s">
        <v>141</v>
      </c>
      <c r="F141" s="22">
        <v>100</v>
      </c>
      <c r="G141" s="22">
        <v>100</v>
      </c>
      <c r="H141" s="22" t="s">
        <v>163</v>
      </c>
      <c r="I141" s="22" t="s">
        <v>158</v>
      </c>
      <c r="J141" s="22" t="s">
        <v>143</v>
      </c>
      <c r="K141" s="22" t="s">
        <v>144</v>
      </c>
      <c r="L141" s="22" t="s">
        <v>141</v>
      </c>
      <c r="M141" s="22">
        <v>2</v>
      </c>
      <c r="N141" s="22" t="s">
        <v>145</v>
      </c>
      <c r="O141" s="27"/>
      <c r="P141" s="27"/>
      <c r="Q141" s="27"/>
      <c r="R141" s="30">
        <v>10</v>
      </c>
      <c r="S141" s="29"/>
      <c r="T141" s="29"/>
      <c r="U141" s="29"/>
      <c r="V141" s="28">
        <f t="shared" si="19"/>
        <v>206.62664664512707</v>
      </c>
      <c r="W141" s="29"/>
      <c r="X141" s="29"/>
      <c r="Y141" s="29"/>
      <c r="Z141" s="30">
        <f t="shared" si="17"/>
        <v>206.62664664512707</v>
      </c>
      <c r="AA141" s="27"/>
      <c r="AB141" s="27"/>
      <c r="AC141" s="27"/>
      <c r="AD141" s="30">
        <f t="shared" si="18"/>
        <v>29.616029766394924</v>
      </c>
      <c r="AE141" s="22"/>
    </row>
    <row r="142" spans="1:35" ht="16">
      <c r="A142" s="22" t="s">
        <v>161</v>
      </c>
      <c r="B142" s="22">
        <v>2018</v>
      </c>
      <c r="C142" s="22" t="s">
        <v>162</v>
      </c>
      <c r="D142" s="25" t="s">
        <v>48</v>
      </c>
      <c r="E142" s="22" t="s">
        <v>141</v>
      </c>
      <c r="F142" s="22">
        <v>100</v>
      </c>
      <c r="G142" s="22">
        <v>100</v>
      </c>
      <c r="H142" s="22" t="s">
        <v>163</v>
      </c>
      <c r="I142" s="22" t="s">
        <v>158</v>
      </c>
      <c r="J142" s="22" t="s">
        <v>143</v>
      </c>
      <c r="K142" s="22" t="s">
        <v>144</v>
      </c>
      <c r="L142" s="22" t="s">
        <v>141</v>
      </c>
      <c r="M142" s="22">
        <v>2</v>
      </c>
      <c r="N142" s="22" t="s">
        <v>145</v>
      </c>
      <c r="O142" s="27"/>
      <c r="P142" s="27"/>
      <c r="Q142" s="27"/>
      <c r="R142" s="30">
        <v>10</v>
      </c>
      <c r="S142" s="29"/>
      <c r="T142" s="29"/>
      <c r="U142" s="29"/>
      <c r="V142" s="28">
        <f t="shared" si="19"/>
        <v>206.62664664512707</v>
      </c>
      <c r="W142" s="29"/>
      <c r="X142" s="29"/>
      <c r="Y142" s="29"/>
      <c r="Z142" s="30">
        <f t="shared" si="17"/>
        <v>206.62664664512707</v>
      </c>
      <c r="AA142" s="27"/>
      <c r="AB142" s="27"/>
      <c r="AC142" s="27"/>
      <c r="AD142" s="30">
        <f t="shared" si="18"/>
        <v>29.616029766394924</v>
      </c>
      <c r="AE142" s="22"/>
      <c r="AI142" s="32">
        <f>R142*BL5</f>
        <v>1000</v>
      </c>
    </row>
    <row r="143" spans="1:35" ht="16">
      <c r="A143" s="22" t="s">
        <v>161</v>
      </c>
      <c r="B143" s="22">
        <v>2018</v>
      </c>
      <c r="C143" s="22" t="s">
        <v>162</v>
      </c>
      <c r="D143" s="25" t="s">
        <v>48</v>
      </c>
      <c r="E143" s="22" t="s">
        <v>141</v>
      </c>
      <c r="F143" s="22">
        <v>100</v>
      </c>
      <c r="G143" s="22">
        <v>100</v>
      </c>
      <c r="H143" s="22" t="s">
        <v>163</v>
      </c>
      <c r="I143" s="22" t="s">
        <v>158</v>
      </c>
      <c r="J143" s="22" t="s">
        <v>143</v>
      </c>
      <c r="K143" s="22" t="s">
        <v>144</v>
      </c>
      <c r="L143" s="22" t="s">
        <v>141</v>
      </c>
      <c r="M143" s="22">
        <v>2</v>
      </c>
      <c r="N143" s="22" t="s">
        <v>145</v>
      </c>
      <c r="O143" s="27"/>
      <c r="P143" s="27"/>
      <c r="Q143" s="27"/>
      <c r="R143" s="30">
        <v>6</v>
      </c>
      <c r="S143" s="29"/>
      <c r="T143" s="29"/>
      <c r="U143" s="29"/>
      <c r="V143" s="28">
        <f t="shared" si="19"/>
        <v>123.97598798707625</v>
      </c>
      <c r="W143" s="29"/>
      <c r="X143" s="29"/>
      <c r="Y143" s="29"/>
      <c r="Z143" s="30">
        <f t="shared" si="17"/>
        <v>123.97598798707625</v>
      </c>
      <c r="AA143" s="27"/>
      <c r="AB143" s="27"/>
      <c r="AC143" s="27"/>
      <c r="AD143" s="30">
        <f t="shared" si="18"/>
        <v>17.769617859836956</v>
      </c>
      <c r="AE143" s="22"/>
    </row>
    <row r="144" spans="1:35" ht="16">
      <c r="A144" s="22" t="s">
        <v>161</v>
      </c>
      <c r="B144" s="22">
        <v>2018</v>
      </c>
      <c r="C144" s="22" t="s">
        <v>162</v>
      </c>
      <c r="D144" s="25" t="s">
        <v>48</v>
      </c>
      <c r="E144" s="22" t="s">
        <v>141</v>
      </c>
      <c r="F144" s="22">
        <v>100</v>
      </c>
      <c r="G144" s="22">
        <v>100</v>
      </c>
      <c r="H144" s="22" t="s">
        <v>163</v>
      </c>
      <c r="I144" s="22" t="s">
        <v>158</v>
      </c>
      <c r="J144" s="22" t="s">
        <v>143</v>
      </c>
      <c r="K144" s="22" t="s">
        <v>144</v>
      </c>
      <c r="L144" s="22" t="s">
        <v>141</v>
      </c>
      <c r="M144" s="22">
        <v>2</v>
      </c>
      <c r="N144" s="22" t="s">
        <v>145</v>
      </c>
      <c r="O144" s="27"/>
      <c r="P144" s="27"/>
      <c r="Q144" s="27"/>
      <c r="R144" s="30">
        <v>16</v>
      </c>
      <c r="S144" s="29"/>
      <c r="T144" s="29"/>
      <c r="U144" s="29"/>
      <c r="V144" s="28">
        <f t="shared" si="19"/>
        <v>330.60263463220332</v>
      </c>
      <c r="W144" s="29"/>
      <c r="X144" s="29"/>
      <c r="Y144" s="29"/>
      <c r="Z144" s="30">
        <f t="shared" si="17"/>
        <v>330.60263463220332</v>
      </c>
      <c r="AA144" s="27"/>
      <c r="AB144" s="27"/>
      <c r="AC144" s="27"/>
      <c r="AD144" s="30">
        <f t="shared" si="18"/>
        <v>47.385647626231879</v>
      </c>
      <c r="AE144" s="22"/>
    </row>
    <row r="145" spans="1:31" ht="16">
      <c r="A145" s="22" t="s">
        <v>161</v>
      </c>
      <c r="B145" s="22">
        <v>2018</v>
      </c>
      <c r="C145" s="22" t="s">
        <v>162</v>
      </c>
      <c r="D145" s="25" t="s">
        <v>48</v>
      </c>
      <c r="E145" s="22" t="s">
        <v>141</v>
      </c>
      <c r="F145" s="22">
        <v>100</v>
      </c>
      <c r="G145" s="22">
        <v>100</v>
      </c>
      <c r="H145" s="22" t="s">
        <v>163</v>
      </c>
      <c r="I145" s="22" t="s">
        <v>158</v>
      </c>
      <c r="J145" s="22" t="s">
        <v>143</v>
      </c>
      <c r="K145" s="22" t="s">
        <v>144</v>
      </c>
      <c r="L145" s="22" t="s">
        <v>141</v>
      </c>
      <c r="M145" s="22">
        <v>2</v>
      </c>
      <c r="N145" s="22" t="s">
        <v>145</v>
      </c>
      <c r="O145" s="27"/>
      <c r="P145" s="27"/>
      <c r="Q145" s="27"/>
      <c r="R145" s="30">
        <v>38</v>
      </c>
      <c r="S145" s="29"/>
      <c r="T145" s="29"/>
      <c r="U145" s="29"/>
      <c r="V145" s="28">
        <f t="shared" si="19"/>
        <v>785.18125725148286</v>
      </c>
      <c r="W145" s="29"/>
      <c r="X145" s="29"/>
      <c r="Y145" s="29"/>
      <c r="Z145" s="30">
        <f t="shared" si="17"/>
        <v>785.18125725148286</v>
      </c>
      <c r="AA145" s="27"/>
      <c r="AB145" s="27"/>
      <c r="AC145" s="27"/>
      <c r="AD145" s="30">
        <f t="shared" si="18"/>
        <v>112.54091311230071</v>
      </c>
      <c r="AE145" s="22"/>
    </row>
    <row r="146" spans="1:31" ht="16">
      <c r="A146" s="22" t="s">
        <v>161</v>
      </c>
      <c r="B146" s="22">
        <v>2018</v>
      </c>
      <c r="C146" s="22" t="s">
        <v>162</v>
      </c>
      <c r="D146" s="25" t="s">
        <v>48</v>
      </c>
      <c r="E146" s="22" t="s">
        <v>141</v>
      </c>
      <c r="F146" s="22">
        <v>100</v>
      </c>
      <c r="G146" s="22">
        <v>100</v>
      </c>
      <c r="H146" s="22" t="s">
        <v>163</v>
      </c>
      <c r="I146" s="22" t="s">
        <v>158</v>
      </c>
      <c r="J146" s="22" t="s">
        <v>143</v>
      </c>
      <c r="K146" s="22" t="s">
        <v>144</v>
      </c>
      <c r="L146" s="22" t="s">
        <v>141</v>
      </c>
      <c r="M146" s="22">
        <v>2</v>
      </c>
      <c r="N146" s="22" t="s">
        <v>145</v>
      </c>
      <c r="O146" s="27"/>
      <c r="P146" s="27"/>
      <c r="Q146" s="27"/>
      <c r="R146" s="30">
        <v>28</v>
      </c>
      <c r="S146" s="29"/>
      <c r="T146" s="29"/>
      <c r="U146" s="29"/>
      <c r="V146" s="28">
        <f t="shared" si="19"/>
        <v>578.55461060635582</v>
      </c>
      <c r="W146" s="29"/>
      <c r="X146" s="29"/>
      <c r="Y146" s="29"/>
      <c r="Z146" s="30">
        <f t="shared" si="17"/>
        <v>578.55461060635582</v>
      </c>
      <c r="AA146" s="27"/>
      <c r="AB146" s="27"/>
      <c r="AC146" s="27"/>
      <c r="AD146" s="30">
        <f t="shared" si="18"/>
        <v>82.924883345905783</v>
      </c>
      <c r="AE146" s="22"/>
    </row>
    <row r="147" spans="1:31" ht="16">
      <c r="A147" s="22" t="s">
        <v>161</v>
      </c>
      <c r="B147" s="22">
        <v>2018</v>
      </c>
      <c r="C147" s="22" t="s">
        <v>162</v>
      </c>
      <c r="D147" s="25" t="s">
        <v>48</v>
      </c>
      <c r="E147" s="22" t="s">
        <v>141</v>
      </c>
      <c r="F147" s="22">
        <v>100</v>
      </c>
      <c r="G147" s="22">
        <v>100</v>
      </c>
      <c r="H147" s="22" t="s">
        <v>163</v>
      </c>
      <c r="I147" s="22" t="s">
        <v>158</v>
      </c>
      <c r="J147" s="22" t="s">
        <v>143</v>
      </c>
      <c r="K147" s="22" t="s">
        <v>144</v>
      </c>
      <c r="L147" s="22" t="s">
        <v>141</v>
      </c>
      <c r="M147" s="22">
        <v>2</v>
      </c>
      <c r="N147" s="22" t="s">
        <v>145</v>
      </c>
      <c r="O147" s="27"/>
      <c r="P147" s="27"/>
      <c r="Q147" s="27"/>
      <c r="R147" s="30">
        <v>18</v>
      </c>
      <c r="S147" s="29"/>
      <c r="T147" s="29"/>
      <c r="U147" s="29"/>
      <c r="V147" s="28">
        <f t="shared" si="19"/>
        <v>371.92796396122873</v>
      </c>
      <c r="W147" s="29"/>
      <c r="X147" s="29"/>
      <c r="Y147" s="29"/>
      <c r="Z147" s="30">
        <f t="shared" si="17"/>
        <v>371.92796396122873</v>
      </c>
      <c r="AA147" s="27"/>
      <c r="AB147" s="27"/>
      <c r="AC147" s="27"/>
      <c r="AD147" s="30">
        <f t="shared" si="18"/>
        <v>53.308853579510867</v>
      </c>
      <c r="AE147" s="22"/>
    </row>
    <row r="148" spans="1:31" ht="16">
      <c r="A148" s="22" t="s">
        <v>161</v>
      </c>
      <c r="B148" s="22">
        <v>2018</v>
      </c>
      <c r="C148" s="22" t="s">
        <v>162</v>
      </c>
      <c r="D148" s="25" t="s">
        <v>48</v>
      </c>
      <c r="E148" s="22" t="s">
        <v>141</v>
      </c>
      <c r="F148" s="22">
        <v>100</v>
      </c>
      <c r="G148" s="22">
        <v>100</v>
      </c>
      <c r="H148" s="22" t="s">
        <v>163</v>
      </c>
      <c r="I148" s="22" t="s">
        <v>158</v>
      </c>
      <c r="J148" s="22" t="s">
        <v>143</v>
      </c>
      <c r="K148" s="22" t="s">
        <v>144</v>
      </c>
      <c r="L148" s="22" t="s">
        <v>141</v>
      </c>
      <c r="M148" s="22">
        <v>2</v>
      </c>
      <c r="N148" s="22" t="s">
        <v>145</v>
      </c>
      <c r="O148" s="27"/>
      <c r="P148" s="27"/>
      <c r="Q148" s="27"/>
      <c r="R148" s="30">
        <v>8</v>
      </c>
      <c r="S148" s="29"/>
      <c r="T148" s="29"/>
      <c r="U148" s="29"/>
      <c r="V148" s="28">
        <f t="shared" si="19"/>
        <v>165.30131731610166</v>
      </c>
      <c r="W148" s="29"/>
      <c r="X148" s="29"/>
      <c r="Y148" s="29"/>
      <c r="Z148" s="30">
        <f t="shared" si="17"/>
        <v>165.30131731610166</v>
      </c>
      <c r="AA148" s="27"/>
      <c r="AB148" s="27"/>
      <c r="AC148" s="27"/>
      <c r="AD148" s="30">
        <f t="shared" si="18"/>
        <v>23.69282381311594</v>
      </c>
      <c r="AE148" s="22"/>
    </row>
    <row r="149" spans="1:31" ht="16">
      <c r="A149" s="22" t="s">
        <v>161</v>
      </c>
      <c r="B149" s="22">
        <v>2018</v>
      </c>
      <c r="C149" s="22" t="s">
        <v>162</v>
      </c>
      <c r="D149" s="25" t="s">
        <v>48</v>
      </c>
      <c r="E149" s="22" t="s">
        <v>141</v>
      </c>
      <c r="F149" s="22">
        <v>100</v>
      </c>
      <c r="G149" s="22">
        <v>100</v>
      </c>
      <c r="H149" s="22" t="s">
        <v>163</v>
      </c>
      <c r="I149" s="22" t="s">
        <v>158</v>
      </c>
      <c r="J149" s="22" t="s">
        <v>143</v>
      </c>
      <c r="K149" s="22" t="s">
        <v>144</v>
      </c>
      <c r="L149" s="22" t="s">
        <v>141</v>
      </c>
      <c r="M149" s="22">
        <v>2</v>
      </c>
      <c r="N149" s="22" t="s">
        <v>145</v>
      </c>
      <c r="O149" s="27"/>
      <c r="P149" s="27"/>
      <c r="Q149" s="27"/>
      <c r="R149" s="30">
        <v>8</v>
      </c>
      <c r="S149" s="29"/>
      <c r="T149" s="29"/>
      <c r="U149" s="29"/>
      <c r="V149" s="28">
        <f t="shared" si="19"/>
        <v>165.30131731610166</v>
      </c>
      <c r="W149" s="29"/>
      <c r="X149" s="29"/>
      <c r="Y149" s="29"/>
      <c r="Z149" s="30">
        <f t="shared" si="17"/>
        <v>165.30131731610166</v>
      </c>
      <c r="AA149" s="27"/>
      <c r="AB149" s="27"/>
      <c r="AC149" s="27"/>
      <c r="AD149" s="30">
        <f t="shared" si="18"/>
        <v>23.69282381311594</v>
      </c>
      <c r="AE149" s="22"/>
    </row>
    <row r="150" spans="1:31" ht="16">
      <c r="A150" s="22" t="s">
        <v>161</v>
      </c>
      <c r="B150" s="22">
        <v>2018</v>
      </c>
      <c r="C150" s="22" t="s">
        <v>162</v>
      </c>
      <c r="D150" s="25" t="s">
        <v>48</v>
      </c>
      <c r="E150" s="22" t="s">
        <v>141</v>
      </c>
      <c r="F150" s="22">
        <v>100</v>
      </c>
      <c r="G150" s="22">
        <v>100</v>
      </c>
      <c r="H150" s="22" t="s">
        <v>163</v>
      </c>
      <c r="I150" s="22" t="s">
        <v>158</v>
      </c>
      <c r="J150" s="22" t="s">
        <v>143</v>
      </c>
      <c r="K150" s="22" t="s">
        <v>144</v>
      </c>
      <c r="L150" s="22" t="s">
        <v>141</v>
      </c>
      <c r="M150" s="22">
        <v>2</v>
      </c>
      <c r="N150" s="22" t="s">
        <v>145</v>
      </c>
      <c r="O150" s="27"/>
      <c r="P150" s="27"/>
      <c r="Q150" s="27"/>
      <c r="R150" s="30">
        <v>8</v>
      </c>
      <c r="S150" s="29"/>
      <c r="T150" s="29"/>
      <c r="U150" s="29"/>
      <c r="V150" s="28">
        <f t="shared" si="19"/>
        <v>165.30131731610166</v>
      </c>
      <c r="W150" s="29"/>
      <c r="X150" s="29"/>
      <c r="Y150" s="29"/>
      <c r="Z150" s="30">
        <f t="shared" si="17"/>
        <v>165.30131731610166</v>
      </c>
      <c r="AA150" s="27"/>
      <c r="AB150" s="27"/>
      <c r="AC150" s="27"/>
      <c r="AD150" s="30">
        <f t="shared" si="18"/>
        <v>23.69282381311594</v>
      </c>
      <c r="AE150" s="22"/>
    </row>
    <row r="151" spans="1:31" ht="16">
      <c r="A151" s="22" t="s">
        <v>161</v>
      </c>
      <c r="B151" s="22">
        <v>2018</v>
      </c>
      <c r="C151" s="22" t="s">
        <v>162</v>
      </c>
      <c r="D151" s="25" t="s">
        <v>48</v>
      </c>
      <c r="E151" s="22" t="s">
        <v>141</v>
      </c>
      <c r="F151" s="22">
        <v>100</v>
      </c>
      <c r="G151" s="22">
        <v>100</v>
      </c>
      <c r="H151" s="22" t="s">
        <v>163</v>
      </c>
      <c r="I151" s="22" t="s">
        <v>158</v>
      </c>
      <c r="J151" s="22" t="s">
        <v>143</v>
      </c>
      <c r="K151" s="22" t="s">
        <v>144</v>
      </c>
      <c r="L151" s="22" t="s">
        <v>141</v>
      </c>
      <c r="M151" s="22">
        <v>2</v>
      </c>
      <c r="N151" s="22" t="s">
        <v>145</v>
      </c>
      <c r="O151" s="27"/>
      <c r="P151" s="27"/>
      <c r="Q151" s="27"/>
      <c r="R151" s="30">
        <v>14</v>
      </c>
      <c r="S151" s="29"/>
      <c r="T151" s="29"/>
      <c r="U151" s="29"/>
      <c r="V151" s="28">
        <f t="shared" si="19"/>
        <v>289.27730530317791</v>
      </c>
      <c r="W151" s="29"/>
      <c r="X151" s="29"/>
      <c r="Y151" s="29"/>
      <c r="Z151" s="30">
        <f t="shared" si="17"/>
        <v>289.27730530317791</v>
      </c>
      <c r="AA151" s="27"/>
      <c r="AB151" s="27"/>
      <c r="AC151" s="27"/>
      <c r="AD151" s="30">
        <f t="shared" si="18"/>
        <v>41.462441672952892</v>
      </c>
      <c r="AE151" s="22"/>
    </row>
    <row r="152" spans="1:31" ht="16">
      <c r="A152" s="22" t="s">
        <v>161</v>
      </c>
      <c r="B152" s="22">
        <v>2018</v>
      </c>
      <c r="C152" s="22" t="s">
        <v>162</v>
      </c>
      <c r="D152" s="25" t="s">
        <v>48</v>
      </c>
      <c r="E152" s="22" t="s">
        <v>141</v>
      </c>
      <c r="F152" s="22">
        <v>100</v>
      </c>
      <c r="G152" s="22">
        <v>100</v>
      </c>
      <c r="H152" s="22" t="s">
        <v>163</v>
      </c>
      <c r="I152" s="22" t="s">
        <v>158</v>
      </c>
      <c r="J152" s="22" t="s">
        <v>143</v>
      </c>
      <c r="K152" s="22" t="s">
        <v>144</v>
      </c>
      <c r="L152" s="22" t="s">
        <v>141</v>
      </c>
      <c r="M152" s="22">
        <v>2</v>
      </c>
      <c r="N152" s="22" t="s">
        <v>145</v>
      </c>
      <c r="O152" s="27"/>
      <c r="P152" s="27"/>
      <c r="Q152" s="27"/>
      <c r="R152" s="30">
        <v>10</v>
      </c>
      <c r="S152" s="29"/>
      <c r="T152" s="29"/>
      <c r="U152" s="29"/>
      <c r="V152" s="28">
        <f t="shared" si="19"/>
        <v>206.62664664512707</v>
      </c>
      <c r="W152" s="29"/>
      <c r="X152" s="29"/>
      <c r="Y152" s="29"/>
      <c r="Z152" s="30">
        <f t="shared" si="17"/>
        <v>206.62664664512707</v>
      </c>
      <c r="AA152" s="27"/>
      <c r="AB152" s="27"/>
      <c r="AC152" s="27"/>
      <c r="AD152" s="30">
        <f t="shared" si="18"/>
        <v>29.616029766394924</v>
      </c>
      <c r="AE152" s="22"/>
    </row>
    <row r="153" spans="1:31" ht="16">
      <c r="A153" s="22" t="s">
        <v>161</v>
      </c>
      <c r="B153" s="22">
        <v>2018</v>
      </c>
      <c r="C153" s="22" t="s">
        <v>162</v>
      </c>
      <c r="D153" s="25" t="s">
        <v>48</v>
      </c>
      <c r="E153" s="22" t="s">
        <v>141</v>
      </c>
      <c r="F153" s="22">
        <v>100</v>
      </c>
      <c r="G153" s="22">
        <v>100</v>
      </c>
      <c r="H153" s="22" t="s">
        <v>163</v>
      </c>
      <c r="I153" s="22" t="s">
        <v>158</v>
      </c>
      <c r="J153" s="22" t="s">
        <v>143</v>
      </c>
      <c r="K153" s="22" t="s">
        <v>144</v>
      </c>
      <c r="L153" s="22" t="s">
        <v>141</v>
      </c>
      <c r="M153" s="22">
        <v>2</v>
      </c>
      <c r="N153" s="22" t="s">
        <v>145</v>
      </c>
      <c r="O153" s="27"/>
      <c r="P153" s="27"/>
      <c r="Q153" s="27"/>
      <c r="R153" s="30">
        <v>26</v>
      </c>
      <c r="S153" s="29"/>
      <c r="T153" s="29"/>
      <c r="U153" s="29"/>
      <c r="V153" s="28">
        <f t="shared" si="19"/>
        <v>537.22928127733041</v>
      </c>
      <c r="W153" s="29"/>
      <c r="X153" s="29"/>
      <c r="Y153" s="29"/>
      <c r="Z153" s="30">
        <f t="shared" si="17"/>
        <v>537.22928127733041</v>
      </c>
      <c r="AA153" s="27"/>
      <c r="AB153" s="27"/>
      <c r="AC153" s="27"/>
      <c r="AD153" s="30">
        <f t="shared" si="18"/>
        <v>77.001677392626803</v>
      </c>
      <c r="AE153" s="22"/>
    </row>
    <row r="154" spans="1:31" ht="16">
      <c r="A154" s="22" t="s">
        <v>161</v>
      </c>
      <c r="B154" s="22">
        <v>2018</v>
      </c>
      <c r="C154" s="22" t="s">
        <v>162</v>
      </c>
      <c r="D154" s="25" t="s">
        <v>48</v>
      </c>
      <c r="E154" s="22" t="s">
        <v>141</v>
      </c>
      <c r="F154" s="22">
        <v>100</v>
      </c>
      <c r="G154" s="22">
        <v>100</v>
      </c>
      <c r="H154" s="22" t="s">
        <v>163</v>
      </c>
      <c r="I154" s="22" t="s">
        <v>158</v>
      </c>
      <c r="J154" s="22" t="s">
        <v>143</v>
      </c>
      <c r="K154" s="22" t="s">
        <v>144</v>
      </c>
      <c r="L154" s="22" t="s">
        <v>141</v>
      </c>
      <c r="M154" s="22">
        <v>2</v>
      </c>
      <c r="N154" s="22" t="s">
        <v>145</v>
      </c>
      <c r="O154" s="27"/>
      <c r="P154" s="27"/>
      <c r="Q154" s="27"/>
      <c r="R154" s="30">
        <v>24</v>
      </c>
      <c r="S154" s="29"/>
      <c r="T154" s="29"/>
      <c r="U154" s="29"/>
      <c r="V154" s="28">
        <f t="shared" si="19"/>
        <v>495.90395194830501</v>
      </c>
      <c r="W154" s="29"/>
      <c r="X154" s="29"/>
      <c r="Y154" s="29"/>
      <c r="Z154" s="30">
        <f t="shared" si="17"/>
        <v>495.90395194830501</v>
      </c>
      <c r="AA154" s="27"/>
      <c r="AB154" s="27"/>
      <c r="AC154" s="27"/>
      <c r="AD154" s="30">
        <f t="shared" si="18"/>
        <v>71.078471439347823</v>
      </c>
      <c r="AE154" s="22"/>
    </row>
    <row r="155" spans="1:31" ht="16">
      <c r="A155" s="22" t="s">
        <v>161</v>
      </c>
      <c r="B155" s="22">
        <v>2018</v>
      </c>
      <c r="C155" s="22" t="s">
        <v>162</v>
      </c>
      <c r="D155" s="25" t="s">
        <v>48</v>
      </c>
      <c r="E155" s="22" t="s">
        <v>141</v>
      </c>
      <c r="F155" s="22">
        <v>100</v>
      </c>
      <c r="G155" s="22">
        <v>100</v>
      </c>
      <c r="H155" s="22" t="s">
        <v>163</v>
      </c>
      <c r="I155" s="22" t="s">
        <v>158</v>
      </c>
      <c r="J155" s="22" t="s">
        <v>143</v>
      </c>
      <c r="K155" s="22" t="s">
        <v>144</v>
      </c>
      <c r="L155" s="22" t="s">
        <v>141</v>
      </c>
      <c r="M155" s="22">
        <v>2</v>
      </c>
      <c r="N155" s="22" t="s">
        <v>145</v>
      </c>
      <c r="O155" s="27"/>
      <c r="P155" s="27"/>
      <c r="Q155" s="27"/>
      <c r="R155" s="30">
        <v>14</v>
      </c>
      <c r="S155" s="29"/>
      <c r="T155" s="29"/>
      <c r="U155" s="29"/>
      <c r="V155" s="28">
        <f t="shared" si="19"/>
        <v>289.27730530317791</v>
      </c>
      <c r="W155" s="29"/>
      <c r="X155" s="29"/>
      <c r="Y155" s="29"/>
      <c r="Z155" s="30">
        <f t="shared" si="17"/>
        <v>289.27730530317791</v>
      </c>
      <c r="AA155" s="27"/>
      <c r="AB155" s="27"/>
      <c r="AC155" s="27"/>
      <c r="AD155" s="30">
        <f t="shared" si="18"/>
        <v>41.462441672952892</v>
      </c>
      <c r="AE155" s="22"/>
    </row>
    <row r="156" spans="1:31" ht="16">
      <c r="A156" s="22" t="s">
        <v>161</v>
      </c>
      <c r="B156" s="22">
        <v>2018</v>
      </c>
      <c r="C156" s="22" t="s">
        <v>162</v>
      </c>
      <c r="D156" s="25" t="s">
        <v>48</v>
      </c>
      <c r="E156" s="22" t="s">
        <v>141</v>
      </c>
      <c r="F156" s="22">
        <v>100</v>
      </c>
      <c r="G156" s="22">
        <v>100</v>
      </c>
      <c r="H156" s="22" t="s">
        <v>163</v>
      </c>
      <c r="I156" s="22" t="s">
        <v>158</v>
      </c>
      <c r="J156" s="22" t="s">
        <v>143</v>
      </c>
      <c r="K156" s="22" t="s">
        <v>144</v>
      </c>
      <c r="L156" s="22" t="s">
        <v>141</v>
      </c>
      <c r="M156" s="22">
        <v>2</v>
      </c>
      <c r="N156" s="22" t="s">
        <v>145</v>
      </c>
      <c r="O156" s="27"/>
      <c r="P156" s="27"/>
      <c r="Q156" s="27"/>
      <c r="R156" s="30">
        <v>8</v>
      </c>
      <c r="S156" s="29"/>
      <c r="T156" s="29"/>
      <c r="U156" s="29"/>
      <c r="V156" s="28">
        <f t="shared" si="19"/>
        <v>165.30131731610166</v>
      </c>
      <c r="W156" s="29"/>
      <c r="X156" s="29"/>
      <c r="Y156" s="29"/>
      <c r="Z156" s="30">
        <f t="shared" si="17"/>
        <v>165.30131731610166</v>
      </c>
      <c r="AA156" s="27"/>
      <c r="AB156" s="27"/>
      <c r="AC156" s="27"/>
      <c r="AD156" s="30">
        <f t="shared" si="18"/>
        <v>23.69282381311594</v>
      </c>
      <c r="AE156" s="22"/>
    </row>
    <row r="157" spans="1:31" ht="16">
      <c r="A157" s="22" t="s">
        <v>161</v>
      </c>
      <c r="B157" s="22">
        <v>2018</v>
      </c>
      <c r="C157" s="22" t="s">
        <v>162</v>
      </c>
      <c r="D157" s="25" t="s">
        <v>48</v>
      </c>
      <c r="E157" s="22" t="s">
        <v>141</v>
      </c>
      <c r="F157" s="22">
        <v>100</v>
      </c>
      <c r="G157" s="22">
        <v>100</v>
      </c>
      <c r="H157" s="22" t="s">
        <v>163</v>
      </c>
      <c r="I157" s="22" t="s">
        <v>158</v>
      </c>
      <c r="J157" s="22" t="s">
        <v>143</v>
      </c>
      <c r="K157" s="22" t="s">
        <v>144</v>
      </c>
      <c r="L157" s="22" t="s">
        <v>141</v>
      </c>
      <c r="M157" s="22">
        <v>2</v>
      </c>
      <c r="N157" s="22" t="s">
        <v>145</v>
      </c>
      <c r="O157" s="27"/>
      <c r="P157" s="27"/>
      <c r="Q157" s="27"/>
      <c r="R157" s="30">
        <v>12</v>
      </c>
      <c r="S157" s="29"/>
      <c r="T157" s="29"/>
      <c r="U157" s="29"/>
      <c r="V157" s="28">
        <f t="shared" si="19"/>
        <v>247.9519759741525</v>
      </c>
      <c r="W157" s="29"/>
      <c r="X157" s="29"/>
      <c r="Y157" s="29"/>
      <c r="Z157" s="30">
        <f t="shared" si="17"/>
        <v>247.9519759741525</v>
      </c>
      <c r="AA157" s="27"/>
      <c r="AB157" s="27"/>
      <c r="AC157" s="27"/>
      <c r="AD157" s="30">
        <f t="shared" si="18"/>
        <v>35.539235719673911</v>
      </c>
      <c r="AE157" s="22"/>
    </row>
    <row r="158" spans="1:31" ht="16">
      <c r="A158" s="22" t="s">
        <v>161</v>
      </c>
      <c r="B158" s="22">
        <v>2018</v>
      </c>
      <c r="C158" s="22" t="s">
        <v>162</v>
      </c>
      <c r="D158" s="25" t="s">
        <v>48</v>
      </c>
      <c r="E158" s="22" t="s">
        <v>141</v>
      </c>
      <c r="F158" s="22">
        <v>100</v>
      </c>
      <c r="G158" s="22">
        <v>100</v>
      </c>
      <c r="H158" s="22" t="s">
        <v>163</v>
      </c>
      <c r="I158" s="22" t="s">
        <v>158</v>
      </c>
      <c r="J158" s="22" t="s">
        <v>143</v>
      </c>
      <c r="K158" s="22" t="s">
        <v>144</v>
      </c>
      <c r="L158" s="22" t="s">
        <v>141</v>
      </c>
      <c r="M158" s="22">
        <v>2</v>
      </c>
      <c r="N158" s="22" t="s">
        <v>145</v>
      </c>
      <c r="O158" s="27"/>
      <c r="P158" s="27"/>
      <c r="Q158" s="27"/>
      <c r="R158" s="30">
        <v>6</v>
      </c>
      <c r="S158" s="29"/>
      <c r="T158" s="29"/>
      <c r="U158" s="29"/>
      <c r="V158" s="28">
        <f t="shared" si="19"/>
        <v>123.97598798707625</v>
      </c>
      <c r="W158" s="29"/>
      <c r="X158" s="29"/>
      <c r="Y158" s="29"/>
      <c r="Z158" s="30">
        <f t="shared" si="17"/>
        <v>123.97598798707625</v>
      </c>
      <c r="AA158" s="27"/>
      <c r="AB158" s="27"/>
      <c r="AC158" s="27"/>
      <c r="AD158" s="30">
        <f t="shared" si="18"/>
        <v>17.769617859836956</v>
      </c>
      <c r="AE158" s="22"/>
    </row>
    <row r="159" spans="1:31" ht="16">
      <c r="A159" s="22" t="s">
        <v>161</v>
      </c>
      <c r="B159" s="22">
        <v>2018</v>
      </c>
      <c r="C159" s="22" t="s">
        <v>162</v>
      </c>
      <c r="D159" s="25" t="s">
        <v>48</v>
      </c>
      <c r="E159" s="22" t="s">
        <v>141</v>
      </c>
      <c r="F159" s="22">
        <v>100</v>
      </c>
      <c r="G159" s="22">
        <v>100</v>
      </c>
      <c r="H159" s="22" t="s">
        <v>163</v>
      </c>
      <c r="I159" s="22" t="s">
        <v>158</v>
      </c>
      <c r="J159" s="22" t="s">
        <v>143</v>
      </c>
      <c r="K159" s="22" t="s">
        <v>144</v>
      </c>
      <c r="L159" s="22" t="s">
        <v>141</v>
      </c>
      <c r="M159" s="22">
        <v>2</v>
      </c>
      <c r="N159" s="22" t="s">
        <v>145</v>
      </c>
      <c r="O159" s="27"/>
      <c r="P159" s="27"/>
      <c r="Q159" s="27"/>
      <c r="R159" s="30">
        <v>8</v>
      </c>
      <c r="S159" s="29"/>
      <c r="T159" s="29"/>
      <c r="U159" s="29"/>
      <c r="V159" s="28">
        <f t="shared" si="19"/>
        <v>165.30131731610166</v>
      </c>
      <c r="W159" s="29"/>
      <c r="X159" s="29"/>
      <c r="Y159" s="29"/>
      <c r="Z159" s="30">
        <f t="shared" si="17"/>
        <v>165.30131731610166</v>
      </c>
      <c r="AA159" s="27"/>
      <c r="AB159" s="27"/>
      <c r="AC159" s="27"/>
      <c r="AD159" s="30">
        <f t="shared" si="18"/>
        <v>23.69282381311594</v>
      </c>
      <c r="AE159" s="22"/>
    </row>
    <row r="160" spans="1:31" ht="16">
      <c r="A160" s="22" t="s">
        <v>161</v>
      </c>
      <c r="B160" s="22">
        <v>2018</v>
      </c>
      <c r="C160" s="22" t="s">
        <v>162</v>
      </c>
      <c r="D160" s="25" t="s">
        <v>48</v>
      </c>
      <c r="E160" s="22" t="s">
        <v>141</v>
      </c>
      <c r="F160" s="22">
        <v>100</v>
      </c>
      <c r="G160" s="22">
        <v>100</v>
      </c>
      <c r="H160" s="22" t="s">
        <v>163</v>
      </c>
      <c r="I160" s="22" t="s">
        <v>158</v>
      </c>
      <c r="J160" s="22" t="s">
        <v>143</v>
      </c>
      <c r="K160" s="22" t="s">
        <v>144</v>
      </c>
      <c r="L160" s="22" t="s">
        <v>141</v>
      </c>
      <c r="M160" s="22">
        <v>2</v>
      </c>
      <c r="N160" s="22" t="s">
        <v>145</v>
      </c>
      <c r="O160" s="27"/>
      <c r="P160" s="27"/>
      <c r="Q160" s="27"/>
      <c r="R160" s="30">
        <v>12</v>
      </c>
      <c r="S160" s="29"/>
      <c r="T160" s="29"/>
      <c r="U160" s="29"/>
      <c r="V160" s="28">
        <f t="shared" si="19"/>
        <v>247.9519759741525</v>
      </c>
      <c r="W160" s="29"/>
      <c r="X160" s="29"/>
      <c r="Y160" s="29"/>
      <c r="Z160" s="30">
        <f t="shared" si="17"/>
        <v>247.9519759741525</v>
      </c>
      <c r="AA160" s="27"/>
      <c r="AB160" s="27"/>
      <c r="AC160" s="27"/>
      <c r="AD160" s="30">
        <f t="shared" si="18"/>
        <v>35.539235719673911</v>
      </c>
      <c r="AE160" s="22"/>
    </row>
    <row r="161" spans="1:31" ht="16">
      <c r="A161" s="22" t="s">
        <v>161</v>
      </c>
      <c r="B161" s="22">
        <v>2018</v>
      </c>
      <c r="C161" s="22" t="s">
        <v>162</v>
      </c>
      <c r="D161" s="25" t="s">
        <v>48</v>
      </c>
      <c r="E161" s="22" t="s">
        <v>141</v>
      </c>
      <c r="F161" s="22">
        <v>100</v>
      </c>
      <c r="G161" s="22">
        <v>100</v>
      </c>
      <c r="H161" s="22" t="s">
        <v>163</v>
      </c>
      <c r="I161" s="22" t="s">
        <v>158</v>
      </c>
      <c r="J161" s="22" t="s">
        <v>143</v>
      </c>
      <c r="K161" s="22" t="s">
        <v>144</v>
      </c>
      <c r="L161" s="22" t="s">
        <v>141</v>
      </c>
      <c r="M161" s="22">
        <v>2</v>
      </c>
      <c r="N161" s="22" t="s">
        <v>145</v>
      </c>
      <c r="O161" s="27"/>
      <c r="P161" s="27"/>
      <c r="Q161" s="27"/>
      <c r="R161" s="30">
        <v>2</v>
      </c>
      <c r="S161" s="29"/>
      <c r="T161" s="29"/>
      <c r="U161" s="29"/>
      <c r="V161" s="28">
        <f t="shared" si="19"/>
        <v>41.325329329025415</v>
      </c>
      <c r="W161" s="29"/>
      <c r="X161" s="29"/>
      <c r="Y161" s="29"/>
      <c r="Z161" s="30">
        <f t="shared" si="17"/>
        <v>41.325329329025415</v>
      </c>
      <c r="AA161" s="27"/>
      <c r="AB161" s="27"/>
      <c r="AC161" s="27"/>
      <c r="AD161" s="30">
        <f t="shared" si="18"/>
        <v>5.9232059532789849</v>
      </c>
      <c r="AE161" s="22"/>
    </row>
    <row r="162" spans="1:31" ht="16">
      <c r="A162" s="22" t="s">
        <v>161</v>
      </c>
      <c r="B162" s="22">
        <v>2018</v>
      </c>
      <c r="C162" s="22" t="s">
        <v>162</v>
      </c>
      <c r="D162" s="25" t="s">
        <v>48</v>
      </c>
      <c r="E162" s="22" t="s">
        <v>141</v>
      </c>
      <c r="F162" s="22">
        <v>100</v>
      </c>
      <c r="G162" s="22">
        <v>100</v>
      </c>
      <c r="H162" s="22" t="s">
        <v>163</v>
      </c>
      <c r="I162" s="22" t="s">
        <v>158</v>
      </c>
      <c r="J162" s="22" t="s">
        <v>143</v>
      </c>
      <c r="K162" s="22" t="s">
        <v>144</v>
      </c>
      <c r="L162" s="22" t="s">
        <v>141</v>
      </c>
      <c r="M162" s="22">
        <v>2</v>
      </c>
      <c r="N162" s="22" t="s">
        <v>145</v>
      </c>
      <c r="O162" s="27"/>
      <c r="P162" s="27"/>
      <c r="Q162" s="27"/>
      <c r="R162" s="30">
        <v>12</v>
      </c>
      <c r="S162" s="29"/>
      <c r="T162" s="29"/>
      <c r="U162" s="29"/>
      <c r="V162" s="28">
        <f t="shared" si="19"/>
        <v>247.9519759741525</v>
      </c>
      <c r="W162" s="29"/>
      <c r="X162" s="29"/>
      <c r="Y162" s="29"/>
      <c r="Z162" s="30">
        <f t="shared" ref="Z162:Z225" si="20">R162*$BL$8</f>
        <v>247.9519759741525</v>
      </c>
      <c r="AA162" s="27"/>
      <c r="AB162" s="27"/>
      <c r="AC162" s="27"/>
      <c r="AD162" s="30">
        <f t="shared" ref="AD162:AD225" si="21">R162*$BL$10</f>
        <v>35.539235719673911</v>
      </c>
      <c r="AE162" s="22"/>
    </row>
    <row r="163" spans="1:31" ht="16">
      <c r="A163" s="22" t="s">
        <v>161</v>
      </c>
      <c r="B163" s="22">
        <v>2018</v>
      </c>
      <c r="C163" s="22" t="s">
        <v>162</v>
      </c>
      <c r="D163" s="25" t="s">
        <v>48</v>
      </c>
      <c r="E163" s="22" t="s">
        <v>141</v>
      </c>
      <c r="F163" s="22">
        <v>100</v>
      </c>
      <c r="G163" s="22">
        <v>100</v>
      </c>
      <c r="H163" s="22" t="s">
        <v>163</v>
      </c>
      <c r="I163" s="22" t="s">
        <v>158</v>
      </c>
      <c r="J163" s="22" t="s">
        <v>143</v>
      </c>
      <c r="K163" s="22" t="s">
        <v>144</v>
      </c>
      <c r="L163" s="22" t="s">
        <v>141</v>
      </c>
      <c r="M163" s="22">
        <v>2</v>
      </c>
      <c r="N163" s="22" t="s">
        <v>145</v>
      </c>
      <c r="O163" s="27"/>
      <c r="P163" s="27"/>
      <c r="Q163" s="27"/>
      <c r="R163" s="30">
        <v>6</v>
      </c>
      <c r="S163" s="29"/>
      <c r="T163" s="29"/>
      <c r="U163" s="29"/>
      <c r="V163" s="28">
        <f t="shared" ref="V163:V226" si="22">R163*$BL$8</f>
        <v>123.97598798707625</v>
      </c>
      <c r="W163" s="29"/>
      <c r="X163" s="29"/>
      <c r="Y163" s="29"/>
      <c r="Z163" s="30">
        <f t="shared" si="20"/>
        <v>123.97598798707625</v>
      </c>
      <c r="AA163" s="27"/>
      <c r="AB163" s="27"/>
      <c r="AC163" s="27"/>
      <c r="AD163" s="30">
        <f t="shared" si="21"/>
        <v>17.769617859836956</v>
      </c>
      <c r="AE163" s="22"/>
    </row>
    <row r="164" spans="1:31" ht="16">
      <c r="A164" s="22" t="s">
        <v>161</v>
      </c>
      <c r="B164" s="22">
        <v>2018</v>
      </c>
      <c r="C164" s="22" t="s">
        <v>162</v>
      </c>
      <c r="D164" s="25" t="s">
        <v>48</v>
      </c>
      <c r="E164" s="22" t="s">
        <v>141</v>
      </c>
      <c r="F164" s="22">
        <v>100</v>
      </c>
      <c r="G164" s="22">
        <v>100</v>
      </c>
      <c r="H164" s="22" t="s">
        <v>163</v>
      </c>
      <c r="I164" s="22" t="s">
        <v>158</v>
      </c>
      <c r="J164" s="22" t="s">
        <v>143</v>
      </c>
      <c r="K164" s="22" t="s">
        <v>144</v>
      </c>
      <c r="L164" s="22" t="s">
        <v>141</v>
      </c>
      <c r="M164" s="22">
        <v>2</v>
      </c>
      <c r="N164" s="22" t="s">
        <v>145</v>
      </c>
      <c r="O164" s="27"/>
      <c r="P164" s="27"/>
      <c r="Q164" s="27"/>
      <c r="R164" s="30">
        <v>10</v>
      </c>
      <c r="S164" s="29"/>
      <c r="T164" s="29"/>
      <c r="U164" s="29"/>
      <c r="V164" s="28">
        <f t="shared" si="22"/>
        <v>206.62664664512707</v>
      </c>
      <c r="W164" s="29"/>
      <c r="X164" s="29"/>
      <c r="Y164" s="29"/>
      <c r="Z164" s="30">
        <f t="shared" si="20"/>
        <v>206.62664664512707</v>
      </c>
      <c r="AA164" s="27"/>
      <c r="AB164" s="27"/>
      <c r="AC164" s="27"/>
      <c r="AD164" s="30">
        <f t="shared" si="21"/>
        <v>29.616029766394924</v>
      </c>
      <c r="AE164" s="22"/>
    </row>
    <row r="165" spans="1:31" ht="16">
      <c r="A165" s="22" t="s">
        <v>161</v>
      </c>
      <c r="B165" s="22">
        <v>2018</v>
      </c>
      <c r="C165" s="22" t="s">
        <v>162</v>
      </c>
      <c r="D165" s="25" t="s">
        <v>48</v>
      </c>
      <c r="E165" s="22" t="s">
        <v>141</v>
      </c>
      <c r="F165" s="22">
        <v>100</v>
      </c>
      <c r="G165" s="22">
        <v>100</v>
      </c>
      <c r="H165" s="22" t="s">
        <v>163</v>
      </c>
      <c r="I165" s="22" t="s">
        <v>158</v>
      </c>
      <c r="J165" s="22" t="s">
        <v>143</v>
      </c>
      <c r="K165" s="22" t="s">
        <v>144</v>
      </c>
      <c r="L165" s="22" t="s">
        <v>141</v>
      </c>
      <c r="M165" s="22">
        <v>2</v>
      </c>
      <c r="N165" s="22" t="s">
        <v>145</v>
      </c>
      <c r="O165" s="27"/>
      <c r="P165" s="27"/>
      <c r="Q165" s="27"/>
      <c r="R165" s="30">
        <v>2</v>
      </c>
      <c r="S165" s="29"/>
      <c r="T165" s="29"/>
      <c r="U165" s="29"/>
      <c r="V165" s="28">
        <f t="shared" si="22"/>
        <v>41.325329329025415</v>
      </c>
      <c r="W165" s="29"/>
      <c r="X165" s="29"/>
      <c r="Y165" s="29"/>
      <c r="Z165" s="30">
        <f t="shared" si="20"/>
        <v>41.325329329025415</v>
      </c>
      <c r="AA165" s="27"/>
      <c r="AB165" s="27"/>
      <c r="AC165" s="27"/>
      <c r="AD165" s="30">
        <f t="shared" si="21"/>
        <v>5.9232059532789849</v>
      </c>
      <c r="AE165" s="22"/>
    </row>
    <row r="166" spans="1:31" ht="16">
      <c r="A166" s="22" t="s">
        <v>161</v>
      </c>
      <c r="B166" s="22">
        <v>2018</v>
      </c>
      <c r="C166" s="22" t="s">
        <v>162</v>
      </c>
      <c r="D166" s="25" t="s">
        <v>48</v>
      </c>
      <c r="E166" s="22" t="s">
        <v>141</v>
      </c>
      <c r="F166" s="22">
        <v>100</v>
      </c>
      <c r="G166" s="22">
        <v>100</v>
      </c>
      <c r="H166" s="22" t="s">
        <v>163</v>
      </c>
      <c r="I166" s="22" t="s">
        <v>158</v>
      </c>
      <c r="J166" s="22" t="s">
        <v>143</v>
      </c>
      <c r="K166" s="22" t="s">
        <v>144</v>
      </c>
      <c r="L166" s="22" t="s">
        <v>141</v>
      </c>
      <c r="M166" s="22">
        <v>2</v>
      </c>
      <c r="N166" s="22" t="s">
        <v>145</v>
      </c>
      <c r="O166" s="27"/>
      <c r="P166" s="27"/>
      <c r="Q166" s="27"/>
      <c r="R166" s="30">
        <v>4</v>
      </c>
      <c r="S166" s="29"/>
      <c r="T166" s="29"/>
      <c r="U166" s="29"/>
      <c r="V166" s="28">
        <f t="shared" si="22"/>
        <v>82.65065865805083</v>
      </c>
      <c r="W166" s="29"/>
      <c r="X166" s="29"/>
      <c r="Y166" s="29"/>
      <c r="Z166" s="30">
        <f t="shared" si="20"/>
        <v>82.65065865805083</v>
      </c>
      <c r="AA166" s="27"/>
      <c r="AB166" s="27"/>
      <c r="AC166" s="27"/>
      <c r="AD166" s="30">
        <f t="shared" si="21"/>
        <v>11.84641190655797</v>
      </c>
      <c r="AE166" s="22"/>
    </row>
    <row r="167" spans="1:31" ht="16">
      <c r="A167" s="22" t="s">
        <v>161</v>
      </c>
      <c r="B167" s="22">
        <v>2018</v>
      </c>
      <c r="C167" s="22" t="s">
        <v>162</v>
      </c>
      <c r="D167" s="25" t="s">
        <v>48</v>
      </c>
      <c r="E167" s="22" t="s">
        <v>141</v>
      </c>
      <c r="F167" s="22">
        <v>100</v>
      </c>
      <c r="G167" s="22">
        <v>100</v>
      </c>
      <c r="H167" s="22" t="s">
        <v>163</v>
      </c>
      <c r="I167" s="22" t="s">
        <v>158</v>
      </c>
      <c r="J167" s="22" t="s">
        <v>143</v>
      </c>
      <c r="K167" s="22" t="s">
        <v>144</v>
      </c>
      <c r="L167" s="22" t="s">
        <v>141</v>
      </c>
      <c r="M167" s="22">
        <v>2</v>
      </c>
      <c r="N167" s="22" t="s">
        <v>145</v>
      </c>
      <c r="O167" s="27"/>
      <c r="P167" s="27"/>
      <c r="Q167" s="27"/>
      <c r="R167" s="30">
        <v>22</v>
      </c>
      <c r="S167" s="29"/>
      <c r="T167" s="29"/>
      <c r="U167" s="29"/>
      <c r="V167" s="28">
        <f t="shared" si="22"/>
        <v>454.57862261927954</v>
      </c>
      <c r="W167" s="29"/>
      <c r="X167" s="29"/>
      <c r="Y167" s="29"/>
      <c r="Z167" s="30">
        <f t="shared" si="20"/>
        <v>454.57862261927954</v>
      </c>
      <c r="AA167" s="27"/>
      <c r="AB167" s="27"/>
      <c r="AC167" s="27"/>
      <c r="AD167" s="30">
        <f t="shared" si="21"/>
        <v>65.155265486068828</v>
      </c>
      <c r="AE167" s="22"/>
    </row>
    <row r="168" spans="1:31" ht="16">
      <c r="A168" s="22" t="s">
        <v>161</v>
      </c>
      <c r="B168" s="22">
        <v>2018</v>
      </c>
      <c r="C168" s="22" t="s">
        <v>162</v>
      </c>
      <c r="D168" s="25" t="s">
        <v>48</v>
      </c>
      <c r="E168" s="22" t="s">
        <v>141</v>
      </c>
      <c r="F168" s="22">
        <v>100</v>
      </c>
      <c r="G168" s="22">
        <v>100</v>
      </c>
      <c r="H168" s="22" t="s">
        <v>163</v>
      </c>
      <c r="I168" s="22" t="s">
        <v>158</v>
      </c>
      <c r="J168" s="22" t="s">
        <v>143</v>
      </c>
      <c r="K168" s="22" t="s">
        <v>144</v>
      </c>
      <c r="L168" s="22" t="s">
        <v>141</v>
      </c>
      <c r="M168" s="22">
        <v>2</v>
      </c>
      <c r="N168" s="22" t="s">
        <v>145</v>
      </c>
      <c r="O168" s="27"/>
      <c r="P168" s="27"/>
      <c r="Q168" s="27"/>
      <c r="R168" s="30">
        <v>18</v>
      </c>
      <c r="S168" s="29"/>
      <c r="T168" s="29"/>
      <c r="U168" s="29"/>
      <c r="V168" s="28">
        <f t="shared" si="22"/>
        <v>371.92796396122873</v>
      </c>
      <c r="W168" s="29"/>
      <c r="X168" s="29"/>
      <c r="Y168" s="29"/>
      <c r="Z168" s="30">
        <f t="shared" si="20"/>
        <v>371.92796396122873</v>
      </c>
      <c r="AA168" s="27"/>
      <c r="AB168" s="27"/>
      <c r="AC168" s="27"/>
      <c r="AD168" s="30">
        <f t="shared" si="21"/>
        <v>53.308853579510867</v>
      </c>
      <c r="AE168" s="22"/>
    </row>
    <row r="169" spans="1:31" ht="16">
      <c r="A169" s="22" t="s">
        <v>161</v>
      </c>
      <c r="B169" s="22">
        <v>2018</v>
      </c>
      <c r="C169" s="22" t="s">
        <v>162</v>
      </c>
      <c r="D169" s="25" t="s">
        <v>48</v>
      </c>
      <c r="E169" s="22" t="s">
        <v>141</v>
      </c>
      <c r="F169" s="22">
        <v>100</v>
      </c>
      <c r="G169" s="22">
        <v>100</v>
      </c>
      <c r="H169" s="22" t="s">
        <v>163</v>
      </c>
      <c r="I169" s="22" t="s">
        <v>158</v>
      </c>
      <c r="J169" s="22" t="s">
        <v>143</v>
      </c>
      <c r="K169" s="22" t="s">
        <v>144</v>
      </c>
      <c r="L169" s="22" t="s">
        <v>141</v>
      </c>
      <c r="M169" s="22">
        <v>2</v>
      </c>
      <c r="N169" s="22" t="s">
        <v>145</v>
      </c>
      <c r="O169" s="27"/>
      <c r="P169" s="27"/>
      <c r="Q169" s="27"/>
      <c r="R169" s="30">
        <v>12</v>
      </c>
      <c r="S169" s="29"/>
      <c r="T169" s="29"/>
      <c r="U169" s="29"/>
      <c r="V169" s="28">
        <f t="shared" si="22"/>
        <v>247.9519759741525</v>
      </c>
      <c r="W169" s="29"/>
      <c r="X169" s="29"/>
      <c r="Y169" s="29"/>
      <c r="Z169" s="30">
        <f t="shared" si="20"/>
        <v>247.9519759741525</v>
      </c>
      <c r="AA169" s="27"/>
      <c r="AB169" s="27"/>
      <c r="AC169" s="27"/>
      <c r="AD169" s="30">
        <f t="shared" si="21"/>
        <v>35.539235719673911</v>
      </c>
      <c r="AE169" s="22"/>
    </row>
    <row r="170" spans="1:31" ht="16">
      <c r="A170" s="22" t="s">
        <v>161</v>
      </c>
      <c r="B170" s="22">
        <v>2018</v>
      </c>
      <c r="C170" s="22" t="s">
        <v>162</v>
      </c>
      <c r="D170" s="25" t="s">
        <v>48</v>
      </c>
      <c r="E170" s="22" t="s">
        <v>141</v>
      </c>
      <c r="F170" s="22">
        <v>100</v>
      </c>
      <c r="G170" s="22">
        <v>100</v>
      </c>
      <c r="H170" s="22" t="s">
        <v>163</v>
      </c>
      <c r="I170" s="22" t="s">
        <v>158</v>
      </c>
      <c r="J170" s="22" t="s">
        <v>143</v>
      </c>
      <c r="K170" s="22" t="s">
        <v>144</v>
      </c>
      <c r="L170" s="22" t="s">
        <v>141</v>
      </c>
      <c r="M170" s="22">
        <v>2</v>
      </c>
      <c r="N170" s="22" t="s">
        <v>145</v>
      </c>
      <c r="O170" s="27"/>
      <c r="P170" s="27"/>
      <c r="Q170" s="27"/>
      <c r="R170" s="30">
        <v>4</v>
      </c>
      <c r="S170" s="29"/>
      <c r="T170" s="29"/>
      <c r="U170" s="29"/>
      <c r="V170" s="28">
        <f t="shared" si="22"/>
        <v>82.65065865805083</v>
      </c>
      <c r="W170" s="29"/>
      <c r="X170" s="29"/>
      <c r="Y170" s="29"/>
      <c r="Z170" s="30">
        <f t="shared" si="20"/>
        <v>82.65065865805083</v>
      </c>
      <c r="AA170" s="27"/>
      <c r="AB170" s="27"/>
      <c r="AC170" s="27"/>
      <c r="AD170" s="30">
        <f t="shared" si="21"/>
        <v>11.84641190655797</v>
      </c>
      <c r="AE170" s="22"/>
    </row>
    <row r="171" spans="1:31" ht="16">
      <c r="A171" s="22" t="s">
        <v>161</v>
      </c>
      <c r="B171" s="22">
        <v>2018</v>
      </c>
      <c r="C171" s="22" t="s">
        <v>162</v>
      </c>
      <c r="D171" s="25" t="s">
        <v>48</v>
      </c>
      <c r="E171" s="22" t="s">
        <v>141</v>
      </c>
      <c r="F171" s="22">
        <v>100</v>
      </c>
      <c r="G171" s="22">
        <v>100</v>
      </c>
      <c r="H171" s="22" t="s">
        <v>163</v>
      </c>
      <c r="I171" s="22" t="s">
        <v>158</v>
      </c>
      <c r="J171" s="22" t="s">
        <v>143</v>
      </c>
      <c r="K171" s="22" t="s">
        <v>144</v>
      </c>
      <c r="L171" s="22" t="s">
        <v>141</v>
      </c>
      <c r="M171" s="22">
        <v>2</v>
      </c>
      <c r="N171" s="22" t="s">
        <v>145</v>
      </c>
      <c r="O171" s="27"/>
      <c r="P171" s="27"/>
      <c r="Q171" s="27"/>
      <c r="R171" s="30">
        <v>12</v>
      </c>
      <c r="S171" s="29"/>
      <c r="T171" s="29"/>
      <c r="U171" s="29"/>
      <c r="V171" s="28">
        <f t="shared" si="22"/>
        <v>247.9519759741525</v>
      </c>
      <c r="W171" s="29"/>
      <c r="X171" s="29"/>
      <c r="Y171" s="29"/>
      <c r="Z171" s="30">
        <f t="shared" si="20"/>
        <v>247.9519759741525</v>
      </c>
      <c r="AA171" s="27"/>
      <c r="AB171" s="27"/>
      <c r="AC171" s="27"/>
      <c r="AD171" s="30">
        <f t="shared" si="21"/>
        <v>35.539235719673911</v>
      </c>
      <c r="AE171" s="22"/>
    </row>
    <row r="172" spans="1:31" ht="16">
      <c r="A172" s="22" t="s">
        <v>161</v>
      </c>
      <c r="B172" s="22">
        <v>2018</v>
      </c>
      <c r="C172" s="22" t="s">
        <v>162</v>
      </c>
      <c r="D172" s="25" t="s">
        <v>48</v>
      </c>
      <c r="E172" s="22" t="s">
        <v>141</v>
      </c>
      <c r="F172" s="22">
        <v>100</v>
      </c>
      <c r="G172" s="22">
        <v>100</v>
      </c>
      <c r="H172" s="22" t="s">
        <v>163</v>
      </c>
      <c r="I172" s="22" t="s">
        <v>158</v>
      </c>
      <c r="J172" s="22" t="s">
        <v>143</v>
      </c>
      <c r="K172" s="22" t="s">
        <v>144</v>
      </c>
      <c r="L172" s="22" t="s">
        <v>141</v>
      </c>
      <c r="M172" s="22">
        <v>2</v>
      </c>
      <c r="N172" s="22" t="s">
        <v>145</v>
      </c>
      <c r="O172" s="27"/>
      <c r="P172" s="27"/>
      <c r="Q172" s="27"/>
      <c r="R172" s="30">
        <v>20</v>
      </c>
      <c r="S172" s="29"/>
      <c r="T172" s="29"/>
      <c r="U172" s="29"/>
      <c r="V172" s="28">
        <f t="shared" si="22"/>
        <v>413.25329329025413</v>
      </c>
      <c r="W172" s="29"/>
      <c r="X172" s="29"/>
      <c r="Y172" s="29"/>
      <c r="Z172" s="30">
        <f t="shared" si="20"/>
        <v>413.25329329025413</v>
      </c>
      <c r="AA172" s="27"/>
      <c r="AB172" s="27"/>
      <c r="AC172" s="27"/>
      <c r="AD172" s="30">
        <f t="shared" si="21"/>
        <v>59.232059532789847</v>
      </c>
      <c r="AE172" s="22"/>
    </row>
    <row r="173" spans="1:31" ht="16">
      <c r="A173" s="22" t="s">
        <v>161</v>
      </c>
      <c r="B173" s="22">
        <v>2018</v>
      </c>
      <c r="C173" s="22" t="s">
        <v>162</v>
      </c>
      <c r="D173" s="25" t="s">
        <v>48</v>
      </c>
      <c r="E173" s="22" t="s">
        <v>141</v>
      </c>
      <c r="F173" s="22">
        <v>100</v>
      </c>
      <c r="G173" s="22">
        <v>100</v>
      </c>
      <c r="H173" s="22" t="s">
        <v>163</v>
      </c>
      <c r="I173" s="22" t="s">
        <v>158</v>
      </c>
      <c r="J173" s="22" t="s">
        <v>143</v>
      </c>
      <c r="K173" s="22" t="s">
        <v>144</v>
      </c>
      <c r="L173" s="22" t="s">
        <v>141</v>
      </c>
      <c r="M173" s="22">
        <v>2</v>
      </c>
      <c r="N173" s="22" t="s">
        <v>145</v>
      </c>
      <c r="O173" s="27"/>
      <c r="P173" s="27"/>
      <c r="Q173" s="27"/>
      <c r="R173" s="30">
        <v>8</v>
      </c>
      <c r="S173" s="29"/>
      <c r="T173" s="29"/>
      <c r="U173" s="29"/>
      <c r="V173" s="28">
        <f t="shared" si="22"/>
        <v>165.30131731610166</v>
      </c>
      <c r="W173" s="29"/>
      <c r="X173" s="29"/>
      <c r="Y173" s="29"/>
      <c r="Z173" s="30">
        <f t="shared" si="20"/>
        <v>165.30131731610166</v>
      </c>
      <c r="AA173" s="27"/>
      <c r="AB173" s="27"/>
      <c r="AC173" s="27"/>
      <c r="AD173" s="30">
        <f t="shared" si="21"/>
        <v>23.69282381311594</v>
      </c>
      <c r="AE173" s="22"/>
    </row>
    <row r="174" spans="1:31" ht="16">
      <c r="A174" s="22" t="s">
        <v>161</v>
      </c>
      <c r="B174" s="22">
        <v>2018</v>
      </c>
      <c r="C174" s="22" t="s">
        <v>162</v>
      </c>
      <c r="D174" s="25" t="s">
        <v>48</v>
      </c>
      <c r="E174" s="22" t="s">
        <v>141</v>
      </c>
      <c r="F174" s="22">
        <v>100</v>
      </c>
      <c r="G174" s="22">
        <v>100</v>
      </c>
      <c r="H174" s="22" t="s">
        <v>163</v>
      </c>
      <c r="I174" s="22" t="s">
        <v>158</v>
      </c>
      <c r="J174" s="22" t="s">
        <v>143</v>
      </c>
      <c r="K174" s="22" t="s">
        <v>144</v>
      </c>
      <c r="L174" s="22" t="s">
        <v>141</v>
      </c>
      <c r="M174" s="22">
        <v>2</v>
      </c>
      <c r="N174" s="22" t="s">
        <v>145</v>
      </c>
      <c r="O174" s="27"/>
      <c r="P174" s="27"/>
      <c r="Q174" s="27"/>
      <c r="R174" s="30">
        <v>16</v>
      </c>
      <c r="S174" s="29"/>
      <c r="T174" s="29"/>
      <c r="U174" s="29"/>
      <c r="V174" s="28">
        <f t="shared" si="22"/>
        <v>330.60263463220332</v>
      </c>
      <c r="W174" s="29"/>
      <c r="X174" s="29"/>
      <c r="Y174" s="29"/>
      <c r="Z174" s="30">
        <f t="shared" si="20"/>
        <v>330.60263463220332</v>
      </c>
      <c r="AA174" s="27"/>
      <c r="AB174" s="27"/>
      <c r="AC174" s="27"/>
      <c r="AD174" s="30">
        <f t="shared" si="21"/>
        <v>47.385647626231879</v>
      </c>
      <c r="AE174" s="22"/>
    </row>
    <row r="175" spans="1:31" ht="16">
      <c r="A175" s="22" t="s">
        <v>161</v>
      </c>
      <c r="B175" s="22">
        <v>2018</v>
      </c>
      <c r="C175" s="22" t="s">
        <v>162</v>
      </c>
      <c r="D175" s="25" t="s">
        <v>48</v>
      </c>
      <c r="E175" s="22" t="s">
        <v>141</v>
      </c>
      <c r="F175" s="22">
        <v>100</v>
      </c>
      <c r="G175" s="22">
        <v>100</v>
      </c>
      <c r="H175" s="22" t="s">
        <v>163</v>
      </c>
      <c r="I175" s="22" t="s">
        <v>158</v>
      </c>
      <c r="J175" s="22" t="s">
        <v>143</v>
      </c>
      <c r="K175" s="22" t="s">
        <v>144</v>
      </c>
      <c r="L175" s="22" t="s">
        <v>141</v>
      </c>
      <c r="M175" s="22">
        <v>2</v>
      </c>
      <c r="N175" s="22" t="s">
        <v>145</v>
      </c>
      <c r="O175" s="27"/>
      <c r="P175" s="27"/>
      <c r="Q175" s="27"/>
      <c r="R175" s="30">
        <v>22</v>
      </c>
      <c r="S175" s="29"/>
      <c r="T175" s="29"/>
      <c r="U175" s="29"/>
      <c r="V175" s="28">
        <f t="shared" si="22"/>
        <v>454.57862261927954</v>
      </c>
      <c r="W175" s="29"/>
      <c r="X175" s="29"/>
      <c r="Y175" s="29"/>
      <c r="Z175" s="30">
        <f t="shared" si="20"/>
        <v>454.57862261927954</v>
      </c>
      <c r="AA175" s="27"/>
      <c r="AB175" s="27"/>
      <c r="AC175" s="27"/>
      <c r="AD175" s="30">
        <f t="shared" si="21"/>
        <v>65.155265486068828</v>
      </c>
      <c r="AE175" s="22"/>
    </row>
    <row r="176" spans="1:31" ht="16">
      <c r="A176" s="22" t="s">
        <v>161</v>
      </c>
      <c r="B176" s="22">
        <v>2018</v>
      </c>
      <c r="C176" s="22" t="s">
        <v>162</v>
      </c>
      <c r="D176" s="25" t="s">
        <v>48</v>
      </c>
      <c r="E176" s="22" t="s">
        <v>141</v>
      </c>
      <c r="F176" s="22">
        <v>100</v>
      </c>
      <c r="G176" s="22">
        <v>100</v>
      </c>
      <c r="H176" s="22" t="s">
        <v>163</v>
      </c>
      <c r="I176" s="22" t="s">
        <v>158</v>
      </c>
      <c r="J176" s="22" t="s">
        <v>143</v>
      </c>
      <c r="K176" s="22" t="s">
        <v>144</v>
      </c>
      <c r="L176" s="22" t="s">
        <v>141</v>
      </c>
      <c r="M176" s="22">
        <v>2</v>
      </c>
      <c r="N176" s="22" t="s">
        <v>145</v>
      </c>
      <c r="O176" s="27"/>
      <c r="P176" s="27"/>
      <c r="Q176" s="27"/>
      <c r="R176" s="30">
        <v>14</v>
      </c>
      <c r="S176" s="29"/>
      <c r="T176" s="29"/>
      <c r="U176" s="29"/>
      <c r="V176" s="28">
        <f t="shared" si="22"/>
        <v>289.27730530317791</v>
      </c>
      <c r="W176" s="29"/>
      <c r="X176" s="29"/>
      <c r="Y176" s="29"/>
      <c r="Z176" s="30">
        <f t="shared" si="20"/>
        <v>289.27730530317791</v>
      </c>
      <c r="AA176" s="27"/>
      <c r="AB176" s="27"/>
      <c r="AC176" s="27"/>
      <c r="AD176" s="30">
        <f t="shared" si="21"/>
        <v>41.462441672952892</v>
      </c>
      <c r="AE176" s="22"/>
    </row>
    <row r="177" spans="1:31" ht="16">
      <c r="A177" s="22" t="s">
        <v>161</v>
      </c>
      <c r="B177" s="22">
        <v>2018</v>
      </c>
      <c r="C177" s="22" t="s">
        <v>162</v>
      </c>
      <c r="D177" s="25" t="s">
        <v>48</v>
      </c>
      <c r="E177" s="22" t="s">
        <v>141</v>
      </c>
      <c r="F177" s="22">
        <v>100</v>
      </c>
      <c r="G177" s="22">
        <v>100</v>
      </c>
      <c r="H177" s="22" t="s">
        <v>163</v>
      </c>
      <c r="I177" s="22" t="s">
        <v>158</v>
      </c>
      <c r="J177" s="22" t="s">
        <v>143</v>
      </c>
      <c r="K177" s="22" t="s">
        <v>144</v>
      </c>
      <c r="L177" s="22" t="s">
        <v>141</v>
      </c>
      <c r="M177" s="22">
        <v>2</v>
      </c>
      <c r="N177" s="22" t="s">
        <v>145</v>
      </c>
      <c r="O177" s="27"/>
      <c r="P177" s="27"/>
      <c r="Q177" s="27"/>
      <c r="R177" s="30">
        <v>26</v>
      </c>
      <c r="S177" s="29"/>
      <c r="T177" s="29"/>
      <c r="U177" s="29"/>
      <c r="V177" s="28">
        <f t="shared" si="22"/>
        <v>537.22928127733041</v>
      </c>
      <c r="W177" s="29"/>
      <c r="X177" s="29"/>
      <c r="Y177" s="29"/>
      <c r="Z177" s="30">
        <f t="shared" si="20"/>
        <v>537.22928127733041</v>
      </c>
      <c r="AA177" s="27"/>
      <c r="AB177" s="27"/>
      <c r="AC177" s="27"/>
      <c r="AD177" s="30">
        <f t="shared" si="21"/>
        <v>77.001677392626803</v>
      </c>
      <c r="AE177" s="22"/>
    </row>
    <row r="178" spans="1:31" ht="16">
      <c r="A178" s="22" t="s">
        <v>161</v>
      </c>
      <c r="B178" s="22">
        <v>2018</v>
      </c>
      <c r="C178" s="22" t="s">
        <v>162</v>
      </c>
      <c r="D178" s="25" t="s">
        <v>48</v>
      </c>
      <c r="E178" s="22" t="s">
        <v>141</v>
      </c>
      <c r="F178" s="22">
        <v>100</v>
      </c>
      <c r="G178" s="22">
        <v>100</v>
      </c>
      <c r="H178" s="22" t="s">
        <v>163</v>
      </c>
      <c r="I178" s="22" t="s">
        <v>158</v>
      </c>
      <c r="J178" s="22" t="s">
        <v>143</v>
      </c>
      <c r="K178" s="22" t="s">
        <v>144</v>
      </c>
      <c r="L178" s="22" t="s">
        <v>141</v>
      </c>
      <c r="M178" s="22">
        <v>2</v>
      </c>
      <c r="N178" s="22" t="s">
        <v>145</v>
      </c>
      <c r="O178" s="27"/>
      <c r="P178" s="27"/>
      <c r="Q178" s="27"/>
      <c r="R178" s="30">
        <v>8</v>
      </c>
      <c r="S178" s="29"/>
      <c r="T178" s="29"/>
      <c r="U178" s="29"/>
      <c r="V178" s="28">
        <f t="shared" si="22"/>
        <v>165.30131731610166</v>
      </c>
      <c r="W178" s="29"/>
      <c r="X178" s="29"/>
      <c r="Y178" s="29"/>
      <c r="Z178" s="30">
        <f t="shared" si="20"/>
        <v>165.30131731610166</v>
      </c>
      <c r="AA178" s="27"/>
      <c r="AB178" s="27"/>
      <c r="AC178" s="27"/>
      <c r="AD178" s="30">
        <f t="shared" si="21"/>
        <v>23.69282381311594</v>
      </c>
      <c r="AE178" s="22"/>
    </row>
    <row r="179" spans="1:31" ht="16">
      <c r="A179" s="22" t="s">
        <v>161</v>
      </c>
      <c r="B179" s="22">
        <v>2018</v>
      </c>
      <c r="C179" s="22" t="s">
        <v>162</v>
      </c>
      <c r="D179" s="25" t="s">
        <v>48</v>
      </c>
      <c r="E179" s="22" t="s">
        <v>141</v>
      </c>
      <c r="F179" s="22">
        <v>100</v>
      </c>
      <c r="G179" s="22">
        <v>100</v>
      </c>
      <c r="H179" s="22" t="s">
        <v>163</v>
      </c>
      <c r="I179" s="22" t="s">
        <v>158</v>
      </c>
      <c r="J179" s="22" t="s">
        <v>143</v>
      </c>
      <c r="K179" s="22" t="s">
        <v>144</v>
      </c>
      <c r="L179" s="22" t="s">
        <v>141</v>
      </c>
      <c r="M179" s="22">
        <v>2</v>
      </c>
      <c r="N179" s="22" t="s">
        <v>145</v>
      </c>
      <c r="O179" s="27"/>
      <c r="P179" s="27"/>
      <c r="Q179" s="27"/>
      <c r="R179" s="30">
        <v>14</v>
      </c>
      <c r="S179" s="29"/>
      <c r="T179" s="29"/>
      <c r="U179" s="29"/>
      <c r="V179" s="28">
        <f t="shared" si="22"/>
        <v>289.27730530317791</v>
      </c>
      <c r="W179" s="29"/>
      <c r="X179" s="29"/>
      <c r="Y179" s="29"/>
      <c r="Z179" s="30">
        <f t="shared" si="20"/>
        <v>289.27730530317791</v>
      </c>
      <c r="AA179" s="27"/>
      <c r="AB179" s="27"/>
      <c r="AC179" s="27"/>
      <c r="AD179" s="30">
        <f t="shared" si="21"/>
        <v>41.462441672952892</v>
      </c>
      <c r="AE179" s="22"/>
    </row>
    <row r="180" spans="1:31" ht="16">
      <c r="A180" s="22" t="s">
        <v>161</v>
      </c>
      <c r="B180" s="22">
        <v>2018</v>
      </c>
      <c r="C180" s="22" t="s">
        <v>162</v>
      </c>
      <c r="D180" s="25" t="s">
        <v>48</v>
      </c>
      <c r="E180" s="22" t="s">
        <v>141</v>
      </c>
      <c r="F180" s="22">
        <v>100</v>
      </c>
      <c r="G180" s="22">
        <v>100</v>
      </c>
      <c r="H180" s="22" t="s">
        <v>163</v>
      </c>
      <c r="I180" s="22" t="s">
        <v>158</v>
      </c>
      <c r="J180" s="22" t="s">
        <v>143</v>
      </c>
      <c r="K180" s="22" t="s">
        <v>144</v>
      </c>
      <c r="L180" s="22" t="s">
        <v>141</v>
      </c>
      <c r="M180" s="22">
        <v>2</v>
      </c>
      <c r="N180" s="22" t="s">
        <v>145</v>
      </c>
      <c r="O180" s="27"/>
      <c r="P180" s="27"/>
      <c r="Q180" s="27"/>
      <c r="R180" s="30">
        <v>2</v>
      </c>
      <c r="S180" s="29"/>
      <c r="T180" s="29"/>
      <c r="U180" s="29"/>
      <c r="V180" s="28">
        <f t="shared" si="22"/>
        <v>41.325329329025415</v>
      </c>
      <c r="W180" s="29"/>
      <c r="X180" s="29"/>
      <c r="Y180" s="29"/>
      <c r="Z180" s="30">
        <f t="shared" si="20"/>
        <v>41.325329329025415</v>
      </c>
      <c r="AA180" s="27"/>
      <c r="AB180" s="27"/>
      <c r="AC180" s="27"/>
      <c r="AD180" s="30">
        <f t="shared" si="21"/>
        <v>5.9232059532789849</v>
      </c>
      <c r="AE180" s="22"/>
    </row>
    <row r="181" spans="1:31" ht="16">
      <c r="A181" s="22" t="s">
        <v>161</v>
      </c>
      <c r="B181" s="22">
        <v>2018</v>
      </c>
      <c r="C181" s="22" t="s">
        <v>162</v>
      </c>
      <c r="D181" s="25" t="s">
        <v>48</v>
      </c>
      <c r="E181" s="22" t="s">
        <v>141</v>
      </c>
      <c r="F181" s="22">
        <v>100</v>
      </c>
      <c r="G181" s="22">
        <v>100</v>
      </c>
      <c r="H181" s="22" t="s">
        <v>163</v>
      </c>
      <c r="I181" s="22" t="s">
        <v>158</v>
      </c>
      <c r="J181" s="22" t="s">
        <v>143</v>
      </c>
      <c r="K181" s="22" t="s">
        <v>144</v>
      </c>
      <c r="L181" s="22" t="s">
        <v>141</v>
      </c>
      <c r="M181" s="22">
        <v>2</v>
      </c>
      <c r="N181" s="22" t="s">
        <v>145</v>
      </c>
      <c r="O181" s="27"/>
      <c r="P181" s="27"/>
      <c r="Q181" s="27"/>
      <c r="R181" s="30">
        <v>6</v>
      </c>
      <c r="S181" s="29"/>
      <c r="T181" s="29"/>
      <c r="U181" s="29"/>
      <c r="V181" s="28">
        <f t="shared" si="22"/>
        <v>123.97598798707625</v>
      </c>
      <c r="W181" s="29"/>
      <c r="X181" s="29"/>
      <c r="Y181" s="29"/>
      <c r="Z181" s="30">
        <f t="shared" si="20"/>
        <v>123.97598798707625</v>
      </c>
      <c r="AA181" s="27"/>
      <c r="AB181" s="27"/>
      <c r="AC181" s="27"/>
      <c r="AD181" s="30">
        <f t="shared" si="21"/>
        <v>17.769617859836956</v>
      </c>
      <c r="AE181" s="22"/>
    </row>
    <row r="182" spans="1:31" ht="16">
      <c r="A182" s="22" t="s">
        <v>161</v>
      </c>
      <c r="B182" s="22">
        <v>2018</v>
      </c>
      <c r="C182" s="22" t="s">
        <v>162</v>
      </c>
      <c r="D182" s="25" t="s">
        <v>48</v>
      </c>
      <c r="E182" s="22" t="s">
        <v>141</v>
      </c>
      <c r="F182" s="22">
        <v>100</v>
      </c>
      <c r="G182" s="22">
        <v>100</v>
      </c>
      <c r="H182" s="22" t="s">
        <v>163</v>
      </c>
      <c r="I182" s="22" t="s">
        <v>158</v>
      </c>
      <c r="J182" s="22" t="s">
        <v>143</v>
      </c>
      <c r="K182" s="22" t="s">
        <v>144</v>
      </c>
      <c r="L182" s="22" t="s">
        <v>141</v>
      </c>
      <c r="M182" s="22">
        <v>2</v>
      </c>
      <c r="N182" s="22" t="s">
        <v>145</v>
      </c>
      <c r="O182" s="27"/>
      <c r="P182" s="27"/>
      <c r="Q182" s="27"/>
      <c r="R182" s="30">
        <v>2</v>
      </c>
      <c r="S182" s="29"/>
      <c r="T182" s="29"/>
      <c r="U182" s="29"/>
      <c r="V182" s="28">
        <f t="shared" si="22"/>
        <v>41.325329329025415</v>
      </c>
      <c r="W182" s="29"/>
      <c r="X182" s="29"/>
      <c r="Y182" s="29"/>
      <c r="Z182" s="30">
        <f t="shared" si="20"/>
        <v>41.325329329025415</v>
      </c>
      <c r="AA182" s="27"/>
      <c r="AB182" s="27"/>
      <c r="AC182" s="27"/>
      <c r="AD182" s="30">
        <f t="shared" si="21"/>
        <v>5.9232059532789849</v>
      </c>
      <c r="AE182" s="22"/>
    </row>
    <row r="183" spans="1:31" ht="16">
      <c r="A183" s="22" t="s">
        <v>161</v>
      </c>
      <c r="B183" s="22">
        <v>2018</v>
      </c>
      <c r="C183" s="22" t="s">
        <v>162</v>
      </c>
      <c r="D183" s="25" t="s">
        <v>48</v>
      </c>
      <c r="E183" s="22" t="s">
        <v>141</v>
      </c>
      <c r="F183" s="22">
        <v>100</v>
      </c>
      <c r="G183" s="22">
        <v>100</v>
      </c>
      <c r="H183" s="22" t="s">
        <v>163</v>
      </c>
      <c r="I183" s="22" t="s">
        <v>158</v>
      </c>
      <c r="J183" s="22" t="s">
        <v>143</v>
      </c>
      <c r="K183" s="22" t="s">
        <v>144</v>
      </c>
      <c r="L183" s="22" t="s">
        <v>141</v>
      </c>
      <c r="M183" s="22">
        <v>2</v>
      </c>
      <c r="N183" s="22" t="s">
        <v>145</v>
      </c>
      <c r="O183" s="27"/>
      <c r="P183" s="27"/>
      <c r="Q183" s="27"/>
      <c r="R183" s="30">
        <v>2</v>
      </c>
      <c r="S183" s="29"/>
      <c r="T183" s="29"/>
      <c r="U183" s="29"/>
      <c r="V183" s="28">
        <f t="shared" si="22"/>
        <v>41.325329329025415</v>
      </c>
      <c r="W183" s="29"/>
      <c r="X183" s="29"/>
      <c r="Y183" s="29"/>
      <c r="Z183" s="30">
        <f t="shared" si="20"/>
        <v>41.325329329025415</v>
      </c>
      <c r="AA183" s="27"/>
      <c r="AB183" s="27"/>
      <c r="AC183" s="27"/>
      <c r="AD183" s="30">
        <f t="shared" si="21"/>
        <v>5.9232059532789849</v>
      </c>
      <c r="AE183" s="22"/>
    </row>
    <row r="184" spans="1:31" ht="16">
      <c r="A184" s="22" t="s">
        <v>161</v>
      </c>
      <c r="B184" s="22">
        <v>2018</v>
      </c>
      <c r="C184" s="22" t="s">
        <v>162</v>
      </c>
      <c r="D184" s="25" t="s">
        <v>48</v>
      </c>
      <c r="E184" s="22" t="s">
        <v>141</v>
      </c>
      <c r="F184" s="22">
        <v>100</v>
      </c>
      <c r="G184" s="22">
        <v>100</v>
      </c>
      <c r="H184" s="22" t="s">
        <v>163</v>
      </c>
      <c r="I184" s="22" t="s">
        <v>158</v>
      </c>
      <c r="J184" s="22" t="s">
        <v>143</v>
      </c>
      <c r="K184" s="22" t="s">
        <v>144</v>
      </c>
      <c r="L184" s="22" t="s">
        <v>141</v>
      </c>
      <c r="M184" s="22">
        <v>2</v>
      </c>
      <c r="N184" s="22" t="s">
        <v>145</v>
      </c>
      <c r="O184" s="27"/>
      <c r="P184" s="27"/>
      <c r="Q184" s="27"/>
      <c r="R184" s="30">
        <v>4</v>
      </c>
      <c r="S184" s="29"/>
      <c r="T184" s="29"/>
      <c r="U184" s="29"/>
      <c r="V184" s="28">
        <f t="shared" si="22"/>
        <v>82.65065865805083</v>
      </c>
      <c r="W184" s="29"/>
      <c r="X184" s="29"/>
      <c r="Y184" s="29"/>
      <c r="Z184" s="30">
        <f t="shared" si="20"/>
        <v>82.65065865805083</v>
      </c>
      <c r="AA184" s="27"/>
      <c r="AB184" s="27"/>
      <c r="AC184" s="27"/>
      <c r="AD184" s="30">
        <f t="shared" si="21"/>
        <v>11.84641190655797</v>
      </c>
      <c r="AE184" s="22"/>
    </row>
    <row r="185" spans="1:31" ht="16">
      <c r="A185" s="22" t="s">
        <v>161</v>
      </c>
      <c r="B185" s="22">
        <v>2018</v>
      </c>
      <c r="C185" s="22" t="s">
        <v>162</v>
      </c>
      <c r="D185" s="25" t="s">
        <v>48</v>
      </c>
      <c r="E185" s="22" t="s">
        <v>141</v>
      </c>
      <c r="F185" s="22">
        <v>100</v>
      </c>
      <c r="G185" s="22">
        <v>100</v>
      </c>
      <c r="H185" s="22" t="s">
        <v>163</v>
      </c>
      <c r="I185" s="22" t="s">
        <v>158</v>
      </c>
      <c r="J185" s="22" t="s">
        <v>143</v>
      </c>
      <c r="K185" s="22" t="s">
        <v>144</v>
      </c>
      <c r="L185" s="22" t="s">
        <v>141</v>
      </c>
      <c r="M185" s="22">
        <v>2</v>
      </c>
      <c r="N185" s="22" t="s">
        <v>145</v>
      </c>
      <c r="O185" s="27"/>
      <c r="P185" s="27"/>
      <c r="Q185" s="27"/>
      <c r="R185" s="30">
        <v>9</v>
      </c>
      <c r="S185" s="29"/>
      <c r="T185" s="29"/>
      <c r="U185" s="29"/>
      <c r="V185" s="28">
        <f t="shared" si="22"/>
        <v>185.96398198061436</v>
      </c>
      <c r="W185" s="29"/>
      <c r="X185" s="29"/>
      <c r="Y185" s="29"/>
      <c r="Z185" s="30">
        <f t="shared" si="20"/>
        <v>185.96398198061436</v>
      </c>
      <c r="AA185" s="27"/>
      <c r="AB185" s="27"/>
      <c r="AC185" s="27"/>
      <c r="AD185" s="30">
        <f t="shared" si="21"/>
        <v>26.654426789755433</v>
      </c>
      <c r="AE185" s="22"/>
    </row>
    <row r="186" spans="1:31" ht="16">
      <c r="A186" s="22" t="s">
        <v>161</v>
      </c>
      <c r="B186" s="22">
        <v>2018</v>
      </c>
      <c r="C186" s="22" t="s">
        <v>162</v>
      </c>
      <c r="D186" s="25" t="s">
        <v>48</v>
      </c>
      <c r="E186" s="22" t="s">
        <v>141</v>
      </c>
      <c r="F186" s="22">
        <v>100</v>
      </c>
      <c r="G186" s="22">
        <v>100</v>
      </c>
      <c r="H186" s="22" t="s">
        <v>163</v>
      </c>
      <c r="I186" s="22" t="s">
        <v>158</v>
      </c>
      <c r="J186" s="22" t="s">
        <v>143</v>
      </c>
      <c r="K186" s="22" t="s">
        <v>144</v>
      </c>
      <c r="L186" s="22" t="s">
        <v>141</v>
      </c>
      <c r="M186" s="22">
        <v>2</v>
      </c>
      <c r="N186" s="22" t="s">
        <v>145</v>
      </c>
      <c r="O186" s="27"/>
      <c r="P186" s="27"/>
      <c r="Q186" s="27"/>
      <c r="R186" s="30">
        <v>11</v>
      </c>
      <c r="S186" s="29"/>
      <c r="T186" s="29"/>
      <c r="U186" s="29"/>
      <c r="V186" s="28">
        <f t="shared" si="22"/>
        <v>227.28931130963977</v>
      </c>
      <c r="W186" s="29"/>
      <c r="X186" s="29"/>
      <c r="Y186" s="29"/>
      <c r="Z186" s="30">
        <f t="shared" si="20"/>
        <v>227.28931130963977</v>
      </c>
      <c r="AA186" s="27"/>
      <c r="AB186" s="27"/>
      <c r="AC186" s="27"/>
      <c r="AD186" s="30">
        <f t="shared" si="21"/>
        <v>32.577632743034414</v>
      </c>
      <c r="AE186" s="22"/>
    </row>
    <row r="187" spans="1:31" ht="16">
      <c r="A187" s="22" t="s">
        <v>161</v>
      </c>
      <c r="B187" s="22">
        <v>2018</v>
      </c>
      <c r="C187" s="22" t="s">
        <v>162</v>
      </c>
      <c r="D187" s="25" t="s">
        <v>48</v>
      </c>
      <c r="E187" s="22" t="s">
        <v>141</v>
      </c>
      <c r="F187" s="22">
        <v>100</v>
      </c>
      <c r="G187" s="22">
        <v>100</v>
      </c>
      <c r="H187" s="22" t="s">
        <v>163</v>
      </c>
      <c r="I187" s="22" t="s">
        <v>158</v>
      </c>
      <c r="J187" s="22" t="s">
        <v>143</v>
      </c>
      <c r="K187" s="22" t="s">
        <v>144</v>
      </c>
      <c r="L187" s="22" t="s">
        <v>141</v>
      </c>
      <c r="M187" s="22">
        <v>2</v>
      </c>
      <c r="N187" s="22" t="s">
        <v>145</v>
      </c>
      <c r="O187" s="27"/>
      <c r="P187" s="27"/>
      <c r="Q187" s="27"/>
      <c r="R187" s="30">
        <v>38</v>
      </c>
      <c r="S187" s="29"/>
      <c r="T187" s="29"/>
      <c r="U187" s="29"/>
      <c r="V187" s="28">
        <f t="shared" si="22"/>
        <v>785.18125725148286</v>
      </c>
      <c r="W187" s="29"/>
      <c r="X187" s="29"/>
      <c r="Y187" s="29"/>
      <c r="Z187" s="30">
        <f t="shared" si="20"/>
        <v>785.18125725148286</v>
      </c>
      <c r="AA187" s="27"/>
      <c r="AB187" s="27"/>
      <c r="AC187" s="27"/>
      <c r="AD187" s="30">
        <f t="shared" si="21"/>
        <v>112.54091311230071</v>
      </c>
      <c r="AE187" s="22"/>
    </row>
    <row r="188" spans="1:31" ht="16">
      <c r="A188" s="22" t="s">
        <v>161</v>
      </c>
      <c r="B188" s="22">
        <v>2018</v>
      </c>
      <c r="C188" s="22" t="s">
        <v>162</v>
      </c>
      <c r="D188" s="25" t="s">
        <v>48</v>
      </c>
      <c r="E188" s="22" t="s">
        <v>141</v>
      </c>
      <c r="F188" s="22">
        <v>100</v>
      </c>
      <c r="G188" s="22">
        <v>100</v>
      </c>
      <c r="H188" s="22" t="s">
        <v>163</v>
      </c>
      <c r="I188" s="22" t="s">
        <v>158</v>
      </c>
      <c r="J188" s="22" t="s">
        <v>143</v>
      </c>
      <c r="K188" s="22" t="s">
        <v>144</v>
      </c>
      <c r="L188" s="22" t="s">
        <v>141</v>
      </c>
      <c r="M188" s="22">
        <v>2</v>
      </c>
      <c r="N188" s="22" t="s">
        <v>145</v>
      </c>
      <c r="O188" s="27"/>
      <c r="P188" s="27"/>
      <c r="Q188" s="27"/>
      <c r="R188" s="30">
        <v>26</v>
      </c>
      <c r="S188" s="29"/>
      <c r="T188" s="29"/>
      <c r="U188" s="29"/>
      <c r="V188" s="28">
        <f t="shared" si="22"/>
        <v>537.22928127733041</v>
      </c>
      <c r="W188" s="29"/>
      <c r="X188" s="29"/>
      <c r="Y188" s="29"/>
      <c r="Z188" s="30">
        <f t="shared" si="20"/>
        <v>537.22928127733041</v>
      </c>
      <c r="AA188" s="27"/>
      <c r="AB188" s="27"/>
      <c r="AC188" s="27"/>
      <c r="AD188" s="30">
        <f t="shared" si="21"/>
        <v>77.001677392626803</v>
      </c>
      <c r="AE188" s="22"/>
    </row>
    <row r="189" spans="1:31" ht="16">
      <c r="A189" s="22" t="s">
        <v>161</v>
      </c>
      <c r="B189" s="22">
        <v>2018</v>
      </c>
      <c r="C189" s="22" t="s">
        <v>162</v>
      </c>
      <c r="D189" s="25" t="s">
        <v>48</v>
      </c>
      <c r="E189" s="22" t="s">
        <v>141</v>
      </c>
      <c r="F189" s="22">
        <v>100</v>
      </c>
      <c r="G189" s="22">
        <v>100</v>
      </c>
      <c r="H189" s="22" t="s">
        <v>163</v>
      </c>
      <c r="I189" s="22" t="s">
        <v>158</v>
      </c>
      <c r="J189" s="22" t="s">
        <v>143</v>
      </c>
      <c r="K189" s="22" t="s">
        <v>144</v>
      </c>
      <c r="L189" s="22" t="s">
        <v>141</v>
      </c>
      <c r="M189" s="22">
        <v>2</v>
      </c>
      <c r="N189" s="22" t="s">
        <v>145</v>
      </c>
      <c r="O189" s="27"/>
      <c r="P189" s="27"/>
      <c r="Q189" s="27"/>
      <c r="R189" s="30">
        <v>31</v>
      </c>
      <c r="S189" s="29"/>
      <c r="T189" s="29"/>
      <c r="U189" s="29"/>
      <c r="V189" s="28">
        <f t="shared" si="22"/>
        <v>640.54260459989393</v>
      </c>
      <c r="W189" s="29"/>
      <c r="X189" s="29"/>
      <c r="Y189" s="29"/>
      <c r="Z189" s="30">
        <f t="shared" si="20"/>
        <v>640.54260459989393</v>
      </c>
      <c r="AA189" s="27"/>
      <c r="AB189" s="27"/>
      <c r="AC189" s="27"/>
      <c r="AD189" s="30">
        <f t="shared" si="21"/>
        <v>91.809692275824261</v>
      </c>
      <c r="AE189" s="22"/>
    </row>
    <row r="190" spans="1:31" ht="16">
      <c r="A190" s="22" t="s">
        <v>161</v>
      </c>
      <c r="B190" s="22">
        <v>2018</v>
      </c>
      <c r="C190" s="22" t="s">
        <v>162</v>
      </c>
      <c r="D190" s="25" t="s">
        <v>48</v>
      </c>
      <c r="E190" s="22" t="s">
        <v>141</v>
      </c>
      <c r="F190" s="22">
        <v>100</v>
      </c>
      <c r="G190" s="22">
        <v>100</v>
      </c>
      <c r="H190" s="22" t="s">
        <v>163</v>
      </c>
      <c r="I190" s="22" t="s">
        <v>158</v>
      </c>
      <c r="J190" s="22" t="s">
        <v>143</v>
      </c>
      <c r="K190" s="22" t="s">
        <v>144</v>
      </c>
      <c r="L190" s="22" t="s">
        <v>141</v>
      </c>
      <c r="M190" s="22">
        <v>2</v>
      </c>
      <c r="N190" s="22" t="s">
        <v>145</v>
      </c>
      <c r="O190" s="27"/>
      <c r="P190" s="27"/>
      <c r="Q190" s="27"/>
      <c r="R190" s="30">
        <v>38</v>
      </c>
      <c r="S190" s="29"/>
      <c r="T190" s="29"/>
      <c r="U190" s="29"/>
      <c r="V190" s="28">
        <f t="shared" si="22"/>
        <v>785.18125725148286</v>
      </c>
      <c r="W190" s="29"/>
      <c r="X190" s="29"/>
      <c r="Y190" s="29"/>
      <c r="Z190" s="30">
        <f t="shared" si="20"/>
        <v>785.18125725148286</v>
      </c>
      <c r="AA190" s="27"/>
      <c r="AB190" s="27"/>
      <c r="AC190" s="27"/>
      <c r="AD190" s="30">
        <f t="shared" si="21"/>
        <v>112.54091311230071</v>
      </c>
      <c r="AE190" s="22"/>
    </row>
    <row r="191" spans="1:31" ht="16">
      <c r="A191" s="22" t="s">
        <v>161</v>
      </c>
      <c r="B191" s="22">
        <v>2018</v>
      </c>
      <c r="C191" s="22" t="s">
        <v>162</v>
      </c>
      <c r="D191" s="25" t="s">
        <v>48</v>
      </c>
      <c r="E191" s="22" t="s">
        <v>141</v>
      </c>
      <c r="F191" s="22">
        <v>100</v>
      </c>
      <c r="G191" s="22">
        <v>100</v>
      </c>
      <c r="H191" s="22" t="s">
        <v>163</v>
      </c>
      <c r="I191" s="22" t="s">
        <v>158</v>
      </c>
      <c r="J191" s="22" t="s">
        <v>143</v>
      </c>
      <c r="K191" s="22" t="s">
        <v>144</v>
      </c>
      <c r="L191" s="22" t="s">
        <v>141</v>
      </c>
      <c r="M191" s="22">
        <v>2</v>
      </c>
      <c r="N191" s="22" t="s">
        <v>145</v>
      </c>
      <c r="O191" s="27"/>
      <c r="P191" s="27"/>
      <c r="Q191" s="27"/>
      <c r="R191" s="30">
        <v>36</v>
      </c>
      <c r="S191" s="29"/>
      <c r="T191" s="29"/>
      <c r="U191" s="29"/>
      <c r="V191" s="28">
        <f t="shared" si="22"/>
        <v>743.85592792245745</v>
      </c>
      <c r="W191" s="29"/>
      <c r="X191" s="29"/>
      <c r="Y191" s="29"/>
      <c r="Z191" s="30">
        <f t="shared" si="20"/>
        <v>743.85592792245745</v>
      </c>
      <c r="AA191" s="27"/>
      <c r="AB191" s="27"/>
      <c r="AC191" s="27"/>
      <c r="AD191" s="30">
        <f t="shared" si="21"/>
        <v>106.61770715902173</v>
      </c>
      <c r="AE191" s="22"/>
    </row>
    <row r="192" spans="1:31" ht="16">
      <c r="A192" s="22" t="s">
        <v>161</v>
      </c>
      <c r="B192" s="22">
        <v>2018</v>
      </c>
      <c r="C192" s="22" t="s">
        <v>162</v>
      </c>
      <c r="D192" s="25" t="s">
        <v>48</v>
      </c>
      <c r="E192" s="22" t="s">
        <v>141</v>
      </c>
      <c r="F192" s="22">
        <v>100</v>
      </c>
      <c r="G192" s="22">
        <v>100</v>
      </c>
      <c r="H192" s="22" t="s">
        <v>163</v>
      </c>
      <c r="I192" s="22" t="s">
        <v>158</v>
      </c>
      <c r="J192" s="22" t="s">
        <v>143</v>
      </c>
      <c r="K192" s="22" t="s">
        <v>144</v>
      </c>
      <c r="L192" s="22" t="s">
        <v>141</v>
      </c>
      <c r="M192" s="22">
        <v>2</v>
      </c>
      <c r="N192" s="22" t="s">
        <v>145</v>
      </c>
      <c r="O192" s="27"/>
      <c r="P192" s="27"/>
      <c r="Q192" s="27"/>
      <c r="R192" s="30">
        <v>4</v>
      </c>
      <c r="S192" s="29"/>
      <c r="T192" s="29"/>
      <c r="U192" s="29"/>
      <c r="V192" s="28">
        <f t="shared" si="22"/>
        <v>82.65065865805083</v>
      </c>
      <c r="W192" s="29"/>
      <c r="X192" s="29"/>
      <c r="Y192" s="29"/>
      <c r="Z192" s="30">
        <f t="shared" si="20"/>
        <v>82.65065865805083</v>
      </c>
      <c r="AA192" s="27"/>
      <c r="AB192" s="27"/>
      <c r="AC192" s="27"/>
      <c r="AD192" s="30">
        <f t="shared" si="21"/>
        <v>11.84641190655797</v>
      </c>
      <c r="AE192" s="22"/>
    </row>
    <row r="193" spans="1:31" ht="16">
      <c r="A193" s="22" t="s">
        <v>161</v>
      </c>
      <c r="B193" s="22">
        <v>2018</v>
      </c>
      <c r="C193" s="22" t="s">
        <v>162</v>
      </c>
      <c r="D193" s="25" t="s">
        <v>48</v>
      </c>
      <c r="E193" s="22" t="s">
        <v>141</v>
      </c>
      <c r="F193" s="22">
        <v>100</v>
      </c>
      <c r="G193" s="22">
        <v>100</v>
      </c>
      <c r="H193" s="22" t="s">
        <v>163</v>
      </c>
      <c r="I193" s="22" t="s">
        <v>158</v>
      </c>
      <c r="J193" s="22" t="s">
        <v>143</v>
      </c>
      <c r="K193" s="22" t="s">
        <v>144</v>
      </c>
      <c r="L193" s="22" t="s">
        <v>141</v>
      </c>
      <c r="M193" s="22">
        <v>2</v>
      </c>
      <c r="N193" s="22" t="s">
        <v>145</v>
      </c>
      <c r="O193" s="27"/>
      <c r="P193" s="27"/>
      <c r="Q193" s="27"/>
      <c r="R193" s="30">
        <v>4</v>
      </c>
      <c r="S193" s="29"/>
      <c r="T193" s="29"/>
      <c r="U193" s="29"/>
      <c r="V193" s="28">
        <f t="shared" si="22"/>
        <v>82.65065865805083</v>
      </c>
      <c r="W193" s="29"/>
      <c r="X193" s="29"/>
      <c r="Y193" s="29"/>
      <c r="Z193" s="30">
        <f t="shared" si="20"/>
        <v>82.65065865805083</v>
      </c>
      <c r="AA193" s="27"/>
      <c r="AB193" s="27"/>
      <c r="AC193" s="27"/>
      <c r="AD193" s="30">
        <f t="shared" si="21"/>
        <v>11.84641190655797</v>
      </c>
      <c r="AE193" s="22"/>
    </row>
    <row r="194" spans="1:31" ht="16">
      <c r="A194" s="22" t="s">
        <v>161</v>
      </c>
      <c r="B194" s="22">
        <v>2018</v>
      </c>
      <c r="C194" s="22" t="s">
        <v>162</v>
      </c>
      <c r="D194" s="25" t="s">
        <v>48</v>
      </c>
      <c r="E194" s="22" t="s">
        <v>141</v>
      </c>
      <c r="F194" s="22">
        <v>100</v>
      </c>
      <c r="G194" s="22">
        <v>100</v>
      </c>
      <c r="H194" s="22" t="s">
        <v>163</v>
      </c>
      <c r="I194" s="22" t="s">
        <v>158</v>
      </c>
      <c r="J194" s="22" t="s">
        <v>143</v>
      </c>
      <c r="K194" s="22" t="s">
        <v>144</v>
      </c>
      <c r="L194" s="22" t="s">
        <v>141</v>
      </c>
      <c r="M194" s="22">
        <v>2</v>
      </c>
      <c r="N194" s="22" t="s">
        <v>145</v>
      </c>
      <c r="O194" s="27"/>
      <c r="P194" s="27"/>
      <c r="Q194" s="27"/>
      <c r="R194" s="30">
        <v>28</v>
      </c>
      <c r="S194" s="29"/>
      <c r="T194" s="29"/>
      <c r="U194" s="29"/>
      <c r="V194" s="28">
        <f t="shared" si="22"/>
        <v>578.55461060635582</v>
      </c>
      <c r="W194" s="29"/>
      <c r="X194" s="29"/>
      <c r="Y194" s="29"/>
      <c r="Z194" s="30">
        <f t="shared" si="20"/>
        <v>578.55461060635582</v>
      </c>
      <c r="AA194" s="27"/>
      <c r="AB194" s="27"/>
      <c r="AC194" s="27"/>
      <c r="AD194" s="30">
        <f t="shared" si="21"/>
        <v>82.924883345905783</v>
      </c>
      <c r="AE194" s="22"/>
    </row>
    <row r="195" spans="1:31" ht="16">
      <c r="A195" s="22" t="s">
        <v>161</v>
      </c>
      <c r="B195" s="22">
        <v>2018</v>
      </c>
      <c r="C195" s="22" t="s">
        <v>162</v>
      </c>
      <c r="D195" s="25" t="s">
        <v>48</v>
      </c>
      <c r="E195" s="22" t="s">
        <v>141</v>
      </c>
      <c r="F195" s="22">
        <v>100</v>
      </c>
      <c r="G195" s="22">
        <v>100</v>
      </c>
      <c r="H195" s="22" t="s">
        <v>163</v>
      </c>
      <c r="I195" s="22" t="s">
        <v>158</v>
      </c>
      <c r="J195" s="22" t="s">
        <v>143</v>
      </c>
      <c r="K195" s="22" t="s">
        <v>144</v>
      </c>
      <c r="L195" s="22" t="s">
        <v>141</v>
      </c>
      <c r="M195" s="22">
        <v>2</v>
      </c>
      <c r="N195" s="22" t="s">
        <v>145</v>
      </c>
      <c r="O195" s="27"/>
      <c r="P195" s="27"/>
      <c r="Q195" s="27"/>
      <c r="R195" s="30">
        <v>18</v>
      </c>
      <c r="S195" s="29"/>
      <c r="T195" s="29"/>
      <c r="U195" s="29"/>
      <c r="V195" s="28">
        <f t="shared" si="22"/>
        <v>371.92796396122873</v>
      </c>
      <c r="W195" s="29"/>
      <c r="X195" s="29"/>
      <c r="Y195" s="29"/>
      <c r="Z195" s="30">
        <f t="shared" si="20"/>
        <v>371.92796396122873</v>
      </c>
      <c r="AA195" s="27"/>
      <c r="AB195" s="27"/>
      <c r="AC195" s="27"/>
      <c r="AD195" s="30">
        <f t="shared" si="21"/>
        <v>53.308853579510867</v>
      </c>
      <c r="AE195" s="22"/>
    </row>
    <row r="196" spans="1:31" ht="16">
      <c r="A196" s="22" t="s">
        <v>161</v>
      </c>
      <c r="B196" s="22">
        <v>2018</v>
      </c>
      <c r="C196" s="22" t="s">
        <v>162</v>
      </c>
      <c r="D196" s="25" t="s">
        <v>48</v>
      </c>
      <c r="E196" s="22" t="s">
        <v>141</v>
      </c>
      <c r="F196" s="22">
        <v>100</v>
      </c>
      <c r="G196" s="22">
        <v>100</v>
      </c>
      <c r="H196" s="22" t="s">
        <v>163</v>
      </c>
      <c r="I196" s="22" t="s">
        <v>158</v>
      </c>
      <c r="J196" s="22" t="s">
        <v>143</v>
      </c>
      <c r="K196" s="22" t="s">
        <v>144</v>
      </c>
      <c r="L196" s="22" t="s">
        <v>141</v>
      </c>
      <c r="M196" s="22">
        <v>2</v>
      </c>
      <c r="N196" s="22" t="s">
        <v>145</v>
      </c>
      <c r="O196" s="27"/>
      <c r="P196" s="27"/>
      <c r="Q196" s="27"/>
      <c r="R196" s="30">
        <v>14</v>
      </c>
      <c r="S196" s="29"/>
      <c r="T196" s="29"/>
      <c r="U196" s="29"/>
      <c r="V196" s="28">
        <f t="shared" si="22"/>
        <v>289.27730530317791</v>
      </c>
      <c r="W196" s="29"/>
      <c r="X196" s="29"/>
      <c r="Y196" s="29"/>
      <c r="Z196" s="30">
        <f t="shared" si="20"/>
        <v>289.27730530317791</v>
      </c>
      <c r="AA196" s="27"/>
      <c r="AB196" s="27"/>
      <c r="AC196" s="27"/>
      <c r="AD196" s="30">
        <f t="shared" si="21"/>
        <v>41.462441672952892</v>
      </c>
      <c r="AE196" s="22"/>
    </row>
    <row r="197" spans="1:31" ht="16">
      <c r="A197" s="22" t="s">
        <v>161</v>
      </c>
      <c r="B197" s="22">
        <v>2018</v>
      </c>
      <c r="C197" s="22" t="s">
        <v>162</v>
      </c>
      <c r="D197" s="25" t="s">
        <v>48</v>
      </c>
      <c r="E197" s="22" t="s">
        <v>141</v>
      </c>
      <c r="F197" s="22">
        <v>100</v>
      </c>
      <c r="G197" s="22">
        <v>100</v>
      </c>
      <c r="H197" s="22" t="s">
        <v>163</v>
      </c>
      <c r="I197" s="22" t="s">
        <v>158</v>
      </c>
      <c r="J197" s="22" t="s">
        <v>143</v>
      </c>
      <c r="K197" s="22" t="s">
        <v>144</v>
      </c>
      <c r="L197" s="22" t="s">
        <v>141</v>
      </c>
      <c r="M197" s="22">
        <v>2</v>
      </c>
      <c r="N197" s="22" t="s">
        <v>145</v>
      </c>
      <c r="O197" s="27"/>
      <c r="P197" s="27"/>
      <c r="Q197" s="27"/>
      <c r="R197" s="30">
        <v>21</v>
      </c>
      <c r="S197" s="29"/>
      <c r="T197" s="29"/>
      <c r="U197" s="29"/>
      <c r="V197" s="28">
        <f t="shared" si="22"/>
        <v>433.91595795476684</v>
      </c>
      <c r="W197" s="29"/>
      <c r="X197" s="29"/>
      <c r="Y197" s="29"/>
      <c r="Z197" s="30">
        <f t="shared" si="20"/>
        <v>433.91595795476684</v>
      </c>
      <c r="AA197" s="27"/>
      <c r="AB197" s="27"/>
      <c r="AC197" s="27"/>
      <c r="AD197" s="30">
        <f t="shared" si="21"/>
        <v>62.193662509429345</v>
      </c>
      <c r="AE197" s="22"/>
    </row>
    <row r="198" spans="1:31" ht="16">
      <c r="A198" s="22" t="s">
        <v>161</v>
      </c>
      <c r="B198" s="22">
        <v>2018</v>
      </c>
      <c r="C198" s="22" t="s">
        <v>162</v>
      </c>
      <c r="D198" s="25" t="s">
        <v>48</v>
      </c>
      <c r="E198" s="22" t="s">
        <v>141</v>
      </c>
      <c r="F198" s="22">
        <v>100</v>
      </c>
      <c r="G198" s="22">
        <v>100</v>
      </c>
      <c r="H198" s="22" t="s">
        <v>163</v>
      </c>
      <c r="I198" s="22" t="s">
        <v>158</v>
      </c>
      <c r="J198" s="22" t="s">
        <v>143</v>
      </c>
      <c r="K198" s="22" t="s">
        <v>144</v>
      </c>
      <c r="L198" s="22" t="s">
        <v>141</v>
      </c>
      <c r="M198" s="22">
        <v>2</v>
      </c>
      <c r="N198" s="22" t="s">
        <v>145</v>
      </c>
      <c r="O198" s="27"/>
      <c r="P198" s="27"/>
      <c r="Q198" s="27"/>
      <c r="R198" s="30">
        <v>9</v>
      </c>
      <c r="S198" s="29"/>
      <c r="T198" s="29"/>
      <c r="U198" s="29"/>
      <c r="V198" s="28">
        <f t="shared" si="22"/>
        <v>185.96398198061436</v>
      </c>
      <c r="W198" s="29"/>
      <c r="X198" s="29"/>
      <c r="Y198" s="29"/>
      <c r="Z198" s="30">
        <f t="shared" si="20"/>
        <v>185.96398198061436</v>
      </c>
      <c r="AA198" s="27"/>
      <c r="AB198" s="27"/>
      <c r="AC198" s="27"/>
      <c r="AD198" s="30">
        <f t="shared" si="21"/>
        <v>26.654426789755433</v>
      </c>
      <c r="AE198" s="22"/>
    </row>
    <row r="199" spans="1:31" ht="16">
      <c r="A199" s="22" t="s">
        <v>161</v>
      </c>
      <c r="B199" s="22">
        <v>2018</v>
      </c>
      <c r="C199" s="22" t="s">
        <v>162</v>
      </c>
      <c r="D199" s="25" t="s">
        <v>48</v>
      </c>
      <c r="E199" s="22" t="s">
        <v>141</v>
      </c>
      <c r="F199" s="22">
        <v>100</v>
      </c>
      <c r="G199" s="22">
        <v>100</v>
      </c>
      <c r="H199" s="22" t="s">
        <v>163</v>
      </c>
      <c r="I199" s="22" t="s">
        <v>158</v>
      </c>
      <c r="J199" s="22" t="s">
        <v>143</v>
      </c>
      <c r="K199" s="22" t="s">
        <v>144</v>
      </c>
      <c r="L199" s="22" t="s">
        <v>141</v>
      </c>
      <c r="M199" s="22">
        <v>2</v>
      </c>
      <c r="N199" s="22" t="s">
        <v>145</v>
      </c>
      <c r="O199" s="27"/>
      <c r="P199" s="27"/>
      <c r="Q199" s="27"/>
      <c r="R199" s="30">
        <v>3</v>
      </c>
      <c r="S199" s="29"/>
      <c r="T199" s="29"/>
      <c r="U199" s="29"/>
      <c r="V199" s="28">
        <f t="shared" si="22"/>
        <v>61.987993993538126</v>
      </c>
      <c r="W199" s="29"/>
      <c r="X199" s="29"/>
      <c r="Y199" s="29"/>
      <c r="Z199" s="30">
        <f t="shared" si="20"/>
        <v>61.987993993538126</v>
      </c>
      <c r="AA199" s="27"/>
      <c r="AB199" s="27"/>
      <c r="AC199" s="27"/>
      <c r="AD199" s="30">
        <f t="shared" si="21"/>
        <v>8.8848089299184778</v>
      </c>
      <c r="AE199" s="22"/>
    </row>
    <row r="200" spans="1:31" ht="16">
      <c r="A200" s="22" t="s">
        <v>161</v>
      </c>
      <c r="B200" s="22">
        <v>2018</v>
      </c>
      <c r="C200" s="22" t="s">
        <v>162</v>
      </c>
      <c r="D200" s="25" t="s">
        <v>48</v>
      </c>
      <c r="E200" s="22" t="s">
        <v>141</v>
      </c>
      <c r="F200" s="22">
        <v>100</v>
      </c>
      <c r="G200" s="22">
        <v>100</v>
      </c>
      <c r="H200" s="22" t="s">
        <v>163</v>
      </c>
      <c r="I200" s="22" t="s">
        <v>158</v>
      </c>
      <c r="J200" s="22" t="s">
        <v>143</v>
      </c>
      <c r="K200" s="22" t="s">
        <v>144</v>
      </c>
      <c r="L200" s="22" t="s">
        <v>141</v>
      </c>
      <c r="M200" s="22">
        <v>2</v>
      </c>
      <c r="N200" s="22" t="s">
        <v>145</v>
      </c>
      <c r="O200" s="27"/>
      <c r="P200" s="27"/>
      <c r="Q200" s="27"/>
      <c r="R200" s="30">
        <v>3</v>
      </c>
      <c r="S200" s="29"/>
      <c r="T200" s="29"/>
      <c r="U200" s="29"/>
      <c r="V200" s="28">
        <f t="shared" si="22"/>
        <v>61.987993993538126</v>
      </c>
      <c r="W200" s="29"/>
      <c r="X200" s="29"/>
      <c r="Y200" s="29"/>
      <c r="Z200" s="30">
        <f t="shared" si="20"/>
        <v>61.987993993538126</v>
      </c>
      <c r="AA200" s="27"/>
      <c r="AB200" s="27"/>
      <c r="AC200" s="27"/>
      <c r="AD200" s="30">
        <f t="shared" si="21"/>
        <v>8.8848089299184778</v>
      </c>
      <c r="AE200" s="22"/>
    </row>
    <row r="201" spans="1:31" ht="16">
      <c r="A201" s="22" t="s">
        <v>161</v>
      </c>
      <c r="B201" s="22">
        <v>2018</v>
      </c>
      <c r="C201" s="22" t="s">
        <v>162</v>
      </c>
      <c r="D201" s="25" t="s">
        <v>48</v>
      </c>
      <c r="E201" s="22" t="s">
        <v>141</v>
      </c>
      <c r="F201" s="22">
        <v>100</v>
      </c>
      <c r="G201" s="22">
        <v>100</v>
      </c>
      <c r="H201" s="22" t="s">
        <v>163</v>
      </c>
      <c r="I201" s="22" t="s">
        <v>158</v>
      </c>
      <c r="J201" s="22" t="s">
        <v>143</v>
      </c>
      <c r="K201" s="22" t="s">
        <v>144</v>
      </c>
      <c r="L201" s="22" t="s">
        <v>141</v>
      </c>
      <c r="M201" s="22">
        <v>2</v>
      </c>
      <c r="N201" s="22" t="s">
        <v>145</v>
      </c>
      <c r="O201" s="27"/>
      <c r="P201" s="27"/>
      <c r="Q201" s="27"/>
      <c r="R201" s="30">
        <v>6</v>
      </c>
      <c r="S201" s="29"/>
      <c r="T201" s="29"/>
      <c r="U201" s="29"/>
      <c r="V201" s="28">
        <f t="shared" si="22"/>
        <v>123.97598798707625</v>
      </c>
      <c r="W201" s="29"/>
      <c r="X201" s="29"/>
      <c r="Y201" s="29"/>
      <c r="Z201" s="30">
        <f t="shared" si="20"/>
        <v>123.97598798707625</v>
      </c>
      <c r="AA201" s="27"/>
      <c r="AB201" s="27"/>
      <c r="AC201" s="27"/>
      <c r="AD201" s="30">
        <f t="shared" si="21"/>
        <v>17.769617859836956</v>
      </c>
      <c r="AE201" s="22"/>
    </row>
    <row r="202" spans="1:31" ht="16">
      <c r="A202" s="22" t="s">
        <v>161</v>
      </c>
      <c r="B202" s="22">
        <v>2018</v>
      </c>
      <c r="C202" s="22" t="s">
        <v>162</v>
      </c>
      <c r="D202" s="25" t="s">
        <v>48</v>
      </c>
      <c r="E202" s="22" t="s">
        <v>141</v>
      </c>
      <c r="F202" s="22">
        <v>100</v>
      </c>
      <c r="G202" s="22">
        <v>100</v>
      </c>
      <c r="H202" s="22" t="s">
        <v>163</v>
      </c>
      <c r="I202" s="22" t="s">
        <v>158</v>
      </c>
      <c r="J202" s="22" t="s">
        <v>143</v>
      </c>
      <c r="K202" s="22" t="s">
        <v>144</v>
      </c>
      <c r="L202" s="22" t="s">
        <v>141</v>
      </c>
      <c r="M202" s="22">
        <v>2</v>
      </c>
      <c r="N202" s="22" t="s">
        <v>145</v>
      </c>
      <c r="O202" s="27"/>
      <c r="P202" s="27"/>
      <c r="Q202" s="27"/>
      <c r="R202" s="30">
        <v>4</v>
      </c>
      <c r="S202" s="29"/>
      <c r="T202" s="29"/>
      <c r="U202" s="29"/>
      <c r="V202" s="28">
        <f t="shared" si="22"/>
        <v>82.65065865805083</v>
      </c>
      <c r="W202" s="29"/>
      <c r="X202" s="29"/>
      <c r="Y202" s="29"/>
      <c r="Z202" s="30">
        <f t="shared" si="20"/>
        <v>82.65065865805083</v>
      </c>
      <c r="AA202" s="27"/>
      <c r="AB202" s="27"/>
      <c r="AC202" s="27"/>
      <c r="AD202" s="30">
        <f t="shared" si="21"/>
        <v>11.84641190655797</v>
      </c>
      <c r="AE202" s="22"/>
    </row>
    <row r="203" spans="1:31" ht="16">
      <c r="A203" s="22" t="s">
        <v>161</v>
      </c>
      <c r="B203" s="22">
        <v>2018</v>
      </c>
      <c r="C203" s="22" t="s">
        <v>162</v>
      </c>
      <c r="D203" s="25" t="s">
        <v>48</v>
      </c>
      <c r="E203" s="22" t="s">
        <v>141</v>
      </c>
      <c r="F203" s="22">
        <v>100</v>
      </c>
      <c r="G203" s="22">
        <v>100</v>
      </c>
      <c r="H203" s="22" t="s">
        <v>163</v>
      </c>
      <c r="I203" s="22" t="s">
        <v>158</v>
      </c>
      <c r="J203" s="22" t="s">
        <v>143</v>
      </c>
      <c r="K203" s="22" t="s">
        <v>144</v>
      </c>
      <c r="L203" s="22" t="s">
        <v>141</v>
      </c>
      <c r="M203" s="22">
        <v>2</v>
      </c>
      <c r="N203" s="22" t="s">
        <v>145</v>
      </c>
      <c r="O203" s="27"/>
      <c r="P203" s="27"/>
      <c r="Q203" s="27"/>
      <c r="R203" s="30">
        <v>1</v>
      </c>
      <c r="S203" s="29"/>
      <c r="T203" s="29"/>
      <c r="U203" s="29"/>
      <c r="V203" s="28">
        <f t="shared" si="22"/>
        <v>20.662664664512707</v>
      </c>
      <c r="W203" s="29"/>
      <c r="X203" s="29"/>
      <c r="Y203" s="29"/>
      <c r="Z203" s="30">
        <f t="shared" si="20"/>
        <v>20.662664664512707</v>
      </c>
      <c r="AA203" s="27"/>
      <c r="AB203" s="27"/>
      <c r="AC203" s="27"/>
      <c r="AD203" s="30">
        <f t="shared" si="21"/>
        <v>2.9616029766394925</v>
      </c>
      <c r="AE203" s="22"/>
    </row>
    <row r="204" spans="1:31" ht="16">
      <c r="A204" s="22" t="s">
        <v>161</v>
      </c>
      <c r="B204" s="22">
        <v>2018</v>
      </c>
      <c r="C204" s="22" t="s">
        <v>162</v>
      </c>
      <c r="D204" s="25" t="s">
        <v>48</v>
      </c>
      <c r="E204" s="22" t="s">
        <v>141</v>
      </c>
      <c r="F204" s="22">
        <v>100</v>
      </c>
      <c r="G204" s="22">
        <v>100</v>
      </c>
      <c r="H204" s="22" t="s">
        <v>163</v>
      </c>
      <c r="I204" s="22" t="s">
        <v>158</v>
      </c>
      <c r="J204" s="22" t="s">
        <v>143</v>
      </c>
      <c r="K204" s="22" t="s">
        <v>144</v>
      </c>
      <c r="L204" s="22" t="s">
        <v>141</v>
      </c>
      <c r="M204" s="22">
        <v>2</v>
      </c>
      <c r="N204" s="22" t="s">
        <v>145</v>
      </c>
      <c r="O204" s="27"/>
      <c r="P204" s="27"/>
      <c r="Q204" s="27"/>
      <c r="R204" s="30">
        <v>1</v>
      </c>
      <c r="S204" s="29"/>
      <c r="T204" s="29"/>
      <c r="U204" s="29"/>
      <c r="V204" s="28">
        <f t="shared" si="22"/>
        <v>20.662664664512707</v>
      </c>
      <c r="W204" s="29"/>
      <c r="X204" s="29"/>
      <c r="Y204" s="29"/>
      <c r="Z204" s="30">
        <f t="shared" si="20"/>
        <v>20.662664664512707</v>
      </c>
      <c r="AA204" s="27"/>
      <c r="AB204" s="27"/>
      <c r="AC204" s="27"/>
      <c r="AD204" s="30">
        <f t="shared" si="21"/>
        <v>2.9616029766394925</v>
      </c>
      <c r="AE204" s="22"/>
    </row>
    <row r="205" spans="1:31" ht="16">
      <c r="A205" s="22" t="s">
        <v>161</v>
      </c>
      <c r="B205" s="22">
        <v>2018</v>
      </c>
      <c r="C205" s="22" t="s">
        <v>162</v>
      </c>
      <c r="D205" s="25" t="s">
        <v>48</v>
      </c>
      <c r="E205" s="22" t="s">
        <v>141</v>
      </c>
      <c r="F205" s="22">
        <v>100</v>
      </c>
      <c r="G205" s="22">
        <v>100</v>
      </c>
      <c r="H205" s="22" t="s">
        <v>163</v>
      </c>
      <c r="I205" s="22" t="s">
        <v>158</v>
      </c>
      <c r="J205" s="22" t="s">
        <v>143</v>
      </c>
      <c r="K205" s="22" t="s">
        <v>144</v>
      </c>
      <c r="L205" s="22" t="s">
        <v>141</v>
      </c>
      <c r="M205" s="22">
        <v>2</v>
      </c>
      <c r="N205" s="22" t="s">
        <v>145</v>
      </c>
      <c r="O205" s="27"/>
      <c r="P205" s="27"/>
      <c r="Q205" s="27"/>
      <c r="R205" s="30">
        <v>18</v>
      </c>
      <c r="S205" s="29"/>
      <c r="T205" s="29"/>
      <c r="U205" s="29"/>
      <c r="V205" s="28">
        <f t="shared" si="22"/>
        <v>371.92796396122873</v>
      </c>
      <c r="W205" s="29"/>
      <c r="X205" s="29"/>
      <c r="Y205" s="29"/>
      <c r="Z205" s="30">
        <f t="shared" si="20"/>
        <v>371.92796396122873</v>
      </c>
      <c r="AA205" s="27"/>
      <c r="AB205" s="27"/>
      <c r="AC205" s="27"/>
      <c r="AD205" s="30">
        <f t="shared" si="21"/>
        <v>53.308853579510867</v>
      </c>
      <c r="AE205" s="22"/>
    </row>
    <row r="206" spans="1:31" ht="16">
      <c r="A206" s="22" t="s">
        <v>161</v>
      </c>
      <c r="B206" s="22">
        <v>2018</v>
      </c>
      <c r="C206" s="22" t="s">
        <v>162</v>
      </c>
      <c r="D206" s="25" t="s">
        <v>48</v>
      </c>
      <c r="E206" s="22" t="s">
        <v>141</v>
      </c>
      <c r="F206" s="22">
        <v>100</v>
      </c>
      <c r="G206" s="22">
        <v>100</v>
      </c>
      <c r="H206" s="22" t="s">
        <v>163</v>
      </c>
      <c r="I206" s="22" t="s">
        <v>158</v>
      </c>
      <c r="J206" s="22" t="s">
        <v>143</v>
      </c>
      <c r="K206" s="22" t="s">
        <v>144</v>
      </c>
      <c r="L206" s="22" t="s">
        <v>141</v>
      </c>
      <c r="M206" s="22">
        <v>2</v>
      </c>
      <c r="N206" s="22" t="s">
        <v>145</v>
      </c>
      <c r="O206" s="27"/>
      <c r="P206" s="27"/>
      <c r="Q206" s="27"/>
      <c r="R206" s="30">
        <v>18</v>
      </c>
      <c r="S206" s="29"/>
      <c r="T206" s="29"/>
      <c r="U206" s="29"/>
      <c r="V206" s="28">
        <f t="shared" si="22"/>
        <v>371.92796396122873</v>
      </c>
      <c r="W206" s="29"/>
      <c r="X206" s="29"/>
      <c r="Y206" s="29"/>
      <c r="Z206" s="30">
        <f t="shared" si="20"/>
        <v>371.92796396122873</v>
      </c>
      <c r="AA206" s="27"/>
      <c r="AB206" s="27"/>
      <c r="AC206" s="27"/>
      <c r="AD206" s="30">
        <f t="shared" si="21"/>
        <v>53.308853579510867</v>
      </c>
      <c r="AE206" s="22"/>
    </row>
    <row r="207" spans="1:31" ht="16">
      <c r="A207" s="22" t="s">
        <v>161</v>
      </c>
      <c r="B207" s="22">
        <v>2018</v>
      </c>
      <c r="C207" s="22" t="s">
        <v>162</v>
      </c>
      <c r="D207" s="25" t="s">
        <v>48</v>
      </c>
      <c r="E207" s="22" t="s">
        <v>141</v>
      </c>
      <c r="F207" s="22">
        <v>100</v>
      </c>
      <c r="G207" s="22">
        <v>100</v>
      </c>
      <c r="H207" s="22" t="s">
        <v>163</v>
      </c>
      <c r="I207" s="22" t="s">
        <v>158</v>
      </c>
      <c r="J207" s="22" t="s">
        <v>143</v>
      </c>
      <c r="K207" s="22" t="s">
        <v>144</v>
      </c>
      <c r="L207" s="22" t="s">
        <v>141</v>
      </c>
      <c r="M207" s="22">
        <v>2</v>
      </c>
      <c r="N207" s="22" t="s">
        <v>145</v>
      </c>
      <c r="O207" s="27"/>
      <c r="P207" s="27"/>
      <c r="Q207" s="27"/>
      <c r="R207" s="30">
        <v>26</v>
      </c>
      <c r="S207" s="29"/>
      <c r="T207" s="29"/>
      <c r="U207" s="29"/>
      <c r="V207" s="28">
        <f t="shared" si="22"/>
        <v>537.22928127733041</v>
      </c>
      <c r="W207" s="29"/>
      <c r="X207" s="29"/>
      <c r="Y207" s="29"/>
      <c r="Z207" s="30">
        <f t="shared" si="20"/>
        <v>537.22928127733041</v>
      </c>
      <c r="AA207" s="27"/>
      <c r="AB207" s="27"/>
      <c r="AC207" s="27"/>
      <c r="AD207" s="30">
        <f t="shared" si="21"/>
        <v>77.001677392626803</v>
      </c>
      <c r="AE207" s="22"/>
    </row>
    <row r="208" spans="1:31" ht="16">
      <c r="A208" s="22" t="s">
        <v>161</v>
      </c>
      <c r="B208" s="22">
        <v>2018</v>
      </c>
      <c r="C208" s="22" t="s">
        <v>162</v>
      </c>
      <c r="D208" s="25" t="s">
        <v>48</v>
      </c>
      <c r="E208" s="22" t="s">
        <v>141</v>
      </c>
      <c r="F208" s="22">
        <v>100</v>
      </c>
      <c r="G208" s="22">
        <v>100</v>
      </c>
      <c r="H208" s="22" t="s">
        <v>163</v>
      </c>
      <c r="I208" s="22" t="s">
        <v>158</v>
      </c>
      <c r="J208" s="22" t="s">
        <v>143</v>
      </c>
      <c r="K208" s="22" t="s">
        <v>144</v>
      </c>
      <c r="L208" s="22" t="s">
        <v>141</v>
      </c>
      <c r="M208" s="22">
        <v>2</v>
      </c>
      <c r="N208" s="22" t="s">
        <v>145</v>
      </c>
      <c r="O208" s="27"/>
      <c r="P208" s="27"/>
      <c r="Q208" s="27"/>
      <c r="R208" s="30">
        <v>10</v>
      </c>
      <c r="S208" s="29"/>
      <c r="T208" s="29"/>
      <c r="U208" s="29"/>
      <c r="V208" s="28">
        <f t="shared" si="22"/>
        <v>206.62664664512707</v>
      </c>
      <c r="W208" s="29"/>
      <c r="X208" s="29"/>
      <c r="Y208" s="29"/>
      <c r="Z208" s="30">
        <f t="shared" si="20"/>
        <v>206.62664664512707</v>
      </c>
      <c r="AA208" s="27"/>
      <c r="AB208" s="27"/>
      <c r="AC208" s="27"/>
      <c r="AD208" s="30">
        <f t="shared" si="21"/>
        <v>29.616029766394924</v>
      </c>
      <c r="AE208" s="22"/>
    </row>
    <row r="209" spans="1:31" ht="16">
      <c r="A209" s="22" t="s">
        <v>161</v>
      </c>
      <c r="B209" s="22">
        <v>2018</v>
      </c>
      <c r="C209" s="22" t="s">
        <v>162</v>
      </c>
      <c r="D209" s="25" t="s">
        <v>48</v>
      </c>
      <c r="E209" s="22" t="s">
        <v>141</v>
      </c>
      <c r="F209" s="22">
        <v>100</v>
      </c>
      <c r="G209" s="22">
        <v>100</v>
      </c>
      <c r="H209" s="22" t="s">
        <v>163</v>
      </c>
      <c r="I209" s="22" t="s">
        <v>158</v>
      </c>
      <c r="J209" s="22" t="s">
        <v>143</v>
      </c>
      <c r="K209" s="22" t="s">
        <v>144</v>
      </c>
      <c r="L209" s="22" t="s">
        <v>141</v>
      </c>
      <c r="M209" s="22">
        <v>2</v>
      </c>
      <c r="N209" s="22" t="s">
        <v>145</v>
      </c>
      <c r="O209" s="27"/>
      <c r="P209" s="27"/>
      <c r="Q209" s="27"/>
      <c r="R209" s="30">
        <v>38</v>
      </c>
      <c r="S209" s="29"/>
      <c r="T209" s="29"/>
      <c r="U209" s="29"/>
      <c r="V209" s="28">
        <f t="shared" si="22"/>
        <v>785.18125725148286</v>
      </c>
      <c r="W209" s="29"/>
      <c r="X209" s="29"/>
      <c r="Y209" s="29"/>
      <c r="Z209" s="30">
        <f t="shared" si="20"/>
        <v>785.18125725148286</v>
      </c>
      <c r="AA209" s="27"/>
      <c r="AB209" s="27"/>
      <c r="AC209" s="27"/>
      <c r="AD209" s="30">
        <f t="shared" si="21"/>
        <v>112.54091311230071</v>
      </c>
      <c r="AE209" s="22"/>
    </row>
    <row r="210" spans="1:31" ht="16">
      <c r="A210" s="22" t="s">
        <v>161</v>
      </c>
      <c r="B210" s="22">
        <v>2018</v>
      </c>
      <c r="C210" s="22" t="s">
        <v>162</v>
      </c>
      <c r="D210" s="25" t="s">
        <v>48</v>
      </c>
      <c r="E210" s="22" t="s">
        <v>141</v>
      </c>
      <c r="F210" s="22">
        <v>100</v>
      </c>
      <c r="G210" s="22">
        <v>100</v>
      </c>
      <c r="H210" s="22" t="s">
        <v>163</v>
      </c>
      <c r="I210" s="22" t="s">
        <v>158</v>
      </c>
      <c r="J210" s="22" t="s">
        <v>143</v>
      </c>
      <c r="K210" s="22" t="s">
        <v>144</v>
      </c>
      <c r="L210" s="22" t="s">
        <v>141</v>
      </c>
      <c r="M210" s="22">
        <v>2</v>
      </c>
      <c r="N210" s="22" t="s">
        <v>145</v>
      </c>
      <c r="O210" s="27"/>
      <c r="P210" s="27"/>
      <c r="Q210" s="27"/>
      <c r="R210" s="30">
        <v>24</v>
      </c>
      <c r="S210" s="29"/>
      <c r="T210" s="29"/>
      <c r="U210" s="29"/>
      <c r="V210" s="28">
        <f t="shared" si="22"/>
        <v>495.90395194830501</v>
      </c>
      <c r="W210" s="29"/>
      <c r="X210" s="29"/>
      <c r="Y210" s="29"/>
      <c r="Z210" s="30">
        <f t="shared" si="20"/>
        <v>495.90395194830501</v>
      </c>
      <c r="AA210" s="27"/>
      <c r="AB210" s="27"/>
      <c r="AC210" s="27"/>
      <c r="AD210" s="30">
        <f t="shared" si="21"/>
        <v>71.078471439347823</v>
      </c>
      <c r="AE210" s="22"/>
    </row>
    <row r="211" spans="1:31" ht="16">
      <c r="A211" s="22" t="s">
        <v>161</v>
      </c>
      <c r="B211" s="22">
        <v>2018</v>
      </c>
      <c r="C211" s="22" t="s">
        <v>162</v>
      </c>
      <c r="D211" s="25" t="s">
        <v>48</v>
      </c>
      <c r="E211" s="22" t="s">
        <v>141</v>
      </c>
      <c r="F211" s="22">
        <v>100</v>
      </c>
      <c r="G211" s="22">
        <v>100</v>
      </c>
      <c r="H211" s="22" t="s">
        <v>163</v>
      </c>
      <c r="I211" s="22" t="s">
        <v>158</v>
      </c>
      <c r="J211" s="22" t="s">
        <v>143</v>
      </c>
      <c r="K211" s="22" t="s">
        <v>144</v>
      </c>
      <c r="L211" s="22" t="s">
        <v>141</v>
      </c>
      <c r="M211" s="22">
        <v>2</v>
      </c>
      <c r="N211" s="22" t="s">
        <v>145</v>
      </c>
      <c r="O211" s="27"/>
      <c r="P211" s="27"/>
      <c r="Q211" s="27"/>
      <c r="R211" s="30">
        <v>22</v>
      </c>
      <c r="S211" s="29"/>
      <c r="T211" s="29"/>
      <c r="U211" s="29"/>
      <c r="V211" s="28">
        <f t="shared" si="22"/>
        <v>454.57862261927954</v>
      </c>
      <c r="W211" s="29"/>
      <c r="X211" s="29"/>
      <c r="Y211" s="29"/>
      <c r="Z211" s="30">
        <f t="shared" si="20"/>
        <v>454.57862261927954</v>
      </c>
      <c r="AA211" s="27"/>
      <c r="AB211" s="27"/>
      <c r="AC211" s="27"/>
      <c r="AD211" s="30">
        <f t="shared" si="21"/>
        <v>65.155265486068828</v>
      </c>
      <c r="AE211" s="22"/>
    </row>
    <row r="212" spans="1:31" ht="16">
      <c r="A212" s="22" t="s">
        <v>161</v>
      </c>
      <c r="B212" s="22">
        <v>2018</v>
      </c>
      <c r="C212" s="22" t="s">
        <v>162</v>
      </c>
      <c r="D212" s="25" t="s">
        <v>48</v>
      </c>
      <c r="E212" s="22" t="s">
        <v>141</v>
      </c>
      <c r="F212" s="22">
        <v>100</v>
      </c>
      <c r="G212" s="22">
        <v>100</v>
      </c>
      <c r="H212" s="22" t="s">
        <v>163</v>
      </c>
      <c r="I212" s="22" t="s">
        <v>158</v>
      </c>
      <c r="J212" s="22" t="s">
        <v>143</v>
      </c>
      <c r="K212" s="22" t="s">
        <v>144</v>
      </c>
      <c r="L212" s="22" t="s">
        <v>141</v>
      </c>
      <c r="M212" s="22">
        <v>2</v>
      </c>
      <c r="N212" s="22" t="s">
        <v>145</v>
      </c>
      <c r="O212" s="27"/>
      <c r="P212" s="27"/>
      <c r="Q212" s="27"/>
      <c r="R212" s="30">
        <v>20</v>
      </c>
      <c r="S212" s="29"/>
      <c r="T212" s="29"/>
      <c r="U212" s="29"/>
      <c r="V212" s="28">
        <f t="shared" si="22"/>
        <v>413.25329329025413</v>
      </c>
      <c r="W212" s="29"/>
      <c r="X212" s="29"/>
      <c r="Y212" s="29"/>
      <c r="Z212" s="30">
        <f t="shared" si="20"/>
        <v>413.25329329025413</v>
      </c>
      <c r="AA212" s="27"/>
      <c r="AB212" s="27"/>
      <c r="AC212" s="27"/>
      <c r="AD212" s="30">
        <f t="shared" si="21"/>
        <v>59.232059532789847</v>
      </c>
      <c r="AE212" s="22"/>
    </row>
    <row r="213" spans="1:31" ht="16">
      <c r="A213" s="22" t="s">
        <v>161</v>
      </c>
      <c r="B213" s="22">
        <v>2018</v>
      </c>
      <c r="C213" s="22" t="s">
        <v>162</v>
      </c>
      <c r="D213" s="25" t="s">
        <v>48</v>
      </c>
      <c r="E213" s="22" t="s">
        <v>141</v>
      </c>
      <c r="F213" s="22">
        <v>100</v>
      </c>
      <c r="G213" s="22">
        <v>100</v>
      </c>
      <c r="H213" s="22" t="s">
        <v>163</v>
      </c>
      <c r="I213" s="22" t="s">
        <v>158</v>
      </c>
      <c r="J213" s="22" t="s">
        <v>143</v>
      </c>
      <c r="K213" s="22" t="s">
        <v>144</v>
      </c>
      <c r="L213" s="22" t="s">
        <v>141</v>
      </c>
      <c r="M213" s="22">
        <v>2</v>
      </c>
      <c r="N213" s="22" t="s">
        <v>145</v>
      </c>
      <c r="O213" s="27"/>
      <c r="P213" s="27"/>
      <c r="Q213" s="27"/>
      <c r="R213" s="30">
        <v>40</v>
      </c>
      <c r="S213" s="29"/>
      <c r="T213" s="29"/>
      <c r="U213" s="29"/>
      <c r="V213" s="28">
        <f t="shared" si="22"/>
        <v>826.50658658050827</v>
      </c>
      <c r="W213" s="29"/>
      <c r="X213" s="29"/>
      <c r="Y213" s="29"/>
      <c r="Z213" s="30">
        <f t="shared" si="20"/>
        <v>826.50658658050827</v>
      </c>
      <c r="AA213" s="27"/>
      <c r="AB213" s="27"/>
      <c r="AC213" s="27"/>
      <c r="AD213" s="30">
        <f t="shared" si="21"/>
        <v>118.46411906557969</v>
      </c>
      <c r="AE213" s="22"/>
    </row>
    <row r="214" spans="1:31" ht="16">
      <c r="A214" s="22" t="s">
        <v>161</v>
      </c>
      <c r="B214" s="22">
        <v>2018</v>
      </c>
      <c r="C214" s="22" t="s">
        <v>162</v>
      </c>
      <c r="D214" s="25" t="s">
        <v>48</v>
      </c>
      <c r="E214" s="22" t="s">
        <v>141</v>
      </c>
      <c r="F214" s="22">
        <v>100</v>
      </c>
      <c r="G214" s="22">
        <v>100</v>
      </c>
      <c r="H214" s="22" t="s">
        <v>163</v>
      </c>
      <c r="I214" s="22" t="s">
        <v>158</v>
      </c>
      <c r="J214" s="22" t="s">
        <v>143</v>
      </c>
      <c r="K214" s="22" t="s">
        <v>144</v>
      </c>
      <c r="L214" s="22" t="s">
        <v>141</v>
      </c>
      <c r="M214" s="22">
        <v>2</v>
      </c>
      <c r="N214" s="22" t="s">
        <v>145</v>
      </c>
      <c r="O214" s="27"/>
      <c r="P214" s="27"/>
      <c r="Q214" s="27"/>
      <c r="R214" s="30">
        <v>46</v>
      </c>
      <c r="S214" s="29"/>
      <c r="T214" s="29"/>
      <c r="U214" s="29"/>
      <c r="V214" s="28">
        <f t="shared" si="22"/>
        <v>950.48257456758449</v>
      </c>
      <c r="W214" s="29"/>
      <c r="X214" s="29"/>
      <c r="Y214" s="29"/>
      <c r="Z214" s="30">
        <f t="shared" si="20"/>
        <v>950.48257456758449</v>
      </c>
      <c r="AA214" s="27"/>
      <c r="AB214" s="27"/>
      <c r="AC214" s="27"/>
      <c r="AD214" s="30">
        <f t="shared" si="21"/>
        <v>136.23373692541665</v>
      </c>
      <c r="AE214" s="22"/>
    </row>
    <row r="215" spans="1:31" ht="16">
      <c r="A215" s="22" t="s">
        <v>161</v>
      </c>
      <c r="B215" s="22">
        <v>2018</v>
      </c>
      <c r="C215" s="22" t="s">
        <v>162</v>
      </c>
      <c r="D215" s="25" t="s">
        <v>48</v>
      </c>
      <c r="E215" s="22" t="s">
        <v>141</v>
      </c>
      <c r="F215" s="22">
        <v>100</v>
      </c>
      <c r="G215" s="22">
        <v>100</v>
      </c>
      <c r="H215" s="22" t="s">
        <v>163</v>
      </c>
      <c r="I215" s="22" t="s">
        <v>158</v>
      </c>
      <c r="J215" s="22" t="s">
        <v>143</v>
      </c>
      <c r="K215" s="22" t="s">
        <v>144</v>
      </c>
      <c r="L215" s="22" t="s">
        <v>141</v>
      </c>
      <c r="M215" s="22">
        <v>2</v>
      </c>
      <c r="N215" s="22" t="s">
        <v>145</v>
      </c>
      <c r="O215" s="27"/>
      <c r="P215" s="27"/>
      <c r="Q215" s="27"/>
      <c r="R215" s="30">
        <v>4</v>
      </c>
      <c r="S215" s="29"/>
      <c r="T215" s="29"/>
      <c r="U215" s="29"/>
      <c r="V215" s="28">
        <f t="shared" si="22"/>
        <v>82.65065865805083</v>
      </c>
      <c r="W215" s="29"/>
      <c r="X215" s="29"/>
      <c r="Y215" s="29"/>
      <c r="Z215" s="30">
        <f t="shared" si="20"/>
        <v>82.65065865805083</v>
      </c>
      <c r="AA215" s="27"/>
      <c r="AB215" s="27"/>
      <c r="AC215" s="27"/>
      <c r="AD215" s="30">
        <f t="shared" si="21"/>
        <v>11.84641190655797</v>
      </c>
      <c r="AE215" s="22"/>
    </row>
    <row r="216" spans="1:31" ht="16">
      <c r="A216" s="22" t="s">
        <v>161</v>
      </c>
      <c r="B216" s="22">
        <v>2018</v>
      </c>
      <c r="C216" s="22" t="s">
        <v>162</v>
      </c>
      <c r="D216" s="25" t="s">
        <v>48</v>
      </c>
      <c r="E216" s="22" t="s">
        <v>141</v>
      </c>
      <c r="F216" s="22">
        <v>100</v>
      </c>
      <c r="G216" s="22">
        <v>100</v>
      </c>
      <c r="H216" s="22" t="s">
        <v>163</v>
      </c>
      <c r="I216" s="22" t="s">
        <v>158</v>
      </c>
      <c r="J216" s="22" t="s">
        <v>143</v>
      </c>
      <c r="K216" s="22" t="s">
        <v>144</v>
      </c>
      <c r="L216" s="22" t="s">
        <v>141</v>
      </c>
      <c r="M216" s="22">
        <v>2</v>
      </c>
      <c r="N216" s="22" t="s">
        <v>145</v>
      </c>
      <c r="O216" s="27"/>
      <c r="P216" s="27"/>
      <c r="Q216" s="27"/>
      <c r="R216" s="30">
        <v>2</v>
      </c>
      <c r="S216" s="29"/>
      <c r="T216" s="29"/>
      <c r="U216" s="29"/>
      <c r="V216" s="28">
        <f t="shared" si="22"/>
        <v>41.325329329025415</v>
      </c>
      <c r="W216" s="29"/>
      <c r="X216" s="29"/>
      <c r="Y216" s="29"/>
      <c r="Z216" s="30">
        <f t="shared" si="20"/>
        <v>41.325329329025415</v>
      </c>
      <c r="AA216" s="27"/>
      <c r="AB216" s="27"/>
      <c r="AC216" s="27"/>
      <c r="AD216" s="30">
        <f t="shared" si="21"/>
        <v>5.9232059532789849</v>
      </c>
      <c r="AE216" s="22"/>
    </row>
    <row r="217" spans="1:31" ht="16">
      <c r="A217" s="22" t="s">
        <v>161</v>
      </c>
      <c r="B217" s="22">
        <v>2018</v>
      </c>
      <c r="C217" s="22" t="s">
        <v>162</v>
      </c>
      <c r="D217" s="25" t="s">
        <v>48</v>
      </c>
      <c r="E217" s="22" t="s">
        <v>141</v>
      </c>
      <c r="F217" s="22">
        <v>100</v>
      </c>
      <c r="G217" s="22">
        <v>100</v>
      </c>
      <c r="H217" s="22" t="s">
        <v>163</v>
      </c>
      <c r="I217" s="22" t="s">
        <v>158</v>
      </c>
      <c r="J217" s="22" t="s">
        <v>143</v>
      </c>
      <c r="K217" s="22" t="s">
        <v>144</v>
      </c>
      <c r="L217" s="22" t="s">
        <v>141</v>
      </c>
      <c r="M217" s="22">
        <v>2</v>
      </c>
      <c r="N217" s="22" t="s">
        <v>145</v>
      </c>
      <c r="O217" s="27"/>
      <c r="P217" s="27"/>
      <c r="Q217" s="27"/>
      <c r="R217" s="30">
        <v>2</v>
      </c>
      <c r="S217" s="29"/>
      <c r="T217" s="29"/>
      <c r="U217" s="29"/>
      <c r="V217" s="28">
        <f t="shared" si="22"/>
        <v>41.325329329025415</v>
      </c>
      <c r="W217" s="29"/>
      <c r="X217" s="29"/>
      <c r="Y217" s="29"/>
      <c r="Z217" s="30">
        <f t="shared" si="20"/>
        <v>41.325329329025415</v>
      </c>
      <c r="AA217" s="27"/>
      <c r="AB217" s="27"/>
      <c r="AC217" s="27"/>
      <c r="AD217" s="30">
        <f t="shared" si="21"/>
        <v>5.9232059532789849</v>
      </c>
      <c r="AE217" s="22"/>
    </row>
    <row r="218" spans="1:31" ht="16">
      <c r="A218" s="22" t="s">
        <v>161</v>
      </c>
      <c r="B218" s="22">
        <v>2018</v>
      </c>
      <c r="C218" s="22" t="s">
        <v>162</v>
      </c>
      <c r="D218" s="25" t="s">
        <v>48</v>
      </c>
      <c r="E218" s="22" t="s">
        <v>141</v>
      </c>
      <c r="F218" s="22">
        <v>100</v>
      </c>
      <c r="G218" s="22">
        <v>100</v>
      </c>
      <c r="H218" s="22" t="s">
        <v>163</v>
      </c>
      <c r="I218" s="22" t="s">
        <v>158</v>
      </c>
      <c r="J218" s="22" t="s">
        <v>143</v>
      </c>
      <c r="K218" s="22" t="s">
        <v>144</v>
      </c>
      <c r="L218" s="22" t="s">
        <v>141</v>
      </c>
      <c r="M218" s="22">
        <v>2</v>
      </c>
      <c r="N218" s="22" t="s">
        <v>145</v>
      </c>
      <c r="O218" s="27"/>
      <c r="P218" s="27"/>
      <c r="Q218" s="27"/>
      <c r="R218" s="30">
        <v>2</v>
      </c>
      <c r="S218" s="29"/>
      <c r="T218" s="29"/>
      <c r="U218" s="29"/>
      <c r="V218" s="28">
        <f t="shared" si="22"/>
        <v>41.325329329025415</v>
      </c>
      <c r="W218" s="29"/>
      <c r="X218" s="29"/>
      <c r="Y218" s="29"/>
      <c r="Z218" s="30">
        <f t="shared" si="20"/>
        <v>41.325329329025415</v>
      </c>
      <c r="AA218" s="27"/>
      <c r="AB218" s="27"/>
      <c r="AC218" s="27"/>
      <c r="AD218" s="30">
        <f t="shared" si="21"/>
        <v>5.9232059532789849</v>
      </c>
      <c r="AE218" s="22"/>
    </row>
    <row r="219" spans="1:31" ht="16">
      <c r="A219" s="22" t="s">
        <v>161</v>
      </c>
      <c r="B219" s="22">
        <v>2018</v>
      </c>
      <c r="C219" s="22" t="s">
        <v>162</v>
      </c>
      <c r="D219" s="25" t="s">
        <v>48</v>
      </c>
      <c r="E219" s="22" t="s">
        <v>141</v>
      </c>
      <c r="F219" s="22">
        <v>100</v>
      </c>
      <c r="G219" s="22">
        <v>100</v>
      </c>
      <c r="H219" s="22" t="s">
        <v>163</v>
      </c>
      <c r="I219" s="22" t="s">
        <v>158</v>
      </c>
      <c r="J219" s="22" t="s">
        <v>143</v>
      </c>
      <c r="K219" s="22" t="s">
        <v>144</v>
      </c>
      <c r="L219" s="22" t="s">
        <v>141</v>
      </c>
      <c r="M219" s="22">
        <v>2</v>
      </c>
      <c r="N219" s="22" t="s">
        <v>145</v>
      </c>
      <c r="O219" s="27"/>
      <c r="P219" s="27"/>
      <c r="Q219" s="27"/>
      <c r="R219" s="30">
        <v>2</v>
      </c>
      <c r="S219" s="29"/>
      <c r="T219" s="29"/>
      <c r="U219" s="29"/>
      <c r="V219" s="28">
        <f t="shared" si="22"/>
        <v>41.325329329025415</v>
      </c>
      <c r="W219" s="29"/>
      <c r="X219" s="29"/>
      <c r="Y219" s="29"/>
      <c r="Z219" s="30">
        <f t="shared" si="20"/>
        <v>41.325329329025415</v>
      </c>
      <c r="AA219" s="27"/>
      <c r="AB219" s="27"/>
      <c r="AC219" s="27"/>
      <c r="AD219" s="30">
        <f t="shared" si="21"/>
        <v>5.9232059532789849</v>
      </c>
      <c r="AE219" s="22"/>
    </row>
    <row r="220" spans="1:31" ht="16">
      <c r="A220" s="22" t="s">
        <v>161</v>
      </c>
      <c r="B220" s="22">
        <v>2018</v>
      </c>
      <c r="C220" s="22" t="s">
        <v>162</v>
      </c>
      <c r="D220" s="25" t="s">
        <v>48</v>
      </c>
      <c r="E220" s="22" t="s">
        <v>141</v>
      </c>
      <c r="F220" s="22">
        <v>100</v>
      </c>
      <c r="G220" s="22">
        <v>100</v>
      </c>
      <c r="H220" s="22" t="s">
        <v>163</v>
      </c>
      <c r="I220" s="22" t="s">
        <v>158</v>
      </c>
      <c r="J220" s="22" t="s">
        <v>143</v>
      </c>
      <c r="K220" s="22" t="s">
        <v>144</v>
      </c>
      <c r="L220" s="22" t="s">
        <v>141</v>
      </c>
      <c r="M220" s="22">
        <v>2</v>
      </c>
      <c r="N220" s="22" t="s">
        <v>145</v>
      </c>
      <c r="O220" s="27"/>
      <c r="P220" s="27"/>
      <c r="Q220" s="27"/>
      <c r="R220" s="30">
        <v>4</v>
      </c>
      <c r="S220" s="29"/>
      <c r="T220" s="29"/>
      <c r="U220" s="29"/>
      <c r="V220" s="28">
        <f t="shared" si="22"/>
        <v>82.65065865805083</v>
      </c>
      <c r="W220" s="29"/>
      <c r="X220" s="29"/>
      <c r="Y220" s="29"/>
      <c r="Z220" s="30">
        <f t="shared" si="20"/>
        <v>82.65065865805083</v>
      </c>
      <c r="AA220" s="27"/>
      <c r="AB220" s="27"/>
      <c r="AC220" s="27"/>
      <c r="AD220" s="30">
        <f t="shared" si="21"/>
        <v>11.84641190655797</v>
      </c>
      <c r="AE220" s="22"/>
    </row>
    <row r="221" spans="1:31" ht="16">
      <c r="A221" s="22" t="s">
        <v>161</v>
      </c>
      <c r="B221" s="22">
        <v>2018</v>
      </c>
      <c r="C221" s="22" t="s">
        <v>162</v>
      </c>
      <c r="D221" s="25" t="s">
        <v>48</v>
      </c>
      <c r="E221" s="22" t="s">
        <v>141</v>
      </c>
      <c r="F221" s="22">
        <v>100</v>
      </c>
      <c r="G221" s="22">
        <v>100</v>
      </c>
      <c r="H221" s="22" t="s">
        <v>163</v>
      </c>
      <c r="I221" s="22" t="s">
        <v>158</v>
      </c>
      <c r="J221" s="22" t="s">
        <v>143</v>
      </c>
      <c r="K221" s="22" t="s">
        <v>144</v>
      </c>
      <c r="L221" s="22" t="s">
        <v>141</v>
      </c>
      <c r="M221" s="22">
        <v>2</v>
      </c>
      <c r="N221" s="22" t="s">
        <v>145</v>
      </c>
      <c r="O221" s="27"/>
      <c r="P221" s="27"/>
      <c r="Q221" s="27"/>
      <c r="R221" s="30">
        <v>4</v>
      </c>
      <c r="S221" s="29"/>
      <c r="T221" s="29"/>
      <c r="U221" s="29"/>
      <c r="V221" s="28">
        <f t="shared" si="22"/>
        <v>82.65065865805083</v>
      </c>
      <c r="W221" s="29"/>
      <c r="X221" s="29"/>
      <c r="Y221" s="29"/>
      <c r="Z221" s="30">
        <f t="shared" si="20"/>
        <v>82.65065865805083</v>
      </c>
      <c r="AA221" s="27"/>
      <c r="AB221" s="27"/>
      <c r="AC221" s="27"/>
      <c r="AD221" s="30">
        <f t="shared" si="21"/>
        <v>11.84641190655797</v>
      </c>
      <c r="AE221" s="22"/>
    </row>
    <row r="222" spans="1:31" ht="16">
      <c r="A222" s="22" t="s">
        <v>161</v>
      </c>
      <c r="B222" s="22">
        <v>2018</v>
      </c>
      <c r="C222" s="22" t="s">
        <v>162</v>
      </c>
      <c r="D222" s="25" t="s">
        <v>48</v>
      </c>
      <c r="E222" s="22" t="s">
        <v>141</v>
      </c>
      <c r="F222" s="22">
        <v>100</v>
      </c>
      <c r="G222" s="22">
        <v>100</v>
      </c>
      <c r="H222" s="22" t="s">
        <v>163</v>
      </c>
      <c r="I222" s="22" t="s">
        <v>158</v>
      </c>
      <c r="J222" s="22" t="s">
        <v>143</v>
      </c>
      <c r="K222" s="22" t="s">
        <v>144</v>
      </c>
      <c r="L222" s="22" t="s">
        <v>141</v>
      </c>
      <c r="M222" s="22">
        <v>2</v>
      </c>
      <c r="N222" s="22" t="s">
        <v>145</v>
      </c>
      <c r="O222" s="27"/>
      <c r="P222" s="27"/>
      <c r="Q222" s="27"/>
      <c r="R222" s="30">
        <v>8</v>
      </c>
      <c r="S222" s="29"/>
      <c r="T222" s="29"/>
      <c r="U222" s="29"/>
      <c r="V222" s="28">
        <f t="shared" si="22"/>
        <v>165.30131731610166</v>
      </c>
      <c r="W222" s="29"/>
      <c r="X222" s="29"/>
      <c r="Y222" s="29"/>
      <c r="Z222" s="30">
        <f t="shared" si="20"/>
        <v>165.30131731610166</v>
      </c>
      <c r="AA222" s="27"/>
      <c r="AB222" s="27"/>
      <c r="AC222" s="27"/>
      <c r="AD222" s="30">
        <f t="shared" si="21"/>
        <v>23.69282381311594</v>
      </c>
      <c r="AE222" s="22"/>
    </row>
    <row r="223" spans="1:31" ht="16">
      <c r="A223" s="22" t="s">
        <v>161</v>
      </c>
      <c r="B223" s="22">
        <v>2018</v>
      </c>
      <c r="C223" s="22" t="s">
        <v>162</v>
      </c>
      <c r="D223" s="25" t="s">
        <v>48</v>
      </c>
      <c r="E223" s="22" t="s">
        <v>141</v>
      </c>
      <c r="F223" s="22">
        <v>100</v>
      </c>
      <c r="G223" s="22">
        <v>100</v>
      </c>
      <c r="H223" s="22" t="s">
        <v>163</v>
      </c>
      <c r="I223" s="22" t="s">
        <v>158</v>
      </c>
      <c r="J223" s="22" t="s">
        <v>143</v>
      </c>
      <c r="K223" s="22" t="s">
        <v>144</v>
      </c>
      <c r="L223" s="22" t="s">
        <v>141</v>
      </c>
      <c r="M223" s="22">
        <v>2</v>
      </c>
      <c r="N223" s="22" t="s">
        <v>145</v>
      </c>
      <c r="O223" s="27"/>
      <c r="P223" s="27"/>
      <c r="Q223" s="27"/>
      <c r="R223" s="30">
        <v>2</v>
      </c>
      <c r="S223" s="29"/>
      <c r="T223" s="29"/>
      <c r="U223" s="29"/>
      <c r="V223" s="28">
        <f t="shared" si="22"/>
        <v>41.325329329025415</v>
      </c>
      <c r="W223" s="29"/>
      <c r="X223" s="29"/>
      <c r="Y223" s="29"/>
      <c r="Z223" s="30">
        <f t="shared" si="20"/>
        <v>41.325329329025415</v>
      </c>
      <c r="AA223" s="27"/>
      <c r="AB223" s="27"/>
      <c r="AC223" s="27"/>
      <c r="AD223" s="30">
        <f t="shared" si="21"/>
        <v>5.9232059532789849</v>
      </c>
      <c r="AE223" s="22"/>
    </row>
    <row r="224" spans="1:31" ht="16">
      <c r="A224" s="22" t="s">
        <v>161</v>
      </c>
      <c r="B224" s="22">
        <v>2018</v>
      </c>
      <c r="C224" s="22" t="s">
        <v>162</v>
      </c>
      <c r="D224" s="25" t="s">
        <v>48</v>
      </c>
      <c r="E224" s="22" t="s">
        <v>141</v>
      </c>
      <c r="F224" s="22">
        <v>100</v>
      </c>
      <c r="G224" s="22">
        <v>100</v>
      </c>
      <c r="H224" s="22" t="s">
        <v>163</v>
      </c>
      <c r="I224" s="22" t="s">
        <v>158</v>
      </c>
      <c r="J224" s="22" t="s">
        <v>143</v>
      </c>
      <c r="K224" s="22" t="s">
        <v>144</v>
      </c>
      <c r="L224" s="22" t="s">
        <v>141</v>
      </c>
      <c r="M224" s="22">
        <v>2</v>
      </c>
      <c r="N224" s="22" t="s">
        <v>145</v>
      </c>
      <c r="O224" s="27"/>
      <c r="P224" s="27"/>
      <c r="Q224" s="27"/>
      <c r="R224" s="30">
        <v>10</v>
      </c>
      <c r="S224" s="29"/>
      <c r="T224" s="29"/>
      <c r="U224" s="29"/>
      <c r="V224" s="28">
        <f t="shared" si="22"/>
        <v>206.62664664512707</v>
      </c>
      <c r="W224" s="29"/>
      <c r="X224" s="29"/>
      <c r="Y224" s="29"/>
      <c r="Z224" s="30">
        <f t="shared" si="20"/>
        <v>206.62664664512707</v>
      </c>
      <c r="AA224" s="27"/>
      <c r="AB224" s="27"/>
      <c r="AC224" s="27"/>
      <c r="AD224" s="30">
        <f t="shared" si="21"/>
        <v>29.616029766394924</v>
      </c>
      <c r="AE224" s="22"/>
    </row>
    <row r="225" spans="1:31" ht="16">
      <c r="A225" s="22" t="s">
        <v>161</v>
      </c>
      <c r="B225" s="22">
        <v>2018</v>
      </c>
      <c r="C225" s="22" t="s">
        <v>162</v>
      </c>
      <c r="D225" s="25" t="s">
        <v>48</v>
      </c>
      <c r="E225" s="22" t="s">
        <v>141</v>
      </c>
      <c r="F225" s="22">
        <v>100</v>
      </c>
      <c r="G225" s="22">
        <v>100</v>
      </c>
      <c r="H225" s="22" t="s">
        <v>163</v>
      </c>
      <c r="I225" s="22" t="s">
        <v>158</v>
      </c>
      <c r="J225" s="22" t="s">
        <v>143</v>
      </c>
      <c r="K225" s="22" t="s">
        <v>144</v>
      </c>
      <c r="L225" s="22" t="s">
        <v>141</v>
      </c>
      <c r="M225" s="22">
        <v>2</v>
      </c>
      <c r="N225" s="22" t="s">
        <v>145</v>
      </c>
      <c r="O225" s="27"/>
      <c r="P225" s="27"/>
      <c r="Q225" s="27"/>
      <c r="R225" s="30">
        <v>10</v>
      </c>
      <c r="S225" s="29"/>
      <c r="T225" s="29"/>
      <c r="U225" s="29"/>
      <c r="V225" s="28">
        <f t="shared" si="22"/>
        <v>206.62664664512707</v>
      </c>
      <c r="W225" s="29"/>
      <c r="X225" s="29"/>
      <c r="Y225" s="29"/>
      <c r="Z225" s="30">
        <f t="shared" si="20"/>
        <v>206.62664664512707</v>
      </c>
      <c r="AA225" s="27"/>
      <c r="AB225" s="27"/>
      <c r="AC225" s="27"/>
      <c r="AD225" s="30">
        <f t="shared" si="21"/>
        <v>29.616029766394924</v>
      </c>
      <c r="AE225" s="22"/>
    </row>
    <row r="226" spans="1:31" ht="16">
      <c r="A226" s="22" t="s">
        <v>161</v>
      </c>
      <c r="B226" s="22">
        <v>2018</v>
      </c>
      <c r="C226" s="22" t="s">
        <v>162</v>
      </c>
      <c r="D226" s="25" t="s">
        <v>48</v>
      </c>
      <c r="E226" s="22" t="s">
        <v>141</v>
      </c>
      <c r="F226" s="22">
        <v>100</v>
      </c>
      <c r="G226" s="22">
        <v>100</v>
      </c>
      <c r="H226" s="22" t="s">
        <v>163</v>
      </c>
      <c r="I226" s="22" t="s">
        <v>158</v>
      </c>
      <c r="J226" s="22" t="s">
        <v>143</v>
      </c>
      <c r="K226" s="22" t="s">
        <v>144</v>
      </c>
      <c r="L226" s="22" t="s">
        <v>141</v>
      </c>
      <c r="M226" s="22">
        <v>2</v>
      </c>
      <c r="N226" s="22" t="s">
        <v>145</v>
      </c>
      <c r="O226" s="27"/>
      <c r="P226" s="27"/>
      <c r="Q226" s="27"/>
      <c r="R226" s="30">
        <v>10</v>
      </c>
      <c r="S226" s="29"/>
      <c r="T226" s="29"/>
      <c r="U226" s="29"/>
      <c r="V226" s="28">
        <f t="shared" si="22"/>
        <v>206.62664664512707</v>
      </c>
      <c r="W226" s="29"/>
      <c r="X226" s="29"/>
      <c r="Y226" s="29"/>
      <c r="Z226" s="30">
        <f t="shared" ref="Z226:Z289" si="23">R226*$BL$8</f>
        <v>206.62664664512707</v>
      </c>
      <c r="AA226" s="27"/>
      <c r="AB226" s="27"/>
      <c r="AC226" s="27"/>
      <c r="AD226" s="30">
        <f t="shared" ref="AD226:AD289" si="24">R226*$BL$10</f>
        <v>29.616029766394924</v>
      </c>
      <c r="AE226" s="22"/>
    </row>
    <row r="227" spans="1:31" ht="16">
      <c r="A227" s="22" t="s">
        <v>161</v>
      </c>
      <c r="B227" s="22">
        <v>2018</v>
      </c>
      <c r="C227" s="22" t="s">
        <v>162</v>
      </c>
      <c r="D227" s="25" t="s">
        <v>48</v>
      </c>
      <c r="E227" s="22" t="s">
        <v>141</v>
      </c>
      <c r="F227" s="22">
        <v>100</v>
      </c>
      <c r="G227" s="22">
        <v>100</v>
      </c>
      <c r="H227" s="22" t="s">
        <v>163</v>
      </c>
      <c r="I227" s="22" t="s">
        <v>158</v>
      </c>
      <c r="J227" s="22" t="s">
        <v>143</v>
      </c>
      <c r="K227" s="22" t="s">
        <v>144</v>
      </c>
      <c r="L227" s="22" t="s">
        <v>141</v>
      </c>
      <c r="M227" s="22">
        <v>2</v>
      </c>
      <c r="N227" s="22" t="s">
        <v>145</v>
      </c>
      <c r="O227" s="27"/>
      <c r="P227" s="27"/>
      <c r="Q227" s="27"/>
      <c r="R227" s="30">
        <v>20</v>
      </c>
      <c r="S227" s="29"/>
      <c r="T227" s="29"/>
      <c r="U227" s="29"/>
      <c r="V227" s="28">
        <f t="shared" ref="V227:V290" si="25">R227*$BL$8</f>
        <v>413.25329329025413</v>
      </c>
      <c r="W227" s="29"/>
      <c r="X227" s="29"/>
      <c r="Y227" s="29"/>
      <c r="Z227" s="30">
        <f t="shared" si="23"/>
        <v>413.25329329025413</v>
      </c>
      <c r="AA227" s="27"/>
      <c r="AB227" s="27"/>
      <c r="AC227" s="27"/>
      <c r="AD227" s="30">
        <f t="shared" si="24"/>
        <v>59.232059532789847</v>
      </c>
      <c r="AE227" s="22"/>
    </row>
    <row r="228" spans="1:31" ht="16">
      <c r="A228" s="22" t="s">
        <v>161</v>
      </c>
      <c r="B228" s="22">
        <v>2018</v>
      </c>
      <c r="C228" s="22" t="s">
        <v>162</v>
      </c>
      <c r="D228" s="25" t="s">
        <v>48</v>
      </c>
      <c r="E228" s="22" t="s">
        <v>141</v>
      </c>
      <c r="F228" s="22">
        <v>100</v>
      </c>
      <c r="G228" s="22">
        <v>100</v>
      </c>
      <c r="H228" s="22" t="s">
        <v>163</v>
      </c>
      <c r="I228" s="22" t="s">
        <v>158</v>
      </c>
      <c r="J228" s="22" t="s">
        <v>143</v>
      </c>
      <c r="K228" s="22" t="s">
        <v>144</v>
      </c>
      <c r="L228" s="22" t="s">
        <v>141</v>
      </c>
      <c r="M228" s="22">
        <v>2</v>
      </c>
      <c r="N228" s="22" t="s">
        <v>145</v>
      </c>
      <c r="O228" s="27"/>
      <c r="P228" s="27"/>
      <c r="Q228" s="27"/>
      <c r="R228" s="30">
        <v>24</v>
      </c>
      <c r="S228" s="29"/>
      <c r="T228" s="29"/>
      <c r="U228" s="29"/>
      <c r="V228" s="28">
        <f t="shared" si="25"/>
        <v>495.90395194830501</v>
      </c>
      <c r="W228" s="29"/>
      <c r="X228" s="29"/>
      <c r="Y228" s="29"/>
      <c r="Z228" s="30">
        <f t="shared" si="23"/>
        <v>495.90395194830501</v>
      </c>
      <c r="AA228" s="27"/>
      <c r="AB228" s="27"/>
      <c r="AC228" s="27"/>
      <c r="AD228" s="30">
        <f t="shared" si="24"/>
        <v>71.078471439347823</v>
      </c>
      <c r="AE228" s="22"/>
    </row>
    <row r="229" spans="1:31" ht="16">
      <c r="A229" s="22" t="s">
        <v>161</v>
      </c>
      <c r="B229" s="22">
        <v>2018</v>
      </c>
      <c r="C229" s="22" t="s">
        <v>162</v>
      </c>
      <c r="D229" s="25" t="s">
        <v>48</v>
      </c>
      <c r="E229" s="22" t="s">
        <v>141</v>
      </c>
      <c r="F229" s="22">
        <v>100</v>
      </c>
      <c r="G229" s="22">
        <v>100</v>
      </c>
      <c r="H229" s="22" t="s">
        <v>163</v>
      </c>
      <c r="I229" s="22" t="s">
        <v>158</v>
      </c>
      <c r="J229" s="22" t="s">
        <v>143</v>
      </c>
      <c r="K229" s="22" t="s">
        <v>144</v>
      </c>
      <c r="L229" s="22" t="s">
        <v>141</v>
      </c>
      <c r="M229" s="22">
        <v>2</v>
      </c>
      <c r="N229" s="22" t="s">
        <v>145</v>
      </c>
      <c r="O229" s="27"/>
      <c r="P229" s="27"/>
      <c r="Q229" s="27"/>
      <c r="R229" s="30">
        <v>20</v>
      </c>
      <c r="S229" s="29"/>
      <c r="T229" s="29"/>
      <c r="U229" s="29"/>
      <c r="V229" s="28">
        <f t="shared" si="25"/>
        <v>413.25329329025413</v>
      </c>
      <c r="W229" s="29"/>
      <c r="X229" s="29"/>
      <c r="Y229" s="29"/>
      <c r="Z229" s="30">
        <f t="shared" si="23"/>
        <v>413.25329329025413</v>
      </c>
      <c r="AA229" s="27"/>
      <c r="AB229" s="27"/>
      <c r="AC229" s="27"/>
      <c r="AD229" s="30">
        <f t="shared" si="24"/>
        <v>59.232059532789847</v>
      </c>
      <c r="AE229" s="22"/>
    </row>
    <row r="230" spans="1:31" ht="16">
      <c r="A230" s="22" t="s">
        <v>161</v>
      </c>
      <c r="B230" s="22">
        <v>2018</v>
      </c>
      <c r="C230" s="22" t="s">
        <v>162</v>
      </c>
      <c r="D230" s="25" t="s">
        <v>48</v>
      </c>
      <c r="E230" s="22" t="s">
        <v>141</v>
      </c>
      <c r="F230" s="22">
        <v>100</v>
      </c>
      <c r="G230" s="22">
        <v>100</v>
      </c>
      <c r="H230" s="22" t="s">
        <v>163</v>
      </c>
      <c r="I230" s="22" t="s">
        <v>158</v>
      </c>
      <c r="J230" s="22" t="s">
        <v>143</v>
      </c>
      <c r="K230" s="22" t="s">
        <v>144</v>
      </c>
      <c r="L230" s="22" t="s">
        <v>141</v>
      </c>
      <c r="M230" s="22">
        <v>2</v>
      </c>
      <c r="N230" s="22" t="s">
        <v>145</v>
      </c>
      <c r="O230" s="27"/>
      <c r="P230" s="27"/>
      <c r="Q230" s="27"/>
      <c r="R230" s="30">
        <v>36</v>
      </c>
      <c r="S230" s="29"/>
      <c r="T230" s="29"/>
      <c r="U230" s="29"/>
      <c r="V230" s="28">
        <f t="shared" si="25"/>
        <v>743.85592792245745</v>
      </c>
      <c r="W230" s="29"/>
      <c r="X230" s="29"/>
      <c r="Y230" s="29"/>
      <c r="Z230" s="30">
        <f t="shared" si="23"/>
        <v>743.85592792245745</v>
      </c>
      <c r="AA230" s="27"/>
      <c r="AB230" s="27"/>
      <c r="AC230" s="27"/>
      <c r="AD230" s="30">
        <f t="shared" si="24"/>
        <v>106.61770715902173</v>
      </c>
      <c r="AE230" s="22"/>
    </row>
    <row r="231" spans="1:31" ht="16">
      <c r="A231" s="22" t="s">
        <v>161</v>
      </c>
      <c r="B231" s="22">
        <v>2018</v>
      </c>
      <c r="C231" s="22" t="s">
        <v>162</v>
      </c>
      <c r="D231" s="25" t="s">
        <v>48</v>
      </c>
      <c r="E231" s="22" t="s">
        <v>141</v>
      </c>
      <c r="F231" s="22">
        <v>100</v>
      </c>
      <c r="G231" s="22">
        <v>100</v>
      </c>
      <c r="H231" s="22" t="s">
        <v>163</v>
      </c>
      <c r="I231" s="22" t="s">
        <v>158</v>
      </c>
      <c r="J231" s="22" t="s">
        <v>143</v>
      </c>
      <c r="K231" s="22" t="s">
        <v>144</v>
      </c>
      <c r="L231" s="22" t="s">
        <v>141</v>
      </c>
      <c r="M231" s="22">
        <v>2</v>
      </c>
      <c r="N231" s="22" t="s">
        <v>145</v>
      </c>
      <c r="O231" s="27"/>
      <c r="P231" s="27"/>
      <c r="Q231" s="27"/>
      <c r="R231" s="30">
        <v>8</v>
      </c>
      <c r="S231" s="29"/>
      <c r="T231" s="29"/>
      <c r="U231" s="29"/>
      <c r="V231" s="28">
        <f t="shared" si="25"/>
        <v>165.30131731610166</v>
      </c>
      <c r="W231" s="29"/>
      <c r="X231" s="29"/>
      <c r="Y231" s="29"/>
      <c r="Z231" s="30">
        <f t="shared" si="23"/>
        <v>165.30131731610166</v>
      </c>
      <c r="AA231" s="27"/>
      <c r="AB231" s="27"/>
      <c r="AC231" s="27"/>
      <c r="AD231" s="30">
        <f t="shared" si="24"/>
        <v>23.69282381311594</v>
      </c>
      <c r="AE231" s="22"/>
    </row>
    <row r="232" spans="1:31" ht="16">
      <c r="A232" s="22" t="s">
        <v>161</v>
      </c>
      <c r="B232" s="22">
        <v>2018</v>
      </c>
      <c r="C232" s="22" t="s">
        <v>162</v>
      </c>
      <c r="D232" s="25" t="s">
        <v>48</v>
      </c>
      <c r="E232" s="22" t="s">
        <v>141</v>
      </c>
      <c r="F232" s="22">
        <v>100</v>
      </c>
      <c r="G232" s="22">
        <v>100</v>
      </c>
      <c r="H232" s="22" t="s">
        <v>163</v>
      </c>
      <c r="I232" s="22" t="s">
        <v>158</v>
      </c>
      <c r="J232" s="22" t="s">
        <v>143</v>
      </c>
      <c r="K232" s="22" t="s">
        <v>144</v>
      </c>
      <c r="L232" s="22" t="s">
        <v>141</v>
      </c>
      <c r="M232" s="22">
        <v>2</v>
      </c>
      <c r="N232" s="22" t="s">
        <v>145</v>
      </c>
      <c r="O232" s="27"/>
      <c r="P232" s="27"/>
      <c r="Q232" s="27"/>
      <c r="R232" s="30">
        <v>11</v>
      </c>
      <c r="S232" s="29"/>
      <c r="T232" s="29"/>
      <c r="U232" s="29"/>
      <c r="V232" s="28">
        <f t="shared" si="25"/>
        <v>227.28931130963977</v>
      </c>
      <c r="W232" s="29"/>
      <c r="X232" s="29"/>
      <c r="Y232" s="29"/>
      <c r="Z232" s="30">
        <f t="shared" si="23"/>
        <v>227.28931130963977</v>
      </c>
      <c r="AA232" s="27"/>
      <c r="AB232" s="27"/>
      <c r="AC232" s="27"/>
      <c r="AD232" s="30">
        <f t="shared" si="24"/>
        <v>32.577632743034414</v>
      </c>
      <c r="AE232" s="22"/>
    </row>
    <row r="233" spans="1:31" ht="16">
      <c r="A233" s="22" t="s">
        <v>161</v>
      </c>
      <c r="B233" s="22">
        <v>2018</v>
      </c>
      <c r="C233" s="22" t="s">
        <v>162</v>
      </c>
      <c r="D233" s="25" t="s">
        <v>48</v>
      </c>
      <c r="E233" s="22" t="s">
        <v>141</v>
      </c>
      <c r="F233" s="22">
        <v>100</v>
      </c>
      <c r="G233" s="22">
        <v>100</v>
      </c>
      <c r="H233" s="22" t="s">
        <v>163</v>
      </c>
      <c r="I233" s="22" t="s">
        <v>158</v>
      </c>
      <c r="J233" s="22" t="s">
        <v>143</v>
      </c>
      <c r="K233" s="22" t="s">
        <v>144</v>
      </c>
      <c r="L233" s="22" t="s">
        <v>141</v>
      </c>
      <c r="M233" s="22">
        <v>2</v>
      </c>
      <c r="N233" s="22" t="s">
        <v>145</v>
      </c>
      <c r="O233" s="27"/>
      <c r="P233" s="27"/>
      <c r="Q233" s="27"/>
      <c r="R233" s="30">
        <v>5</v>
      </c>
      <c r="S233" s="29"/>
      <c r="T233" s="29"/>
      <c r="U233" s="29"/>
      <c r="V233" s="28">
        <f t="shared" si="25"/>
        <v>103.31332332256353</v>
      </c>
      <c r="W233" s="29"/>
      <c r="X233" s="29"/>
      <c r="Y233" s="29"/>
      <c r="Z233" s="30">
        <f t="shared" si="23"/>
        <v>103.31332332256353</v>
      </c>
      <c r="AA233" s="27"/>
      <c r="AB233" s="27"/>
      <c r="AC233" s="27"/>
      <c r="AD233" s="30">
        <f t="shared" si="24"/>
        <v>14.808014883197462</v>
      </c>
      <c r="AE233" s="22"/>
    </row>
    <row r="234" spans="1:31" ht="16">
      <c r="A234" s="22" t="s">
        <v>161</v>
      </c>
      <c r="B234" s="22">
        <v>2018</v>
      </c>
      <c r="C234" s="22" t="s">
        <v>162</v>
      </c>
      <c r="D234" s="25" t="s">
        <v>48</v>
      </c>
      <c r="E234" s="22" t="s">
        <v>141</v>
      </c>
      <c r="F234" s="22">
        <v>100</v>
      </c>
      <c r="G234" s="22">
        <v>100</v>
      </c>
      <c r="H234" s="22" t="s">
        <v>163</v>
      </c>
      <c r="I234" s="22" t="s">
        <v>158</v>
      </c>
      <c r="J234" s="22" t="s">
        <v>143</v>
      </c>
      <c r="K234" s="22" t="s">
        <v>144</v>
      </c>
      <c r="L234" s="22" t="s">
        <v>141</v>
      </c>
      <c r="M234" s="22">
        <v>2</v>
      </c>
      <c r="N234" s="22" t="s">
        <v>145</v>
      </c>
      <c r="O234" s="27"/>
      <c r="P234" s="27"/>
      <c r="Q234" s="27"/>
      <c r="R234" s="30">
        <v>8</v>
      </c>
      <c r="S234" s="29"/>
      <c r="T234" s="29"/>
      <c r="U234" s="29"/>
      <c r="V234" s="28">
        <f t="shared" si="25"/>
        <v>165.30131731610166</v>
      </c>
      <c r="W234" s="29"/>
      <c r="X234" s="29"/>
      <c r="Y234" s="29"/>
      <c r="Z234" s="30">
        <f t="shared" si="23"/>
        <v>165.30131731610166</v>
      </c>
      <c r="AA234" s="27"/>
      <c r="AB234" s="27"/>
      <c r="AC234" s="27"/>
      <c r="AD234" s="30">
        <f t="shared" si="24"/>
        <v>23.69282381311594</v>
      </c>
      <c r="AE234" s="22"/>
    </row>
    <row r="235" spans="1:31" ht="16">
      <c r="A235" s="22" t="s">
        <v>161</v>
      </c>
      <c r="B235" s="22">
        <v>2018</v>
      </c>
      <c r="C235" s="22" t="s">
        <v>162</v>
      </c>
      <c r="D235" s="25" t="s">
        <v>48</v>
      </c>
      <c r="E235" s="22" t="s">
        <v>141</v>
      </c>
      <c r="F235" s="22">
        <v>100</v>
      </c>
      <c r="G235" s="22">
        <v>100</v>
      </c>
      <c r="H235" s="22" t="s">
        <v>163</v>
      </c>
      <c r="I235" s="22" t="s">
        <v>158</v>
      </c>
      <c r="J235" s="22" t="s">
        <v>143</v>
      </c>
      <c r="K235" s="22" t="s">
        <v>144</v>
      </c>
      <c r="L235" s="22" t="s">
        <v>141</v>
      </c>
      <c r="M235" s="22">
        <v>2</v>
      </c>
      <c r="N235" s="22" t="s">
        <v>145</v>
      </c>
      <c r="O235" s="27"/>
      <c r="P235" s="27"/>
      <c r="Q235" s="27"/>
      <c r="R235" s="30">
        <v>12</v>
      </c>
      <c r="S235" s="29"/>
      <c r="T235" s="29"/>
      <c r="U235" s="29"/>
      <c r="V235" s="28">
        <f t="shared" si="25"/>
        <v>247.9519759741525</v>
      </c>
      <c r="W235" s="29"/>
      <c r="X235" s="29"/>
      <c r="Y235" s="29"/>
      <c r="Z235" s="30">
        <f t="shared" si="23"/>
        <v>247.9519759741525</v>
      </c>
      <c r="AA235" s="27"/>
      <c r="AB235" s="27"/>
      <c r="AC235" s="27"/>
      <c r="AD235" s="30">
        <f t="shared" si="24"/>
        <v>35.539235719673911</v>
      </c>
      <c r="AE235" s="22"/>
    </row>
    <row r="236" spans="1:31" ht="16">
      <c r="A236" s="22" t="s">
        <v>161</v>
      </c>
      <c r="B236" s="22">
        <v>2018</v>
      </c>
      <c r="C236" s="22" t="s">
        <v>162</v>
      </c>
      <c r="D236" s="25" t="s">
        <v>48</v>
      </c>
      <c r="E236" s="22" t="s">
        <v>141</v>
      </c>
      <c r="F236" s="22">
        <v>100</v>
      </c>
      <c r="G236" s="22">
        <v>100</v>
      </c>
      <c r="H236" s="22" t="s">
        <v>163</v>
      </c>
      <c r="I236" s="22" t="s">
        <v>158</v>
      </c>
      <c r="J236" s="22" t="s">
        <v>143</v>
      </c>
      <c r="K236" s="22" t="s">
        <v>144</v>
      </c>
      <c r="L236" s="22" t="s">
        <v>141</v>
      </c>
      <c r="M236" s="22">
        <v>2</v>
      </c>
      <c r="N236" s="22" t="s">
        <v>145</v>
      </c>
      <c r="O236" s="27"/>
      <c r="P236" s="27"/>
      <c r="Q236" s="27"/>
      <c r="R236" s="30">
        <v>11</v>
      </c>
      <c r="S236" s="29"/>
      <c r="T236" s="29"/>
      <c r="U236" s="29"/>
      <c r="V236" s="28">
        <f t="shared" si="25"/>
        <v>227.28931130963977</v>
      </c>
      <c r="W236" s="29"/>
      <c r="X236" s="29"/>
      <c r="Y236" s="29"/>
      <c r="Z236" s="30">
        <f t="shared" si="23"/>
        <v>227.28931130963977</v>
      </c>
      <c r="AA236" s="27"/>
      <c r="AB236" s="27"/>
      <c r="AC236" s="27"/>
      <c r="AD236" s="30">
        <f t="shared" si="24"/>
        <v>32.577632743034414</v>
      </c>
      <c r="AE236" s="22"/>
    </row>
    <row r="237" spans="1:31" ht="16">
      <c r="A237" s="22" t="s">
        <v>161</v>
      </c>
      <c r="B237" s="22">
        <v>2018</v>
      </c>
      <c r="C237" s="22" t="s">
        <v>162</v>
      </c>
      <c r="D237" s="25" t="s">
        <v>48</v>
      </c>
      <c r="E237" s="22" t="s">
        <v>141</v>
      </c>
      <c r="F237" s="22">
        <v>100</v>
      </c>
      <c r="G237" s="22">
        <v>100</v>
      </c>
      <c r="H237" s="22" t="s">
        <v>163</v>
      </c>
      <c r="I237" s="22" t="s">
        <v>158</v>
      </c>
      <c r="J237" s="22" t="s">
        <v>143</v>
      </c>
      <c r="K237" s="22" t="s">
        <v>144</v>
      </c>
      <c r="L237" s="22" t="s">
        <v>141</v>
      </c>
      <c r="M237" s="22">
        <v>2</v>
      </c>
      <c r="N237" s="22" t="s">
        <v>145</v>
      </c>
      <c r="O237" s="27"/>
      <c r="P237" s="27"/>
      <c r="Q237" s="27"/>
      <c r="R237" s="30">
        <v>3</v>
      </c>
      <c r="S237" s="29"/>
      <c r="T237" s="29"/>
      <c r="U237" s="29"/>
      <c r="V237" s="28">
        <f t="shared" si="25"/>
        <v>61.987993993538126</v>
      </c>
      <c r="W237" s="29"/>
      <c r="X237" s="29"/>
      <c r="Y237" s="29"/>
      <c r="Z237" s="30">
        <f t="shared" si="23"/>
        <v>61.987993993538126</v>
      </c>
      <c r="AA237" s="27"/>
      <c r="AB237" s="27"/>
      <c r="AC237" s="27"/>
      <c r="AD237" s="30">
        <f t="shared" si="24"/>
        <v>8.8848089299184778</v>
      </c>
      <c r="AE237" s="22"/>
    </row>
    <row r="238" spans="1:31" ht="16">
      <c r="A238" s="22" t="s">
        <v>161</v>
      </c>
      <c r="B238" s="22">
        <v>2018</v>
      </c>
      <c r="C238" s="22" t="s">
        <v>162</v>
      </c>
      <c r="D238" s="25" t="s">
        <v>48</v>
      </c>
      <c r="E238" s="22" t="s">
        <v>141</v>
      </c>
      <c r="F238" s="22">
        <v>100</v>
      </c>
      <c r="G238" s="22">
        <v>100</v>
      </c>
      <c r="H238" s="22" t="s">
        <v>163</v>
      </c>
      <c r="I238" s="22" t="s">
        <v>158</v>
      </c>
      <c r="J238" s="22" t="s">
        <v>143</v>
      </c>
      <c r="K238" s="22" t="s">
        <v>144</v>
      </c>
      <c r="L238" s="22" t="s">
        <v>141</v>
      </c>
      <c r="M238" s="22">
        <v>2</v>
      </c>
      <c r="N238" s="22" t="s">
        <v>145</v>
      </c>
      <c r="O238" s="27"/>
      <c r="P238" s="27"/>
      <c r="Q238" s="27"/>
      <c r="R238" s="30">
        <v>4</v>
      </c>
      <c r="S238" s="29"/>
      <c r="T238" s="29"/>
      <c r="U238" s="29"/>
      <c r="V238" s="28">
        <f t="shared" si="25"/>
        <v>82.65065865805083</v>
      </c>
      <c r="W238" s="29"/>
      <c r="X238" s="29"/>
      <c r="Y238" s="29"/>
      <c r="Z238" s="30">
        <f t="shared" si="23"/>
        <v>82.65065865805083</v>
      </c>
      <c r="AA238" s="27"/>
      <c r="AB238" s="27"/>
      <c r="AC238" s="27"/>
      <c r="AD238" s="30">
        <f t="shared" si="24"/>
        <v>11.84641190655797</v>
      </c>
      <c r="AE238" s="22"/>
    </row>
    <row r="239" spans="1:31" ht="16">
      <c r="A239" s="22" t="s">
        <v>161</v>
      </c>
      <c r="B239" s="22">
        <v>2018</v>
      </c>
      <c r="C239" s="22" t="s">
        <v>162</v>
      </c>
      <c r="D239" s="25" t="s">
        <v>48</v>
      </c>
      <c r="E239" s="22" t="s">
        <v>141</v>
      </c>
      <c r="F239" s="22">
        <v>100</v>
      </c>
      <c r="G239" s="22">
        <v>100</v>
      </c>
      <c r="H239" s="22" t="s">
        <v>163</v>
      </c>
      <c r="I239" s="22" t="s">
        <v>158</v>
      </c>
      <c r="J239" s="22" t="s">
        <v>143</v>
      </c>
      <c r="K239" s="22" t="s">
        <v>144</v>
      </c>
      <c r="L239" s="22" t="s">
        <v>141</v>
      </c>
      <c r="M239" s="22">
        <v>2</v>
      </c>
      <c r="N239" s="22" t="s">
        <v>145</v>
      </c>
      <c r="O239" s="27"/>
      <c r="P239" s="27"/>
      <c r="Q239" s="27"/>
      <c r="R239" s="30">
        <v>4</v>
      </c>
      <c r="S239" s="29"/>
      <c r="T239" s="29"/>
      <c r="U239" s="29"/>
      <c r="V239" s="28">
        <f t="shared" si="25"/>
        <v>82.65065865805083</v>
      </c>
      <c r="W239" s="29"/>
      <c r="X239" s="29"/>
      <c r="Y239" s="29"/>
      <c r="Z239" s="30">
        <f t="shared" si="23"/>
        <v>82.65065865805083</v>
      </c>
      <c r="AA239" s="27"/>
      <c r="AB239" s="27"/>
      <c r="AC239" s="27"/>
      <c r="AD239" s="30">
        <f t="shared" si="24"/>
        <v>11.84641190655797</v>
      </c>
      <c r="AE239" s="22"/>
    </row>
    <row r="240" spans="1:31" ht="16">
      <c r="A240" s="22" t="s">
        <v>161</v>
      </c>
      <c r="B240" s="22">
        <v>2018</v>
      </c>
      <c r="C240" s="22" t="s">
        <v>162</v>
      </c>
      <c r="D240" s="25" t="s">
        <v>48</v>
      </c>
      <c r="E240" s="22" t="s">
        <v>141</v>
      </c>
      <c r="F240" s="22">
        <v>100</v>
      </c>
      <c r="G240" s="22">
        <v>100</v>
      </c>
      <c r="H240" s="22" t="s">
        <v>163</v>
      </c>
      <c r="I240" s="22" t="s">
        <v>158</v>
      </c>
      <c r="J240" s="22" t="s">
        <v>143</v>
      </c>
      <c r="K240" s="22" t="s">
        <v>144</v>
      </c>
      <c r="L240" s="22" t="s">
        <v>141</v>
      </c>
      <c r="M240" s="22">
        <v>2</v>
      </c>
      <c r="N240" s="22" t="s">
        <v>145</v>
      </c>
      <c r="O240" s="27"/>
      <c r="P240" s="27"/>
      <c r="Q240" s="27"/>
      <c r="R240" s="30">
        <v>4</v>
      </c>
      <c r="S240" s="29"/>
      <c r="T240" s="29"/>
      <c r="U240" s="29"/>
      <c r="V240" s="28">
        <f t="shared" si="25"/>
        <v>82.65065865805083</v>
      </c>
      <c r="W240" s="29"/>
      <c r="X240" s="29"/>
      <c r="Y240" s="29"/>
      <c r="Z240" s="30">
        <f t="shared" si="23"/>
        <v>82.65065865805083</v>
      </c>
      <c r="AA240" s="27"/>
      <c r="AB240" s="27"/>
      <c r="AC240" s="27"/>
      <c r="AD240" s="30">
        <f t="shared" si="24"/>
        <v>11.84641190655797</v>
      </c>
      <c r="AE240" s="22"/>
    </row>
    <row r="241" spans="1:31" ht="16">
      <c r="A241" s="22" t="s">
        <v>161</v>
      </c>
      <c r="B241" s="22">
        <v>2018</v>
      </c>
      <c r="C241" s="22" t="s">
        <v>162</v>
      </c>
      <c r="D241" s="25" t="s">
        <v>48</v>
      </c>
      <c r="E241" s="22" t="s">
        <v>141</v>
      </c>
      <c r="F241" s="22">
        <v>100</v>
      </c>
      <c r="G241" s="22">
        <v>100</v>
      </c>
      <c r="H241" s="22" t="s">
        <v>163</v>
      </c>
      <c r="I241" s="22" t="s">
        <v>158</v>
      </c>
      <c r="J241" s="22" t="s">
        <v>143</v>
      </c>
      <c r="K241" s="22" t="s">
        <v>144</v>
      </c>
      <c r="L241" s="22" t="s">
        <v>141</v>
      </c>
      <c r="M241" s="22">
        <v>2</v>
      </c>
      <c r="N241" s="22" t="s">
        <v>145</v>
      </c>
      <c r="O241" s="27"/>
      <c r="P241" s="27"/>
      <c r="Q241" s="27"/>
      <c r="R241" s="30">
        <v>4</v>
      </c>
      <c r="S241" s="29"/>
      <c r="T241" s="29"/>
      <c r="U241" s="29"/>
      <c r="V241" s="28">
        <f t="shared" si="25"/>
        <v>82.65065865805083</v>
      </c>
      <c r="W241" s="29"/>
      <c r="X241" s="29"/>
      <c r="Y241" s="29"/>
      <c r="Z241" s="30">
        <f t="shared" si="23"/>
        <v>82.65065865805083</v>
      </c>
      <c r="AA241" s="27"/>
      <c r="AB241" s="27"/>
      <c r="AC241" s="27"/>
      <c r="AD241" s="30">
        <f t="shared" si="24"/>
        <v>11.84641190655797</v>
      </c>
      <c r="AE241" s="22"/>
    </row>
    <row r="242" spans="1:31" ht="16">
      <c r="A242" s="22" t="s">
        <v>161</v>
      </c>
      <c r="B242" s="22">
        <v>2018</v>
      </c>
      <c r="C242" s="22" t="s">
        <v>162</v>
      </c>
      <c r="D242" s="25" t="s">
        <v>48</v>
      </c>
      <c r="E242" s="22" t="s">
        <v>141</v>
      </c>
      <c r="F242" s="22">
        <v>100</v>
      </c>
      <c r="G242" s="22">
        <v>100</v>
      </c>
      <c r="H242" s="22" t="s">
        <v>163</v>
      </c>
      <c r="I242" s="22" t="s">
        <v>158</v>
      </c>
      <c r="J242" s="22" t="s">
        <v>143</v>
      </c>
      <c r="K242" s="22" t="s">
        <v>144</v>
      </c>
      <c r="L242" s="22" t="s">
        <v>141</v>
      </c>
      <c r="M242" s="22">
        <v>2</v>
      </c>
      <c r="N242" s="22" t="s">
        <v>145</v>
      </c>
      <c r="O242" s="27"/>
      <c r="P242" s="27"/>
      <c r="Q242" s="27"/>
      <c r="R242" s="30">
        <v>4</v>
      </c>
      <c r="S242" s="29"/>
      <c r="T242" s="29"/>
      <c r="U242" s="29"/>
      <c r="V242" s="28">
        <f t="shared" si="25"/>
        <v>82.65065865805083</v>
      </c>
      <c r="W242" s="29"/>
      <c r="X242" s="29"/>
      <c r="Y242" s="29"/>
      <c r="Z242" s="30">
        <f t="shared" si="23"/>
        <v>82.65065865805083</v>
      </c>
      <c r="AA242" s="27"/>
      <c r="AB242" s="27"/>
      <c r="AC242" s="27"/>
      <c r="AD242" s="30">
        <f t="shared" si="24"/>
        <v>11.84641190655797</v>
      </c>
      <c r="AE242" s="22"/>
    </row>
    <row r="243" spans="1:31" ht="16">
      <c r="A243" s="22" t="s">
        <v>161</v>
      </c>
      <c r="B243" s="22">
        <v>2018</v>
      </c>
      <c r="C243" s="22" t="s">
        <v>162</v>
      </c>
      <c r="D243" s="25" t="s">
        <v>48</v>
      </c>
      <c r="E243" s="22" t="s">
        <v>141</v>
      </c>
      <c r="F243" s="22">
        <v>100</v>
      </c>
      <c r="G243" s="22">
        <v>100</v>
      </c>
      <c r="H243" s="22" t="s">
        <v>163</v>
      </c>
      <c r="I243" s="22" t="s">
        <v>158</v>
      </c>
      <c r="J243" s="22" t="s">
        <v>143</v>
      </c>
      <c r="K243" s="22" t="s">
        <v>144</v>
      </c>
      <c r="L243" s="22" t="s">
        <v>141</v>
      </c>
      <c r="M243" s="22">
        <v>2</v>
      </c>
      <c r="N243" s="22" t="s">
        <v>145</v>
      </c>
      <c r="O243" s="27"/>
      <c r="P243" s="27"/>
      <c r="Q243" s="27"/>
      <c r="R243" s="30">
        <v>2</v>
      </c>
      <c r="S243" s="29"/>
      <c r="T243" s="29"/>
      <c r="U243" s="29"/>
      <c r="V243" s="28">
        <f t="shared" si="25"/>
        <v>41.325329329025415</v>
      </c>
      <c r="W243" s="29"/>
      <c r="X243" s="29"/>
      <c r="Y243" s="29"/>
      <c r="Z243" s="30">
        <f t="shared" si="23"/>
        <v>41.325329329025415</v>
      </c>
      <c r="AA243" s="27"/>
      <c r="AB243" s="27"/>
      <c r="AC243" s="27"/>
      <c r="AD243" s="30">
        <f t="shared" si="24"/>
        <v>5.9232059532789849</v>
      </c>
      <c r="AE243" s="22"/>
    </row>
    <row r="244" spans="1:31" ht="16">
      <c r="A244" s="22" t="s">
        <v>161</v>
      </c>
      <c r="B244" s="22">
        <v>2018</v>
      </c>
      <c r="C244" s="22" t="s">
        <v>162</v>
      </c>
      <c r="D244" s="25" t="s">
        <v>48</v>
      </c>
      <c r="E244" s="22" t="s">
        <v>141</v>
      </c>
      <c r="F244" s="22">
        <v>100</v>
      </c>
      <c r="G244" s="22">
        <v>100</v>
      </c>
      <c r="H244" s="22" t="s">
        <v>163</v>
      </c>
      <c r="I244" s="22" t="s">
        <v>158</v>
      </c>
      <c r="J244" s="22" t="s">
        <v>143</v>
      </c>
      <c r="K244" s="22" t="s">
        <v>144</v>
      </c>
      <c r="L244" s="22" t="s">
        <v>141</v>
      </c>
      <c r="M244" s="22">
        <v>2</v>
      </c>
      <c r="N244" s="22" t="s">
        <v>145</v>
      </c>
      <c r="O244" s="27"/>
      <c r="P244" s="27"/>
      <c r="Q244" s="27"/>
      <c r="R244" s="30">
        <v>4</v>
      </c>
      <c r="S244" s="29"/>
      <c r="T244" s="29"/>
      <c r="U244" s="29"/>
      <c r="V244" s="28">
        <f t="shared" si="25"/>
        <v>82.65065865805083</v>
      </c>
      <c r="W244" s="29"/>
      <c r="X244" s="29"/>
      <c r="Y244" s="29"/>
      <c r="Z244" s="30">
        <f t="shared" si="23"/>
        <v>82.65065865805083</v>
      </c>
      <c r="AA244" s="27"/>
      <c r="AB244" s="27"/>
      <c r="AC244" s="27"/>
      <c r="AD244" s="30">
        <f t="shared" si="24"/>
        <v>11.84641190655797</v>
      </c>
      <c r="AE244" s="22"/>
    </row>
    <row r="245" spans="1:31" ht="16">
      <c r="A245" s="22" t="s">
        <v>161</v>
      </c>
      <c r="B245" s="22">
        <v>2018</v>
      </c>
      <c r="C245" s="22" t="s">
        <v>162</v>
      </c>
      <c r="D245" s="25" t="s">
        <v>48</v>
      </c>
      <c r="E245" s="22" t="s">
        <v>141</v>
      </c>
      <c r="F245" s="22">
        <v>100</v>
      </c>
      <c r="G245" s="22">
        <v>100</v>
      </c>
      <c r="H245" s="22" t="s">
        <v>163</v>
      </c>
      <c r="I245" s="22" t="s">
        <v>158</v>
      </c>
      <c r="J245" s="22" t="s">
        <v>143</v>
      </c>
      <c r="K245" s="22" t="s">
        <v>144</v>
      </c>
      <c r="L245" s="22" t="s">
        <v>141</v>
      </c>
      <c r="M245" s="22">
        <v>2</v>
      </c>
      <c r="N245" s="22" t="s">
        <v>145</v>
      </c>
      <c r="O245" s="27"/>
      <c r="P245" s="27"/>
      <c r="Q245" s="27"/>
      <c r="R245" s="30">
        <v>2</v>
      </c>
      <c r="S245" s="29"/>
      <c r="T245" s="29"/>
      <c r="U245" s="29"/>
      <c r="V245" s="28">
        <f t="shared" si="25"/>
        <v>41.325329329025415</v>
      </c>
      <c r="W245" s="29"/>
      <c r="X245" s="29"/>
      <c r="Y245" s="29"/>
      <c r="Z245" s="30">
        <f t="shared" si="23"/>
        <v>41.325329329025415</v>
      </c>
      <c r="AA245" s="27"/>
      <c r="AB245" s="27"/>
      <c r="AC245" s="27"/>
      <c r="AD245" s="30">
        <f t="shared" si="24"/>
        <v>5.9232059532789849</v>
      </c>
      <c r="AE245" s="22"/>
    </row>
    <row r="246" spans="1:31" ht="16">
      <c r="A246" s="22" t="s">
        <v>161</v>
      </c>
      <c r="B246" s="22">
        <v>2018</v>
      </c>
      <c r="C246" s="22" t="s">
        <v>162</v>
      </c>
      <c r="D246" s="25" t="s">
        <v>48</v>
      </c>
      <c r="E246" s="22" t="s">
        <v>141</v>
      </c>
      <c r="F246" s="22">
        <v>100</v>
      </c>
      <c r="G246" s="22">
        <v>100</v>
      </c>
      <c r="H246" s="22" t="s">
        <v>163</v>
      </c>
      <c r="I246" s="22" t="s">
        <v>158</v>
      </c>
      <c r="J246" s="22" t="s">
        <v>143</v>
      </c>
      <c r="K246" s="22" t="s">
        <v>144</v>
      </c>
      <c r="L246" s="22" t="s">
        <v>141</v>
      </c>
      <c r="M246" s="22">
        <v>2</v>
      </c>
      <c r="N246" s="22" t="s">
        <v>145</v>
      </c>
      <c r="O246" s="27"/>
      <c r="P246" s="27"/>
      <c r="Q246" s="27"/>
      <c r="R246" s="30">
        <v>5</v>
      </c>
      <c r="S246" s="29"/>
      <c r="T246" s="29"/>
      <c r="U246" s="29"/>
      <c r="V246" s="28">
        <f t="shared" si="25"/>
        <v>103.31332332256353</v>
      </c>
      <c r="W246" s="29"/>
      <c r="X246" s="29"/>
      <c r="Y246" s="29"/>
      <c r="Z246" s="30">
        <f t="shared" si="23"/>
        <v>103.31332332256353</v>
      </c>
      <c r="AA246" s="27"/>
      <c r="AB246" s="27"/>
      <c r="AC246" s="27"/>
      <c r="AD246" s="30">
        <f t="shared" si="24"/>
        <v>14.808014883197462</v>
      </c>
      <c r="AE246" s="22"/>
    </row>
    <row r="247" spans="1:31" ht="16">
      <c r="A247" s="22" t="s">
        <v>161</v>
      </c>
      <c r="B247" s="22">
        <v>2018</v>
      </c>
      <c r="C247" s="22" t="s">
        <v>162</v>
      </c>
      <c r="D247" s="25" t="s">
        <v>48</v>
      </c>
      <c r="E247" s="22" t="s">
        <v>141</v>
      </c>
      <c r="F247" s="22">
        <v>100</v>
      </c>
      <c r="G247" s="22">
        <v>100</v>
      </c>
      <c r="H247" s="22" t="s">
        <v>163</v>
      </c>
      <c r="I247" s="22" t="s">
        <v>158</v>
      </c>
      <c r="J247" s="22" t="s">
        <v>143</v>
      </c>
      <c r="K247" s="22" t="s">
        <v>144</v>
      </c>
      <c r="L247" s="22" t="s">
        <v>141</v>
      </c>
      <c r="M247" s="22">
        <v>2</v>
      </c>
      <c r="N247" s="22" t="s">
        <v>145</v>
      </c>
      <c r="O247" s="27"/>
      <c r="P247" s="27"/>
      <c r="Q247" s="27"/>
      <c r="R247" s="30">
        <v>4</v>
      </c>
      <c r="S247" s="29"/>
      <c r="T247" s="29"/>
      <c r="U247" s="29"/>
      <c r="V247" s="28">
        <f t="shared" si="25"/>
        <v>82.65065865805083</v>
      </c>
      <c r="W247" s="29"/>
      <c r="X247" s="29"/>
      <c r="Y247" s="29"/>
      <c r="Z247" s="30">
        <f t="shared" si="23"/>
        <v>82.65065865805083</v>
      </c>
      <c r="AA247" s="27"/>
      <c r="AB247" s="27"/>
      <c r="AC247" s="27"/>
      <c r="AD247" s="30">
        <f t="shared" si="24"/>
        <v>11.84641190655797</v>
      </c>
      <c r="AE247" s="22"/>
    </row>
    <row r="248" spans="1:31" ht="16">
      <c r="A248" s="22" t="s">
        <v>161</v>
      </c>
      <c r="B248" s="22">
        <v>2018</v>
      </c>
      <c r="C248" s="22" t="s">
        <v>162</v>
      </c>
      <c r="D248" s="25" t="s">
        <v>48</v>
      </c>
      <c r="E248" s="22" t="s">
        <v>141</v>
      </c>
      <c r="F248" s="22">
        <v>100</v>
      </c>
      <c r="G248" s="22">
        <v>100</v>
      </c>
      <c r="H248" s="22" t="s">
        <v>163</v>
      </c>
      <c r="I248" s="22" t="s">
        <v>158</v>
      </c>
      <c r="J248" s="22" t="s">
        <v>143</v>
      </c>
      <c r="K248" s="22" t="s">
        <v>144</v>
      </c>
      <c r="L248" s="22" t="s">
        <v>141</v>
      </c>
      <c r="M248" s="22">
        <v>2</v>
      </c>
      <c r="N248" s="22" t="s">
        <v>145</v>
      </c>
      <c r="O248" s="27"/>
      <c r="P248" s="27"/>
      <c r="Q248" s="27"/>
      <c r="R248" s="30">
        <v>8</v>
      </c>
      <c r="S248" s="29"/>
      <c r="T248" s="29"/>
      <c r="U248" s="29"/>
      <c r="V248" s="28">
        <f t="shared" si="25"/>
        <v>165.30131731610166</v>
      </c>
      <c r="W248" s="29"/>
      <c r="X248" s="29"/>
      <c r="Y248" s="29"/>
      <c r="Z248" s="30">
        <f t="shared" si="23"/>
        <v>165.30131731610166</v>
      </c>
      <c r="AA248" s="27"/>
      <c r="AB248" s="27"/>
      <c r="AC248" s="27"/>
      <c r="AD248" s="30">
        <f t="shared" si="24"/>
        <v>23.69282381311594</v>
      </c>
      <c r="AE248" s="22"/>
    </row>
    <row r="249" spans="1:31" ht="16">
      <c r="A249" s="22" t="s">
        <v>161</v>
      </c>
      <c r="B249" s="22">
        <v>2018</v>
      </c>
      <c r="C249" s="22" t="s">
        <v>162</v>
      </c>
      <c r="D249" s="25" t="s">
        <v>48</v>
      </c>
      <c r="E249" s="22" t="s">
        <v>141</v>
      </c>
      <c r="F249" s="22">
        <v>100</v>
      </c>
      <c r="G249" s="22">
        <v>100</v>
      </c>
      <c r="H249" s="22" t="s">
        <v>163</v>
      </c>
      <c r="I249" s="22" t="s">
        <v>158</v>
      </c>
      <c r="J249" s="22" t="s">
        <v>143</v>
      </c>
      <c r="K249" s="22" t="s">
        <v>144</v>
      </c>
      <c r="L249" s="22" t="s">
        <v>141</v>
      </c>
      <c r="M249" s="22">
        <v>2</v>
      </c>
      <c r="N249" s="22" t="s">
        <v>145</v>
      </c>
      <c r="O249" s="27"/>
      <c r="P249" s="27"/>
      <c r="Q249" s="27"/>
      <c r="R249" s="30">
        <v>4</v>
      </c>
      <c r="S249" s="29"/>
      <c r="T249" s="29"/>
      <c r="U249" s="29"/>
      <c r="V249" s="28">
        <f t="shared" si="25"/>
        <v>82.65065865805083</v>
      </c>
      <c r="W249" s="29"/>
      <c r="X249" s="29"/>
      <c r="Y249" s="29"/>
      <c r="Z249" s="30">
        <f t="shared" si="23"/>
        <v>82.65065865805083</v>
      </c>
      <c r="AA249" s="27"/>
      <c r="AB249" s="27"/>
      <c r="AC249" s="27"/>
      <c r="AD249" s="30">
        <f t="shared" si="24"/>
        <v>11.84641190655797</v>
      </c>
      <c r="AE249" s="22"/>
    </row>
    <row r="250" spans="1:31" ht="16">
      <c r="A250" s="22" t="s">
        <v>161</v>
      </c>
      <c r="B250" s="22">
        <v>2018</v>
      </c>
      <c r="C250" s="22" t="s">
        <v>162</v>
      </c>
      <c r="D250" s="25" t="s">
        <v>48</v>
      </c>
      <c r="E250" s="22" t="s">
        <v>141</v>
      </c>
      <c r="F250" s="22">
        <v>100</v>
      </c>
      <c r="G250" s="22">
        <v>100</v>
      </c>
      <c r="H250" s="22" t="s">
        <v>163</v>
      </c>
      <c r="I250" s="22" t="s">
        <v>158</v>
      </c>
      <c r="J250" s="22" t="s">
        <v>143</v>
      </c>
      <c r="K250" s="22" t="s">
        <v>144</v>
      </c>
      <c r="L250" s="22" t="s">
        <v>141</v>
      </c>
      <c r="M250" s="22">
        <v>2</v>
      </c>
      <c r="N250" s="22" t="s">
        <v>145</v>
      </c>
      <c r="O250" s="27"/>
      <c r="P250" s="27"/>
      <c r="Q250" s="27"/>
      <c r="R250" s="30">
        <v>6</v>
      </c>
      <c r="S250" s="29"/>
      <c r="T250" s="29"/>
      <c r="U250" s="29"/>
      <c r="V250" s="28">
        <f t="shared" si="25"/>
        <v>123.97598798707625</v>
      </c>
      <c r="W250" s="29"/>
      <c r="X250" s="29"/>
      <c r="Y250" s="29"/>
      <c r="Z250" s="30">
        <f t="shared" si="23"/>
        <v>123.97598798707625</v>
      </c>
      <c r="AA250" s="27"/>
      <c r="AB250" s="27"/>
      <c r="AC250" s="27"/>
      <c r="AD250" s="30">
        <f t="shared" si="24"/>
        <v>17.769617859836956</v>
      </c>
      <c r="AE250" s="22"/>
    </row>
    <row r="251" spans="1:31" ht="16">
      <c r="A251" s="22" t="s">
        <v>161</v>
      </c>
      <c r="B251" s="22">
        <v>2018</v>
      </c>
      <c r="C251" s="22" t="s">
        <v>162</v>
      </c>
      <c r="D251" s="25" t="s">
        <v>48</v>
      </c>
      <c r="E251" s="22" t="s">
        <v>141</v>
      </c>
      <c r="F251" s="22">
        <v>100</v>
      </c>
      <c r="G251" s="22">
        <v>100</v>
      </c>
      <c r="H251" s="22" t="s">
        <v>163</v>
      </c>
      <c r="I251" s="22" t="s">
        <v>158</v>
      </c>
      <c r="J251" s="22" t="s">
        <v>143</v>
      </c>
      <c r="K251" s="22" t="s">
        <v>144</v>
      </c>
      <c r="L251" s="22" t="s">
        <v>141</v>
      </c>
      <c r="M251" s="22">
        <v>2</v>
      </c>
      <c r="N251" s="22" t="s">
        <v>145</v>
      </c>
      <c r="O251" s="27"/>
      <c r="P251" s="27"/>
      <c r="Q251" s="27"/>
      <c r="R251" s="30">
        <v>10</v>
      </c>
      <c r="S251" s="29"/>
      <c r="T251" s="29"/>
      <c r="U251" s="29"/>
      <c r="V251" s="28">
        <f t="shared" si="25"/>
        <v>206.62664664512707</v>
      </c>
      <c r="W251" s="29"/>
      <c r="X251" s="29"/>
      <c r="Y251" s="29"/>
      <c r="Z251" s="30">
        <f t="shared" si="23"/>
        <v>206.62664664512707</v>
      </c>
      <c r="AA251" s="27"/>
      <c r="AB251" s="27"/>
      <c r="AC251" s="27"/>
      <c r="AD251" s="30">
        <f t="shared" si="24"/>
        <v>29.616029766394924</v>
      </c>
      <c r="AE251" s="22"/>
    </row>
    <row r="252" spans="1:31" ht="16">
      <c r="A252" s="22" t="s">
        <v>161</v>
      </c>
      <c r="B252" s="22">
        <v>2018</v>
      </c>
      <c r="C252" s="22" t="s">
        <v>162</v>
      </c>
      <c r="D252" s="25" t="s">
        <v>48</v>
      </c>
      <c r="E252" s="22" t="s">
        <v>141</v>
      </c>
      <c r="F252" s="22">
        <v>100</v>
      </c>
      <c r="G252" s="22">
        <v>100</v>
      </c>
      <c r="H252" s="22" t="s">
        <v>163</v>
      </c>
      <c r="I252" s="22" t="s">
        <v>158</v>
      </c>
      <c r="J252" s="22" t="s">
        <v>143</v>
      </c>
      <c r="K252" s="22" t="s">
        <v>144</v>
      </c>
      <c r="L252" s="22" t="s">
        <v>141</v>
      </c>
      <c r="M252" s="22">
        <v>2</v>
      </c>
      <c r="N252" s="22" t="s">
        <v>145</v>
      </c>
      <c r="O252" s="27"/>
      <c r="P252" s="27"/>
      <c r="Q252" s="27"/>
      <c r="R252" s="30">
        <v>2</v>
      </c>
      <c r="S252" s="29"/>
      <c r="T252" s="29"/>
      <c r="U252" s="29"/>
      <c r="V252" s="28">
        <f t="shared" si="25"/>
        <v>41.325329329025415</v>
      </c>
      <c r="W252" s="29"/>
      <c r="X252" s="29"/>
      <c r="Y252" s="29"/>
      <c r="Z252" s="30">
        <f t="shared" si="23"/>
        <v>41.325329329025415</v>
      </c>
      <c r="AA252" s="27"/>
      <c r="AB252" s="27"/>
      <c r="AC252" s="27"/>
      <c r="AD252" s="30">
        <f t="shared" si="24"/>
        <v>5.9232059532789849</v>
      </c>
      <c r="AE252" s="22"/>
    </row>
    <row r="253" spans="1:31" ht="16">
      <c r="A253" s="22" t="s">
        <v>161</v>
      </c>
      <c r="B253" s="22">
        <v>2018</v>
      </c>
      <c r="C253" s="22" t="s">
        <v>162</v>
      </c>
      <c r="D253" s="25" t="s">
        <v>48</v>
      </c>
      <c r="E253" s="22" t="s">
        <v>141</v>
      </c>
      <c r="F253" s="22">
        <v>100</v>
      </c>
      <c r="G253" s="22">
        <v>100</v>
      </c>
      <c r="H253" s="22" t="s">
        <v>163</v>
      </c>
      <c r="I253" s="22" t="s">
        <v>158</v>
      </c>
      <c r="J253" s="22" t="s">
        <v>143</v>
      </c>
      <c r="K253" s="22" t="s">
        <v>144</v>
      </c>
      <c r="L253" s="22" t="s">
        <v>141</v>
      </c>
      <c r="M253" s="22">
        <v>2</v>
      </c>
      <c r="N253" s="22" t="s">
        <v>145</v>
      </c>
      <c r="O253" s="27"/>
      <c r="P253" s="27"/>
      <c r="Q253" s="27"/>
      <c r="R253" s="30">
        <v>15</v>
      </c>
      <c r="S253" s="29"/>
      <c r="T253" s="29"/>
      <c r="U253" s="29"/>
      <c r="V253" s="28">
        <f t="shared" si="25"/>
        <v>309.93996996769062</v>
      </c>
      <c r="W253" s="29"/>
      <c r="X253" s="29"/>
      <c r="Y253" s="29"/>
      <c r="Z253" s="30">
        <f t="shared" si="23"/>
        <v>309.93996996769062</v>
      </c>
      <c r="AA253" s="27"/>
      <c r="AB253" s="27"/>
      <c r="AC253" s="27"/>
      <c r="AD253" s="30">
        <f t="shared" si="24"/>
        <v>44.424044649592389</v>
      </c>
      <c r="AE253" s="22"/>
    </row>
    <row r="254" spans="1:31" ht="16">
      <c r="A254" s="22" t="s">
        <v>161</v>
      </c>
      <c r="B254" s="22">
        <v>2018</v>
      </c>
      <c r="C254" s="22" t="s">
        <v>162</v>
      </c>
      <c r="D254" s="25" t="s">
        <v>48</v>
      </c>
      <c r="E254" s="22" t="s">
        <v>141</v>
      </c>
      <c r="F254" s="22">
        <v>100</v>
      </c>
      <c r="G254" s="22">
        <v>100</v>
      </c>
      <c r="H254" s="22" t="s">
        <v>163</v>
      </c>
      <c r="I254" s="22" t="s">
        <v>158</v>
      </c>
      <c r="J254" s="22" t="s">
        <v>143</v>
      </c>
      <c r="K254" s="22" t="s">
        <v>144</v>
      </c>
      <c r="L254" s="22" t="s">
        <v>141</v>
      </c>
      <c r="M254" s="22">
        <v>2</v>
      </c>
      <c r="N254" s="22" t="s">
        <v>145</v>
      </c>
      <c r="O254" s="27"/>
      <c r="P254" s="27"/>
      <c r="Q254" s="27"/>
      <c r="R254" s="30">
        <v>6</v>
      </c>
      <c r="S254" s="29"/>
      <c r="T254" s="29"/>
      <c r="U254" s="29"/>
      <c r="V254" s="28">
        <f t="shared" si="25"/>
        <v>123.97598798707625</v>
      </c>
      <c r="W254" s="29"/>
      <c r="X254" s="29"/>
      <c r="Y254" s="29"/>
      <c r="Z254" s="30">
        <f t="shared" si="23"/>
        <v>123.97598798707625</v>
      </c>
      <c r="AA254" s="27"/>
      <c r="AB254" s="27"/>
      <c r="AC254" s="27"/>
      <c r="AD254" s="30">
        <f t="shared" si="24"/>
        <v>17.769617859836956</v>
      </c>
      <c r="AE254" s="22"/>
    </row>
    <row r="255" spans="1:31" ht="16">
      <c r="A255" s="22" t="s">
        <v>161</v>
      </c>
      <c r="B255" s="22">
        <v>2018</v>
      </c>
      <c r="C255" s="22" t="s">
        <v>162</v>
      </c>
      <c r="D255" s="25" t="s">
        <v>48</v>
      </c>
      <c r="E255" s="22" t="s">
        <v>141</v>
      </c>
      <c r="F255" s="22">
        <v>100</v>
      </c>
      <c r="G255" s="22">
        <v>100</v>
      </c>
      <c r="H255" s="22" t="s">
        <v>163</v>
      </c>
      <c r="I255" s="22" t="s">
        <v>158</v>
      </c>
      <c r="J255" s="22" t="s">
        <v>143</v>
      </c>
      <c r="K255" s="22" t="s">
        <v>144</v>
      </c>
      <c r="L255" s="22" t="s">
        <v>141</v>
      </c>
      <c r="M255" s="22">
        <v>2</v>
      </c>
      <c r="N255" s="22" t="s">
        <v>145</v>
      </c>
      <c r="O255" s="27"/>
      <c r="P255" s="27"/>
      <c r="Q255" s="27"/>
      <c r="R255" s="30">
        <v>2</v>
      </c>
      <c r="S255" s="29"/>
      <c r="T255" s="29"/>
      <c r="U255" s="29"/>
      <c r="V255" s="28">
        <f t="shared" si="25"/>
        <v>41.325329329025415</v>
      </c>
      <c r="W255" s="29"/>
      <c r="X255" s="29"/>
      <c r="Y255" s="29"/>
      <c r="Z255" s="30">
        <f t="shared" si="23"/>
        <v>41.325329329025415</v>
      </c>
      <c r="AA255" s="27"/>
      <c r="AB255" s="27"/>
      <c r="AC255" s="27"/>
      <c r="AD255" s="30">
        <f t="shared" si="24"/>
        <v>5.9232059532789849</v>
      </c>
      <c r="AE255" s="22"/>
    </row>
    <row r="256" spans="1:31" ht="16">
      <c r="A256" s="22" t="s">
        <v>161</v>
      </c>
      <c r="B256" s="22">
        <v>2018</v>
      </c>
      <c r="C256" s="22" t="s">
        <v>162</v>
      </c>
      <c r="D256" s="25" t="s">
        <v>48</v>
      </c>
      <c r="E256" s="22" t="s">
        <v>141</v>
      </c>
      <c r="F256" s="22">
        <v>100</v>
      </c>
      <c r="G256" s="22">
        <v>100</v>
      </c>
      <c r="H256" s="22" t="s">
        <v>163</v>
      </c>
      <c r="I256" s="22" t="s">
        <v>158</v>
      </c>
      <c r="J256" s="22" t="s">
        <v>143</v>
      </c>
      <c r="K256" s="22" t="s">
        <v>144</v>
      </c>
      <c r="L256" s="22" t="s">
        <v>141</v>
      </c>
      <c r="M256" s="22">
        <v>2</v>
      </c>
      <c r="N256" s="22" t="s">
        <v>145</v>
      </c>
      <c r="O256" s="27"/>
      <c r="P256" s="27"/>
      <c r="Q256" s="27"/>
      <c r="R256" s="30">
        <v>4</v>
      </c>
      <c r="S256" s="29"/>
      <c r="T256" s="29"/>
      <c r="U256" s="29"/>
      <c r="V256" s="28">
        <f t="shared" si="25"/>
        <v>82.65065865805083</v>
      </c>
      <c r="W256" s="29"/>
      <c r="X256" s="29"/>
      <c r="Y256" s="29"/>
      <c r="Z256" s="30">
        <f t="shared" si="23"/>
        <v>82.65065865805083</v>
      </c>
      <c r="AA256" s="27"/>
      <c r="AB256" s="27"/>
      <c r="AC256" s="27"/>
      <c r="AD256" s="30">
        <f t="shared" si="24"/>
        <v>11.84641190655797</v>
      </c>
      <c r="AE256" s="22"/>
    </row>
    <row r="257" spans="1:31" ht="16">
      <c r="A257" s="22" t="s">
        <v>161</v>
      </c>
      <c r="B257" s="22">
        <v>2018</v>
      </c>
      <c r="C257" s="22" t="s">
        <v>162</v>
      </c>
      <c r="D257" s="25" t="s">
        <v>48</v>
      </c>
      <c r="E257" s="22" t="s">
        <v>141</v>
      </c>
      <c r="F257" s="22">
        <v>100</v>
      </c>
      <c r="G257" s="22">
        <v>100</v>
      </c>
      <c r="H257" s="22" t="s">
        <v>163</v>
      </c>
      <c r="I257" s="22" t="s">
        <v>158</v>
      </c>
      <c r="J257" s="22" t="s">
        <v>143</v>
      </c>
      <c r="K257" s="22" t="s">
        <v>144</v>
      </c>
      <c r="L257" s="22" t="s">
        <v>141</v>
      </c>
      <c r="M257" s="22">
        <v>2</v>
      </c>
      <c r="N257" s="22" t="s">
        <v>145</v>
      </c>
      <c r="O257" s="27"/>
      <c r="P257" s="27"/>
      <c r="Q257" s="27"/>
      <c r="R257" s="30">
        <v>6</v>
      </c>
      <c r="S257" s="29"/>
      <c r="T257" s="29"/>
      <c r="U257" s="29"/>
      <c r="V257" s="28">
        <f t="shared" si="25"/>
        <v>123.97598798707625</v>
      </c>
      <c r="W257" s="29"/>
      <c r="X257" s="29"/>
      <c r="Y257" s="29"/>
      <c r="Z257" s="30">
        <f t="shared" si="23"/>
        <v>123.97598798707625</v>
      </c>
      <c r="AA257" s="27"/>
      <c r="AB257" s="27"/>
      <c r="AC257" s="27"/>
      <c r="AD257" s="30">
        <f t="shared" si="24"/>
        <v>17.769617859836956</v>
      </c>
      <c r="AE257" s="22"/>
    </row>
    <row r="258" spans="1:31" ht="16">
      <c r="A258" s="22" t="s">
        <v>161</v>
      </c>
      <c r="B258" s="22">
        <v>2018</v>
      </c>
      <c r="C258" s="22" t="s">
        <v>162</v>
      </c>
      <c r="D258" s="25" t="s">
        <v>48</v>
      </c>
      <c r="E258" s="22" t="s">
        <v>141</v>
      </c>
      <c r="F258" s="22">
        <v>100</v>
      </c>
      <c r="G258" s="22">
        <v>100</v>
      </c>
      <c r="H258" s="22" t="s">
        <v>163</v>
      </c>
      <c r="I258" s="22" t="s">
        <v>158</v>
      </c>
      <c r="J258" s="22" t="s">
        <v>143</v>
      </c>
      <c r="K258" s="22" t="s">
        <v>144</v>
      </c>
      <c r="L258" s="22" t="s">
        <v>141</v>
      </c>
      <c r="M258" s="22">
        <v>2</v>
      </c>
      <c r="N258" s="22" t="s">
        <v>145</v>
      </c>
      <c r="O258" s="27"/>
      <c r="P258" s="27"/>
      <c r="Q258" s="27"/>
      <c r="R258" s="30">
        <v>39</v>
      </c>
      <c r="S258" s="29"/>
      <c r="T258" s="29"/>
      <c r="U258" s="29"/>
      <c r="V258" s="28">
        <f t="shared" si="25"/>
        <v>805.84392191599557</v>
      </c>
      <c r="W258" s="29"/>
      <c r="X258" s="29"/>
      <c r="Y258" s="29"/>
      <c r="Z258" s="30">
        <f t="shared" si="23"/>
        <v>805.84392191599557</v>
      </c>
      <c r="AA258" s="27"/>
      <c r="AB258" s="27"/>
      <c r="AC258" s="27"/>
      <c r="AD258" s="30">
        <f t="shared" si="24"/>
        <v>115.50251608894021</v>
      </c>
      <c r="AE258" s="22"/>
    </row>
    <row r="259" spans="1:31" ht="16">
      <c r="A259" s="22" t="s">
        <v>161</v>
      </c>
      <c r="B259" s="22">
        <v>2018</v>
      </c>
      <c r="C259" s="22" t="s">
        <v>162</v>
      </c>
      <c r="D259" s="25" t="s">
        <v>48</v>
      </c>
      <c r="E259" s="22" t="s">
        <v>141</v>
      </c>
      <c r="F259" s="22">
        <v>100</v>
      </c>
      <c r="G259" s="22">
        <v>100</v>
      </c>
      <c r="H259" s="22" t="s">
        <v>163</v>
      </c>
      <c r="I259" s="22" t="s">
        <v>158</v>
      </c>
      <c r="J259" s="22" t="s">
        <v>143</v>
      </c>
      <c r="K259" s="22" t="s">
        <v>144</v>
      </c>
      <c r="L259" s="22" t="s">
        <v>141</v>
      </c>
      <c r="M259" s="22">
        <v>2</v>
      </c>
      <c r="N259" s="22" t="s">
        <v>145</v>
      </c>
      <c r="O259" s="27"/>
      <c r="P259" s="27"/>
      <c r="Q259" s="27"/>
      <c r="R259" s="30">
        <v>24</v>
      </c>
      <c r="S259" s="29"/>
      <c r="T259" s="29"/>
      <c r="U259" s="29"/>
      <c r="V259" s="28">
        <f t="shared" si="25"/>
        <v>495.90395194830501</v>
      </c>
      <c r="W259" s="29"/>
      <c r="X259" s="29"/>
      <c r="Y259" s="29"/>
      <c r="Z259" s="30">
        <f t="shared" si="23"/>
        <v>495.90395194830501</v>
      </c>
      <c r="AA259" s="27"/>
      <c r="AB259" s="27"/>
      <c r="AC259" s="27"/>
      <c r="AD259" s="30">
        <f t="shared" si="24"/>
        <v>71.078471439347823</v>
      </c>
      <c r="AE259" s="22"/>
    </row>
    <row r="260" spans="1:31" ht="16">
      <c r="A260" s="22" t="s">
        <v>161</v>
      </c>
      <c r="B260" s="22">
        <v>2018</v>
      </c>
      <c r="C260" s="22" t="s">
        <v>162</v>
      </c>
      <c r="D260" s="25" t="s">
        <v>48</v>
      </c>
      <c r="E260" s="22" t="s">
        <v>141</v>
      </c>
      <c r="F260" s="22">
        <v>100</v>
      </c>
      <c r="G260" s="22">
        <v>100</v>
      </c>
      <c r="H260" s="22" t="s">
        <v>163</v>
      </c>
      <c r="I260" s="22" t="s">
        <v>158</v>
      </c>
      <c r="J260" s="22" t="s">
        <v>143</v>
      </c>
      <c r="K260" s="22" t="s">
        <v>144</v>
      </c>
      <c r="L260" s="22" t="s">
        <v>141</v>
      </c>
      <c r="M260" s="22">
        <v>2</v>
      </c>
      <c r="N260" s="22" t="s">
        <v>145</v>
      </c>
      <c r="O260" s="27"/>
      <c r="P260" s="27"/>
      <c r="Q260" s="27"/>
      <c r="R260" s="30">
        <v>38</v>
      </c>
      <c r="S260" s="29"/>
      <c r="T260" s="29"/>
      <c r="U260" s="29"/>
      <c r="V260" s="28">
        <f t="shared" si="25"/>
        <v>785.18125725148286</v>
      </c>
      <c r="W260" s="29"/>
      <c r="X260" s="29"/>
      <c r="Y260" s="29"/>
      <c r="Z260" s="30">
        <f t="shared" si="23"/>
        <v>785.18125725148286</v>
      </c>
      <c r="AA260" s="27"/>
      <c r="AB260" s="27"/>
      <c r="AC260" s="27"/>
      <c r="AD260" s="30">
        <f t="shared" si="24"/>
        <v>112.54091311230071</v>
      </c>
      <c r="AE260" s="22"/>
    </row>
    <row r="261" spans="1:31" ht="16">
      <c r="A261" s="22" t="s">
        <v>161</v>
      </c>
      <c r="B261" s="22">
        <v>2018</v>
      </c>
      <c r="C261" s="22" t="s">
        <v>162</v>
      </c>
      <c r="D261" s="25" t="s">
        <v>48</v>
      </c>
      <c r="E261" s="22" t="s">
        <v>141</v>
      </c>
      <c r="F261" s="22">
        <v>100</v>
      </c>
      <c r="G261" s="22">
        <v>100</v>
      </c>
      <c r="H261" s="22" t="s">
        <v>163</v>
      </c>
      <c r="I261" s="22" t="s">
        <v>158</v>
      </c>
      <c r="J261" s="22" t="s">
        <v>143</v>
      </c>
      <c r="K261" s="22" t="s">
        <v>144</v>
      </c>
      <c r="L261" s="22" t="s">
        <v>141</v>
      </c>
      <c r="M261" s="22">
        <v>2</v>
      </c>
      <c r="N261" s="22" t="s">
        <v>145</v>
      </c>
      <c r="O261" s="27"/>
      <c r="P261" s="27"/>
      <c r="Q261" s="27"/>
      <c r="R261" s="30">
        <v>22</v>
      </c>
      <c r="S261" s="29"/>
      <c r="T261" s="29"/>
      <c r="U261" s="29"/>
      <c r="V261" s="28">
        <f t="shared" si="25"/>
        <v>454.57862261927954</v>
      </c>
      <c r="W261" s="29"/>
      <c r="X261" s="29"/>
      <c r="Y261" s="29"/>
      <c r="Z261" s="30">
        <f t="shared" si="23"/>
        <v>454.57862261927954</v>
      </c>
      <c r="AA261" s="27"/>
      <c r="AB261" s="27"/>
      <c r="AC261" s="27"/>
      <c r="AD261" s="30">
        <f t="shared" si="24"/>
        <v>65.155265486068828</v>
      </c>
      <c r="AE261" s="22"/>
    </row>
    <row r="262" spans="1:31" ht="16">
      <c r="A262" s="22" t="s">
        <v>161</v>
      </c>
      <c r="B262" s="22">
        <v>2018</v>
      </c>
      <c r="C262" s="22" t="s">
        <v>162</v>
      </c>
      <c r="D262" s="25" t="s">
        <v>48</v>
      </c>
      <c r="E262" s="22" t="s">
        <v>141</v>
      </c>
      <c r="F262" s="22">
        <v>100</v>
      </c>
      <c r="G262" s="22">
        <v>100</v>
      </c>
      <c r="H262" s="22" t="s">
        <v>163</v>
      </c>
      <c r="I262" s="22" t="s">
        <v>158</v>
      </c>
      <c r="J262" s="22" t="s">
        <v>143</v>
      </c>
      <c r="K262" s="22" t="s">
        <v>144</v>
      </c>
      <c r="L262" s="22" t="s">
        <v>141</v>
      </c>
      <c r="M262" s="22">
        <v>2</v>
      </c>
      <c r="N262" s="22" t="s">
        <v>145</v>
      </c>
      <c r="O262" s="27"/>
      <c r="P262" s="27"/>
      <c r="Q262" s="27"/>
      <c r="R262" s="30">
        <v>22</v>
      </c>
      <c r="S262" s="29"/>
      <c r="T262" s="29"/>
      <c r="U262" s="29"/>
      <c r="V262" s="28">
        <f t="shared" si="25"/>
        <v>454.57862261927954</v>
      </c>
      <c r="W262" s="29"/>
      <c r="X262" s="29"/>
      <c r="Y262" s="29"/>
      <c r="Z262" s="30">
        <f t="shared" si="23"/>
        <v>454.57862261927954</v>
      </c>
      <c r="AA262" s="27"/>
      <c r="AB262" s="27"/>
      <c r="AC262" s="27"/>
      <c r="AD262" s="30">
        <f t="shared" si="24"/>
        <v>65.155265486068828</v>
      </c>
      <c r="AE262" s="22"/>
    </row>
    <row r="263" spans="1:31" ht="16">
      <c r="A263" s="22" t="s">
        <v>161</v>
      </c>
      <c r="B263" s="22">
        <v>2018</v>
      </c>
      <c r="C263" s="22" t="s">
        <v>162</v>
      </c>
      <c r="D263" s="25" t="s">
        <v>48</v>
      </c>
      <c r="E263" s="22" t="s">
        <v>141</v>
      </c>
      <c r="F263" s="22">
        <v>100</v>
      </c>
      <c r="G263" s="22">
        <v>100</v>
      </c>
      <c r="H263" s="22" t="s">
        <v>163</v>
      </c>
      <c r="I263" s="22" t="s">
        <v>158</v>
      </c>
      <c r="J263" s="22" t="s">
        <v>143</v>
      </c>
      <c r="K263" s="22" t="s">
        <v>144</v>
      </c>
      <c r="L263" s="22" t="s">
        <v>141</v>
      </c>
      <c r="M263" s="22">
        <v>2</v>
      </c>
      <c r="N263" s="22" t="s">
        <v>145</v>
      </c>
      <c r="O263" s="27"/>
      <c r="P263" s="27"/>
      <c r="Q263" s="27"/>
      <c r="R263" s="30">
        <v>28</v>
      </c>
      <c r="S263" s="29"/>
      <c r="T263" s="29"/>
      <c r="U263" s="29"/>
      <c r="V263" s="28">
        <f t="shared" si="25"/>
        <v>578.55461060635582</v>
      </c>
      <c r="W263" s="29"/>
      <c r="X263" s="29"/>
      <c r="Y263" s="29"/>
      <c r="Z263" s="30">
        <f t="shared" si="23"/>
        <v>578.55461060635582</v>
      </c>
      <c r="AA263" s="27"/>
      <c r="AB263" s="27"/>
      <c r="AC263" s="27"/>
      <c r="AD263" s="30">
        <f t="shared" si="24"/>
        <v>82.924883345905783</v>
      </c>
      <c r="AE263" s="22"/>
    </row>
    <row r="264" spans="1:31" ht="16">
      <c r="A264" s="22" t="s">
        <v>161</v>
      </c>
      <c r="B264" s="22">
        <v>2018</v>
      </c>
      <c r="C264" s="22" t="s">
        <v>162</v>
      </c>
      <c r="D264" s="25" t="s">
        <v>48</v>
      </c>
      <c r="E264" s="22" t="s">
        <v>141</v>
      </c>
      <c r="F264" s="22">
        <v>100</v>
      </c>
      <c r="G264" s="22">
        <v>100</v>
      </c>
      <c r="H264" s="22" t="s">
        <v>163</v>
      </c>
      <c r="I264" s="22" t="s">
        <v>158</v>
      </c>
      <c r="J264" s="22" t="s">
        <v>143</v>
      </c>
      <c r="K264" s="22" t="s">
        <v>144</v>
      </c>
      <c r="L264" s="22" t="s">
        <v>141</v>
      </c>
      <c r="M264" s="22">
        <v>2</v>
      </c>
      <c r="N264" s="22" t="s">
        <v>145</v>
      </c>
      <c r="O264" s="27"/>
      <c r="P264" s="27"/>
      <c r="Q264" s="27"/>
      <c r="R264" s="30">
        <v>28</v>
      </c>
      <c r="S264" s="29"/>
      <c r="T264" s="29"/>
      <c r="U264" s="29"/>
      <c r="V264" s="28">
        <f t="shared" si="25"/>
        <v>578.55461060635582</v>
      </c>
      <c r="W264" s="29"/>
      <c r="X264" s="29"/>
      <c r="Y264" s="29"/>
      <c r="Z264" s="30">
        <f t="shared" si="23"/>
        <v>578.55461060635582</v>
      </c>
      <c r="AA264" s="27"/>
      <c r="AB264" s="27"/>
      <c r="AC264" s="27"/>
      <c r="AD264" s="30">
        <f t="shared" si="24"/>
        <v>82.924883345905783</v>
      </c>
      <c r="AE264" s="22"/>
    </row>
    <row r="265" spans="1:31" ht="16">
      <c r="A265" s="22" t="s">
        <v>161</v>
      </c>
      <c r="B265" s="22">
        <v>2018</v>
      </c>
      <c r="C265" s="22" t="s">
        <v>162</v>
      </c>
      <c r="D265" s="25" t="s">
        <v>48</v>
      </c>
      <c r="E265" s="22" t="s">
        <v>141</v>
      </c>
      <c r="F265" s="22">
        <v>100</v>
      </c>
      <c r="G265" s="22">
        <v>100</v>
      </c>
      <c r="H265" s="22" t="s">
        <v>163</v>
      </c>
      <c r="I265" s="22" t="s">
        <v>158</v>
      </c>
      <c r="J265" s="22" t="s">
        <v>143</v>
      </c>
      <c r="K265" s="22" t="s">
        <v>144</v>
      </c>
      <c r="L265" s="22" t="s">
        <v>141</v>
      </c>
      <c r="M265" s="22">
        <v>2</v>
      </c>
      <c r="N265" s="22" t="s">
        <v>145</v>
      </c>
      <c r="O265" s="27"/>
      <c r="P265" s="27"/>
      <c r="Q265" s="27"/>
      <c r="R265" s="30">
        <v>32</v>
      </c>
      <c r="S265" s="29"/>
      <c r="T265" s="29"/>
      <c r="U265" s="29"/>
      <c r="V265" s="28">
        <f t="shared" si="25"/>
        <v>661.20526926440664</v>
      </c>
      <c r="W265" s="29"/>
      <c r="X265" s="29"/>
      <c r="Y265" s="29"/>
      <c r="Z265" s="30">
        <f t="shared" si="23"/>
        <v>661.20526926440664</v>
      </c>
      <c r="AA265" s="27"/>
      <c r="AB265" s="27"/>
      <c r="AC265" s="27"/>
      <c r="AD265" s="30">
        <f t="shared" si="24"/>
        <v>94.771295252463759</v>
      </c>
      <c r="AE265" s="22"/>
    </row>
    <row r="266" spans="1:31" ht="16">
      <c r="A266" s="22" t="s">
        <v>161</v>
      </c>
      <c r="B266" s="22">
        <v>2018</v>
      </c>
      <c r="C266" s="22" t="s">
        <v>162</v>
      </c>
      <c r="D266" s="25" t="s">
        <v>48</v>
      </c>
      <c r="E266" s="22" t="s">
        <v>141</v>
      </c>
      <c r="F266" s="22">
        <v>100</v>
      </c>
      <c r="G266" s="22">
        <v>100</v>
      </c>
      <c r="H266" s="22" t="s">
        <v>163</v>
      </c>
      <c r="I266" s="22" t="s">
        <v>158</v>
      </c>
      <c r="J266" s="22" t="s">
        <v>143</v>
      </c>
      <c r="K266" s="22" t="s">
        <v>144</v>
      </c>
      <c r="L266" s="22" t="s">
        <v>141</v>
      </c>
      <c r="M266" s="22">
        <v>2</v>
      </c>
      <c r="N266" s="22" t="s">
        <v>145</v>
      </c>
      <c r="O266" s="27"/>
      <c r="P266" s="27"/>
      <c r="Q266" s="27"/>
      <c r="R266" s="30">
        <v>28</v>
      </c>
      <c r="S266" s="29"/>
      <c r="T266" s="29"/>
      <c r="U266" s="29"/>
      <c r="V266" s="28">
        <f t="shared" si="25"/>
        <v>578.55461060635582</v>
      </c>
      <c r="W266" s="29"/>
      <c r="X266" s="29"/>
      <c r="Y266" s="29"/>
      <c r="Z266" s="30">
        <f t="shared" si="23"/>
        <v>578.55461060635582</v>
      </c>
      <c r="AA266" s="27"/>
      <c r="AB266" s="27"/>
      <c r="AC266" s="27"/>
      <c r="AD266" s="30">
        <f t="shared" si="24"/>
        <v>82.924883345905783</v>
      </c>
      <c r="AE266" s="22"/>
    </row>
    <row r="267" spans="1:31" ht="16">
      <c r="A267" s="22" t="s">
        <v>161</v>
      </c>
      <c r="B267" s="22">
        <v>2018</v>
      </c>
      <c r="C267" s="22" t="s">
        <v>162</v>
      </c>
      <c r="D267" s="25" t="s">
        <v>48</v>
      </c>
      <c r="E267" s="22" t="s">
        <v>141</v>
      </c>
      <c r="F267" s="22">
        <v>100</v>
      </c>
      <c r="G267" s="22">
        <v>100</v>
      </c>
      <c r="H267" s="22" t="s">
        <v>163</v>
      </c>
      <c r="I267" s="22" t="s">
        <v>158</v>
      </c>
      <c r="J267" s="22" t="s">
        <v>143</v>
      </c>
      <c r="K267" s="22" t="s">
        <v>144</v>
      </c>
      <c r="L267" s="22" t="s">
        <v>141</v>
      </c>
      <c r="M267" s="22">
        <v>2</v>
      </c>
      <c r="N267" s="22" t="s">
        <v>145</v>
      </c>
      <c r="O267" s="27"/>
      <c r="P267" s="27"/>
      <c r="Q267" s="27"/>
      <c r="R267" s="30">
        <v>38</v>
      </c>
      <c r="S267" s="29"/>
      <c r="T267" s="29"/>
      <c r="U267" s="29"/>
      <c r="V267" s="28">
        <f t="shared" si="25"/>
        <v>785.18125725148286</v>
      </c>
      <c r="W267" s="29"/>
      <c r="X267" s="29"/>
      <c r="Y267" s="29"/>
      <c r="Z267" s="30">
        <f t="shared" si="23"/>
        <v>785.18125725148286</v>
      </c>
      <c r="AA267" s="27"/>
      <c r="AB267" s="27"/>
      <c r="AC267" s="27"/>
      <c r="AD267" s="30">
        <f t="shared" si="24"/>
        <v>112.54091311230071</v>
      </c>
      <c r="AE267" s="22"/>
    </row>
    <row r="268" spans="1:31" ht="16">
      <c r="A268" s="22" t="s">
        <v>161</v>
      </c>
      <c r="B268" s="22">
        <v>2018</v>
      </c>
      <c r="C268" s="22" t="s">
        <v>162</v>
      </c>
      <c r="D268" s="25" t="s">
        <v>48</v>
      </c>
      <c r="E268" s="22" t="s">
        <v>141</v>
      </c>
      <c r="F268" s="22">
        <v>100</v>
      </c>
      <c r="G268" s="22">
        <v>100</v>
      </c>
      <c r="H268" s="22" t="s">
        <v>163</v>
      </c>
      <c r="I268" s="22" t="s">
        <v>158</v>
      </c>
      <c r="J268" s="22" t="s">
        <v>143</v>
      </c>
      <c r="K268" s="22" t="s">
        <v>144</v>
      </c>
      <c r="L268" s="22" t="s">
        <v>141</v>
      </c>
      <c r="M268" s="22">
        <v>2</v>
      </c>
      <c r="N268" s="22" t="s">
        <v>145</v>
      </c>
      <c r="O268" s="27"/>
      <c r="P268" s="27"/>
      <c r="Q268" s="27"/>
      <c r="R268" s="30">
        <v>40</v>
      </c>
      <c r="S268" s="29"/>
      <c r="T268" s="29"/>
      <c r="U268" s="29"/>
      <c r="V268" s="28">
        <f t="shared" si="25"/>
        <v>826.50658658050827</v>
      </c>
      <c r="W268" s="29"/>
      <c r="X268" s="29"/>
      <c r="Y268" s="29"/>
      <c r="Z268" s="30">
        <f t="shared" si="23"/>
        <v>826.50658658050827</v>
      </c>
      <c r="AA268" s="27"/>
      <c r="AB268" s="27"/>
      <c r="AC268" s="27"/>
      <c r="AD268" s="30">
        <f t="shared" si="24"/>
        <v>118.46411906557969</v>
      </c>
      <c r="AE268" s="22"/>
    </row>
    <row r="269" spans="1:31" ht="16">
      <c r="A269" s="22" t="s">
        <v>161</v>
      </c>
      <c r="B269" s="22">
        <v>2018</v>
      </c>
      <c r="C269" s="22" t="s">
        <v>162</v>
      </c>
      <c r="D269" s="25" t="s">
        <v>48</v>
      </c>
      <c r="E269" s="22" t="s">
        <v>141</v>
      </c>
      <c r="F269" s="22">
        <v>100</v>
      </c>
      <c r="G269" s="22">
        <v>100</v>
      </c>
      <c r="H269" s="22" t="s">
        <v>163</v>
      </c>
      <c r="I269" s="22" t="s">
        <v>158</v>
      </c>
      <c r="J269" s="22" t="s">
        <v>143</v>
      </c>
      <c r="K269" s="22" t="s">
        <v>144</v>
      </c>
      <c r="L269" s="22" t="s">
        <v>141</v>
      </c>
      <c r="M269" s="22">
        <v>2</v>
      </c>
      <c r="N269" s="22" t="s">
        <v>145</v>
      </c>
      <c r="O269" s="27"/>
      <c r="P269" s="27"/>
      <c r="Q269" s="27"/>
      <c r="R269" s="30">
        <v>12</v>
      </c>
      <c r="S269" s="29"/>
      <c r="T269" s="29"/>
      <c r="U269" s="29"/>
      <c r="V269" s="28">
        <f t="shared" si="25"/>
        <v>247.9519759741525</v>
      </c>
      <c r="W269" s="29"/>
      <c r="X269" s="29"/>
      <c r="Y269" s="29"/>
      <c r="Z269" s="30">
        <f t="shared" si="23"/>
        <v>247.9519759741525</v>
      </c>
      <c r="AA269" s="27"/>
      <c r="AB269" s="27"/>
      <c r="AC269" s="27"/>
      <c r="AD269" s="30">
        <f t="shared" si="24"/>
        <v>35.539235719673911</v>
      </c>
      <c r="AE269" s="22"/>
    </row>
    <row r="270" spans="1:31" ht="16">
      <c r="A270" s="22" t="s">
        <v>161</v>
      </c>
      <c r="B270" s="22">
        <v>2018</v>
      </c>
      <c r="C270" s="22" t="s">
        <v>162</v>
      </c>
      <c r="D270" s="25" t="s">
        <v>48</v>
      </c>
      <c r="E270" s="22" t="s">
        <v>141</v>
      </c>
      <c r="F270" s="22">
        <v>100</v>
      </c>
      <c r="G270" s="22">
        <v>100</v>
      </c>
      <c r="H270" s="22" t="s">
        <v>163</v>
      </c>
      <c r="I270" s="22" t="s">
        <v>158</v>
      </c>
      <c r="J270" s="22" t="s">
        <v>143</v>
      </c>
      <c r="K270" s="22" t="s">
        <v>144</v>
      </c>
      <c r="L270" s="22" t="s">
        <v>141</v>
      </c>
      <c r="M270" s="22">
        <v>2</v>
      </c>
      <c r="N270" s="22" t="s">
        <v>145</v>
      </c>
      <c r="O270" s="27"/>
      <c r="P270" s="27"/>
      <c r="Q270" s="27"/>
      <c r="R270" s="30">
        <v>18</v>
      </c>
      <c r="S270" s="29"/>
      <c r="T270" s="29"/>
      <c r="U270" s="29"/>
      <c r="V270" s="28">
        <f t="shared" si="25"/>
        <v>371.92796396122873</v>
      </c>
      <c r="W270" s="29"/>
      <c r="X270" s="29"/>
      <c r="Y270" s="29"/>
      <c r="Z270" s="30">
        <f t="shared" si="23"/>
        <v>371.92796396122873</v>
      </c>
      <c r="AA270" s="27"/>
      <c r="AB270" s="27"/>
      <c r="AC270" s="27"/>
      <c r="AD270" s="30">
        <f t="shared" si="24"/>
        <v>53.308853579510867</v>
      </c>
      <c r="AE270" s="22"/>
    </row>
    <row r="271" spans="1:31" ht="16">
      <c r="A271" s="22" t="s">
        <v>161</v>
      </c>
      <c r="B271" s="22">
        <v>2018</v>
      </c>
      <c r="C271" s="22" t="s">
        <v>162</v>
      </c>
      <c r="D271" s="25" t="s">
        <v>48</v>
      </c>
      <c r="E271" s="22" t="s">
        <v>141</v>
      </c>
      <c r="F271" s="22">
        <v>100</v>
      </c>
      <c r="G271" s="22">
        <v>100</v>
      </c>
      <c r="H271" s="22" t="s">
        <v>163</v>
      </c>
      <c r="I271" s="22" t="s">
        <v>158</v>
      </c>
      <c r="J271" s="22" t="s">
        <v>143</v>
      </c>
      <c r="K271" s="22" t="s">
        <v>144</v>
      </c>
      <c r="L271" s="22" t="s">
        <v>141</v>
      </c>
      <c r="M271" s="22">
        <v>2</v>
      </c>
      <c r="N271" s="22" t="s">
        <v>145</v>
      </c>
      <c r="O271" s="27"/>
      <c r="P271" s="27"/>
      <c r="Q271" s="27"/>
      <c r="R271" s="30">
        <v>18</v>
      </c>
      <c r="S271" s="29"/>
      <c r="T271" s="29"/>
      <c r="U271" s="29"/>
      <c r="V271" s="28">
        <f t="shared" si="25"/>
        <v>371.92796396122873</v>
      </c>
      <c r="W271" s="29"/>
      <c r="X271" s="29"/>
      <c r="Y271" s="29"/>
      <c r="Z271" s="30">
        <f t="shared" si="23"/>
        <v>371.92796396122873</v>
      </c>
      <c r="AA271" s="27"/>
      <c r="AB271" s="27"/>
      <c r="AC271" s="27"/>
      <c r="AD271" s="30">
        <f t="shared" si="24"/>
        <v>53.308853579510867</v>
      </c>
      <c r="AE271" s="22"/>
    </row>
    <row r="272" spans="1:31" ht="16">
      <c r="A272" s="22" t="s">
        <v>161</v>
      </c>
      <c r="B272" s="22">
        <v>2018</v>
      </c>
      <c r="C272" s="22" t="s">
        <v>162</v>
      </c>
      <c r="D272" s="25" t="s">
        <v>48</v>
      </c>
      <c r="E272" s="22" t="s">
        <v>141</v>
      </c>
      <c r="F272" s="22">
        <v>100</v>
      </c>
      <c r="G272" s="22">
        <v>100</v>
      </c>
      <c r="H272" s="22" t="s">
        <v>163</v>
      </c>
      <c r="I272" s="22" t="s">
        <v>158</v>
      </c>
      <c r="J272" s="22" t="s">
        <v>143</v>
      </c>
      <c r="K272" s="22" t="s">
        <v>144</v>
      </c>
      <c r="L272" s="22" t="s">
        <v>141</v>
      </c>
      <c r="M272" s="22">
        <v>2</v>
      </c>
      <c r="N272" s="22" t="s">
        <v>145</v>
      </c>
      <c r="O272" s="27"/>
      <c r="P272" s="27"/>
      <c r="Q272" s="27"/>
      <c r="R272" s="30">
        <v>6</v>
      </c>
      <c r="S272" s="29"/>
      <c r="T272" s="29"/>
      <c r="U272" s="29"/>
      <c r="V272" s="28">
        <f t="shared" si="25"/>
        <v>123.97598798707625</v>
      </c>
      <c r="W272" s="29"/>
      <c r="X272" s="29"/>
      <c r="Y272" s="29"/>
      <c r="Z272" s="30">
        <f t="shared" si="23"/>
        <v>123.97598798707625</v>
      </c>
      <c r="AA272" s="27"/>
      <c r="AB272" s="27"/>
      <c r="AC272" s="27"/>
      <c r="AD272" s="30">
        <f t="shared" si="24"/>
        <v>17.769617859836956</v>
      </c>
      <c r="AE272" s="22"/>
    </row>
    <row r="273" spans="1:31" ht="16">
      <c r="A273" s="22" t="s">
        <v>161</v>
      </c>
      <c r="B273" s="22">
        <v>2018</v>
      </c>
      <c r="C273" s="22" t="s">
        <v>162</v>
      </c>
      <c r="D273" s="25" t="s">
        <v>48</v>
      </c>
      <c r="E273" s="22" t="s">
        <v>141</v>
      </c>
      <c r="F273" s="22">
        <v>100</v>
      </c>
      <c r="G273" s="22">
        <v>100</v>
      </c>
      <c r="H273" s="22" t="s">
        <v>163</v>
      </c>
      <c r="I273" s="22" t="s">
        <v>158</v>
      </c>
      <c r="J273" s="22" t="s">
        <v>143</v>
      </c>
      <c r="K273" s="22" t="s">
        <v>144</v>
      </c>
      <c r="L273" s="22" t="s">
        <v>141</v>
      </c>
      <c r="M273" s="22">
        <v>2</v>
      </c>
      <c r="N273" s="22" t="s">
        <v>145</v>
      </c>
      <c r="O273" s="27"/>
      <c r="P273" s="27"/>
      <c r="Q273" s="27"/>
      <c r="R273" s="30">
        <v>12</v>
      </c>
      <c r="S273" s="29"/>
      <c r="T273" s="29"/>
      <c r="U273" s="29"/>
      <c r="V273" s="28">
        <f t="shared" si="25"/>
        <v>247.9519759741525</v>
      </c>
      <c r="W273" s="29"/>
      <c r="X273" s="29"/>
      <c r="Y273" s="29"/>
      <c r="Z273" s="30">
        <f t="shared" si="23"/>
        <v>247.9519759741525</v>
      </c>
      <c r="AA273" s="27"/>
      <c r="AB273" s="27"/>
      <c r="AC273" s="27"/>
      <c r="AD273" s="30">
        <f t="shared" si="24"/>
        <v>35.539235719673911</v>
      </c>
      <c r="AE273" s="22"/>
    </row>
    <row r="274" spans="1:31" ht="16">
      <c r="A274" s="22" t="s">
        <v>161</v>
      </c>
      <c r="B274" s="22">
        <v>2018</v>
      </c>
      <c r="C274" s="22" t="s">
        <v>162</v>
      </c>
      <c r="D274" s="25" t="s">
        <v>48</v>
      </c>
      <c r="E274" s="22" t="s">
        <v>141</v>
      </c>
      <c r="F274" s="22">
        <v>100</v>
      </c>
      <c r="G274" s="22">
        <v>100</v>
      </c>
      <c r="H274" s="22" t="s">
        <v>163</v>
      </c>
      <c r="I274" s="22" t="s">
        <v>158</v>
      </c>
      <c r="J274" s="22" t="s">
        <v>143</v>
      </c>
      <c r="K274" s="22" t="s">
        <v>144</v>
      </c>
      <c r="L274" s="22" t="s">
        <v>141</v>
      </c>
      <c r="M274" s="22">
        <v>2</v>
      </c>
      <c r="N274" s="22" t="s">
        <v>145</v>
      </c>
      <c r="O274" s="27"/>
      <c r="P274" s="27"/>
      <c r="Q274" s="27"/>
      <c r="R274" s="30">
        <v>12</v>
      </c>
      <c r="S274" s="29"/>
      <c r="T274" s="29"/>
      <c r="U274" s="29"/>
      <c r="V274" s="28">
        <f t="shared" si="25"/>
        <v>247.9519759741525</v>
      </c>
      <c r="W274" s="29"/>
      <c r="X274" s="29"/>
      <c r="Y274" s="29"/>
      <c r="Z274" s="30">
        <f t="shared" si="23"/>
        <v>247.9519759741525</v>
      </c>
      <c r="AA274" s="27"/>
      <c r="AB274" s="27"/>
      <c r="AC274" s="27"/>
      <c r="AD274" s="30">
        <f t="shared" si="24"/>
        <v>35.539235719673911</v>
      </c>
      <c r="AE274" s="22"/>
    </row>
    <row r="275" spans="1:31" ht="16">
      <c r="A275" s="22" t="s">
        <v>161</v>
      </c>
      <c r="B275" s="22">
        <v>2018</v>
      </c>
      <c r="C275" s="22" t="s">
        <v>162</v>
      </c>
      <c r="D275" s="25" t="s">
        <v>48</v>
      </c>
      <c r="E275" s="22" t="s">
        <v>141</v>
      </c>
      <c r="F275" s="22">
        <v>100</v>
      </c>
      <c r="G275" s="22">
        <v>100</v>
      </c>
      <c r="H275" s="22" t="s">
        <v>163</v>
      </c>
      <c r="I275" s="22" t="s">
        <v>158</v>
      </c>
      <c r="J275" s="22" t="s">
        <v>143</v>
      </c>
      <c r="K275" s="22" t="s">
        <v>144</v>
      </c>
      <c r="L275" s="22" t="s">
        <v>141</v>
      </c>
      <c r="M275" s="22">
        <v>2</v>
      </c>
      <c r="N275" s="22" t="s">
        <v>145</v>
      </c>
      <c r="O275" s="27"/>
      <c r="P275" s="27"/>
      <c r="Q275" s="27"/>
      <c r="R275" s="30">
        <v>12</v>
      </c>
      <c r="S275" s="29"/>
      <c r="T275" s="29"/>
      <c r="U275" s="29"/>
      <c r="V275" s="28">
        <f t="shared" si="25"/>
        <v>247.9519759741525</v>
      </c>
      <c r="W275" s="29"/>
      <c r="X275" s="29"/>
      <c r="Y275" s="29"/>
      <c r="Z275" s="30">
        <f t="shared" si="23"/>
        <v>247.9519759741525</v>
      </c>
      <c r="AA275" s="27"/>
      <c r="AB275" s="27"/>
      <c r="AC275" s="27"/>
      <c r="AD275" s="30">
        <f t="shared" si="24"/>
        <v>35.539235719673911</v>
      </c>
      <c r="AE275" s="22"/>
    </row>
    <row r="276" spans="1:31" ht="16">
      <c r="A276" s="22" t="s">
        <v>161</v>
      </c>
      <c r="B276" s="22">
        <v>2018</v>
      </c>
      <c r="C276" s="22" t="s">
        <v>162</v>
      </c>
      <c r="D276" s="25" t="s">
        <v>48</v>
      </c>
      <c r="E276" s="22" t="s">
        <v>141</v>
      </c>
      <c r="F276" s="22">
        <v>100</v>
      </c>
      <c r="G276" s="22">
        <v>100</v>
      </c>
      <c r="H276" s="22" t="s">
        <v>163</v>
      </c>
      <c r="I276" s="22" t="s">
        <v>158</v>
      </c>
      <c r="J276" s="22" t="s">
        <v>143</v>
      </c>
      <c r="K276" s="22" t="s">
        <v>144</v>
      </c>
      <c r="L276" s="22" t="s">
        <v>141</v>
      </c>
      <c r="M276" s="22">
        <v>2</v>
      </c>
      <c r="N276" s="22" t="s">
        <v>145</v>
      </c>
      <c r="O276" s="27"/>
      <c r="P276" s="27"/>
      <c r="Q276" s="27"/>
      <c r="R276" s="30">
        <v>8</v>
      </c>
      <c r="S276" s="29"/>
      <c r="T276" s="29"/>
      <c r="U276" s="29"/>
      <c r="V276" s="28">
        <f t="shared" si="25"/>
        <v>165.30131731610166</v>
      </c>
      <c r="W276" s="29"/>
      <c r="X276" s="29"/>
      <c r="Y276" s="29"/>
      <c r="Z276" s="30">
        <f t="shared" si="23"/>
        <v>165.30131731610166</v>
      </c>
      <c r="AA276" s="27"/>
      <c r="AB276" s="27"/>
      <c r="AC276" s="27"/>
      <c r="AD276" s="30">
        <f t="shared" si="24"/>
        <v>23.69282381311594</v>
      </c>
      <c r="AE276" s="22"/>
    </row>
    <row r="277" spans="1:31" ht="16">
      <c r="A277" s="22" t="s">
        <v>161</v>
      </c>
      <c r="B277" s="22">
        <v>2018</v>
      </c>
      <c r="C277" s="22" t="s">
        <v>162</v>
      </c>
      <c r="D277" s="25" t="s">
        <v>48</v>
      </c>
      <c r="E277" s="22" t="s">
        <v>141</v>
      </c>
      <c r="F277" s="22">
        <v>100</v>
      </c>
      <c r="G277" s="22">
        <v>100</v>
      </c>
      <c r="H277" s="22" t="s">
        <v>163</v>
      </c>
      <c r="I277" s="22" t="s">
        <v>158</v>
      </c>
      <c r="J277" s="22" t="s">
        <v>143</v>
      </c>
      <c r="K277" s="22" t="s">
        <v>144</v>
      </c>
      <c r="L277" s="22" t="s">
        <v>141</v>
      </c>
      <c r="M277" s="22">
        <v>2</v>
      </c>
      <c r="N277" s="22" t="s">
        <v>145</v>
      </c>
      <c r="O277" s="27"/>
      <c r="P277" s="27"/>
      <c r="Q277" s="27"/>
      <c r="R277" s="30">
        <v>6</v>
      </c>
      <c r="S277" s="29"/>
      <c r="T277" s="29"/>
      <c r="U277" s="29"/>
      <c r="V277" s="28">
        <f t="shared" si="25"/>
        <v>123.97598798707625</v>
      </c>
      <c r="W277" s="29"/>
      <c r="X277" s="29"/>
      <c r="Y277" s="29"/>
      <c r="Z277" s="30">
        <f t="shared" si="23"/>
        <v>123.97598798707625</v>
      </c>
      <c r="AA277" s="27"/>
      <c r="AB277" s="27"/>
      <c r="AC277" s="27"/>
      <c r="AD277" s="30">
        <f t="shared" si="24"/>
        <v>17.769617859836956</v>
      </c>
      <c r="AE277" s="22"/>
    </row>
    <row r="278" spans="1:31" ht="16">
      <c r="A278" s="22" t="s">
        <v>161</v>
      </c>
      <c r="B278" s="22">
        <v>2018</v>
      </c>
      <c r="C278" s="22" t="s">
        <v>162</v>
      </c>
      <c r="D278" s="25" t="s">
        <v>48</v>
      </c>
      <c r="E278" s="22" t="s">
        <v>141</v>
      </c>
      <c r="F278" s="22">
        <v>100</v>
      </c>
      <c r="G278" s="22">
        <v>100</v>
      </c>
      <c r="H278" s="22" t="s">
        <v>163</v>
      </c>
      <c r="I278" s="22" t="s">
        <v>158</v>
      </c>
      <c r="J278" s="22" t="s">
        <v>143</v>
      </c>
      <c r="K278" s="22" t="s">
        <v>144</v>
      </c>
      <c r="L278" s="22" t="s">
        <v>141</v>
      </c>
      <c r="M278" s="22">
        <v>2</v>
      </c>
      <c r="N278" s="22" t="s">
        <v>145</v>
      </c>
      <c r="O278" s="27"/>
      <c r="P278" s="27"/>
      <c r="Q278" s="27"/>
      <c r="R278" s="30">
        <v>8</v>
      </c>
      <c r="S278" s="29"/>
      <c r="T278" s="29"/>
      <c r="U278" s="29"/>
      <c r="V278" s="28">
        <f t="shared" si="25"/>
        <v>165.30131731610166</v>
      </c>
      <c r="W278" s="29"/>
      <c r="X278" s="29"/>
      <c r="Y278" s="29"/>
      <c r="Z278" s="30">
        <f t="shared" si="23"/>
        <v>165.30131731610166</v>
      </c>
      <c r="AA278" s="27"/>
      <c r="AB278" s="27"/>
      <c r="AC278" s="27"/>
      <c r="AD278" s="30">
        <f t="shared" si="24"/>
        <v>23.69282381311594</v>
      </c>
      <c r="AE278" s="22"/>
    </row>
    <row r="279" spans="1:31" ht="16">
      <c r="A279" s="22" t="s">
        <v>161</v>
      </c>
      <c r="B279" s="22">
        <v>2018</v>
      </c>
      <c r="C279" s="22" t="s">
        <v>162</v>
      </c>
      <c r="D279" s="25" t="s">
        <v>48</v>
      </c>
      <c r="E279" s="22" t="s">
        <v>141</v>
      </c>
      <c r="F279" s="22">
        <v>100</v>
      </c>
      <c r="G279" s="22">
        <v>100</v>
      </c>
      <c r="H279" s="22" t="s">
        <v>163</v>
      </c>
      <c r="I279" s="22" t="s">
        <v>158</v>
      </c>
      <c r="J279" s="22" t="s">
        <v>143</v>
      </c>
      <c r="K279" s="22" t="s">
        <v>144</v>
      </c>
      <c r="L279" s="22" t="s">
        <v>141</v>
      </c>
      <c r="M279" s="22">
        <v>2</v>
      </c>
      <c r="N279" s="22" t="s">
        <v>145</v>
      </c>
      <c r="O279" s="27"/>
      <c r="P279" s="27"/>
      <c r="Q279" s="27"/>
      <c r="R279" s="30">
        <v>2</v>
      </c>
      <c r="S279" s="29"/>
      <c r="T279" s="29"/>
      <c r="U279" s="29"/>
      <c r="V279" s="28">
        <f t="shared" si="25"/>
        <v>41.325329329025415</v>
      </c>
      <c r="W279" s="29"/>
      <c r="X279" s="29"/>
      <c r="Y279" s="29"/>
      <c r="Z279" s="30">
        <f t="shared" si="23"/>
        <v>41.325329329025415</v>
      </c>
      <c r="AA279" s="27"/>
      <c r="AB279" s="27"/>
      <c r="AC279" s="27"/>
      <c r="AD279" s="30">
        <f t="shared" si="24"/>
        <v>5.9232059532789849</v>
      </c>
      <c r="AE279" s="22"/>
    </row>
    <row r="280" spans="1:31" ht="16">
      <c r="A280" s="22" t="s">
        <v>161</v>
      </c>
      <c r="B280" s="22">
        <v>2018</v>
      </c>
      <c r="C280" s="22" t="s">
        <v>162</v>
      </c>
      <c r="D280" s="25" t="s">
        <v>48</v>
      </c>
      <c r="E280" s="22" t="s">
        <v>141</v>
      </c>
      <c r="F280" s="22">
        <v>100</v>
      </c>
      <c r="G280" s="22">
        <v>100</v>
      </c>
      <c r="H280" s="22" t="s">
        <v>163</v>
      </c>
      <c r="I280" s="22" t="s">
        <v>158</v>
      </c>
      <c r="J280" s="22" t="s">
        <v>143</v>
      </c>
      <c r="K280" s="22" t="s">
        <v>144</v>
      </c>
      <c r="L280" s="22" t="s">
        <v>141</v>
      </c>
      <c r="M280" s="22">
        <v>2</v>
      </c>
      <c r="N280" s="22" t="s">
        <v>145</v>
      </c>
      <c r="O280" s="27"/>
      <c r="P280" s="27"/>
      <c r="Q280" s="27"/>
      <c r="R280" s="30">
        <v>28</v>
      </c>
      <c r="S280" s="29"/>
      <c r="T280" s="29"/>
      <c r="U280" s="29"/>
      <c r="V280" s="28">
        <f t="shared" si="25"/>
        <v>578.55461060635582</v>
      </c>
      <c r="W280" s="29"/>
      <c r="X280" s="29"/>
      <c r="Y280" s="29"/>
      <c r="Z280" s="30">
        <f t="shared" si="23"/>
        <v>578.55461060635582</v>
      </c>
      <c r="AA280" s="27"/>
      <c r="AB280" s="27"/>
      <c r="AC280" s="27"/>
      <c r="AD280" s="30">
        <f t="shared" si="24"/>
        <v>82.924883345905783</v>
      </c>
      <c r="AE280" s="22"/>
    </row>
    <row r="281" spans="1:31" ht="16">
      <c r="A281" s="22" t="s">
        <v>161</v>
      </c>
      <c r="B281" s="22">
        <v>2018</v>
      </c>
      <c r="C281" s="22" t="s">
        <v>162</v>
      </c>
      <c r="D281" s="25" t="s">
        <v>48</v>
      </c>
      <c r="E281" s="22" t="s">
        <v>141</v>
      </c>
      <c r="F281" s="22">
        <v>100</v>
      </c>
      <c r="G281" s="22">
        <v>100</v>
      </c>
      <c r="H281" s="22" t="s">
        <v>163</v>
      </c>
      <c r="I281" s="22" t="s">
        <v>158</v>
      </c>
      <c r="J281" s="22" t="s">
        <v>143</v>
      </c>
      <c r="K281" s="22" t="s">
        <v>144</v>
      </c>
      <c r="L281" s="22" t="s">
        <v>141</v>
      </c>
      <c r="M281" s="22">
        <v>2</v>
      </c>
      <c r="N281" s="22" t="s">
        <v>145</v>
      </c>
      <c r="O281" s="27"/>
      <c r="P281" s="27"/>
      <c r="Q281" s="27"/>
      <c r="R281" s="30">
        <v>8</v>
      </c>
      <c r="S281" s="29"/>
      <c r="T281" s="29"/>
      <c r="U281" s="29"/>
      <c r="V281" s="28">
        <f t="shared" si="25"/>
        <v>165.30131731610166</v>
      </c>
      <c r="W281" s="29"/>
      <c r="X281" s="29"/>
      <c r="Y281" s="29"/>
      <c r="Z281" s="30">
        <f t="shared" si="23"/>
        <v>165.30131731610166</v>
      </c>
      <c r="AA281" s="27"/>
      <c r="AB281" s="27"/>
      <c r="AC281" s="27"/>
      <c r="AD281" s="30">
        <f t="shared" si="24"/>
        <v>23.69282381311594</v>
      </c>
      <c r="AE281" s="22"/>
    </row>
    <row r="282" spans="1:31" ht="16">
      <c r="A282" s="22" t="s">
        <v>161</v>
      </c>
      <c r="B282" s="22">
        <v>2018</v>
      </c>
      <c r="C282" s="22" t="s">
        <v>162</v>
      </c>
      <c r="D282" s="25" t="s">
        <v>48</v>
      </c>
      <c r="E282" s="22" t="s">
        <v>141</v>
      </c>
      <c r="F282" s="22">
        <v>100</v>
      </c>
      <c r="G282" s="22">
        <v>100</v>
      </c>
      <c r="H282" s="22" t="s">
        <v>163</v>
      </c>
      <c r="I282" s="22" t="s">
        <v>158</v>
      </c>
      <c r="J282" s="22" t="s">
        <v>143</v>
      </c>
      <c r="K282" s="22" t="s">
        <v>144</v>
      </c>
      <c r="L282" s="22" t="s">
        <v>141</v>
      </c>
      <c r="M282" s="22">
        <v>2</v>
      </c>
      <c r="N282" s="22" t="s">
        <v>145</v>
      </c>
      <c r="O282" s="27"/>
      <c r="P282" s="27"/>
      <c r="Q282" s="27"/>
      <c r="R282" s="30">
        <v>4</v>
      </c>
      <c r="S282" s="29"/>
      <c r="T282" s="29"/>
      <c r="U282" s="29"/>
      <c r="V282" s="28">
        <f t="shared" si="25"/>
        <v>82.65065865805083</v>
      </c>
      <c r="W282" s="29"/>
      <c r="X282" s="29"/>
      <c r="Y282" s="29"/>
      <c r="Z282" s="30">
        <f t="shared" si="23"/>
        <v>82.65065865805083</v>
      </c>
      <c r="AA282" s="27"/>
      <c r="AB282" s="27"/>
      <c r="AC282" s="27"/>
      <c r="AD282" s="30">
        <f t="shared" si="24"/>
        <v>11.84641190655797</v>
      </c>
      <c r="AE282" s="22"/>
    </row>
    <row r="283" spans="1:31" ht="16">
      <c r="A283" s="22" t="s">
        <v>161</v>
      </c>
      <c r="B283" s="22">
        <v>2018</v>
      </c>
      <c r="C283" s="22" t="s">
        <v>162</v>
      </c>
      <c r="D283" s="25" t="s">
        <v>48</v>
      </c>
      <c r="E283" s="22" t="s">
        <v>141</v>
      </c>
      <c r="F283" s="22">
        <v>100</v>
      </c>
      <c r="G283" s="22">
        <v>100</v>
      </c>
      <c r="H283" s="22" t="s">
        <v>163</v>
      </c>
      <c r="I283" s="22" t="s">
        <v>158</v>
      </c>
      <c r="J283" s="22" t="s">
        <v>143</v>
      </c>
      <c r="K283" s="22" t="s">
        <v>144</v>
      </c>
      <c r="L283" s="22" t="s">
        <v>141</v>
      </c>
      <c r="M283" s="22">
        <v>2</v>
      </c>
      <c r="N283" s="22" t="s">
        <v>145</v>
      </c>
      <c r="O283" s="27"/>
      <c r="P283" s="27"/>
      <c r="Q283" s="27"/>
      <c r="R283" s="30">
        <v>28</v>
      </c>
      <c r="S283" s="29"/>
      <c r="T283" s="29"/>
      <c r="U283" s="29"/>
      <c r="V283" s="28">
        <f t="shared" si="25"/>
        <v>578.55461060635582</v>
      </c>
      <c r="W283" s="29"/>
      <c r="X283" s="29"/>
      <c r="Y283" s="29"/>
      <c r="Z283" s="30">
        <f t="shared" si="23"/>
        <v>578.55461060635582</v>
      </c>
      <c r="AA283" s="27"/>
      <c r="AB283" s="27"/>
      <c r="AC283" s="27"/>
      <c r="AD283" s="30">
        <f t="shared" si="24"/>
        <v>82.924883345905783</v>
      </c>
      <c r="AE283" s="22"/>
    </row>
    <row r="284" spans="1:31" ht="16">
      <c r="A284" s="22" t="s">
        <v>161</v>
      </c>
      <c r="B284" s="22">
        <v>2018</v>
      </c>
      <c r="C284" s="22" t="s">
        <v>162</v>
      </c>
      <c r="D284" s="25" t="s">
        <v>48</v>
      </c>
      <c r="E284" s="22" t="s">
        <v>141</v>
      </c>
      <c r="F284" s="22">
        <v>100</v>
      </c>
      <c r="G284" s="22">
        <v>100</v>
      </c>
      <c r="H284" s="22" t="s">
        <v>163</v>
      </c>
      <c r="I284" s="22" t="s">
        <v>158</v>
      </c>
      <c r="J284" s="22" t="s">
        <v>143</v>
      </c>
      <c r="K284" s="22" t="s">
        <v>144</v>
      </c>
      <c r="L284" s="22" t="s">
        <v>141</v>
      </c>
      <c r="M284" s="22">
        <v>2</v>
      </c>
      <c r="N284" s="22" t="s">
        <v>145</v>
      </c>
      <c r="O284" s="27"/>
      <c r="P284" s="27"/>
      <c r="Q284" s="27"/>
      <c r="R284" s="30">
        <v>8</v>
      </c>
      <c r="S284" s="29"/>
      <c r="T284" s="29"/>
      <c r="U284" s="29"/>
      <c r="V284" s="28">
        <f t="shared" si="25"/>
        <v>165.30131731610166</v>
      </c>
      <c r="W284" s="29"/>
      <c r="X284" s="29"/>
      <c r="Y284" s="29"/>
      <c r="Z284" s="30">
        <f t="shared" si="23"/>
        <v>165.30131731610166</v>
      </c>
      <c r="AA284" s="27"/>
      <c r="AB284" s="27"/>
      <c r="AC284" s="27"/>
      <c r="AD284" s="30">
        <f t="shared" si="24"/>
        <v>23.69282381311594</v>
      </c>
      <c r="AE284" s="22"/>
    </row>
    <row r="285" spans="1:31" ht="16">
      <c r="A285" s="22" t="s">
        <v>161</v>
      </c>
      <c r="B285" s="22">
        <v>2018</v>
      </c>
      <c r="C285" s="22" t="s">
        <v>162</v>
      </c>
      <c r="D285" s="25" t="s">
        <v>48</v>
      </c>
      <c r="E285" s="22" t="s">
        <v>141</v>
      </c>
      <c r="F285" s="22">
        <v>100</v>
      </c>
      <c r="G285" s="22">
        <v>100</v>
      </c>
      <c r="H285" s="22" t="s">
        <v>163</v>
      </c>
      <c r="I285" s="22" t="s">
        <v>158</v>
      </c>
      <c r="J285" s="22" t="s">
        <v>143</v>
      </c>
      <c r="K285" s="22" t="s">
        <v>144</v>
      </c>
      <c r="L285" s="22" t="s">
        <v>141</v>
      </c>
      <c r="M285" s="22">
        <v>2</v>
      </c>
      <c r="N285" s="22" t="s">
        <v>145</v>
      </c>
      <c r="O285" s="27"/>
      <c r="P285" s="27"/>
      <c r="Q285" s="27"/>
      <c r="R285" s="30">
        <v>66</v>
      </c>
      <c r="S285" s="29"/>
      <c r="T285" s="29"/>
      <c r="U285" s="29"/>
      <c r="V285" s="28">
        <f t="shared" si="25"/>
        <v>1363.7358678578387</v>
      </c>
      <c r="W285" s="29"/>
      <c r="X285" s="29"/>
      <c r="Y285" s="29"/>
      <c r="Z285" s="30">
        <f t="shared" si="23"/>
        <v>1363.7358678578387</v>
      </c>
      <c r="AA285" s="27"/>
      <c r="AB285" s="27"/>
      <c r="AC285" s="27"/>
      <c r="AD285" s="30">
        <f t="shared" si="24"/>
        <v>195.46579645820651</v>
      </c>
      <c r="AE285" s="22"/>
    </row>
    <row r="286" spans="1:31" ht="16">
      <c r="A286" s="22" t="s">
        <v>161</v>
      </c>
      <c r="B286" s="22">
        <v>2018</v>
      </c>
      <c r="C286" s="22" t="s">
        <v>162</v>
      </c>
      <c r="D286" s="25" t="s">
        <v>48</v>
      </c>
      <c r="E286" s="22" t="s">
        <v>141</v>
      </c>
      <c r="F286" s="22">
        <v>100</v>
      </c>
      <c r="G286" s="22">
        <v>100</v>
      </c>
      <c r="H286" s="22" t="s">
        <v>163</v>
      </c>
      <c r="I286" s="22" t="s">
        <v>158</v>
      </c>
      <c r="J286" s="22" t="s">
        <v>143</v>
      </c>
      <c r="K286" s="22" t="s">
        <v>144</v>
      </c>
      <c r="L286" s="22" t="s">
        <v>141</v>
      </c>
      <c r="M286" s="22">
        <v>2</v>
      </c>
      <c r="N286" s="22" t="s">
        <v>145</v>
      </c>
      <c r="O286" s="27"/>
      <c r="P286" s="27"/>
      <c r="Q286" s="27"/>
      <c r="R286" s="30">
        <v>12</v>
      </c>
      <c r="S286" s="29"/>
      <c r="T286" s="29"/>
      <c r="U286" s="29"/>
      <c r="V286" s="28">
        <f t="shared" si="25"/>
        <v>247.9519759741525</v>
      </c>
      <c r="W286" s="29"/>
      <c r="X286" s="29"/>
      <c r="Y286" s="29"/>
      <c r="Z286" s="30">
        <f t="shared" si="23"/>
        <v>247.9519759741525</v>
      </c>
      <c r="AA286" s="27"/>
      <c r="AB286" s="27"/>
      <c r="AC286" s="27"/>
      <c r="AD286" s="30">
        <f t="shared" si="24"/>
        <v>35.539235719673911</v>
      </c>
      <c r="AE286" s="22"/>
    </row>
    <row r="287" spans="1:31" ht="16">
      <c r="A287" s="22" t="s">
        <v>161</v>
      </c>
      <c r="B287" s="22">
        <v>2018</v>
      </c>
      <c r="C287" s="22" t="s">
        <v>162</v>
      </c>
      <c r="D287" s="25" t="s">
        <v>48</v>
      </c>
      <c r="E287" s="22" t="s">
        <v>141</v>
      </c>
      <c r="F287" s="22">
        <v>100</v>
      </c>
      <c r="G287" s="22">
        <v>100</v>
      </c>
      <c r="H287" s="22" t="s">
        <v>163</v>
      </c>
      <c r="I287" s="22" t="s">
        <v>158</v>
      </c>
      <c r="J287" s="22" t="s">
        <v>143</v>
      </c>
      <c r="K287" s="22" t="s">
        <v>144</v>
      </c>
      <c r="L287" s="22" t="s">
        <v>141</v>
      </c>
      <c r="M287" s="22">
        <v>2</v>
      </c>
      <c r="N287" s="22" t="s">
        <v>145</v>
      </c>
      <c r="O287" s="27"/>
      <c r="P287" s="27"/>
      <c r="Q287" s="27"/>
      <c r="R287" s="30">
        <v>18</v>
      </c>
      <c r="S287" s="29"/>
      <c r="T287" s="29"/>
      <c r="U287" s="29"/>
      <c r="V287" s="28">
        <f t="shared" si="25"/>
        <v>371.92796396122873</v>
      </c>
      <c r="W287" s="29"/>
      <c r="X287" s="29"/>
      <c r="Y287" s="29"/>
      <c r="Z287" s="30">
        <f t="shared" si="23"/>
        <v>371.92796396122873</v>
      </c>
      <c r="AA287" s="27"/>
      <c r="AB287" s="27"/>
      <c r="AC287" s="27"/>
      <c r="AD287" s="30">
        <f t="shared" si="24"/>
        <v>53.308853579510867</v>
      </c>
      <c r="AE287" s="22"/>
    </row>
    <row r="288" spans="1:31" ht="16">
      <c r="A288" s="22" t="s">
        <v>161</v>
      </c>
      <c r="B288" s="22">
        <v>2018</v>
      </c>
      <c r="C288" s="22" t="s">
        <v>162</v>
      </c>
      <c r="D288" s="25" t="s">
        <v>48</v>
      </c>
      <c r="E288" s="22" t="s">
        <v>141</v>
      </c>
      <c r="F288" s="22">
        <v>100</v>
      </c>
      <c r="G288" s="22">
        <v>100</v>
      </c>
      <c r="H288" s="22" t="s">
        <v>163</v>
      </c>
      <c r="I288" s="22" t="s">
        <v>158</v>
      </c>
      <c r="J288" s="22" t="s">
        <v>143</v>
      </c>
      <c r="K288" s="22" t="s">
        <v>144</v>
      </c>
      <c r="L288" s="22" t="s">
        <v>141</v>
      </c>
      <c r="M288" s="22">
        <v>2</v>
      </c>
      <c r="N288" s="22" t="s">
        <v>145</v>
      </c>
      <c r="O288" s="27"/>
      <c r="P288" s="27"/>
      <c r="Q288" s="27"/>
      <c r="R288" s="30">
        <v>8</v>
      </c>
      <c r="S288" s="29"/>
      <c r="T288" s="29"/>
      <c r="U288" s="29"/>
      <c r="V288" s="28">
        <f t="shared" si="25"/>
        <v>165.30131731610166</v>
      </c>
      <c r="W288" s="29"/>
      <c r="X288" s="29"/>
      <c r="Y288" s="29"/>
      <c r="Z288" s="30">
        <f t="shared" si="23"/>
        <v>165.30131731610166</v>
      </c>
      <c r="AA288" s="27"/>
      <c r="AB288" s="27"/>
      <c r="AC288" s="27"/>
      <c r="AD288" s="30">
        <f t="shared" si="24"/>
        <v>23.69282381311594</v>
      </c>
      <c r="AE288" s="22"/>
    </row>
    <row r="289" spans="1:31" ht="16">
      <c r="A289" s="22" t="s">
        <v>161</v>
      </c>
      <c r="B289" s="22">
        <v>2018</v>
      </c>
      <c r="C289" s="22" t="s">
        <v>162</v>
      </c>
      <c r="D289" s="25" t="s">
        <v>48</v>
      </c>
      <c r="E289" s="22" t="s">
        <v>141</v>
      </c>
      <c r="F289" s="22">
        <v>100</v>
      </c>
      <c r="G289" s="22">
        <v>100</v>
      </c>
      <c r="H289" s="22" t="s">
        <v>163</v>
      </c>
      <c r="I289" s="22" t="s">
        <v>158</v>
      </c>
      <c r="J289" s="22" t="s">
        <v>143</v>
      </c>
      <c r="K289" s="22" t="s">
        <v>144</v>
      </c>
      <c r="L289" s="22" t="s">
        <v>141</v>
      </c>
      <c r="M289" s="22">
        <v>2</v>
      </c>
      <c r="N289" s="22" t="s">
        <v>145</v>
      </c>
      <c r="O289" s="27"/>
      <c r="P289" s="27"/>
      <c r="Q289" s="27"/>
      <c r="R289" s="30">
        <v>1</v>
      </c>
      <c r="S289" s="29"/>
      <c r="T289" s="29"/>
      <c r="U289" s="29"/>
      <c r="V289" s="28">
        <f t="shared" si="25"/>
        <v>20.662664664512707</v>
      </c>
      <c r="W289" s="29"/>
      <c r="X289" s="29"/>
      <c r="Y289" s="29"/>
      <c r="Z289" s="30">
        <f t="shared" si="23"/>
        <v>20.662664664512707</v>
      </c>
      <c r="AA289" s="27"/>
      <c r="AB289" s="27"/>
      <c r="AC289" s="27"/>
      <c r="AD289" s="30">
        <f t="shared" si="24"/>
        <v>2.9616029766394925</v>
      </c>
      <c r="AE289" s="22"/>
    </row>
    <row r="290" spans="1:31" ht="16">
      <c r="A290" s="22" t="s">
        <v>161</v>
      </c>
      <c r="B290" s="22">
        <v>2018</v>
      </c>
      <c r="C290" s="22" t="s">
        <v>162</v>
      </c>
      <c r="D290" s="25" t="s">
        <v>48</v>
      </c>
      <c r="E290" s="22" t="s">
        <v>141</v>
      </c>
      <c r="F290" s="22">
        <v>100</v>
      </c>
      <c r="G290" s="22">
        <v>100</v>
      </c>
      <c r="H290" s="22" t="s">
        <v>163</v>
      </c>
      <c r="I290" s="22" t="s">
        <v>158</v>
      </c>
      <c r="J290" s="22" t="s">
        <v>143</v>
      </c>
      <c r="K290" s="22" t="s">
        <v>144</v>
      </c>
      <c r="L290" s="22" t="s">
        <v>141</v>
      </c>
      <c r="M290" s="22">
        <v>2</v>
      </c>
      <c r="N290" s="22" t="s">
        <v>145</v>
      </c>
      <c r="O290" s="27"/>
      <c r="P290" s="27"/>
      <c r="Q290" s="27"/>
      <c r="R290" s="30">
        <v>4</v>
      </c>
      <c r="S290" s="29"/>
      <c r="T290" s="29"/>
      <c r="U290" s="29"/>
      <c r="V290" s="28">
        <f t="shared" si="25"/>
        <v>82.65065865805083</v>
      </c>
      <c r="W290" s="29"/>
      <c r="X290" s="29"/>
      <c r="Y290" s="29"/>
      <c r="Z290" s="30">
        <f t="shared" ref="Z290:Z323" si="26">R290*$BL$8</f>
        <v>82.65065865805083</v>
      </c>
      <c r="AA290" s="27"/>
      <c r="AB290" s="27"/>
      <c r="AC290" s="27"/>
      <c r="AD290" s="30">
        <f t="shared" ref="AD290:AD323" si="27">R290*$BL$10</f>
        <v>11.84641190655797</v>
      </c>
      <c r="AE290" s="22"/>
    </row>
    <row r="291" spans="1:31" ht="16">
      <c r="A291" s="22" t="s">
        <v>161</v>
      </c>
      <c r="B291" s="22">
        <v>2018</v>
      </c>
      <c r="C291" s="22" t="s">
        <v>162</v>
      </c>
      <c r="D291" s="25" t="s">
        <v>48</v>
      </c>
      <c r="E291" s="22" t="s">
        <v>141</v>
      </c>
      <c r="F291" s="22">
        <v>100</v>
      </c>
      <c r="G291" s="22">
        <v>100</v>
      </c>
      <c r="H291" s="22" t="s">
        <v>163</v>
      </c>
      <c r="I291" s="22" t="s">
        <v>158</v>
      </c>
      <c r="J291" s="22" t="s">
        <v>143</v>
      </c>
      <c r="K291" s="22" t="s">
        <v>144</v>
      </c>
      <c r="L291" s="22" t="s">
        <v>141</v>
      </c>
      <c r="M291" s="22">
        <v>2</v>
      </c>
      <c r="N291" s="22" t="s">
        <v>145</v>
      </c>
      <c r="O291" s="27"/>
      <c r="P291" s="27"/>
      <c r="Q291" s="27"/>
      <c r="R291" s="30">
        <v>4</v>
      </c>
      <c r="S291" s="29"/>
      <c r="T291" s="29"/>
      <c r="U291" s="29"/>
      <c r="V291" s="28">
        <f t="shared" ref="V291:V323" si="28">R291*$BL$8</f>
        <v>82.65065865805083</v>
      </c>
      <c r="W291" s="29"/>
      <c r="X291" s="29"/>
      <c r="Y291" s="29"/>
      <c r="Z291" s="30">
        <f t="shared" si="26"/>
        <v>82.65065865805083</v>
      </c>
      <c r="AA291" s="27"/>
      <c r="AB291" s="27"/>
      <c r="AC291" s="27"/>
      <c r="AD291" s="30">
        <f t="shared" si="27"/>
        <v>11.84641190655797</v>
      </c>
      <c r="AE291" s="22"/>
    </row>
    <row r="292" spans="1:31" ht="16">
      <c r="A292" s="22" t="s">
        <v>161</v>
      </c>
      <c r="B292" s="22">
        <v>2018</v>
      </c>
      <c r="C292" s="22" t="s">
        <v>162</v>
      </c>
      <c r="D292" s="25" t="s">
        <v>48</v>
      </c>
      <c r="E292" s="22" t="s">
        <v>141</v>
      </c>
      <c r="F292" s="22">
        <v>100</v>
      </c>
      <c r="G292" s="22">
        <v>100</v>
      </c>
      <c r="H292" s="22" t="s">
        <v>163</v>
      </c>
      <c r="I292" s="22" t="s">
        <v>158</v>
      </c>
      <c r="J292" s="22" t="s">
        <v>143</v>
      </c>
      <c r="K292" s="22" t="s">
        <v>144</v>
      </c>
      <c r="L292" s="22" t="s">
        <v>141</v>
      </c>
      <c r="M292" s="22">
        <v>2</v>
      </c>
      <c r="N292" s="22" t="s">
        <v>145</v>
      </c>
      <c r="O292" s="27"/>
      <c r="P292" s="27"/>
      <c r="Q292" s="27"/>
      <c r="R292" s="30">
        <v>2</v>
      </c>
      <c r="S292" s="29"/>
      <c r="T292" s="29"/>
      <c r="U292" s="29"/>
      <c r="V292" s="28">
        <f t="shared" si="28"/>
        <v>41.325329329025415</v>
      </c>
      <c r="W292" s="29"/>
      <c r="X292" s="29"/>
      <c r="Y292" s="29"/>
      <c r="Z292" s="30">
        <f t="shared" si="26"/>
        <v>41.325329329025415</v>
      </c>
      <c r="AA292" s="27"/>
      <c r="AB292" s="27"/>
      <c r="AC292" s="27"/>
      <c r="AD292" s="30">
        <f t="shared" si="27"/>
        <v>5.9232059532789849</v>
      </c>
      <c r="AE292" s="22"/>
    </row>
    <row r="293" spans="1:31" ht="16">
      <c r="A293" s="22" t="s">
        <v>161</v>
      </c>
      <c r="B293" s="22">
        <v>2018</v>
      </c>
      <c r="C293" s="22" t="s">
        <v>162</v>
      </c>
      <c r="D293" s="25" t="s">
        <v>48</v>
      </c>
      <c r="E293" s="22" t="s">
        <v>141</v>
      </c>
      <c r="F293" s="22">
        <v>100</v>
      </c>
      <c r="G293" s="22">
        <v>100</v>
      </c>
      <c r="H293" s="22" t="s">
        <v>163</v>
      </c>
      <c r="I293" s="22" t="s">
        <v>158</v>
      </c>
      <c r="J293" s="22" t="s">
        <v>143</v>
      </c>
      <c r="K293" s="22" t="s">
        <v>144</v>
      </c>
      <c r="L293" s="22" t="s">
        <v>141</v>
      </c>
      <c r="M293" s="22">
        <v>2</v>
      </c>
      <c r="N293" s="22" t="s">
        <v>145</v>
      </c>
      <c r="O293" s="27"/>
      <c r="P293" s="27"/>
      <c r="Q293" s="27"/>
      <c r="R293" s="30">
        <v>2</v>
      </c>
      <c r="S293" s="29"/>
      <c r="T293" s="29"/>
      <c r="U293" s="29"/>
      <c r="V293" s="28">
        <f t="shared" si="28"/>
        <v>41.325329329025415</v>
      </c>
      <c r="W293" s="29"/>
      <c r="X293" s="29"/>
      <c r="Y293" s="29"/>
      <c r="Z293" s="30">
        <f t="shared" si="26"/>
        <v>41.325329329025415</v>
      </c>
      <c r="AA293" s="27"/>
      <c r="AB293" s="27"/>
      <c r="AC293" s="27"/>
      <c r="AD293" s="30">
        <f t="shared" si="27"/>
        <v>5.9232059532789849</v>
      </c>
      <c r="AE293" s="22"/>
    </row>
    <row r="294" spans="1:31" ht="16">
      <c r="A294" s="22" t="s">
        <v>161</v>
      </c>
      <c r="B294" s="22">
        <v>2018</v>
      </c>
      <c r="C294" s="22" t="s">
        <v>162</v>
      </c>
      <c r="D294" s="25" t="s">
        <v>48</v>
      </c>
      <c r="E294" s="22" t="s">
        <v>141</v>
      </c>
      <c r="F294" s="22">
        <v>100</v>
      </c>
      <c r="G294" s="22">
        <v>100</v>
      </c>
      <c r="H294" s="22" t="s">
        <v>163</v>
      </c>
      <c r="I294" s="22" t="s">
        <v>158</v>
      </c>
      <c r="J294" s="22" t="s">
        <v>143</v>
      </c>
      <c r="K294" s="22" t="s">
        <v>144</v>
      </c>
      <c r="L294" s="22" t="s">
        <v>141</v>
      </c>
      <c r="M294" s="22">
        <v>2</v>
      </c>
      <c r="N294" s="22" t="s">
        <v>145</v>
      </c>
      <c r="O294" s="27"/>
      <c r="P294" s="27"/>
      <c r="Q294" s="27"/>
      <c r="R294" s="30">
        <v>2</v>
      </c>
      <c r="S294" s="29"/>
      <c r="T294" s="29"/>
      <c r="U294" s="29"/>
      <c r="V294" s="28">
        <f t="shared" si="28"/>
        <v>41.325329329025415</v>
      </c>
      <c r="W294" s="29"/>
      <c r="X294" s="29"/>
      <c r="Y294" s="29"/>
      <c r="Z294" s="30">
        <f t="shared" si="26"/>
        <v>41.325329329025415</v>
      </c>
      <c r="AA294" s="27"/>
      <c r="AB294" s="27"/>
      <c r="AC294" s="27"/>
      <c r="AD294" s="30">
        <f t="shared" si="27"/>
        <v>5.9232059532789849</v>
      </c>
      <c r="AE294" s="22"/>
    </row>
    <row r="295" spans="1:31" ht="16">
      <c r="A295" s="22" t="s">
        <v>161</v>
      </c>
      <c r="B295" s="22">
        <v>2018</v>
      </c>
      <c r="C295" s="22" t="s">
        <v>162</v>
      </c>
      <c r="D295" s="25" t="s">
        <v>48</v>
      </c>
      <c r="E295" s="22" t="s">
        <v>141</v>
      </c>
      <c r="F295" s="22">
        <v>100</v>
      </c>
      <c r="G295" s="22">
        <v>100</v>
      </c>
      <c r="H295" s="22" t="s">
        <v>163</v>
      </c>
      <c r="I295" s="22" t="s">
        <v>158</v>
      </c>
      <c r="J295" s="22" t="s">
        <v>143</v>
      </c>
      <c r="K295" s="22" t="s">
        <v>144</v>
      </c>
      <c r="L295" s="22" t="s">
        <v>141</v>
      </c>
      <c r="M295" s="22">
        <v>2</v>
      </c>
      <c r="N295" s="22" t="s">
        <v>145</v>
      </c>
      <c r="O295" s="27"/>
      <c r="P295" s="27"/>
      <c r="Q295" s="27"/>
      <c r="R295" s="30">
        <v>2</v>
      </c>
      <c r="S295" s="29"/>
      <c r="T295" s="29"/>
      <c r="U295" s="29"/>
      <c r="V295" s="28">
        <f t="shared" si="28"/>
        <v>41.325329329025415</v>
      </c>
      <c r="W295" s="29"/>
      <c r="X295" s="29"/>
      <c r="Y295" s="29"/>
      <c r="Z295" s="30">
        <f t="shared" si="26"/>
        <v>41.325329329025415</v>
      </c>
      <c r="AA295" s="27"/>
      <c r="AB295" s="27"/>
      <c r="AC295" s="27"/>
      <c r="AD295" s="30">
        <f t="shared" si="27"/>
        <v>5.9232059532789849</v>
      </c>
      <c r="AE295" s="22"/>
    </row>
    <row r="296" spans="1:31" ht="16">
      <c r="A296" s="22" t="s">
        <v>161</v>
      </c>
      <c r="B296" s="22">
        <v>2018</v>
      </c>
      <c r="C296" s="22" t="s">
        <v>162</v>
      </c>
      <c r="D296" s="25" t="s">
        <v>48</v>
      </c>
      <c r="E296" s="22" t="s">
        <v>141</v>
      </c>
      <c r="F296" s="22">
        <v>100</v>
      </c>
      <c r="G296" s="22">
        <v>100</v>
      </c>
      <c r="H296" s="22" t="s">
        <v>163</v>
      </c>
      <c r="I296" s="22" t="s">
        <v>158</v>
      </c>
      <c r="J296" s="22" t="s">
        <v>143</v>
      </c>
      <c r="K296" s="22" t="s">
        <v>144</v>
      </c>
      <c r="L296" s="22" t="s">
        <v>141</v>
      </c>
      <c r="M296" s="22">
        <v>2</v>
      </c>
      <c r="N296" s="22" t="s">
        <v>145</v>
      </c>
      <c r="O296" s="27"/>
      <c r="P296" s="27"/>
      <c r="Q296" s="27"/>
      <c r="R296" s="30">
        <v>1</v>
      </c>
      <c r="S296" s="29"/>
      <c r="T296" s="29"/>
      <c r="U296" s="29"/>
      <c r="V296" s="28">
        <f t="shared" si="28"/>
        <v>20.662664664512707</v>
      </c>
      <c r="W296" s="29"/>
      <c r="X296" s="29"/>
      <c r="Y296" s="29"/>
      <c r="Z296" s="30">
        <f t="shared" si="26"/>
        <v>20.662664664512707</v>
      </c>
      <c r="AA296" s="27"/>
      <c r="AB296" s="27"/>
      <c r="AC296" s="27"/>
      <c r="AD296" s="30">
        <f t="shared" si="27"/>
        <v>2.9616029766394925</v>
      </c>
      <c r="AE296" s="22"/>
    </row>
    <row r="297" spans="1:31" ht="16">
      <c r="A297" s="22" t="s">
        <v>161</v>
      </c>
      <c r="B297" s="22">
        <v>2018</v>
      </c>
      <c r="C297" s="22" t="s">
        <v>162</v>
      </c>
      <c r="D297" s="25" t="s">
        <v>48</v>
      </c>
      <c r="E297" s="22" t="s">
        <v>141</v>
      </c>
      <c r="F297" s="22">
        <v>100</v>
      </c>
      <c r="G297" s="22">
        <v>100</v>
      </c>
      <c r="H297" s="22" t="s">
        <v>163</v>
      </c>
      <c r="I297" s="22" t="s">
        <v>158</v>
      </c>
      <c r="J297" s="22" t="s">
        <v>143</v>
      </c>
      <c r="K297" s="22" t="s">
        <v>144</v>
      </c>
      <c r="L297" s="22" t="s">
        <v>141</v>
      </c>
      <c r="M297" s="22">
        <v>2</v>
      </c>
      <c r="N297" s="22" t="s">
        <v>145</v>
      </c>
      <c r="O297" s="27"/>
      <c r="P297" s="27"/>
      <c r="Q297" s="27"/>
      <c r="R297" s="30">
        <v>9</v>
      </c>
      <c r="S297" s="29"/>
      <c r="T297" s="29"/>
      <c r="U297" s="29"/>
      <c r="V297" s="28">
        <f t="shared" si="28"/>
        <v>185.96398198061436</v>
      </c>
      <c r="W297" s="29"/>
      <c r="X297" s="29"/>
      <c r="Y297" s="29"/>
      <c r="Z297" s="30">
        <f t="shared" si="26"/>
        <v>185.96398198061436</v>
      </c>
      <c r="AA297" s="27"/>
      <c r="AB297" s="27"/>
      <c r="AC297" s="27"/>
      <c r="AD297" s="30">
        <f t="shared" si="27"/>
        <v>26.654426789755433</v>
      </c>
      <c r="AE297" s="22"/>
    </row>
    <row r="298" spans="1:31" ht="16">
      <c r="A298" s="22" t="s">
        <v>161</v>
      </c>
      <c r="B298" s="22">
        <v>2018</v>
      </c>
      <c r="C298" s="22" t="s">
        <v>162</v>
      </c>
      <c r="D298" s="25" t="s">
        <v>48</v>
      </c>
      <c r="E298" s="22" t="s">
        <v>141</v>
      </c>
      <c r="F298" s="22">
        <v>100</v>
      </c>
      <c r="G298" s="22">
        <v>100</v>
      </c>
      <c r="H298" s="22" t="s">
        <v>163</v>
      </c>
      <c r="I298" s="22" t="s">
        <v>158</v>
      </c>
      <c r="J298" s="22" t="s">
        <v>143</v>
      </c>
      <c r="K298" s="22" t="s">
        <v>144</v>
      </c>
      <c r="L298" s="22" t="s">
        <v>141</v>
      </c>
      <c r="M298" s="22">
        <v>2</v>
      </c>
      <c r="N298" s="22" t="s">
        <v>145</v>
      </c>
      <c r="O298" s="27"/>
      <c r="P298" s="27"/>
      <c r="Q298" s="27"/>
      <c r="R298" s="30">
        <v>11</v>
      </c>
      <c r="S298" s="29"/>
      <c r="T298" s="29"/>
      <c r="U298" s="29"/>
      <c r="V298" s="28">
        <f t="shared" si="28"/>
        <v>227.28931130963977</v>
      </c>
      <c r="W298" s="29"/>
      <c r="X298" s="29"/>
      <c r="Y298" s="29"/>
      <c r="Z298" s="30">
        <f t="shared" si="26"/>
        <v>227.28931130963977</v>
      </c>
      <c r="AA298" s="27"/>
      <c r="AB298" s="27"/>
      <c r="AC298" s="27"/>
      <c r="AD298" s="30">
        <f t="shared" si="27"/>
        <v>32.577632743034414</v>
      </c>
      <c r="AE298" s="22"/>
    </row>
    <row r="299" spans="1:31" ht="16">
      <c r="A299" s="22" t="s">
        <v>161</v>
      </c>
      <c r="B299" s="22">
        <v>2018</v>
      </c>
      <c r="C299" s="22" t="s">
        <v>162</v>
      </c>
      <c r="D299" s="25" t="s">
        <v>48</v>
      </c>
      <c r="E299" s="22" t="s">
        <v>141</v>
      </c>
      <c r="F299" s="22">
        <v>100</v>
      </c>
      <c r="G299" s="22">
        <v>100</v>
      </c>
      <c r="H299" s="22" t="s">
        <v>163</v>
      </c>
      <c r="I299" s="22" t="s">
        <v>158</v>
      </c>
      <c r="J299" s="22" t="s">
        <v>143</v>
      </c>
      <c r="K299" s="22" t="s">
        <v>144</v>
      </c>
      <c r="L299" s="22" t="s">
        <v>141</v>
      </c>
      <c r="M299" s="22">
        <v>2</v>
      </c>
      <c r="N299" s="22" t="s">
        <v>145</v>
      </c>
      <c r="O299" s="27"/>
      <c r="P299" s="27"/>
      <c r="Q299" s="27"/>
      <c r="R299" s="30">
        <v>4</v>
      </c>
      <c r="S299" s="29"/>
      <c r="T299" s="29"/>
      <c r="U299" s="29"/>
      <c r="V299" s="28">
        <f t="shared" si="28"/>
        <v>82.65065865805083</v>
      </c>
      <c r="W299" s="29"/>
      <c r="X299" s="29"/>
      <c r="Y299" s="29"/>
      <c r="Z299" s="30">
        <f t="shared" si="26"/>
        <v>82.65065865805083</v>
      </c>
      <c r="AA299" s="27"/>
      <c r="AB299" s="27"/>
      <c r="AC299" s="27"/>
      <c r="AD299" s="30">
        <f t="shared" si="27"/>
        <v>11.84641190655797</v>
      </c>
      <c r="AE299" s="22"/>
    </row>
    <row r="300" spans="1:31" ht="16">
      <c r="A300" s="22" t="s">
        <v>161</v>
      </c>
      <c r="B300" s="22">
        <v>2018</v>
      </c>
      <c r="C300" s="22" t="s">
        <v>162</v>
      </c>
      <c r="D300" s="25" t="s">
        <v>48</v>
      </c>
      <c r="E300" s="22" t="s">
        <v>141</v>
      </c>
      <c r="F300" s="22">
        <v>100</v>
      </c>
      <c r="G300" s="22">
        <v>100</v>
      </c>
      <c r="H300" s="22" t="s">
        <v>163</v>
      </c>
      <c r="I300" s="22" t="s">
        <v>158</v>
      </c>
      <c r="J300" s="22" t="s">
        <v>143</v>
      </c>
      <c r="K300" s="22" t="s">
        <v>144</v>
      </c>
      <c r="L300" s="22" t="s">
        <v>141</v>
      </c>
      <c r="M300" s="22">
        <v>2</v>
      </c>
      <c r="N300" s="22" t="s">
        <v>145</v>
      </c>
      <c r="O300" s="27"/>
      <c r="P300" s="27"/>
      <c r="Q300" s="27"/>
      <c r="R300" s="30">
        <v>26</v>
      </c>
      <c r="S300" s="29"/>
      <c r="T300" s="29"/>
      <c r="U300" s="29"/>
      <c r="V300" s="28">
        <f t="shared" si="28"/>
        <v>537.22928127733041</v>
      </c>
      <c r="W300" s="29"/>
      <c r="X300" s="29"/>
      <c r="Y300" s="29"/>
      <c r="Z300" s="30">
        <f t="shared" si="26"/>
        <v>537.22928127733041</v>
      </c>
      <c r="AA300" s="27"/>
      <c r="AB300" s="27"/>
      <c r="AC300" s="27"/>
      <c r="AD300" s="30">
        <f t="shared" si="27"/>
        <v>77.001677392626803</v>
      </c>
      <c r="AE300" s="22"/>
    </row>
    <row r="301" spans="1:31" ht="16">
      <c r="A301" s="22" t="s">
        <v>161</v>
      </c>
      <c r="B301" s="22">
        <v>2018</v>
      </c>
      <c r="C301" s="22" t="s">
        <v>162</v>
      </c>
      <c r="D301" s="25" t="s">
        <v>48</v>
      </c>
      <c r="E301" s="22" t="s">
        <v>141</v>
      </c>
      <c r="F301" s="22">
        <v>100</v>
      </c>
      <c r="G301" s="22">
        <v>100</v>
      </c>
      <c r="H301" s="22" t="s">
        <v>163</v>
      </c>
      <c r="I301" s="22" t="s">
        <v>158</v>
      </c>
      <c r="J301" s="22" t="s">
        <v>143</v>
      </c>
      <c r="K301" s="22" t="s">
        <v>144</v>
      </c>
      <c r="L301" s="22" t="s">
        <v>141</v>
      </c>
      <c r="M301" s="22">
        <v>2</v>
      </c>
      <c r="N301" s="22" t="s">
        <v>145</v>
      </c>
      <c r="O301" s="27"/>
      <c r="P301" s="27"/>
      <c r="Q301" s="27"/>
      <c r="R301" s="30">
        <v>18</v>
      </c>
      <c r="S301" s="29"/>
      <c r="T301" s="29"/>
      <c r="U301" s="29"/>
      <c r="V301" s="28">
        <f t="shared" si="28"/>
        <v>371.92796396122873</v>
      </c>
      <c r="W301" s="29"/>
      <c r="X301" s="29"/>
      <c r="Y301" s="29"/>
      <c r="Z301" s="30">
        <f t="shared" si="26"/>
        <v>371.92796396122873</v>
      </c>
      <c r="AA301" s="27"/>
      <c r="AB301" s="27"/>
      <c r="AC301" s="27"/>
      <c r="AD301" s="30">
        <f t="shared" si="27"/>
        <v>53.308853579510867</v>
      </c>
      <c r="AE301" s="22"/>
    </row>
    <row r="302" spans="1:31" ht="16">
      <c r="A302" s="22" t="s">
        <v>161</v>
      </c>
      <c r="B302" s="22">
        <v>2018</v>
      </c>
      <c r="C302" s="22" t="s">
        <v>162</v>
      </c>
      <c r="D302" s="25" t="s">
        <v>48</v>
      </c>
      <c r="E302" s="22" t="s">
        <v>141</v>
      </c>
      <c r="F302" s="22">
        <v>100</v>
      </c>
      <c r="G302" s="22">
        <v>100</v>
      </c>
      <c r="H302" s="22" t="s">
        <v>163</v>
      </c>
      <c r="I302" s="22" t="s">
        <v>158</v>
      </c>
      <c r="J302" s="22" t="s">
        <v>143</v>
      </c>
      <c r="K302" s="22" t="s">
        <v>144</v>
      </c>
      <c r="L302" s="22" t="s">
        <v>141</v>
      </c>
      <c r="M302" s="22">
        <v>2</v>
      </c>
      <c r="N302" s="22" t="s">
        <v>145</v>
      </c>
      <c r="O302" s="27"/>
      <c r="P302" s="27"/>
      <c r="Q302" s="27"/>
      <c r="R302" s="30">
        <v>4</v>
      </c>
      <c r="S302" s="29"/>
      <c r="T302" s="29"/>
      <c r="U302" s="29"/>
      <c r="V302" s="28">
        <f t="shared" si="28"/>
        <v>82.65065865805083</v>
      </c>
      <c r="W302" s="29"/>
      <c r="X302" s="29"/>
      <c r="Y302" s="29"/>
      <c r="Z302" s="30">
        <f t="shared" si="26"/>
        <v>82.65065865805083</v>
      </c>
      <c r="AA302" s="27"/>
      <c r="AB302" s="27"/>
      <c r="AC302" s="27"/>
      <c r="AD302" s="30">
        <f t="shared" si="27"/>
        <v>11.84641190655797</v>
      </c>
      <c r="AE302" s="22"/>
    </row>
    <row r="303" spans="1:31" ht="16">
      <c r="A303" s="22" t="s">
        <v>161</v>
      </c>
      <c r="B303" s="22">
        <v>2018</v>
      </c>
      <c r="C303" s="22" t="s">
        <v>162</v>
      </c>
      <c r="D303" s="25" t="s">
        <v>48</v>
      </c>
      <c r="E303" s="22" t="s">
        <v>141</v>
      </c>
      <c r="F303" s="22">
        <v>100</v>
      </c>
      <c r="G303" s="22">
        <v>100</v>
      </c>
      <c r="H303" s="22" t="s">
        <v>163</v>
      </c>
      <c r="I303" s="22" t="s">
        <v>158</v>
      </c>
      <c r="J303" s="22" t="s">
        <v>143</v>
      </c>
      <c r="K303" s="22" t="s">
        <v>144</v>
      </c>
      <c r="L303" s="22" t="s">
        <v>141</v>
      </c>
      <c r="M303" s="22">
        <v>2</v>
      </c>
      <c r="N303" s="22" t="s">
        <v>145</v>
      </c>
      <c r="O303" s="27"/>
      <c r="P303" s="27"/>
      <c r="Q303" s="27"/>
      <c r="R303" s="30">
        <v>1</v>
      </c>
      <c r="S303" s="29"/>
      <c r="T303" s="29"/>
      <c r="U303" s="29"/>
      <c r="V303" s="28">
        <f t="shared" si="28"/>
        <v>20.662664664512707</v>
      </c>
      <c r="W303" s="29"/>
      <c r="X303" s="29"/>
      <c r="Y303" s="29"/>
      <c r="Z303" s="30">
        <f t="shared" si="26"/>
        <v>20.662664664512707</v>
      </c>
      <c r="AA303" s="27"/>
      <c r="AB303" s="27"/>
      <c r="AC303" s="27"/>
      <c r="AD303" s="30">
        <f t="shared" si="27"/>
        <v>2.9616029766394925</v>
      </c>
      <c r="AE303" s="22"/>
    </row>
    <row r="304" spans="1:31" ht="16">
      <c r="A304" s="22" t="s">
        <v>161</v>
      </c>
      <c r="B304" s="22">
        <v>2018</v>
      </c>
      <c r="C304" s="22" t="s">
        <v>162</v>
      </c>
      <c r="D304" s="25" t="s">
        <v>48</v>
      </c>
      <c r="E304" s="22" t="s">
        <v>141</v>
      </c>
      <c r="F304" s="22">
        <v>100</v>
      </c>
      <c r="G304" s="22">
        <v>100</v>
      </c>
      <c r="H304" s="22" t="s">
        <v>163</v>
      </c>
      <c r="I304" s="22" t="s">
        <v>158</v>
      </c>
      <c r="J304" s="22" t="s">
        <v>143</v>
      </c>
      <c r="K304" s="22" t="s">
        <v>144</v>
      </c>
      <c r="L304" s="22" t="s">
        <v>141</v>
      </c>
      <c r="M304" s="22">
        <v>2</v>
      </c>
      <c r="N304" s="22" t="s">
        <v>145</v>
      </c>
      <c r="O304" s="27"/>
      <c r="P304" s="27"/>
      <c r="Q304" s="27"/>
      <c r="R304" s="30">
        <v>11</v>
      </c>
      <c r="S304" s="29"/>
      <c r="T304" s="29"/>
      <c r="U304" s="29"/>
      <c r="V304" s="28">
        <f t="shared" si="28"/>
        <v>227.28931130963977</v>
      </c>
      <c r="W304" s="29"/>
      <c r="X304" s="29"/>
      <c r="Y304" s="29"/>
      <c r="Z304" s="30">
        <f t="shared" si="26"/>
        <v>227.28931130963977</v>
      </c>
      <c r="AA304" s="27"/>
      <c r="AB304" s="27"/>
      <c r="AC304" s="27"/>
      <c r="AD304" s="30">
        <f t="shared" si="27"/>
        <v>32.577632743034414</v>
      </c>
      <c r="AE304" s="22"/>
    </row>
    <row r="305" spans="1:31" ht="16">
      <c r="A305" s="22" t="s">
        <v>161</v>
      </c>
      <c r="B305" s="22">
        <v>2018</v>
      </c>
      <c r="C305" s="22" t="s">
        <v>162</v>
      </c>
      <c r="D305" s="25" t="s">
        <v>48</v>
      </c>
      <c r="E305" s="22" t="s">
        <v>141</v>
      </c>
      <c r="F305" s="22">
        <v>100</v>
      </c>
      <c r="G305" s="22">
        <v>100</v>
      </c>
      <c r="H305" s="22" t="s">
        <v>163</v>
      </c>
      <c r="I305" s="22" t="s">
        <v>158</v>
      </c>
      <c r="J305" s="22" t="s">
        <v>143</v>
      </c>
      <c r="K305" s="22" t="s">
        <v>144</v>
      </c>
      <c r="L305" s="22" t="s">
        <v>141</v>
      </c>
      <c r="M305" s="22">
        <v>2</v>
      </c>
      <c r="N305" s="22" t="s">
        <v>145</v>
      </c>
      <c r="O305" s="27"/>
      <c r="P305" s="27"/>
      <c r="Q305" s="27"/>
      <c r="R305" s="30">
        <v>4</v>
      </c>
      <c r="S305" s="29"/>
      <c r="T305" s="29"/>
      <c r="U305" s="29"/>
      <c r="V305" s="28">
        <f t="shared" si="28"/>
        <v>82.65065865805083</v>
      </c>
      <c r="W305" s="29"/>
      <c r="X305" s="29"/>
      <c r="Y305" s="29"/>
      <c r="Z305" s="30">
        <f t="shared" si="26"/>
        <v>82.65065865805083</v>
      </c>
      <c r="AA305" s="27"/>
      <c r="AB305" s="27"/>
      <c r="AC305" s="27"/>
      <c r="AD305" s="30">
        <f t="shared" si="27"/>
        <v>11.84641190655797</v>
      </c>
      <c r="AE305" s="22"/>
    </row>
    <row r="306" spans="1:31" ht="16">
      <c r="A306" s="22" t="s">
        <v>161</v>
      </c>
      <c r="B306" s="22">
        <v>2018</v>
      </c>
      <c r="C306" s="22" t="s">
        <v>162</v>
      </c>
      <c r="D306" s="25" t="s">
        <v>48</v>
      </c>
      <c r="E306" s="22" t="s">
        <v>141</v>
      </c>
      <c r="F306" s="22">
        <v>100</v>
      </c>
      <c r="G306" s="22">
        <v>100</v>
      </c>
      <c r="H306" s="22" t="s">
        <v>163</v>
      </c>
      <c r="I306" s="22" t="s">
        <v>158</v>
      </c>
      <c r="J306" s="22" t="s">
        <v>143</v>
      </c>
      <c r="K306" s="22" t="s">
        <v>144</v>
      </c>
      <c r="L306" s="22" t="s">
        <v>141</v>
      </c>
      <c r="M306" s="22">
        <v>2</v>
      </c>
      <c r="N306" s="22" t="s">
        <v>145</v>
      </c>
      <c r="O306" s="27"/>
      <c r="P306" s="27"/>
      <c r="Q306" s="27"/>
      <c r="R306" s="30">
        <v>3</v>
      </c>
      <c r="S306" s="29"/>
      <c r="T306" s="29"/>
      <c r="U306" s="29"/>
      <c r="V306" s="28">
        <f t="shared" si="28"/>
        <v>61.987993993538126</v>
      </c>
      <c r="W306" s="29"/>
      <c r="X306" s="29"/>
      <c r="Y306" s="29"/>
      <c r="Z306" s="30">
        <f t="shared" si="26"/>
        <v>61.987993993538126</v>
      </c>
      <c r="AA306" s="27"/>
      <c r="AB306" s="27"/>
      <c r="AC306" s="27"/>
      <c r="AD306" s="30">
        <f t="shared" si="27"/>
        <v>8.8848089299184778</v>
      </c>
      <c r="AE306" s="22"/>
    </row>
    <row r="307" spans="1:31" ht="16">
      <c r="A307" s="22" t="s">
        <v>161</v>
      </c>
      <c r="B307" s="22">
        <v>2018</v>
      </c>
      <c r="C307" s="22" t="s">
        <v>162</v>
      </c>
      <c r="D307" s="25" t="s">
        <v>48</v>
      </c>
      <c r="E307" s="22" t="s">
        <v>141</v>
      </c>
      <c r="F307" s="22">
        <v>100</v>
      </c>
      <c r="G307" s="22">
        <v>100</v>
      </c>
      <c r="H307" s="22" t="s">
        <v>163</v>
      </c>
      <c r="I307" s="22" t="s">
        <v>158</v>
      </c>
      <c r="J307" s="22" t="s">
        <v>143</v>
      </c>
      <c r="K307" s="22" t="s">
        <v>144</v>
      </c>
      <c r="L307" s="22" t="s">
        <v>141</v>
      </c>
      <c r="M307" s="22">
        <v>2</v>
      </c>
      <c r="N307" s="22" t="s">
        <v>145</v>
      </c>
      <c r="O307" s="27"/>
      <c r="P307" s="27"/>
      <c r="Q307" s="27"/>
      <c r="R307" s="30">
        <v>9</v>
      </c>
      <c r="S307" s="29"/>
      <c r="T307" s="29"/>
      <c r="U307" s="29"/>
      <c r="V307" s="28">
        <f t="shared" si="28"/>
        <v>185.96398198061436</v>
      </c>
      <c r="W307" s="29"/>
      <c r="X307" s="29"/>
      <c r="Y307" s="29"/>
      <c r="Z307" s="30">
        <f t="shared" si="26"/>
        <v>185.96398198061436</v>
      </c>
      <c r="AA307" s="27"/>
      <c r="AB307" s="27"/>
      <c r="AC307" s="27"/>
      <c r="AD307" s="30">
        <f t="shared" si="27"/>
        <v>26.654426789755433</v>
      </c>
      <c r="AE307" s="22"/>
    </row>
    <row r="308" spans="1:31" ht="16">
      <c r="A308" s="22" t="s">
        <v>161</v>
      </c>
      <c r="B308" s="22">
        <v>2018</v>
      </c>
      <c r="C308" s="22" t="s">
        <v>162</v>
      </c>
      <c r="D308" s="25" t="s">
        <v>48</v>
      </c>
      <c r="E308" s="22" t="s">
        <v>141</v>
      </c>
      <c r="F308" s="22">
        <v>100</v>
      </c>
      <c r="G308" s="22">
        <v>100</v>
      </c>
      <c r="H308" s="22" t="s">
        <v>163</v>
      </c>
      <c r="I308" s="22" t="s">
        <v>158</v>
      </c>
      <c r="J308" s="22" t="s">
        <v>143</v>
      </c>
      <c r="K308" s="22" t="s">
        <v>144</v>
      </c>
      <c r="L308" s="22" t="s">
        <v>141</v>
      </c>
      <c r="M308" s="22">
        <v>2</v>
      </c>
      <c r="N308" s="22" t="s">
        <v>145</v>
      </c>
      <c r="O308" s="27"/>
      <c r="P308" s="27"/>
      <c r="Q308" s="27"/>
      <c r="R308" s="30">
        <v>4</v>
      </c>
      <c r="S308" s="29"/>
      <c r="T308" s="29"/>
      <c r="U308" s="29"/>
      <c r="V308" s="28">
        <f t="shared" si="28"/>
        <v>82.65065865805083</v>
      </c>
      <c r="W308" s="29"/>
      <c r="X308" s="29"/>
      <c r="Y308" s="29"/>
      <c r="Z308" s="30">
        <f t="shared" si="26"/>
        <v>82.65065865805083</v>
      </c>
      <c r="AA308" s="27"/>
      <c r="AB308" s="27"/>
      <c r="AC308" s="27"/>
      <c r="AD308" s="30">
        <f t="shared" si="27"/>
        <v>11.84641190655797</v>
      </c>
      <c r="AE308" s="22"/>
    </row>
    <row r="309" spans="1:31" ht="16">
      <c r="A309" s="22" t="s">
        <v>161</v>
      </c>
      <c r="B309" s="22">
        <v>2018</v>
      </c>
      <c r="C309" s="22" t="s">
        <v>162</v>
      </c>
      <c r="D309" s="25" t="s">
        <v>48</v>
      </c>
      <c r="E309" s="22" t="s">
        <v>141</v>
      </c>
      <c r="F309" s="22">
        <v>100</v>
      </c>
      <c r="G309" s="22">
        <v>100</v>
      </c>
      <c r="H309" s="22" t="s">
        <v>163</v>
      </c>
      <c r="I309" s="22" t="s">
        <v>158</v>
      </c>
      <c r="J309" s="22" t="s">
        <v>143</v>
      </c>
      <c r="K309" s="22" t="s">
        <v>144</v>
      </c>
      <c r="L309" s="22" t="s">
        <v>141</v>
      </c>
      <c r="M309" s="22">
        <v>2</v>
      </c>
      <c r="N309" s="22" t="s">
        <v>145</v>
      </c>
      <c r="O309" s="27"/>
      <c r="P309" s="27"/>
      <c r="Q309" s="27"/>
      <c r="R309" s="30">
        <v>4</v>
      </c>
      <c r="S309" s="29"/>
      <c r="T309" s="29"/>
      <c r="U309" s="29"/>
      <c r="V309" s="28">
        <f t="shared" si="28"/>
        <v>82.65065865805083</v>
      </c>
      <c r="W309" s="29"/>
      <c r="X309" s="29"/>
      <c r="Y309" s="29"/>
      <c r="Z309" s="30">
        <f t="shared" si="26"/>
        <v>82.65065865805083</v>
      </c>
      <c r="AA309" s="27"/>
      <c r="AB309" s="27"/>
      <c r="AC309" s="27"/>
      <c r="AD309" s="30">
        <f t="shared" si="27"/>
        <v>11.84641190655797</v>
      </c>
      <c r="AE309" s="22"/>
    </row>
    <row r="310" spans="1:31" ht="16">
      <c r="A310" s="22" t="s">
        <v>161</v>
      </c>
      <c r="B310" s="22">
        <v>2018</v>
      </c>
      <c r="C310" s="22" t="s">
        <v>162</v>
      </c>
      <c r="D310" s="25" t="s">
        <v>48</v>
      </c>
      <c r="E310" s="22" t="s">
        <v>141</v>
      </c>
      <c r="F310" s="22">
        <v>100</v>
      </c>
      <c r="G310" s="22">
        <v>100</v>
      </c>
      <c r="H310" s="22" t="s">
        <v>163</v>
      </c>
      <c r="I310" s="22" t="s">
        <v>158</v>
      </c>
      <c r="J310" s="22" t="s">
        <v>143</v>
      </c>
      <c r="K310" s="22" t="s">
        <v>144</v>
      </c>
      <c r="L310" s="22" t="s">
        <v>141</v>
      </c>
      <c r="M310" s="22">
        <v>2</v>
      </c>
      <c r="N310" s="22" t="s">
        <v>145</v>
      </c>
      <c r="O310" s="27"/>
      <c r="P310" s="27"/>
      <c r="Q310" s="27"/>
      <c r="R310" s="30">
        <v>4</v>
      </c>
      <c r="S310" s="29"/>
      <c r="T310" s="29"/>
      <c r="U310" s="29"/>
      <c r="V310" s="28">
        <f t="shared" si="28"/>
        <v>82.65065865805083</v>
      </c>
      <c r="W310" s="29"/>
      <c r="X310" s="29"/>
      <c r="Y310" s="29"/>
      <c r="Z310" s="30">
        <f t="shared" si="26"/>
        <v>82.65065865805083</v>
      </c>
      <c r="AA310" s="27"/>
      <c r="AB310" s="27"/>
      <c r="AC310" s="27"/>
      <c r="AD310" s="30">
        <f t="shared" si="27"/>
        <v>11.84641190655797</v>
      </c>
      <c r="AE310" s="22"/>
    </row>
    <row r="311" spans="1:31" ht="16">
      <c r="A311" s="22" t="s">
        <v>161</v>
      </c>
      <c r="B311" s="22">
        <v>2018</v>
      </c>
      <c r="C311" s="22" t="s">
        <v>162</v>
      </c>
      <c r="D311" s="25" t="s">
        <v>48</v>
      </c>
      <c r="E311" s="22" t="s">
        <v>141</v>
      </c>
      <c r="F311" s="22">
        <v>100</v>
      </c>
      <c r="G311" s="22">
        <v>100</v>
      </c>
      <c r="H311" s="22" t="s">
        <v>163</v>
      </c>
      <c r="I311" s="22" t="s">
        <v>158</v>
      </c>
      <c r="J311" s="22" t="s">
        <v>143</v>
      </c>
      <c r="K311" s="22" t="s">
        <v>144</v>
      </c>
      <c r="L311" s="22" t="s">
        <v>141</v>
      </c>
      <c r="M311" s="22">
        <v>2</v>
      </c>
      <c r="N311" s="22" t="s">
        <v>145</v>
      </c>
      <c r="O311" s="27"/>
      <c r="P311" s="27"/>
      <c r="Q311" s="27"/>
      <c r="R311" s="30">
        <v>3</v>
      </c>
      <c r="S311" s="29"/>
      <c r="T311" s="29"/>
      <c r="U311" s="29"/>
      <c r="V311" s="28">
        <f t="shared" si="28"/>
        <v>61.987993993538126</v>
      </c>
      <c r="W311" s="29"/>
      <c r="X311" s="29"/>
      <c r="Y311" s="29"/>
      <c r="Z311" s="30">
        <f t="shared" si="26"/>
        <v>61.987993993538126</v>
      </c>
      <c r="AA311" s="27"/>
      <c r="AB311" s="27"/>
      <c r="AC311" s="27"/>
      <c r="AD311" s="30">
        <f t="shared" si="27"/>
        <v>8.8848089299184778</v>
      </c>
      <c r="AE311" s="22"/>
    </row>
    <row r="312" spans="1:31" ht="16">
      <c r="A312" s="22" t="s">
        <v>161</v>
      </c>
      <c r="B312" s="22">
        <v>2018</v>
      </c>
      <c r="C312" s="22" t="s">
        <v>162</v>
      </c>
      <c r="D312" s="25" t="s">
        <v>48</v>
      </c>
      <c r="E312" s="22" t="s">
        <v>141</v>
      </c>
      <c r="F312" s="22">
        <v>100</v>
      </c>
      <c r="G312" s="22">
        <v>100</v>
      </c>
      <c r="H312" s="22" t="s">
        <v>163</v>
      </c>
      <c r="I312" s="22" t="s">
        <v>158</v>
      </c>
      <c r="J312" s="22" t="s">
        <v>143</v>
      </c>
      <c r="K312" s="22" t="s">
        <v>144</v>
      </c>
      <c r="L312" s="22" t="s">
        <v>141</v>
      </c>
      <c r="M312" s="22">
        <v>2</v>
      </c>
      <c r="N312" s="22" t="s">
        <v>145</v>
      </c>
      <c r="O312" s="27"/>
      <c r="P312" s="27"/>
      <c r="Q312" s="27"/>
      <c r="R312" s="30">
        <v>21</v>
      </c>
      <c r="S312" s="29"/>
      <c r="T312" s="29"/>
      <c r="U312" s="29"/>
      <c r="V312" s="28">
        <f t="shared" si="28"/>
        <v>433.91595795476684</v>
      </c>
      <c r="W312" s="29"/>
      <c r="X312" s="29"/>
      <c r="Y312" s="29"/>
      <c r="Z312" s="30">
        <f t="shared" si="26"/>
        <v>433.91595795476684</v>
      </c>
      <c r="AA312" s="27"/>
      <c r="AB312" s="27"/>
      <c r="AC312" s="27"/>
      <c r="AD312" s="30">
        <f t="shared" si="27"/>
        <v>62.193662509429345</v>
      </c>
      <c r="AE312" s="22"/>
    </row>
    <row r="313" spans="1:31" ht="16">
      <c r="A313" s="22" t="s">
        <v>161</v>
      </c>
      <c r="B313" s="22">
        <v>2018</v>
      </c>
      <c r="C313" s="22" t="s">
        <v>162</v>
      </c>
      <c r="D313" s="25" t="s">
        <v>48</v>
      </c>
      <c r="E313" s="22" t="s">
        <v>141</v>
      </c>
      <c r="F313" s="22">
        <v>100</v>
      </c>
      <c r="G313" s="22">
        <v>100</v>
      </c>
      <c r="H313" s="22" t="s">
        <v>163</v>
      </c>
      <c r="I313" s="22" t="s">
        <v>158</v>
      </c>
      <c r="J313" s="22" t="s">
        <v>143</v>
      </c>
      <c r="K313" s="22" t="s">
        <v>144</v>
      </c>
      <c r="L313" s="22" t="s">
        <v>141</v>
      </c>
      <c r="M313" s="22">
        <v>2</v>
      </c>
      <c r="N313" s="22" t="s">
        <v>145</v>
      </c>
      <c r="O313" s="27"/>
      <c r="P313" s="27"/>
      <c r="Q313" s="27"/>
      <c r="R313" s="30">
        <v>4</v>
      </c>
      <c r="S313" s="29"/>
      <c r="T313" s="29"/>
      <c r="U313" s="29"/>
      <c r="V313" s="28">
        <f t="shared" si="28"/>
        <v>82.65065865805083</v>
      </c>
      <c r="W313" s="29"/>
      <c r="X313" s="29"/>
      <c r="Y313" s="29"/>
      <c r="Z313" s="30">
        <f t="shared" si="26"/>
        <v>82.65065865805083</v>
      </c>
      <c r="AA313" s="27"/>
      <c r="AB313" s="27"/>
      <c r="AC313" s="27"/>
      <c r="AD313" s="30">
        <f t="shared" si="27"/>
        <v>11.84641190655797</v>
      </c>
      <c r="AE313" s="22"/>
    </row>
    <row r="314" spans="1:31" ht="16">
      <c r="A314" s="22" t="s">
        <v>161</v>
      </c>
      <c r="B314" s="22">
        <v>2018</v>
      </c>
      <c r="C314" s="22" t="s">
        <v>162</v>
      </c>
      <c r="D314" s="25" t="s">
        <v>48</v>
      </c>
      <c r="E314" s="22" t="s">
        <v>141</v>
      </c>
      <c r="F314" s="22">
        <v>100</v>
      </c>
      <c r="G314" s="22">
        <v>100</v>
      </c>
      <c r="H314" s="22" t="s">
        <v>163</v>
      </c>
      <c r="I314" s="22" t="s">
        <v>158</v>
      </c>
      <c r="J314" s="22" t="s">
        <v>143</v>
      </c>
      <c r="K314" s="22" t="s">
        <v>144</v>
      </c>
      <c r="L314" s="22" t="s">
        <v>141</v>
      </c>
      <c r="M314" s="22">
        <v>2</v>
      </c>
      <c r="N314" s="22" t="s">
        <v>145</v>
      </c>
      <c r="O314" s="27"/>
      <c r="P314" s="27"/>
      <c r="Q314" s="27"/>
      <c r="R314" s="30">
        <v>4</v>
      </c>
      <c r="S314" s="29"/>
      <c r="T314" s="29"/>
      <c r="U314" s="29"/>
      <c r="V314" s="28">
        <f t="shared" si="28"/>
        <v>82.65065865805083</v>
      </c>
      <c r="W314" s="29"/>
      <c r="X314" s="29"/>
      <c r="Y314" s="29"/>
      <c r="Z314" s="30">
        <f t="shared" si="26"/>
        <v>82.65065865805083</v>
      </c>
      <c r="AA314" s="27"/>
      <c r="AB314" s="27"/>
      <c r="AC314" s="27"/>
      <c r="AD314" s="30">
        <f t="shared" si="27"/>
        <v>11.84641190655797</v>
      </c>
      <c r="AE314" s="22"/>
    </row>
    <row r="315" spans="1:31" ht="16">
      <c r="A315" s="22" t="s">
        <v>161</v>
      </c>
      <c r="B315" s="22">
        <v>2018</v>
      </c>
      <c r="C315" s="22" t="s">
        <v>162</v>
      </c>
      <c r="D315" s="25" t="s">
        <v>48</v>
      </c>
      <c r="E315" s="22" t="s">
        <v>141</v>
      </c>
      <c r="F315" s="22">
        <v>100</v>
      </c>
      <c r="G315" s="22">
        <v>100</v>
      </c>
      <c r="H315" s="22" t="s">
        <v>163</v>
      </c>
      <c r="I315" s="22" t="s">
        <v>158</v>
      </c>
      <c r="J315" s="22" t="s">
        <v>143</v>
      </c>
      <c r="K315" s="22" t="s">
        <v>144</v>
      </c>
      <c r="L315" s="22" t="s">
        <v>141</v>
      </c>
      <c r="M315" s="22">
        <v>2</v>
      </c>
      <c r="N315" s="22" t="s">
        <v>145</v>
      </c>
      <c r="O315" s="27"/>
      <c r="P315" s="27"/>
      <c r="Q315" s="27"/>
      <c r="R315" s="30">
        <v>8</v>
      </c>
      <c r="S315" s="29"/>
      <c r="T315" s="29"/>
      <c r="U315" s="29"/>
      <c r="V315" s="28">
        <f t="shared" si="28"/>
        <v>165.30131731610166</v>
      </c>
      <c r="W315" s="29"/>
      <c r="X315" s="29"/>
      <c r="Y315" s="29"/>
      <c r="Z315" s="30">
        <f t="shared" si="26"/>
        <v>165.30131731610166</v>
      </c>
      <c r="AA315" s="27"/>
      <c r="AB315" s="27"/>
      <c r="AC315" s="27"/>
      <c r="AD315" s="30">
        <f t="shared" si="27"/>
        <v>23.69282381311594</v>
      </c>
      <c r="AE315" s="22"/>
    </row>
    <row r="316" spans="1:31" ht="16">
      <c r="A316" s="22" t="s">
        <v>161</v>
      </c>
      <c r="B316" s="22">
        <v>2018</v>
      </c>
      <c r="C316" s="22" t="s">
        <v>162</v>
      </c>
      <c r="D316" s="25" t="s">
        <v>48</v>
      </c>
      <c r="E316" s="22" t="s">
        <v>141</v>
      </c>
      <c r="F316" s="22">
        <v>100</v>
      </c>
      <c r="G316" s="22">
        <v>100</v>
      </c>
      <c r="H316" s="22" t="s">
        <v>163</v>
      </c>
      <c r="I316" s="22" t="s">
        <v>158</v>
      </c>
      <c r="J316" s="22" t="s">
        <v>143</v>
      </c>
      <c r="K316" s="22" t="s">
        <v>144</v>
      </c>
      <c r="L316" s="22" t="s">
        <v>141</v>
      </c>
      <c r="M316" s="22">
        <v>2</v>
      </c>
      <c r="N316" s="22" t="s">
        <v>145</v>
      </c>
      <c r="O316" s="27"/>
      <c r="P316" s="27"/>
      <c r="Q316" s="27"/>
      <c r="R316" s="30">
        <v>4</v>
      </c>
      <c r="S316" s="29"/>
      <c r="T316" s="29"/>
      <c r="U316" s="29"/>
      <c r="V316" s="28">
        <f t="shared" si="28"/>
        <v>82.65065865805083</v>
      </c>
      <c r="W316" s="29"/>
      <c r="X316" s="29"/>
      <c r="Y316" s="29"/>
      <c r="Z316" s="30">
        <f t="shared" si="26"/>
        <v>82.65065865805083</v>
      </c>
      <c r="AA316" s="27"/>
      <c r="AB316" s="27"/>
      <c r="AC316" s="27"/>
      <c r="AD316" s="30">
        <f t="shared" si="27"/>
        <v>11.84641190655797</v>
      </c>
      <c r="AE316" s="22"/>
    </row>
    <row r="317" spans="1:31" ht="16">
      <c r="A317" s="22" t="s">
        <v>161</v>
      </c>
      <c r="B317" s="22">
        <v>2018</v>
      </c>
      <c r="C317" s="22" t="s">
        <v>162</v>
      </c>
      <c r="D317" s="25" t="s">
        <v>48</v>
      </c>
      <c r="E317" s="22" t="s">
        <v>141</v>
      </c>
      <c r="F317" s="22">
        <v>100</v>
      </c>
      <c r="G317" s="22">
        <v>100</v>
      </c>
      <c r="H317" s="22" t="s">
        <v>163</v>
      </c>
      <c r="I317" s="22" t="s">
        <v>158</v>
      </c>
      <c r="J317" s="22" t="s">
        <v>143</v>
      </c>
      <c r="K317" s="22" t="s">
        <v>144</v>
      </c>
      <c r="L317" s="22" t="s">
        <v>141</v>
      </c>
      <c r="M317" s="22">
        <v>2</v>
      </c>
      <c r="N317" s="22" t="s">
        <v>145</v>
      </c>
      <c r="O317" s="27"/>
      <c r="P317" s="27"/>
      <c r="Q317" s="27"/>
      <c r="R317" s="30">
        <v>1</v>
      </c>
      <c r="S317" s="29"/>
      <c r="T317" s="29"/>
      <c r="U317" s="29"/>
      <c r="V317" s="28">
        <f t="shared" si="28"/>
        <v>20.662664664512707</v>
      </c>
      <c r="W317" s="29"/>
      <c r="X317" s="29"/>
      <c r="Y317" s="29"/>
      <c r="Z317" s="30">
        <f t="shared" si="26"/>
        <v>20.662664664512707</v>
      </c>
      <c r="AA317" s="27"/>
      <c r="AB317" s="27"/>
      <c r="AC317" s="27"/>
      <c r="AD317" s="30">
        <f t="shared" si="27"/>
        <v>2.9616029766394925</v>
      </c>
      <c r="AE317" s="22"/>
    </row>
    <row r="318" spans="1:31" ht="16">
      <c r="A318" s="22" t="s">
        <v>161</v>
      </c>
      <c r="B318" s="22">
        <v>2018</v>
      </c>
      <c r="C318" s="22" t="s">
        <v>162</v>
      </c>
      <c r="D318" s="25" t="s">
        <v>48</v>
      </c>
      <c r="E318" s="22" t="s">
        <v>141</v>
      </c>
      <c r="F318" s="22">
        <v>100</v>
      </c>
      <c r="G318" s="22">
        <v>100</v>
      </c>
      <c r="H318" s="22" t="s">
        <v>163</v>
      </c>
      <c r="I318" s="22" t="s">
        <v>158</v>
      </c>
      <c r="J318" s="22" t="s">
        <v>143</v>
      </c>
      <c r="K318" s="22" t="s">
        <v>144</v>
      </c>
      <c r="L318" s="22" t="s">
        <v>141</v>
      </c>
      <c r="M318" s="22">
        <v>2</v>
      </c>
      <c r="N318" s="22" t="s">
        <v>145</v>
      </c>
      <c r="O318" s="27"/>
      <c r="P318" s="27"/>
      <c r="Q318" s="27"/>
      <c r="R318" s="30">
        <v>1</v>
      </c>
      <c r="S318" s="29"/>
      <c r="T318" s="29"/>
      <c r="U318" s="29"/>
      <c r="V318" s="28">
        <f t="shared" si="28"/>
        <v>20.662664664512707</v>
      </c>
      <c r="W318" s="29"/>
      <c r="X318" s="29"/>
      <c r="Y318" s="29"/>
      <c r="Z318" s="30">
        <f t="shared" si="26"/>
        <v>20.662664664512707</v>
      </c>
      <c r="AA318" s="27"/>
      <c r="AB318" s="27"/>
      <c r="AC318" s="27"/>
      <c r="AD318" s="30">
        <f t="shared" si="27"/>
        <v>2.9616029766394925</v>
      </c>
      <c r="AE318" s="22"/>
    </row>
    <row r="319" spans="1:31" ht="16">
      <c r="A319" s="22" t="s">
        <v>161</v>
      </c>
      <c r="B319" s="22">
        <v>2018</v>
      </c>
      <c r="C319" s="22" t="s">
        <v>162</v>
      </c>
      <c r="D319" s="25" t="s">
        <v>48</v>
      </c>
      <c r="E319" s="22" t="s">
        <v>141</v>
      </c>
      <c r="F319" s="22">
        <v>100</v>
      </c>
      <c r="G319" s="22">
        <v>100</v>
      </c>
      <c r="H319" s="22" t="s">
        <v>163</v>
      </c>
      <c r="I319" s="22" t="s">
        <v>158</v>
      </c>
      <c r="J319" s="22" t="s">
        <v>143</v>
      </c>
      <c r="K319" s="22" t="s">
        <v>144</v>
      </c>
      <c r="L319" s="22" t="s">
        <v>141</v>
      </c>
      <c r="M319" s="22">
        <v>2</v>
      </c>
      <c r="N319" s="22" t="s">
        <v>145</v>
      </c>
      <c r="O319" s="27"/>
      <c r="P319" s="27"/>
      <c r="Q319" s="27"/>
      <c r="R319" s="30">
        <v>8</v>
      </c>
      <c r="S319" s="29"/>
      <c r="T319" s="29"/>
      <c r="U319" s="29"/>
      <c r="V319" s="28">
        <f t="shared" si="28"/>
        <v>165.30131731610166</v>
      </c>
      <c r="W319" s="29"/>
      <c r="X319" s="29"/>
      <c r="Y319" s="29"/>
      <c r="Z319" s="30">
        <f t="shared" si="26"/>
        <v>165.30131731610166</v>
      </c>
      <c r="AA319" s="27"/>
      <c r="AB319" s="27"/>
      <c r="AC319" s="27"/>
      <c r="AD319" s="30">
        <f t="shared" si="27"/>
        <v>23.69282381311594</v>
      </c>
      <c r="AE319" s="22"/>
    </row>
    <row r="320" spans="1:31" ht="16">
      <c r="A320" s="22" t="s">
        <v>161</v>
      </c>
      <c r="B320" s="22">
        <v>2018</v>
      </c>
      <c r="C320" s="22" t="s">
        <v>162</v>
      </c>
      <c r="D320" s="25" t="s">
        <v>48</v>
      </c>
      <c r="E320" s="22" t="s">
        <v>141</v>
      </c>
      <c r="F320" s="22">
        <v>100</v>
      </c>
      <c r="G320" s="22">
        <v>100</v>
      </c>
      <c r="H320" s="22" t="s">
        <v>163</v>
      </c>
      <c r="I320" s="22" t="s">
        <v>158</v>
      </c>
      <c r="J320" s="22" t="s">
        <v>143</v>
      </c>
      <c r="K320" s="22" t="s">
        <v>144</v>
      </c>
      <c r="L320" s="22" t="s">
        <v>141</v>
      </c>
      <c r="M320" s="22">
        <v>2</v>
      </c>
      <c r="N320" s="22" t="s">
        <v>145</v>
      </c>
      <c r="O320" s="27"/>
      <c r="P320" s="27"/>
      <c r="Q320" s="27"/>
      <c r="R320" s="30">
        <v>4</v>
      </c>
      <c r="S320" s="29"/>
      <c r="T320" s="29"/>
      <c r="U320" s="29"/>
      <c r="V320" s="28">
        <f t="shared" si="28"/>
        <v>82.65065865805083</v>
      </c>
      <c r="W320" s="29"/>
      <c r="X320" s="29"/>
      <c r="Y320" s="29"/>
      <c r="Z320" s="30">
        <f t="shared" si="26"/>
        <v>82.65065865805083</v>
      </c>
      <c r="AA320" s="27"/>
      <c r="AB320" s="27"/>
      <c r="AC320" s="27"/>
      <c r="AD320" s="30">
        <f t="shared" si="27"/>
        <v>11.84641190655797</v>
      </c>
      <c r="AE320" s="22"/>
    </row>
    <row r="321" spans="1:31" ht="16">
      <c r="A321" s="22" t="s">
        <v>161</v>
      </c>
      <c r="B321" s="22">
        <v>2018</v>
      </c>
      <c r="C321" s="22" t="s">
        <v>162</v>
      </c>
      <c r="D321" s="25" t="s">
        <v>48</v>
      </c>
      <c r="E321" s="22" t="s">
        <v>141</v>
      </c>
      <c r="F321" s="22">
        <v>100</v>
      </c>
      <c r="G321" s="22">
        <v>100</v>
      </c>
      <c r="H321" s="22" t="s">
        <v>163</v>
      </c>
      <c r="I321" s="22" t="s">
        <v>158</v>
      </c>
      <c r="J321" s="22" t="s">
        <v>143</v>
      </c>
      <c r="K321" s="22" t="s">
        <v>144</v>
      </c>
      <c r="L321" s="22" t="s">
        <v>141</v>
      </c>
      <c r="M321" s="22">
        <v>2</v>
      </c>
      <c r="N321" s="22" t="s">
        <v>145</v>
      </c>
      <c r="O321" s="27"/>
      <c r="P321" s="27"/>
      <c r="Q321" s="27"/>
      <c r="R321" s="30">
        <v>3</v>
      </c>
      <c r="S321" s="29"/>
      <c r="T321" s="29"/>
      <c r="U321" s="29"/>
      <c r="V321" s="28">
        <f t="shared" si="28"/>
        <v>61.987993993538126</v>
      </c>
      <c r="W321" s="29"/>
      <c r="X321" s="29"/>
      <c r="Y321" s="29"/>
      <c r="Z321" s="30">
        <f t="shared" si="26"/>
        <v>61.987993993538126</v>
      </c>
      <c r="AA321" s="27"/>
      <c r="AB321" s="27"/>
      <c r="AC321" s="27"/>
      <c r="AD321" s="30">
        <f t="shared" si="27"/>
        <v>8.8848089299184778</v>
      </c>
      <c r="AE321" s="22"/>
    </row>
    <row r="322" spans="1:31" ht="16">
      <c r="A322" s="22" t="s">
        <v>161</v>
      </c>
      <c r="B322" s="22">
        <v>2018</v>
      </c>
      <c r="C322" s="22" t="s">
        <v>162</v>
      </c>
      <c r="D322" s="25" t="s">
        <v>48</v>
      </c>
      <c r="E322" s="22" t="s">
        <v>141</v>
      </c>
      <c r="F322" s="22">
        <v>100</v>
      </c>
      <c r="G322" s="22">
        <v>100</v>
      </c>
      <c r="H322" s="22" t="s">
        <v>163</v>
      </c>
      <c r="I322" s="22" t="s">
        <v>158</v>
      </c>
      <c r="J322" s="22" t="s">
        <v>143</v>
      </c>
      <c r="K322" s="22" t="s">
        <v>144</v>
      </c>
      <c r="L322" s="22" t="s">
        <v>141</v>
      </c>
      <c r="M322" s="22">
        <v>2</v>
      </c>
      <c r="N322" s="22" t="s">
        <v>145</v>
      </c>
      <c r="O322" s="27"/>
      <c r="P322" s="27"/>
      <c r="Q322" s="27"/>
      <c r="R322" s="30">
        <v>11</v>
      </c>
      <c r="S322" s="29"/>
      <c r="T322" s="29"/>
      <c r="U322" s="29"/>
      <c r="V322" s="28">
        <f t="shared" si="28"/>
        <v>227.28931130963977</v>
      </c>
      <c r="W322" s="29"/>
      <c r="X322" s="29"/>
      <c r="Y322" s="29"/>
      <c r="Z322" s="30">
        <f t="shared" si="26"/>
        <v>227.28931130963977</v>
      </c>
      <c r="AA322" s="27"/>
      <c r="AB322" s="27"/>
      <c r="AC322" s="27"/>
      <c r="AD322" s="30">
        <f t="shared" si="27"/>
        <v>32.577632743034414</v>
      </c>
      <c r="AE322" s="22"/>
    </row>
    <row r="323" spans="1:31" ht="16">
      <c r="A323" s="22" t="s">
        <v>161</v>
      </c>
      <c r="B323" s="22">
        <v>2018</v>
      </c>
      <c r="C323" s="22" t="s">
        <v>162</v>
      </c>
      <c r="D323" s="25" t="s">
        <v>48</v>
      </c>
      <c r="E323" s="22" t="s">
        <v>141</v>
      </c>
      <c r="F323" s="22">
        <v>100</v>
      </c>
      <c r="G323" s="22">
        <v>100</v>
      </c>
      <c r="H323" s="22" t="s">
        <v>163</v>
      </c>
      <c r="I323" s="22" t="s">
        <v>158</v>
      </c>
      <c r="J323" s="22" t="s">
        <v>143</v>
      </c>
      <c r="K323" s="22" t="s">
        <v>144</v>
      </c>
      <c r="L323" s="22" t="s">
        <v>141</v>
      </c>
      <c r="M323" s="22">
        <v>2</v>
      </c>
      <c r="N323" s="22" t="s">
        <v>145</v>
      </c>
      <c r="O323" s="27"/>
      <c r="P323" s="27"/>
      <c r="Q323" s="27"/>
      <c r="R323" s="30">
        <v>1</v>
      </c>
      <c r="S323" s="29"/>
      <c r="T323" s="29"/>
      <c r="U323" s="29"/>
      <c r="V323" s="28">
        <f t="shared" si="28"/>
        <v>20.662664664512707</v>
      </c>
      <c r="W323" s="29"/>
      <c r="X323" s="29"/>
      <c r="Y323" s="29"/>
      <c r="Z323" s="30">
        <f t="shared" si="26"/>
        <v>20.662664664512707</v>
      </c>
      <c r="AA323" s="27"/>
      <c r="AB323" s="27"/>
      <c r="AC323" s="27"/>
      <c r="AD323" s="30">
        <f t="shared" si="27"/>
        <v>2.9616029766394925</v>
      </c>
      <c r="AE323" s="22"/>
    </row>
    <row r="324" spans="1:31" ht="16">
      <c r="A324" s="22" t="s">
        <v>164</v>
      </c>
      <c r="B324" s="22">
        <v>2022</v>
      </c>
      <c r="C324" s="22" t="s">
        <v>157</v>
      </c>
      <c r="D324" s="25" t="s">
        <v>48</v>
      </c>
      <c r="E324" s="22" t="s">
        <v>145</v>
      </c>
      <c r="F324" s="22">
        <v>0.22</v>
      </c>
      <c r="G324" s="22">
        <v>100</v>
      </c>
      <c r="H324" s="22">
        <v>0.33</v>
      </c>
      <c r="I324" s="22" t="s">
        <v>153</v>
      </c>
      <c r="J324" s="22" t="s">
        <v>143</v>
      </c>
      <c r="K324" s="22" t="s">
        <v>144</v>
      </c>
      <c r="L324" s="22" t="s">
        <v>145</v>
      </c>
      <c r="M324" s="22" t="s">
        <v>165</v>
      </c>
      <c r="N324" s="22" t="s">
        <v>165</v>
      </c>
      <c r="O324" s="27"/>
      <c r="P324" s="27"/>
      <c r="Q324" s="27"/>
      <c r="R324" s="30">
        <v>9111</v>
      </c>
      <c r="S324" s="29"/>
      <c r="T324" s="29"/>
      <c r="U324" s="29"/>
      <c r="V324" s="28">
        <f>R324*AI8</f>
        <v>3447.9139768824189</v>
      </c>
      <c r="W324" s="29"/>
      <c r="X324" s="29"/>
      <c r="Y324" s="29"/>
      <c r="Z324" s="30">
        <f>R324*AL8</f>
        <v>9111</v>
      </c>
      <c r="AA324" s="27"/>
      <c r="AB324" s="27"/>
      <c r="AC324" s="27"/>
      <c r="AD324" s="30">
        <f>R324*BN10</f>
        <v>59953.570937079057</v>
      </c>
      <c r="AE324" s="31" t="s">
        <v>226</v>
      </c>
    </row>
    <row r="325" spans="1:31" ht="16">
      <c r="A325" s="22" t="s">
        <v>166</v>
      </c>
      <c r="B325" s="22">
        <v>2021</v>
      </c>
      <c r="C325" s="22" t="s">
        <v>167</v>
      </c>
      <c r="D325" s="25" t="s">
        <v>48</v>
      </c>
      <c r="E325" s="22" t="s">
        <v>145</v>
      </c>
      <c r="F325" s="22">
        <v>1.1000000000000001</v>
      </c>
      <c r="G325" s="22">
        <v>300</v>
      </c>
      <c r="H325" s="22">
        <v>1.5</v>
      </c>
      <c r="I325" s="22" t="s">
        <v>142</v>
      </c>
      <c r="J325" s="22" t="s">
        <v>143</v>
      </c>
      <c r="K325" s="22" t="s">
        <v>144</v>
      </c>
      <c r="L325" s="22" t="s">
        <v>145</v>
      </c>
      <c r="M325" s="22" t="s">
        <v>165</v>
      </c>
      <c r="N325" s="22" t="s">
        <v>165</v>
      </c>
      <c r="O325" s="27"/>
      <c r="P325" s="27"/>
      <c r="Q325" s="27"/>
      <c r="R325" s="30">
        <v>2</v>
      </c>
      <c r="S325" s="29"/>
      <c r="T325" s="29"/>
      <c r="U325" s="29"/>
      <c r="V325" s="28">
        <f>R325*$AM$8</f>
        <v>2.1263711706809865</v>
      </c>
      <c r="W325" s="29"/>
      <c r="X325" s="29"/>
      <c r="Y325" s="29"/>
      <c r="Z325" s="30">
        <f>R325*$BN$8</f>
        <v>91.820254930088353</v>
      </c>
      <c r="AA325" s="27"/>
      <c r="AB325" s="27"/>
      <c r="AC325" s="27"/>
      <c r="AD325" s="30">
        <f t="shared" ref="AD325:AD335" si="29">R325*$AU$10</f>
        <v>2</v>
      </c>
      <c r="AE325" s="31" t="s">
        <v>227</v>
      </c>
    </row>
    <row r="326" spans="1:31" ht="16">
      <c r="A326" s="22" t="s">
        <v>166</v>
      </c>
      <c r="B326" s="22">
        <v>2021</v>
      </c>
      <c r="C326" s="22" t="s">
        <v>167</v>
      </c>
      <c r="D326" s="25" t="s">
        <v>48</v>
      </c>
      <c r="E326" s="22" t="s">
        <v>145</v>
      </c>
      <c r="F326" s="22">
        <v>1.1000000000000001</v>
      </c>
      <c r="G326" s="22">
        <v>300</v>
      </c>
      <c r="H326" s="22">
        <v>1.5</v>
      </c>
      <c r="I326" s="22" t="s">
        <v>142</v>
      </c>
      <c r="J326" s="22" t="s">
        <v>143</v>
      </c>
      <c r="K326" s="22" t="s">
        <v>144</v>
      </c>
      <c r="L326" s="22" t="s">
        <v>145</v>
      </c>
      <c r="M326" s="22" t="s">
        <v>165</v>
      </c>
      <c r="N326" s="22" t="s">
        <v>165</v>
      </c>
      <c r="O326" s="27"/>
      <c r="P326" s="27"/>
      <c r="Q326" s="27"/>
      <c r="R326" s="30">
        <v>36</v>
      </c>
      <c r="S326" s="29"/>
      <c r="T326" s="29"/>
      <c r="U326" s="29"/>
      <c r="V326" s="28">
        <f t="shared" ref="V326:V333" si="30">R326*$AM$8</f>
        <v>38.274681072257756</v>
      </c>
      <c r="W326" s="29"/>
      <c r="X326" s="29"/>
      <c r="Y326" s="29"/>
      <c r="Z326" s="30">
        <f>R326*$BN$8</f>
        <v>1652.7645887415904</v>
      </c>
      <c r="AA326" s="27"/>
      <c r="AB326" s="27"/>
      <c r="AC326" s="27"/>
      <c r="AD326" s="30">
        <f t="shared" si="29"/>
        <v>36</v>
      </c>
      <c r="AE326" s="22"/>
    </row>
    <row r="327" spans="1:31" ht="16">
      <c r="A327" s="22" t="s">
        <v>166</v>
      </c>
      <c r="B327" s="22">
        <v>2021</v>
      </c>
      <c r="C327" s="22" t="s">
        <v>167</v>
      </c>
      <c r="D327" s="25" t="s">
        <v>48</v>
      </c>
      <c r="E327" s="22" t="s">
        <v>145</v>
      </c>
      <c r="F327" s="22">
        <v>1.1000000000000001</v>
      </c>
      <c r="G327" s="22">
        <v>300</v>
      </c>
      <c r="H327" s="22">
        <v>1.5</v>
      </c>
      <c r="I327" s="22" t="s">
        <v>142</v>
      </c>
      <c r="J327" s="22" t="s">
        <v>143</v>
      </c>
      <c r="K327" s="22" t="s">
        <v>144</v>
      </c>
      <c r="L327" s="22" t="s">
        <v>145</v>
      </c>
      <c r="M327" s="22" t="s">
        <v>165</v>
      </c>
      <c r="N327" s="22" t="s">
        <v>165</v>
      </c>
      <c r="O327" s="27"/>
      <c r="P327" s="27"/>
      <c r="Q327" s="27"/>
      <c r="R327" s="30">
        <v>4</v>
      </c>
      <c r="S327" s="29"/>
      <c r="T327" s="29"/>
      <c r="U327" s="29"/>
      <c r="V327" s="28">
        <f t="shared" si="30"/>
        <v>4.2527423413619729</v>
      </c>
      <c r="W327" s="29"/>
      <c r="X327" s="29"/>
      <c r="Y327" s="29"/>
      <c r="Z327" s="30">
        <f t="shared" ref="Z327:Z334" si="31">R327*$BN$8</f>
        <v>183.64050986017671</v>
      </c>
      <c r="AA327" s="27"/>
      <c r="AB327" s="27"/>
      <c r="AC327" s="27"/>
      <c r="AD327" s="30">
        <f t="shared" si="29"/>
        <v>4</v>
      </c>
      <c r="AE327" s="22"/>
    </row>
    <row r="328" spans="1:31" ht="16">
      <c r="A328" s="22" t="s">
        <v>166</v>
      </c>
      <c r="B328" s="22">
        <v>2021</v>
      </c>
      <c r="C328" s="22" t="s">
        <v>167</v>
      </c>
      <c r="D328" s="25" t="s">
        <v>48</v>
      </c>
      <c r="E328" s="22" t="s">
        <v>145</v>
      </c>
      <c r="F328" s="22">
        <v>1.1000000000000001</v>
      </c>
      <c r="G328" s="22">
        <v>300</v>
      </c>
      <c r="H328" s="22">
        <v>1.5</v>
      </c>
      <c r="I328" s="22" t="s">
        <v>142</v>
      </c>
      <c r="J328" s="22" t="s">
        <v>143</v>
      </c>
      <c r="K328" s="22" t="s">
        <v>144</v>
      </c>
      <c r="L328" s="22" t="s">
        <v>145</v>
      </c>
      <c r="M328" s="22" t="s">
        <v>165</v>
      </c>
      <c r="N328" s="22" t="s">
        <v>165</v>
      </c>
      <c r="O328" s="27"/>
      <c r="P328" s="27"/>
      <c r="Q328" s="27"/>
      <c r="R328" s="30">
        <v>16</v>
      </c>
      <c r="S328" s="29"/>
      <c r="T328" s="29"/>
      <c r="U328" s="29"/>
      <c r="V328" s="28">
        <f t="shared" si="30"/>
        <v>17.010969365447892</v>
      </c>
      <c r="W328" s="29"/>
      <c r="X328" s="29"/>
      <c r="Y328" s="29"/>
      <c r="Z328" s="30">
        <f t="shared" si="31"/>
        <v>734.56203944070683</v>
      </c>
      <c r="AA328" s="27"/>
      <c r="AB328" s="27"/>
      <c r="AC328" s="27"/>
      <c r="AD328" s="30">
        <f t="shared" si="29"/>
        <v>16</v>
      </c>
      <c r="AE328" s="22"/>
    </row>
    <row r="329" spans="1:31" ht="16">
      <c r="A329" s="22" t="s">
        <v>166</v>
      </c>
      <c r="B329" s="22">
        <v>2021</v>
      </c>
      <c r="C329" s="22" t="s">
        <v>167</v>
      </c>
      <c r="D329" s="25" t="s">
        <v>48</v>
      </c>
      <c r="E329" s="22" t="s">
        <v>145</v>
      </c>
      <c r="F329" s="22">
        <v>1.1000000000000001</v>
      </c>
      <c r="G329" s="22">
        <v>300</v>
      </c>
      <c r="H329" s="22">
        <v>1.5</v>
      </c>
      <c r="I329" s="22" t="s">
        <v>142</v>
      </c>
      <c r="J329" s="22" t="s">
        <v>143</v>
      </c>
      <c r="K329" s="22" t="s">
        <v>144</v>
      </c>
      <c r="L329" s="22" t="s">
        <v>145</v>
      </c>
      <c r="M329" s="22" t="s">
        <v>165</v>
      </c>
      <c r="N329" s="22" t="s">
        <v>165</v>
      </c>
      <c r="O329" s="27"/>
      <c r="P329" s="27"/>
      <c r="Q329" s="27"/>
      <c r="R329" s="30">
        <v>2</v>
      </c>
      <c r="S329" s="29"/>
      <c r="T329" s="29"/>
      <c r="U329" s="29"/>
      <c r="V329" s="28">
        <f t="shared" si="30"/>
        <v>2.1263711706809865</v>
      </c>
      <c r="W329" s="29"/>
      <c r="X329" s="29"/>
      <c r="Y329" s="29"/>
      <c r="Z329" s="30">
        <f t="shared" si="31"/>
        <v>91.820254930088353</v>
      </c>
      <c r="AA329" s="27"/>
      <c r="AB329" s="27"/>
      <c r="AC329" s="27"/>
      <c r="AD329" s="30">
        <f t="shared" si="29"/>
        <v>2</v>
      </c>
      <c r="AE329" s="22"/>
    </row>
    <row r="330" spans="1:31" ht="16">
      <c r="A330" s="22" t="s">
        <v>166</v>
      </c>
      <c r="B330" s="22">
        <v>2021</v>
      </c>
      <c r="C330" s="22" t="s">
        <v>167</v>
      </c>
      <c r="D330" s="25" t="s">
        <v>48</v>
      </c>
      <c r="E330" s="22" t="s">
        <v>145</v>
      </c>
      <c r="F330" s="22">
        <v>1.1000000000000001</v>
      </c>
      <c r="G330" s="22">
        <v>300</v>
      </c>
      <c r="H330" s="22">
        <v>1.5</v>
      </c>
      <c r="I330" s="22" t="s">
        <v>142</v>
      </c>
      <c r="J330" s="22" t="s">
        <v>143</v>
      </c>
      <c r="K330" s="22" t="s">
        <v>144</v>
      </c>
      <c r="L330" s="22" t="s">
        <v>145</v>
      </c>
      <c r="M330" s="22" t="s">
        <v>165</v>
      </c>
      <c r="N330" s="22" t="s">
        <v>165</v>
      </c>
      <c r="O330" s="27"/>
      <c r="P330" s="27"/>
      <c r="Q330" s="27"/>
      <c r="R330" s="30">
        <v>6</v>
      </c>
      <c r="S330" s="29"/>
      <c r="T330" s="29"/>
      <c r="U330" s="29"/>
      <c r="V330" s="28">
        <f t="shared" si="30"/>
        <v>6.3791135120429594</v>
      </c>
      <c r="W330" s="29"/>
      <c r="X330" s="29"/>
      <c r="Y330" s="29"/>
      <c r="Z330" s="30">
        <f t="shared" si="31"/>
        <v>275.46076479026505</v>
      </c>
      <c r="AA330" s="27"/>
      <c r="AB330" s="27"/>
      <c r="AC330" s="27"/>
      <c r="AD330" s="30">
        <f t="shared" si="29"/>
        <v>6</v>
      </c>
      <c r="AE330" s="22"/>
    </row>
    <row r="331" spans="1:31" ht="16">
      <c r="A331" s="22" t="s">
        <v>166</v>
      </c>
      <c r="B331" s="22">
        <v>2021</v>
      </c>
      <c r="C331" s="22" t="s">
        <v>167</v>
      </c>
      <c r="D331" s="25" t="s">
        <v>48</v>
      </c>
      <c r="E331" s="22" t="s">
        <v>145</v>
      </c>
      <c r="F331" s="22">
        <v>1.1000000000000001</v>
      </c>
      <c r="G331" s="22">
        <v>300</v>
      </c>
      <c r="H331" s="22">
        <v>1.5</v>
      </c>
      <c r="I331" s="22" t="s">
        <v>142</v>
      </c>
      <c r="J331" s="22" t="s">
        <v>143</v>
      </c>
      <c r="K331" s="22" t="s">
        <v>144</v>
      </c>
      <c r="L331" s="22" t="s">
        <v>145</v>
      </c>
      <c r="M331" s="22" t="s">
        <v>165</v>
      </c>
      <c r="N331" s="22" t="s">
        <v>165</v>
      </c>
      <c r="O331" s="27"/>
      <c r="P331" s="27"/>
      <c r="Q331" s="27"/>
      <c r="R331" s="30">
        <v>4</v>
      </c>
      <c r="S331" s="29"/>
      <c r="T331" s="29"/>
      <c r="U331" s="29"/>
      <c r="V331" s="28">
        <f t="shared" si="30"/>
        <v>4.2527423413619729</v>
      </c>
      <c r="W331" s="29"/>
      <c r="X331" s="29"/>
      <c r="Y331" s="29"/>
      <c r="Z331" s="30">
        <f t="shared" si="31"/>
        <v>183.64050986017671</v>
      </c>
      <c r="AA331" s="27"/>
      <c r="AB331" s="27"/>
      <c r="AC331" s="27"/>
      <c r="AD331" s="30">
        <f t="shared" si="29"/>
        <v>4</v>
      </c>
      <c r="AE331" s="22"/>
    </row>
    <row r="332" spans="1:31" ht="16">
      <c r="A332" s="22" t="s">
        <v>166</v>
      </c>
      <c r="B332" s="22">
        <v>2021</v>
      </c>
      <c r="C332" s="22" t="s">
        <v>167</v>
      </c>
      <c r="D332" s="25" t="s">
        <v>48</v>
      </c>
      <c r="E332" s="22" t="s">
        <v>145</v>
      </c>
      <c r="F332" s="22">
        <v>1.1000000000000001</v>
      </c>
      <c r="G332" s="22">
        <v>300</v>
      </c>
      <c r="H332" s="22">
        <v>1.5</v>
      </c>
      <c r="I332" s="22" t="s">
        <v>142</v>
      </c>
      <c r="J332" s="22" t="s">
        <v>143</v>
      </c>
      <c r="K332" s="22" t="s">
        <v>144</v>
      </c>
      <c r="L332" s="22" t="s">
        <v>145</v>
      </c>
      <c r="M332" s="22" t="s">
        <v>165</v>
      </c>
      <c r="N332" s="22" t="s">
        <v>165</v>
      </c>
      <c r="O332" s="27"/>
      <c r="P332" s="27"/>
      <c r="Q332" s="27"/>
      <c r="R332" s="30">
        <v>16</v>
      </c>
      <c r="S332" s="29"/>
      <c r="T332" s="29"/>
      <c r="U332" s="29"/>
      <c r="V332" s="28">
        <f t="shared" si="30"/>
        <v>17.010969365447892</v>
      </c>
      <c r="W332" s="29"/>
      <c r="X332" s="29"/>
      <c r="Y332" s="29"/>
      <c r="Z332" s="30">
        <f t="shared" si="31"/>
        <v>734.56203944070683</v>
      </c>
      <c r="AA332" s="27"/>
      <c r="AB332" s="27"/>
      <c r="AC332" s="27"/>
      <c r="AD332" s="30">
        <f t="shared" si="29"/>
        <v>16</v>
      </c>
      <c r="AE332" s="22"/>
    </row>
    <row r="333" spans="1:31" ht="16">
      <c r="A333" s="22" t="s">
        <v>166</v>
      </c>
      <c r="B333" s="22">
        <v>2021</v>
      </c>
      <c r="C333" s="22" t="s">
        <v>167</v>
      </c>
      <c r="D333" s="25" t="s">
        <v>48</v>
      </c>
      <c r="E333" s="22" t="s">
        <v>145</v>
      </c>
      <c r="F333" s="22">
        <v>1.1000000000000001</v>
      </c>
      <c r="G333" s="22">
        <v>300</v>
      </c>
      <c r="H333" s="22">
        <v>1.5</v>
      </c>
      <c r="I333" s="22" t="s">
        <v>142</v>
      </c>
      <c r="J333" s="22" t="s">
        <v>143</v>
      </c>
      <c r="K333" s="22" t="s">
        <v>144</v>
      </c>
      <c r="L333" s="22" t="s">
        <v>145</v>
      </c>
      <c r="M333" s="22" t="s">
        <v>165</v>
      </c>
      <c r="N333" s="22" t="s">
        <v>165</v>
      </c>
      <c r="O333" s="27"/>
      <c r="P333" s="27"/>
      <c r="Q333" s="27"/>
      <c r="R333" s="30">
        <v>4</v>
      </c>
      <c r="S333" s="29"/>
      <c r="T333" s="29"/>
      <c r="U333" s="29"/>
      <c r="V333" s="28">
        <f t="shared" si="30"/>
        <v>4.2527423413619729</v>
      </c>
      <c r="W333" s="29"/>
      <c r="X333" s="29"/>
      <c r="Y333" s="29"/>
      <c r="Z333" s="30">
        <f t="shared" si="31"/>
        <v>183.64050986017671</v>
      </c>
      <c r="AA333" s="27"/>
      <c r="AB333" s="27"/>
      <c r="AC333" s="27"/>
      <c r="AD333" s="30">
        <f t="shared" si="29"/>
        <v>4</v>
      </c>
      <c r="AE333" s="22"/>
    </row>
    <row r="334" spans="1:31" ht="16">
      <c r="A334" s="22" t="s">
        <v>168</v>
      </c>
      <c r="B334" s="22">
        <v>2016</v>
      </c>
      <c r="C334" s="22" t="s">
        <v>152</v>
      </c>
      <c r="D334" s="25" t="s">
        <v>48</v>
      </c>
      <c r="E334" s="22" t="s">
        <v>145</v>
      </c>
      <c r="F334" s="22">
        <v>0.45</v>
      </c>
      <c r="G334" s="22">
        <v>300</v>
      </c>
      <c r="H334" s="22">
        <v>3</v>
      </c>
      <c r="I334" s="22" t="s">
        <v>153</v>
      </c>
      <c r="J334" s="22" t="s">
        <v>143</v>
      </c>
      <c r="K334" s="22" t="s">
        <v>144</v>
      </c>
      <c r="L334" s="22" t="s">
        <v>145</v>
      </c>
      <c r="M334" s="22" t="s">
        <v>165</v>
      </c>
      <c r="N334" s="22" t="s">
        <v>165</v>
      </c>
      <c r="O334" s="27"/>
      <c r="P334" s="27"/>
      <c r="Q334" s="27"/>
      <c r="R334" s="30">
        <v>72</v>
      </c>
      <c r="S334" s="29"/>
      <c r="T334" s="29"/>
      <c r="U334" s="29"/>
      <c r="V334" s="28">
        <f>R334*AJ8</f>
        <v>43.116161939238935</v>
      </c>
      <c r="W334" s="29"/>
      <c r="X334" s="29"/>
      <c r="Y334" s="29"/>
      <c r="Z334" s="30">
        <f t="shared" si="31"/>
        <v>3305.5291774831808</v>
      </c>
      <c r="AA334" s="27"/>
      <c r="AB334" s="27"/>
      <c r="AC334" s="27"/>
      <c r="AD334" s="30">
        <f t="shared" si="29"/>
        <v>72</v>
      </c>
      <c r="AE334" s="22" t="s">
        <v>169</v>
      </c>
    </row>
    <row r="335" spans="1:31" ht="16">
      <c r="A335" s="22" t="s">
        <v>170</v>
      </c>
      <c r="B335" s="22">
        <v>2021</v>
      </c>
      <c r="C335" s="22" t="s">
        <v>171</v>
      </c>
      <c r="D335" s="25" t="s">
        <v>48</v>
      </c>
      <c r="E335" s="22" t="s">
        <v>141</v>
      </c>
      <c r="F335" s="22">
        <v>25</v>
      </c>
      <c r="G335" s="22">
        <v>25</v>
      </c>
      <c r="H335" s="22">
        <v>18.5</v>
      </c>
      <c r="I335" s="22" t="s">
        <v>224</v>
      </c>
      <c r="J335" s="22" t="s">
        <v>143</v>
      </c>
      <c r="K335" s="22" t="s">
        <v>144</v>
      </c>
      <c r="L335" s="22" t="s">
        <v>145</v>
      </c>
      <c r="M335" s="22" t="s">
        <v>165</v>
      </c>
      <c r="N335" s="22" t="s">
        <v>165</v>
      </c>
      <c r="O335" s="27"/>
      <c r="P335" s="27"/>
      <c r="Q335" s="27"/>
      <c r="R335" s="30">
        <v>26</v>
      </c>
      <c r="S335" s="29"/>
      <c r="T335" s="29"/>
      <c r="U335" s="29"/>
      <c r="V335" s="28">
        <f>R335*$AV$8</f>
        <v>210.21557681190762</v>
      </c>
      <c r="W335" s="29"/>
      <c r="X335" s="29"/>
      <c r="Y335" s="29"/>
      <c r="Z335" s="30">
        <f t="shared" ref="Z335:Z350" si="32">R335*$AV$8</f>
        <v>210.21557681190762</v>
      </c>
      <c r="AA335" s="27"/>
      <c r="AB335" s="27"/>
      <c r="AC335" s="27"/>
      <c r="AD335" s="30">
        <f t="shared" si="29"/>
        <v>26</v>
      </c>
      <c r="AE335" s="22"/>
    </row>
    <row r="336" spans="1:31" ht="16">
      <c r="A336" s="22" t="s">
        <v>170</v>
      </c>
      <c r="B336" s="22">
        <v>2021</v>
      </c>
      <c r="C336" s="22" t="s">
        <v>171</v>
      </c>
      <c r="D336" s="25" t="s">
        <v>48</v>
      </c>
      <c r="E336" s="22" t="s">
        <v>141</v>
      </c>
      <c r="F336" s="22">
        <v>25</v>
      </c>
      <c r="G336" s="22">
        <v>25</v>
      </c>
      <c r="H336" s="22">
        <v>0.6</v>
      </c>
      <c r="I336" s="22" t="s">
        <v>224</v>
      </c>
      <c r="J336" s="22" t="s">
        <v>143</v>
      </c>
      <c r="K336" s="22" t="s">
        <v>144</v>
      </c>
      <c r="L336" s="22" t="s">
        <v>145</v>
      </c>
      <c r="M336" s="22" t="s">
        <v>165</v>
      </c>
      <c r="N336" s="22" t="s">
        <v>165</v>
      </c>
      <c r="O336" s="27"/>
      <c r="P336" s="27"/>
      <c r="Q336" s="27"/>
      <c r="R336" s="30">
        <v>1.6</v>
      </c>
      <c r="S336" s="29"/>
      <c r="T336" s="29"/>
      <c r="U336" s="29"/>
      <c r="V336" s="28">
        <f>R336*$AV$8</f>
        <v>12.936343188425084</v>
      </c>
      <c r="W336" s="29"/>
      <c r="X336" s="29"/>
      <c r="Y336" s="29"/>
      <c r="Z336" s="30">
        <f t="shared" si="32"/>
        <v>12.936343188425084</v>
      </c>
      <c r="AA336" s="27"/>
      <c r="AB336" s="27"/>
      <c r="AC336" s="27"/>
      <c r="AD336" s="30">
        <f t="shared" ref="AD336:AD350" si="33">R336*$AV$10</f>
        <v>1.8541806255738935</v>
      </c>
      <c r="AE336" s="22"/>
    </row>
    <row r="337" spans="1:63" ht="16">
      <c r="A337" s="22" t="s">
        <v>170</v>
      </c>
      <c r="B337" s="22">
        <v>2021</v>
      </c>
      <c r="C337" s="22" t="s">
        <v>171</v>
      </c>
      <c r="D337" s="25" t="s">
        <v>48</v>
      </c>
      <c r="E337" s="22" t="s">
        <v>141</v>
      </c>
      <c r="F337" s="22">
        <v>25</v>
      </c>
      <c r="G337" s="22">
        <v>25</v>
      </c>
      <c r="H337" s="22">
        <v>0.5</v>
      </c>
      <c r="I337" s="22" t="s">
        <v>224</v>
      </c>
      <c r="J337" s="22" t="s">
        <v>143</v>
      </c>
      <c r="K337" s="22" t="s">
        <v>144</v>
      </c>
      <c r="L337" s="22" t="s">
        <v>145</v>
      </c>
      <c r="M337" s="22" t="s">
        <v>165</v>
      </c>
      <c r="N337" s="22" t="s">
        <v>165</v>
      </c>
      <c r="O337" s="27"/>
      <c r="P337" s="27"/>
      <c r="Q337" s="27"/>
      <c r="R337" s="30">
        <v>2</v>
      </c>
      <c r="S337" s="29"/>
      <c r="T337" s="29"/>
      <c r="U337" s="29"/>
      <c r="V337" s="28">
        <f t="shared" ref="V337:V350" si="34">R337*$AV$8</f>
        <v>16.170428985531355</v>
      </c>
      <c r="W337" s="29"/>
      <c r="X337" s="29"/>
      <c r="Y337" s="29"/>
      <c r="Z337" s="30">
        <f t="shared" si="32"/>
        <v>16.170428985531355</v>
      </c>
      <c r="AA337" s="27"/>
      <c r="AB337" s="27"/>
      <c r="AC337" s="27"/>
      <c r="AD337" s="30">
        <f t="shared" si="33"/>
        <v>2.3177257819673667</v>
      </c>
      <c r="AE337" s="22" t="s">
        <v>238</v>
      </c>
    </row>
    <row r="338" spans="1:63" ht="16">
      <c r="A338" s="22" t="s">
        <v>170</v>
      </c>
      <c r="B338" s="22">
        <v>2021</v>
      </c>
      <c r="C338" s="22" t="s">
        <v>171</v>
      </c>
      <c r="D338" s="25" t="s">
        <v>48</v>
      </c>
      <c r="E338" s="22" t="s">
        <v>141</v>
      </c>
      <c r="F338" s="22">
        <v>25</v>
      </c>
      <c r="G338" s="22">
        <v>25</v>
      </c>
      <c r="H338" s="22">
        <v>0.33</v>
      </c>
      <c r="I338" s="22" t="s">
        <v>224</v>
      </c>
      <c r="J338" s="22" t="s">
        <v>143</v>
      </c>
      <c r="K338" s="22" t="s">
        <v>144</v>
      </c>
      <c r="L338" s="22" t="s">
        <v>145</v>
      </c>
      <c r="M338" s="22" t="s">
        <v>165</v>
      </c>
      <c r="N338" s="22" t="s">
        <v>165</v>
      </c>
      <c r="O338" s="27"/>
      <c r="P338" s="27"/>
      <c r="Q338" s="27"/>
      <c r="R338" s="30">
        <v>1</v>
      </c>
      <c r="S338" s="29"/>
      <c r="T338" s="29"/>
      <c r="U338" s="29"/>
      <c r="V338" s="28">
        <f t="shared" si="34"/>
        <v>8.0852144927656777</v>
      </c>
      <c r="W338" s="29"/>
      <c r="X338" s="29"/>
      <c r="Y338" s="29"/>
      <c r="Z338" s="30">
        <f t="shared" si="32"/>
        <v>8.0852144927656777</v>
      </c>
      <c r="AA338" s="27"/>
      <c r="AB338" s="27"/>
      <c r="AC338" s="27"/>
      <c r="AD338" s="30">
        <f t="shared" si="33"/>
        <v>1.1588628909836833</v>
      </c>
      <c r="AE338" s="22"/>
    </row>
    <row r="339" spans="1:63" ht="16">
      <c r="A339" s="22" t="s">
        <v>170</v>
      </c>
      <c r="B339" s="22">
        <v>2021</v>
      </c>
      <c r="C339" s="22" t="s">
        <v>171</v>
      </c>
      <c r="D339" s="25" t="s">
        <v>48</v>
      </c>
      <c r="E339" s="22" t="s">
        <v>141</v>
      </c>
      <c r="F339" s="22">
        <v>25</v>
      </c>
      <c r="G339" s="22">
        <v>25</v>
      </c>
      <c r="H339" s="22">
        <v>0.6</v>
      </c>
      <c r="I339" s="22" t="s">
        <v>224</v>
      </c>
      <c r="J339" s="22" t="s">
        <v>143</v>
      </c>
      <c r="K339" s="22" t="s">
        <v>144</v>
      </c>
      <c r="L339" s="22" t="s">
        <v>145</v>
      </c>
      <c r="M339" s="22" t="s">
        <v>165</v>
      </c>
      <c r="N339" s="22" t="s">
        <v>165</v>
      </c>
      <c r="O339" s="27"/>
      <c r="P339" s="27"/>
      <c r="Q339" s="27"/>
      <c r="R339" s="30">
        <v>1.7</v>
      </c>
      <c r="S339" s="29"/>
      <c r="T339" s="29"/>
      <c r="U339" s="29"/>
      <c r="V339" s="28">
        <f t="shared" si="34"/>
        <v>13.744864637701651</v>
      </c>
      <c r="W339" s="29"/>
      <c r="X339" s="29"/>
      <c r="Y339" s="29"/>
      <c r="Z339" s="30">
        <f t="shared" si="32"/>
        <v>13.744864637701651</v>
      </c>
      <c r="AA339" s="27"/>
      <c r="AB339" s="27"/>
      <c r="AC339" s="27"/>
      <c r="AD339" s="30">
        <f t="shared" si="33"/>
        <v>1.9700669146722616</v>
      </c>
      <c r="AE339" s="22"/>
    </row>
    <row r="340" spans="1:63" ht="16">
      <c r="A340" s="22" t="s">
        <v>170</v>
      </c>
      <c r="B340" s="22">
        <v>2021</v>
      </c>
      <c r="C340" s="22" t="s">
        <v>171</v>
      </c>
      <c r="D340" s="25" t="s">
        <v>48</v>
      </c>
      <c r="E340" s="22" t="s">
        <v>141</v>
      </c>
      <c r="F340" s="22">
        <v>25</v>
      </c>
      <c r="G340" s="22">
        <v>25</v>
      </c>
      <c r="H340" s="22">
        <v>0.33</v>
      </c>
      <c r="I340" s="22" t="s">
        <v>224</v>
      </c>
      <c r="J340" s="22" t="s">
        <v>143</v>
      </c>
      <c r="K340" s="22" t="s">
        <v>144</v>
      </c>
      <c r="L340" s="22" t="s">
        <v>145</v>
      </c>
      <c r="M340" s="22" t="s">
        <v>165</v>
      </c>
      <c r="N340" s="22" t="s">
        <v>165</v>
      </c>
      <c r="O340" s="27"/>
      <c r="P340" s="27"/>
      <c r="Q340" s="27"/>
      <c r="R340" s="30">
        <v>0.99</v>
      </c>
      <c r="S340" s="29"/>
      <c r="T340" s="29"/>
      <c r="U340" s="29"/>
      <c r="V340" s="28">
        <f t="shared" si="34"/>
        <v>8.0043623478380201</v>
      </c>
      <c r="W340" s="29"/>
      <c r="X340" s="29"/>
      <c r="Y340" s="29"/>
      <c r="Z340" s="30">
        <f t="shared" si="32"/>
        <v>8.0043623478380201</v>
      </c>
      <c r="AA340" s="27"/>
      <c r="AB340" s="27"/>
      <c r="AC340" s="27"/>
      <c r="AD340" s="30">
        <f t="shared" si="33"/>
        <v>1.1472742620738465</v>
      </c>
      <c r="AE340" s="22"/>
    </row>
    <row r="341" spans="1:63" ht="16">
      <c r="A341" s="22" t="s">
        <v>170</v>
      </c>
      <c r="B341" s="22">
        <v>2021</v>
      </c>
      <c r="C341" s="22" t="s">
        <v>171</v>
      </c>
      <c r="D341" s="25" t="s">
        <v>48</v>
      </c>
      <c r="E341" s="22" t="s">
        <v>141</v>
      </c>
      <c r="F341" s="22">
        <v>25</v>
      </c>
      <c r="G341" s="22">
        <v>25</v>
      </c>
      <c r="H341" s="22">
        <v>0.33</v>
      </c>
      <c r="I341" s="22" t="s">
        <v>224</v>
      </c>
      <c r="J341" s="22" t="s">
        <v>143</v>
      </c>
      <c r="K341" s="22" t="s">
        <v>144</v>
      </c>
      <c r="L341" s="22" t="s">
        <v>145</v>
      </c>
      <c r="M341" s="22" t="s">
        <v>165</v>
      </c>
      <c r="N341" s="22" t="s">
        <v>165</v>
      </c>
      <c r="O341" s="27"/>
      <c r="P341" s="27"/>
      <c r="Q341" s="27"/>
      <c r="R341" s="30">
        <v>1</v>
      </c>
      <c r="S341" s="29"/>
      <c r="T341" s="29"/>
      <c r="U341" s="29"/>
      <c r="V341" s="28">
        <f t="shared" si="34"/>
        <v>8.0852144927656777</v>
      </c>
      <c r="W341" s="29"/>
      <c r="X341" s="29"/>
      <c r="Y341" s="29"/>
      <c r="Z341" s="30">
        <f t="shared" si="32"/>
        <v>8.0852144927656777</v>
      </c>
      <c r="AA341" s="27"/>
      <c r="AB341" s="27"/>
      <c r="AC341" s="27"/>
      <c r="AD341" s="30">
        <f t="shared" si="33"/>
        <v>1.1588628909836833</v>
      </c>
      <c r="AE341" s="22"/>
    </row>
    <row r="342" spans="1:63" ht="16">
      <c r="A342" s="22" t="s">
        <v>170</v>
      </c>
      <c r="B342" s="22">
        <v>2021</v>
      </c>
      <c r="C342" s="22" t="s">
        <v>171</v>
      </c>
      <c r="D342" s="25" t="s">
        <v>48</v>
      </c>
      <c r="E342" s="22" t="s">
        <v>141</v>
      </c>
      <c r="F342" s="22">
        <v>25</v>
      </c>
      <c r="G342" s="22">
        <v>25</v>
      </c>
      <c r="H342" s="22">
        <v>0.33</v>
      </c>
      <c r="I342" s="22" t="s">
        <v>224</v>
      </c>
      <c r="J342" s="22" t="s">
        <v>143</v>
      </c>
      <c r="K342" s="22" t="s">
        <v>144</v>
      </c>
      <c r="L342" s="22" t="s">
        <v>145</v>
      </c>
      <c r="M342" s="22" t="s">
        <v>165</v>
      </c>
      <c r="N342" s="22" t="s">
        <v>165</v>
      </c>
      <c r="O342" s="27"/>
      <c r="P342" s="27"/>
      <c r="Q342" s="27"/>
      <c r="R342" s="30">
        <v>3</v>
      </c>
      <c r="S342" s="29"/>
      <c r="T342" s="29"/>
      <c r="U342" s="29"/>
      <c r="V342" s="28">
        <f t="shared" si="34"/>
        <v>24.255643478297031</v>
      </c>
      <c r="W342" s="29"/>
      <c r="X342" s="29"/>
      <c r="Y342" s="29"/>
      <c r="Z342" s="30">
        <f t="shared" si="32"/>
        <v>24.255643478297031</v>
      </c>
      <c r="AA342" s="27"/>
      <c r="AB342" s="27"/>
      <c r="AC342" s="27"/>
      <c r="AD342" s="30">
        <f t="shared" si="33"/>
        <v>3.47658867295105</v>
      </c>
      <c r="AE342" s="22"/>
    </row>
    <row r="343" spans="1:63" ht="16">
      <c r="A343" s="22" t="s">
        <v>170</v>
      </c>
      <c r="B343" s="22">
        <v>2021</v>
      </c>
      <c r="C343" s="22" t="s">
        <v>171</v>
      </c>
      <c r="D343" s="25" t="s">
        <v>48</v>
      </c>
      <c r="E343" s="22" t="s">
        <v>141</v>
      </c>
      <c r="F343" s="22">
        <v>25</v>
      </c>
      <c r="G343" s="22">
        <v>25</v>
      </c>
      <c r="H343" s="22">
        <v>0.33</v>
      </c>
      <c r="I343" s="22" t="s">
        <v>224</v>
      </c>
      <c r="J343" s="22" t="s">
        <v>143</v>
      </c>
      <c r="K343" s="22" t="s">
        <v>144</v>
      </c>
      <c r="L343" s="22" t="s">
        <v>145</v>
      </c>
      <c r="M343" s="22" t="s">
        <v>165</v>
      </c>
      <c r="N343" s="22" t="s">
        <v>165</v>
      </c>
      <c r="O343" s="27"/>
      <c r="P343" s="27"/>
      <c r="Q343" s="27"/>
      <c r="R343" s="30">
        <v>1.5</v>
      </c>
      <c r="S343" s="29"/>
      <c r="T343" s="29"/>
      <c r="U343" s="29"/>
      <c r="V343" s="28">
        <f t="shared" si="34"/>
        <v>12.127821739148516</v>
      </c>
      <c r="W343" s="29"/>
      <c r="X343" s="29"/>
      <c r="Y343" s="29"/>
      <c r="Z343" s="30">
        <f t="shared" si="32"/>
        <v>12.127821739148516</v>
      </c>
      <c r="AA343" s="27"/>
      <c r="AB343" s="27"/>
      <c r="AC343" s="27"/>
      <c r="AD343" s="30">
        <f t="shared" si="33"/>
        <v>1.738294336475525</v>
      </c>
      <c r="AE343" s="22"/>
    </row>
    <row r="344" spans="1:63" ht="16">
      <c r="A344" s="22" t="s">
        <v>170</v>
      </c>
      <c r="B344" s="22">
        <v>2021</v>
      </c>
      <c r="C344" s="22" t="s">
        <v>171</v>
      </c>
      <c r="D344" s="25" t="s">
        <v>48</v>
      </c>
      <c r="E344" s="22" t="s">
        <v>141</v>
      </c>
      <c r="F344" s="22">
        <v>25</v>
      </c>
      <c r="G344" s="22">
        <v>25</v>
      </c>
      <c r="H344" s="22">
        <v>0.33</v>
      </c>
      <c r="I344" s="22" t="s">
        <v>224</v>
      </c>
      <c r="J344" s="22" t="s">
        <v>143</v>
      </c>
      <c r="K344" s="22" t="s">
        <v>144</v>
      </c>
      <c r="L344" s="22" t="s">
        <v>145</v>
      </c>
      <c r="M344" s="22" t="s">
        <v>165</v>
      </c>
      <c r="N344" s="22" t="s">
        <v>165</v>
      </c>
      <c r="O344" s="27"/>
      <c r="P344" s="27"/>
      <c r="Q344" s="27"/>
      <c r="R344" s="30">
        <v>1</v>
      </c>
      <c r="S344" s="29"/>
      <c r="T344" s="29"/>
      <c r="U344" s="29"/>
      <c r="V344" s="28">
        <f t="shared" si="34"/>
        <v>8.0852144927656777</v>
      </c>
      <c r="W344" s="29"/>
      <c r="X344" s="29"/>
      <c r="Y344" s="29"/>
      <c r="Z344" s="30">
        <f t="shared" si="32"/>
        <v>8.0852144927656777</v>
      </c>
      <c r="AA344" s="27"/>
      <c r="AB344" s="27"/>
      <c r="AC344" s="27"/>
      <c r="AD344" s="30">
        <f t="shared" si="33"/>
        <v>1.1588628909836833</v>
      </c>
      <c r="AE344" s="22"/>
    </row>
    <row r="345" spans="1:63" ht="16">
      <c r="A345" s="22" t="s">
        <v>170</v>
      </c>
      <c r="B345" s="22">
        <v>2021</v>
      </c>
      <c r="C345" s="22" t="s">
        <v>171</v>
      </c>
      <c r="D345" s="25" t="s">
        <v>48</v>
      </c>
      <c r="E345" s="22" t="s">
        <v>141</v>
      </c>
      <c r="F345" s="22">
        <v>25</v>
      </c>
      <c r="G345" s="22">
        <v>25</v>
      </c>
      <c r="H345" s="22">
        <v>0.3</v>
      </c>
      <c r="I345" s="22" t="s">
        <v>224</v>
      </c>
      <c r="J345" s="22" t="s">
        <v>143</v>
      </c>
      <c r="K345" s="22" t="s">
        <v>144</v>
      </c>
      <c r="L345" s="22" t="s">
        <v>145</v>
      </c>
      <c r="M345" s="22" t="s">
        <v>165</v>
      </c>
      <c r="N345" s="22" t="s">
        <v>165</v>
      </c>
      <c r="O345" s="27"/>
      <c r="P345" s="27"/>
      <c r="Q345" s="27"/>
      <c r="R345" s="30">
        <v>4.2</v>
      </c>
      <c r="S345" s="29"/>
      <c r="T345" s="29"/>
      <c r="U345" s="29"/>
      <c r="V345" s="28">
        <f t="shared" si="34"/>
        <v>33.957900869615848</v>
      </c>
      <c r="W345" s="29"/>
      <c r="X345" s="29"/>
      <c r="Y345" s="29"/>
      <c r="Z345" s="30">
        <f t="shared" si="32"/>
        <v>33.957900869615848</v>
      </c>
      <c r="AA345" s="27"/>
      <c r="AB345" s="27"/>
      <c r="AC345" s="27"/>
      <c r="AD345" s="30">
        <f t="shared" si="33"/>
        <v>4.8672241421314704</v>
      </c>
      <c r="AE345" s="22"/>
    </row>
    <row r="346" spans="1:63" ht="16">
      <c r="A346" s="22" t="s">
        <v>170</v>
      </c>
      <c r="B346" s="22">
        <v>2021</v>
      </c>
      <c r="C346" s="22" t="s">
        <v>171</v>
      </c>
      <c r="D346" s="25" t="s">
        <v>48</v>
      </c>
      <c r="E346" s="22" t="s">
        <v>141</v>
      </c>
      <c r="F346" s="22">
        <v>25</v>
      </c>
      <c r="G346" s="22">
        <v>25</v>
      </c>
      <c r="H346" s="22">
        <v>0.33</v>
      </c>
      <c r="I346" s="22" t="s">
        <v>224</v>
      </c>
      <c r="J346" s="22" t="s">
        <v>143</v>
      </c>
      <c r="K346" s="22" t="s">
        <v>144</v>
      </c>
      <c r="L346" s="22" t="s">
        <v>145</v>
      </c>
      <c r="M346" s="22" t="s">
        <v>165</v>
      </c>
      <c r="N346" s="22" t="s">
        <v>165</v>
      </c>
      <c r="O346" s="27"/>
      <c r="P346" s="27"/>
      <c r="Q346" s="27"/>
      <c r="R346" s="30">
        <v>3</v>
      </c>
      <c r="S346" s="29"/>
      <c r="T346" s="29"/>
      <c r="U346" s="29"/>
      <c r="V346" s="28">
        <f t="shared" si="34"/>
        <v>24.255643478297031</v>
      </c>
      <c r="W346" s="29"/>
      <c r="X346" s="29"/>
      <c r="Y346" s="29"/>
      <c r="Z346" s="30">
        <f t="shared" si="32"/>
        <v>24.255643478297031</v>
      </c>
      <c r="AA346" s="27"/>
      <c r="AB346" s="27"/>
      <c r="AC346" s="27"/>
      <c r="AD346" s="30">
        <f t="shared" si="33"/>
        <v>3.47658867295105</v>
      </c>
      <c r="AE346" s="22"/>
    </row>
    <row r="347" spans="1:63" ht="16">
      <c r="A347" s="22" t="s">
        <v>170</v>
      </c>
      <c r="B347" s="22">
        <v>2021</v>
      </c>
      <c r="C347" s="22" t="s">
        <v>171</v>
      </c>
      <c r="D347" s="25" t="s">
        <v>48</v>
      </c>
      <c r="E347" s="22" t="s">
        <v>141</v>
      </c>
      <c r="F347" s="22">
        <v>25</v>
      </c>
      <c r="G347" s="22">
        <v>25</v>
      </c>
      <c r="H347" s="22">
        <v>0.2</v>
      </c>
      <c r="I347" s="22" t="s">
        <v>224</v>
      </c>
      <c r="J347" s="22" t="s">
        <v>143</v>
      </c>
      <c r="K347" s="22" t="s">
        <v>144</v>
      </c>
      <c r="L347" s="22" t="s">
        <v>145</v>
      </c>
      <c r="M347" s="22" t="s">
        <v>165</v>
      </c>
      <c r="N347" s="22" t="s">
        <v>165</v>
      </c>
      <c r="O347" s="27"/>
      <c r="P347" s="27"/>
      <c r="Q347" s="27"/>
      <c r="R347" s="30">
        <v>1.2</v>
      </c>
      <c r="S347" s="29"/>
      <c r="T347" s="29"/>
      <c r="U347" s="29"/>
      <c r="V347" s="28">
        <f t="shared" si="34"/>
        <v>9.7022573913188133</v>
      </c>
      <c r="W347" s="29"/>
      <c r="X347" s="29"/>
      <c r="Y347" s="29"/>
      <c r="Z347" s="30">
        <f t="shared" si="32"/>
        <v>9.7022573913188133</v>
      </c>
      <c r="AA347" s="27"/>
      <c r="AB347" s="27"/>
      <c r="AC347" s="27"/>
      <c r="AD347" s="30">
        <f t="shared" si="33"/>
        <v>1.3906354691804199</v>
      </c>
      <c r="AE347" s="22"/>
    </row>
    <row r="348" spans="1:63" ht="16">
      <c r="A348" s="22" t="s">
        <v>170</v>
      </c>
      <c r="B348" s="22">
        <v>2021</v>
      </c>
      <c r="C348" s="22" t="s">
        <v>171</v>
      </c>
      <c r="D348" s="25" t="s">
        <v>48</v>
      </c>
      <c r="E348" s="22" t="s">
        <v>141</v>
      </c>
      <c r="F348" s="22">
        <v>25</v>
      </c>
      <c r="G348" s="22">
        <v>25</v>
      </c>
      <c r="H348" s="22">
        <v>0.33</v>
      </c>
      <c r="I348" s="22" t="s">
        <v>224</v>
      </c>
      <c r="J348" s="22" t="s">
        <v>143</v>
      </c>
      <c r="K348" s="22" t="s">
        <v>144</v>
      </c>
      <c r="L348" s="22" t="s">
        <v>145</v>
      </c>
      <c r="M348" s="22" t="s">
        <v>165</v>
      </c>
      <c r="N348" s="22" t="s">
        <v>165</v>
      </c>
      <c r="O348" s="27"/>
      <c r="P348" s="27"/>
      <c r="Q348" s="27"/>
      <c r="R348" s="30">
        <v>4</v>
      </c>
      <c r="S348" s="29"/>
      <c r="T348" s="29"/>
      <c r="U348" s="29"/>
      <c r="V348" s="28">
        <f t="shared" si="34"/>
        <v>32.340857971062711</v>
      </c>
      <c r="W348" s="29"/>
      <c r="X348" s="29"/>
      <c r="Y348" s="29"/>
      <c r="Z348" s="30">
        <f t="shared" si="32"/>
        <v>32.340857971062711</v>
      </c>
      <c r="AA348" s="27"/>
      <c r="AB348" s="27"/>
      <c r="AC348" s="27"/>
      <c r="AD348" s="30">
        <f t="shared" si="33"/>
        <v>4.6354515639347333</v>
      </c>
      <c r="AE348" s="22"/>
    </row>
    <row r="349" spans="1:63" ht="16">
      <c r="A349" s="22" t="s">
        <v>170</v>
      </c>
      <c r="B349" s="22">
        <v>2021</v>
      </c>
      <c r="C349" s="22" t="s">
        <v>171</v>
      </c>
      <c r="D349" s="25" t="s">
        <v>48</v>
      </c>
      <c r="E349" s="22" t="s">
        <v>141</v>
      </c>
      <c r="F349" s="22">
        <v>25</v>
      </c>
      <c r="G349" s="22">
        <v>25</v>
      </c>
      <c r="H349" s="22">
        <v>0.2</v>
      </c>
      <c r="I349" s="22" t="s">
        <v>224</v>
      </c>
      <c r="J349" s="22" t="s">
        <v>143</v>
      </c>
      <c r="K349" s="22" t="s">
        <v>144</v>
      </c>
      <c r="L349" s="22" t="s">
        <v>145</v>
      </c>
      <c r="M349" s="22" t="s">
        <v>165</v>
      </c>
      <c r="N349" s="22" t="s">
        <v>165</v>
      </c>
      <c r="O349" s="27"/>
      <c r="P349" s="27"/>
      <c r="Q349" s="27"/>
      <c r="R349" s="30">
        <v>1.3</v>
      </c>
      <c r="S349" s="29"/>
      <c r="T349" s="29"/>
      <c r="U349" s="29"/>
      <c r="V349" s="28">
        <f t="shared" si="34"/>
        <v>10.510778840595382</v>
      </c>
      <c r="W349" s="29"/>
      <c r="X349" s="29"/>
      <c r="Y349" s="29"/>
      <c r="Z349" s="30">
        <f t="shared" si="32"/>
        <v>10.510778840595382</v>
      </c>
      <c r="AA349" s="27"/>
      <c r="AB349" s="27"/>
      <c r="AC349" s="27"/>
      <c r="AD349" s="30">
        <f t="shared" si="33"/>
        <v>1.5065217582787884</v>
      </c>
      <c r="AE349" s="22"/>
    </row>
    <row r="350" spans="1:63" ht="16">
      <c r="A350" s="22" t="s">
        <v>170</v>
      </c>
      <c r="B350" s="22">
        <v>2021</v>
      </c>
      <c r="C350" s="22" t="s">
        <v>171</v>
      </c>
      <c r="D350" s="25" t="s">
        <v>48</v>
      </c>
      <c r="E350" s="22" t="s">
        <v>141</v>
      </c>
      <c r="F350" s="22">
        <v>25</v>
      </c>
      <c r="G350" s="22">
        <v>25</v>
      </c>
      <c r="H350" s="22">
        <v>0.2</v>
      </c>
      <c r="I350" s="22" t="s">
        <v>224</v>
      </c>
      <c r="J350" s="22" t="s">
        <v>143</v>
      </c>
      <c r="K350" s="22" t="s">
        <v>144</v>
      </c>
      <c r="L350" s="22" t="s">
        <v>145</v>
      </c>
      <c r="M350" s="22" t="s">
        <v>165</v>
      </c>
      <c r="N350" s="22" t="s">
        <v>165</v>
      </c>
      <c r="O350" s="60"/>
      <c r="P350" s="60"/>
      <c r="Q350" s="29"/>
      <c r="R350" s="68">
        <v>1.2</v>
      </c>
      <c r="S350" s="69"/>
      <c r="T350" s="72"/>
      <c r="U350" s="72"/>
      <c r="V350" s="28">
        <f t="shared" si="34"/>
        <v>9.7022573913188133</v>
      </c>
      <c r="W350" s="29"/>
      <c r="X350" s="72"/>
      <c r="Y350" s="29"/>
      <c r="Z350" s="30">
        <f t="shared" si="32"/>
        <v>9.7022573913188133</v>
      </c>
      <c r="AA350" s="27"/>
      <c r="AB350" s="27"/>
      <c r="AC350" s="27"/>
      <c r="AD350" s="30">
        <f t="shared" si="33"/>
        <v>1.3906354691804199</v>
      </c>
      <c r="AE350" s="90"/>
      <c r="AF350" s="88"/>
      <c r="AH350" s="88"/>
      <c r="AJ350" s="88"/>
      <c r="AM350" s="88"/>
    </row>
    <row r="351" spans="1:63" ht="16">
      <c r="A351" s="22" t="s">
        <v>170</v>
      </c>
      <c r="B351" s="22">
        <v>2021</v>
      </c>
      <c r="C351" s="22" t="s">
        <v>171</v>
      </c>
      <c r="D351" s="25" t="s">
        <v>47</v>
      </c>
      <c r="E351" s="22" t="s">
        <v>141</v>
      </c>
      <c r="F351" s="22">
        <v>25</v>
      </c>
      <c r="G351" s="22">
        <v>25</v>
      </c>
      <c r="H351" s="22">
        <v>0.2</v>
      </c>
      <c r="I351" s="22" t="s">
        <v>224</v>
      </c>
      <c r="J351" s="22" t="s">
        <v>143</v>
      </c>
      <c r="K351" s="22" t="s">
        <v>144</v>
      </c>
      <c r="L351" s="22" t="s">
        <v>145</v>
      </c>
      <c r="M351" s="22" t="s">
        <v>165</v>
      </c>
      <c r="N351" s="95" t="s">
        <v>165</v>
      </c>
      <c r="O351" s="61"/>
      <c r="P351" s="64"/>
      <c r="Q351" s="63">
        <v>1.8</v>
      </c>
      <c r="R351" s="67"/>
      <c r="S351" s="71"/>
      <c r="T351" s="73"/>
      <c r="U351" s="74">
        <f>Q351*AV8</f>
        <v>14.55338608697822</v>
      </c>
      <c r="V351" s="75"/>
      <c r="W351" s="70"/>
      <c r="X351" s="74"/>
      <c r="Y351" s="77">
        <f>Q351*AV8</f>
        <v>14.55338608697822</v>
      </c>
      <c r="Z351" s="79"/>
      <c r="AA351" s="80"/>
      <c r="AB351" s="81"/>
      <c r="AC351" s="64">
        <f>Q351*AV10</f>
        <v>2.0859532037706301</v>
      </c>
      <c r="AD351" s="67"/>
      <c r="AE351" s="91"/>
      <c r="AF351" s="86"/>
      <c r="AG351" s="84"/>
      <c r="AH351" s="86"/>
      <c r="AI351" s="86"/>
      <c r="AJ351" s="89"/>
      <c r="AK351" s="86"/>
      <c r="AL351" s="86"/>
      <c r="AM351" s="82"/>
      <c r="AN351" s="86"/>
      <c r="AO351" s="86"/>
      <c r="AP351" s="84"/>
      <c r="AQ351" s="84"/>
      <c r="AR351" s="86"/>
      <c r="AS351" s="84"/>
      <c r="AT351" s="84"/>
      <c r="AU351" s="84"/>
      <c r="AV351" s="86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3"/>
    </row>
    <row r="352" spans="1:63" ht="16">
      <c r="A352" s="22" t="s">
        <v>172</v>
      </c>
      <c r="B352" s="22">
        <v>2020</v>
      </c>
      <c r="C352" s="22" t="s">
        <v>157</v>
      </c>
      <c r="D352" s="22" t="s">
        <v>45</v>
      </c>
      <c r="E352" s="22" t="s">
        <v>141</v>
      </c>
      <c r="F352" s="22">
        <v>1</v>
      </c>
      <c r="G352" s="22">
        <v>1</v>
      </c>
      <c r="H352" s="22">
        <v>0.25</v>
      </c>
      <c r="I352" s="22" t="s">
        <v>153</v>
      </c>
      <c r="J352" s="22" t="s">
        <v>143</v>
      </c>
      <c r="K352" s="22" t="s">
        <v>144</v>
      </c>
      <c r="L352" s="22" t="s">
        <v>141</v>
      </c>
      <c r="M352" s="22">
        <v>5</v>
      </c>
      <c r="N352" s="22" t="s">
        <v>141</v>
      </c>
      <c r="O352" s="65">
        <v>6614</v>
      </c>
      <c r="P352" s="62"/>
      <c r="Q352" s="50"/>
      <c r="R352" s="66"/>
      <c r="S352" s="50">
        <f>O352*AL8</f>
        <v>6614</v>
      </c>
      <c r="T352" s="50"/>
      <c r="U352" s="50"/>
      <c r="V352" s="28"/>
      <c r="W352" s="76">
        <f>O352*AL8</f>
        <v>6614</v>
      </c>
      <c r="X352" s="50"/>
      <c r="Y352" s="78"/>
      <c r="Z352" s="30"/>
      <c r="AA352" s="27">
        <f>O352*AL10</f>
        <v>947.99206227913442</v>
      </c>
      <c r="AB352" s="78"/>
      <c r="AC352" s="50"/>
      <c r="AD352" s="28"/>
      <c r="AE352" s="26"/>
      <c r="AF352" s="26"/>
      <c r="AG352" s="87"/>
      <c r="AH352" s="26"/>
      <c r="AI352" s="26"/>
      <c r="AJ352" s="26"/>
      <c r="AK352" s="26"/>
      <c r="AL352" s="26"/>
      <c r="AM352" s="87"/>
      <c r="AN352" s="26"/>
      <c r="AO352" s="26"/>
      <c r="AP352" s="87"/>
      <c r="AQ352" s="87"/>
      <c r="AR352" s="26"/>
      <c r="AS352" s="85"/>
      <c r="AT352" s="85"/>
      <c r="AU352" s="85"/>
      <c r="BJ352" s="85"/>
    </row>
    <row r="353" spans="1:44" ht="16">
      <c r="A353" s="22" t="s">
        <v>172</v>
      </c>
      <c r="B353" s="22">
        <v>2020</v>
      </c>
      <c r="C353" s="22" t="s">
        <v>157</v>
      </c>
      <c r="D353" s="22" t="s">
        <v>46</v>
      </c>
      <c r="E353" s="59" t="s">
        <v>141</v>
      </c>
      <c r="F353" s="59">
        <v>1</v>
      </c>
      <c r="G353" s="22">
        <v>1</v>
      </c>
      <c r="H353" s="22">
        <v>0.25</v>
      </c>
      <c r="I353" s="22" t="s">
        <v>153</v>
      </c>
      <c r="J353" s="22" t="s">
        <v>143</v>
      </c>
      <c r="K353" s="22" t="s">
        <v>144</v>
      </c>
      <c r="L353" s="22" t="s">
        <v>141</v>
      </c>
      <c r="M353" s="22">
        <v>5</v>
      </c>
      <c r="N353" s="22" t="s">
        <v>141</v>
      </c>
      <c r="O353" s="50"/>
      <c r="P353" s="50">
        <v>930</v>
      </c>
      <c r="Q353" s="50"/>
      <c r="R353" s="28"/>
      <c r="S353" s="50"/>
      <c r="T353" s="50">
        <f>P353*AL8</f>
        <v>930</v>
      </c>
      <c r="U353" s="50"/>
      <c r="V353" s="28"/>
      <c r="W353" s="50"/>
      <c r="X353" s="50">
        <f>P353*AL8</f>
        <v>930</v>
      </c>
      <c r="Y353" s="50"/>
      <c r="Z353" s="30"/>
      <c r="AA353" s="27"/>
      <c r="AB353" s="50">
        <f>P353*AL10</f>
        <v>133.29794646501287</v>
      </c>
      <c r="AC353" s="50"/>
      <c r="AD353" s="28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</row>
    <row r="354" spans="1:44" ht="16">
      <c r="A354" s="22" t="s">
        <v>173</v>
      </c>
      <c r="B354" s="22">
        <v>2018</v>
      </c>
      <c r="C354" s="22" t="s">
        <v>174</v>
      </c>
      <c r="D354" s="22" t="s">
        <v>45</v>
      </c>
      <c r="E354" s="59" t="s">
        <v>141</v>
      </c>
      <c r="F354" s="59">
        <v>1</v>
      </c>
      <c r="G354" s="22">
        <v>1</v>
      </c>
      <c r="H354" s="22">
        <v>9</v>
      </c>
      <c r="I354" s="22" t="s">
        <v>158</v>
      </c>
      <c r="J354" s="22" t="s">
        <v>143</v>
      </c>
      <c r="K354" s="22" t="s">
        <v>144</v>
      </c>
      <c r="L354" s="22" t="s">
        <v>141</v>
      </c>
      <c r="M354" s="22">
        <v>4</v>
      </c>
      <c r="N354" s="22" t="s">
        <v>141</v>
      </c>
      <c r="O354" s="50">
        <v>1473</v>
      </c>
      <c r="P354" s="50"/>
      <c r="Q354" s="50"/>
      <c r="R354" s="28"/>
      <c r="S354" s="50">
        <f t="shared" ref="S354:S356" si="35">O354*$AL$8</f>
        <v>1473</v>
      </c>
      <c r="T354" s="50"/>
      <c r="U354" s="50"/>
      <c r="V354" s="28"/>
      <c r="W354" s="50">
        <f t="shared" ref="W354:W356" si="36">O354*$AL$8</f>
        <v>1473</v>
      </c>
      <c r="X354" s="50"/>
      <c r="Y354" s="50"/>
      <c r="Z354" s="30"/>
      <c r="AA354" s="27">
        <f t="shared" ref="AA354:AA356" si="37">O354*$AL$10</f>
        <v>211.12674746555263</v>
      </c>
      <c r="AB354" s="50"/>
      <c r="AC354" s="50"/>
      <c r="AD354" s="28"/>
      <c r="AE354" s="26" t="s">
        <v>175</v>
      </c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</row>
    <row r="355" spans="1:44" ht="16">
      <c r="A355" s="22" t="s">
        <v>173</v>
      </c>
      <c r="B355" s="22">
        <v>2018</v>
      </c>
      <c r="C355" s="22" t="s">
        <v>174</v>
      </c>
      <c r="D355" s="22" t="s">
        <v>45</v>
      </c>
      <c r="E355" s="59" t="s">
        <v>141</v>
      </c>
      <c r="F355" s="59">
        <v>1</v>
      </c>
      <c r="G355" s="22">
        <v>1</v>
      </c>
      <c r="H355" s="22">
        <v>9</v>
      </c>
      <c r="I355" s="22" t="s">
        <v>158</v>
      </c>
      <c r="J355" s="22" t="s">
        <v>143</v>
      </c>
      <c r="K355" s="22" t="s">
        <v>144</v>
      </c>
      <c r="L355" s="22" t="s">
        <v>141</v>
      </c>
      <c r="M355" s="22">
        <v>4</v>
      </c>
      <c r="N355" s="22" t="s">
        <v>141</v>
      </c>
      <c r="O355" s="50">
        <v>1812</v>
      </c>
      <c r="P355" s="50"/>
      <c r="Q355" s="50"/>
      <c r="R355" s="28"/>
      <c r="S355" s="50">
        <f t="shared" si="35"/>
        <v>1812</v>
      </c>
      <c r="T355" s="50"/>
      <c r="U355" s="50"/>
      <c r="V355" s="28"/>
      <c r="W355" s="50">
        <f t="shared" si="36"/>
        <v>1812</v>
      </c>
      <c r="X355" s="50"/>
      <c r="Y355" s="50"/>
      <c r="Z355" s="30"/>
      <c r="AA355" s="27">
        <f t="shared" si="37"/>
        <v>259.71599891892828</v>
      </c>
      <c r="AB355" s="50"/>
      <c r="AC355" s="50"/>
      <c r="AD355" s="28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</row>
    <row r="356" spans="1:44" ht="16">
      <c r="A356" s="22" t="s">
        <v>173</v>
      </c>
      <c r="B356" s="22">
        <v>2018</v>
      </c>
      <c r="C356" s="22" t="s">
        <v>174</v>
      </c>
      <c r="D356" s="22" t="s">
        <v>45</v>
      </c>
      <c r="E356" s="59" t="s">
        <v>141</v>
      </c>
      <c r="F356" s="59">
        <v>1</v>
      </c>
      <c r="G356" s="58">
        <v>1</v>
      </c>
      <c r="H356" s="22">
        <v>9</v>
      </c>
      <c r="I356" s="22" t="s">
        <v>158</v>
      </c>
      <c r="J356" s="22" t="s">
        <v>143</v>
      </c>
      <c r="K356" s="22" t="s">
        <v>144</v>
      </c>
      <c r="L356" s="22" t="s">
        <v>141</v>
      </c>
      <c r="M356" s="22">
        <v>4</v>
      </c>
      <c r="N356" s="22" t="s">
        <v>141</v>
      </c>
      <c r="O356" s="50">
        <v>3605</v>
      </c>
      <c r="P356" s="50"/>
      <c r="Q356" s="50"/>
      <c r="R356" s="28"/>
      <c r="S356" s="50">
        <f t="shared" si="35"/>
        <v>3605</v>
      </c>
      <c r="T356" s="50"/>
      <c r="U356" s="50"/>
      <c r="V356" s="28"/>
      <c r="W356" s="50">
        <f t="shared" si="36"/>
        <v>3605</v>
      </c>
      <c r="X356" s="50"/>
      <c r="Y356" s="50"/>
      <c r="Z356" s="30"/>
      <c r="AA356" s="27">
        <f t="shared" si="37"/>
        <v>516.70870645846378</v>
      </c>
      <c r="AB356" s="50"/>
      <c r="AC356" s="50"/>
      <c r="AD356" s="28"/>
      <c r="AE356" s="26"/>
      <c r="AF356" s="26"/>
      <c r="AG356" s="26"/>
      <c r="AH356" s="26"/>
      <c r="AI356" s="26"/>
      <c r="AJ356" s="26"/>
      <c r="AL356" s="26"/>
      <c r="AM356" s="26"/>
      <c r="AN356" s="26"/>
      <c r="AO356" s="26"/>
      <c r="AP356" s="26"/>
      <c r="AQ356" s="26"/>
      <c r="AR356" s="26"/>
    </row>
    <row r="357" spans="1:44" ht="16">
      <c r="A357" s="22" t="s">
        <v>173</v>
      </c>
      <c r="B357" s="22">
        <v>2018</v>
      </c>
      <c r="C357" s="22" t="s">
        <v>174</v>
      </c>
      <c r="D357" s="22" t="s">
        <v>46</v>
      </c>
      <c r="E357" s="59" t="s">
        <v>141</v>
      </c>
      <c r="F357" s="59">
        <v>1</v>
      </c>
      <c r="G357" s="58">
        <v>1</v>
      </c>
      <c r="H357" s="22">
        <v>9</v>
      </c>
      <c r="I357" s="22" t="s">
        <v>158</v>
      </c>
      <c r="J357" s="22" t="s">
        <v>143</v>
      </c>
      <c r="K357" s="22" t="s">
        <v>144</v>
      </c>
      <c r="L357" s="22" t="s">
        <v>141</v>
      </c>
      <c r="M357" s="22">
        <v>4</v>
      </c>
      <c r="N357" s="22" t="s">
        <v>141</v>
      </c>
      <c r="O357" s="50"/>
      <c r="P357" s="50">
        <v>443</v>
      </c>
      <c r="Q357" s="50"/>
      <c r="R357" s="28"/>
      <c r="S357" s="50"/>
      <c r="T357" s="50">
        <f t="shared" ref="T357:T359" si="38">P357*$AL$8</f>
        <v>443</v>
      </c>
      <c r="U357" s="50"/>
      <c r="V357" s="28"/>
      <c r="W357" s="50"/>
      <c r="X357" s="50">
        <f t="shared" ref="X357:X359" si="39">P357*$AL$8</f>
        <v>443</v>
      </c>
      <c r="Y357" s="50"/>
      <c r="Z357" s="30"/>
      <c r="AA357" s="27"/>
      <c r="AB357" s="50">
        <f t="shared" ref="AB357:AB359" si="40">P357*$AL$10</f>
        <v>63.495688477420103</v>
      </c>
      <c r="AC357" s="50"/>
      <c r="AD357" s="28"/>
      <c r="AE357" s="26"/>
      <c r="AF357" s="26"/>
      <c r="AG357" s="26"/>
      <c r="AH357" s="26"/>
      <c r="AI357" s="26"/>
      <c r="AJ357" s="26"/>
      <c r="AL357" s="26"/>
      <c r="AM357" s="26"/>
      <c r="AN357" s="26"/>
      <c r="AO357" s="26"/>
      <c r="AP357" s="26"/>
      <c r="AQ357" s="26"/>
      <c r="AR357" s="26"/>
    </row>
    <row r="358" spans="1:44" ht="16">
      <c r="A358" s="22" t="s">
        <v>173</v>
      </c>
      <c r="B358" s="22">
        <v>2018</v>
      </c>
      <c r="C358" s="22" t="s">
        <v>174</v>
      </c>
      <c r="D358" s="22" t="s">
        <v>46</v>
      </c>
      <c r="E358" s="59" t="s">
        <v>141</v>
      </c>
      <c r="F358" s="59">
        <v>1</v>
      </c>
      <c r="G358" s="58">
        <v>1</v>
      </c>
      <c r="H358" s="22">
        <v>9</v>
      </c>
      <c r="I358" s="22" t="s">
        <v>158</v>
      </c>
      <c r="J358" s="22" t="s">
        <v>143</v>
      </c>
      <c r="K358" s="22" t="s">
        <v>144</v>
      </c>
      <c r="L358" s="22" t="s">
        <v>141</v>
      </c>
      <c r="M358" s="22">
        <v>4</v>
      </c>
      <c r="N358" s="22" t="s">
        <v>141</v>
      </c>
      <c r="O358" s="50"/>
      <c r="P358" s="50">
        <v>338</v>
      </c>
      <c r="Q358" s="50"/>
      <c r="R358" s="28"/>
      <c r="S358" s="50"/>
      <c r="T358" s="50">
        <f t="shared" si="38"/>
        <v>338</v>
      </c>
      <c r="U358" s="50"/>
      <c r="V358" s="28"/>
      <c r="W358" s="50"/>
      <c r="X358" s="50">
        <f t="shared" si="39"/>
        <v>338</v>
      </c>
      <c r="Y358" s="50"/>
      <c r="Z358" s="30"/>
      <c r="AA358" s="27"/>
      <c r="AB358" s="50">
        <f t="shared" si="40"/>
        <v>48.44592032814446</v>
      </c>
      <c r="AC358" s="50"/>
      <c r="AD358" s="28"/>
      <c r="AE358" s="26"/>
      <c r="AF358" s="26"/>
      <c r="AG358" s="26"/>
      <c r="AH358" s="26"/>
      <c r="AI358" s="26"/>
      <c r="AJ358" s="26"/>
      <c r="AL358" s="26"/>
      <c r="AM358" s="26"/>
      <c r="AN358" s="26"/>
      <c r="AO358" s="26"/>
      <c r="AP358" s="26"/>
      <c r="AQ358" s="26"/>
      <c r="AR358" s="26"/>
    </row>
    <row r="359" spans="1:44" ht="16">
      <c r="A359" s="22" t="s">
        <v>173</v>
      </c>
      <c r="B359" s="22">
        <v>2018</v>
      </c>
      <c r="C359" s="22" t="s">
        <v>174</v>
      </c>
      <c r="D359" s="22" t="s">
        <v>46</v>
      </c>
      <c r="E359" s="59" t="s">
        <v>141</v>
      </c>
      <c r="F359" s="59">
        <v>1</v>
      </c>
      <c r="G359" s="58">
        <v>1</v>
      </c>
      <c r="H359" s="22">
        <v>9</v>
      </c>
      <c r="I359" s="22" t="s">
        <v>158</v>
      </c>
      <c r="J359" s="22" t="s">
        <v>143</v>
      </c>
      <c r="K359" s="22" t="s">
        <v>144</v>
      </c>
      <c r="L359" s="22" t="s">
        <v>141</v>
      </c>
      <c r="M359" s="22">
        <v>4</v>
      </c>
      <c r="N359" s="22" t="s">
        <v>141</v>
      </c>
      <c r="O359" s="50"/>
      <c r="P359" s="50">
        <v>628</v>
      </c>
      <c r="Q359" s="50"/>
      <c r="R359" s="28"/>
      <c r="S359" s="50"/>
      <c r="T359" s="50">
        <f t="shared" si="38"/>
        <v>628</v>
      </c>
      <c r="U359" s="50"/>
      <c r="V359" s="28"/>
      <c r="W359" s="50"/>
      <c r="X359" s="50">
        <f t="shared" si="39"/>
        <v>628</v>
      </c>
      <c r="Y359" s="50"/>
      <c r="Z359" s="30"/>
      <c r="AA359" s="27"/>
      <c r="AB359" s="50">
        <f t="shared" si="40"/>
        <v>90.011946645191472</v>
      </c>
      <c r="AC359" s="50"/>
      <c r="AD359" s="28"/>
      <c r="AE359" s="26"/>
      <c r="AF359" s="26"/>
      <c r="AG359" s="26"/>
      <c r="AH359" s="26"/>
      <c r="AI359" s="26"/>
      <c r="AJ359" s="26"/>
      <c r="AL359" s="26"/>
      <c r="AM359" s="26"/>
      <c r="AN359" s="26"/>
      <c r="AO359" s="26"/>
      <c r="AP359" s="26"/>
      <c r="AQ359" s="26"/>
      <c r="AR359" s="26"/>
    </row>
    <row r="360" spans="1:44" ht="16">
      <c r="A360" s="22" t="s">
        <v>176</v>
      </c>
      <c r="B360" s="22">
        <v>2020</v>
      </c>
      <c r="C360" s="22" t="s">
        <v>157</v>
      </c>
      <c r="D360" s="25" t="s">
        <v>47</v>
      </c>
      <c r="E360" s="59" t="s">
        <v>141</v>
      </c>
      <c r="F360" s="59">
        <v>1</v>
      </c>
      <c r="G360" s="58">
        <v>1</v>
      </c>
      <c r="H360" s="22">
        <v>1</v>
      </c>
      <c r="I360" s="22" t="s">
        <v>153</v>
      </c>
      <c r="J360" s="22" t="s">
        <v>143</v>
      </c>
      <c r="K360" s="22" t="s">
        <v>144</v>
      </c>
      <c r="L360" s="22" t="s">
        <v>141</v>
      </c>
      <c r="M360" s="22">
        <v>5</v>
      </c>
      <c r="N360" s="22" t="s">
        <v>141</v>
      </c>
      <c r="O360" s="50"/>
      <c r="P360" s="50"/>
      <c r="Q360" s="50">
        <v>125</v>
      </c>
      <c r="R360" s="28"/>
      <c r="S360" s="50"/>
      <c r="T360" s="50"/>
      <c r="U360" s="50">
        <f t="shared" ref="U360:U395" si="41">Q360*$AL$8</f>
        <v>125</v>
      </c>
      <c r="V360" s="28"/>
      <c r="W360" s="50"/>
      <c r="X360" s="50"/>
      <c r="Y360" s="50">
        <f t="shared" ref="Y360:Y395" si="42">Q360*$AL$8</f>
        <v>125</v>
      </c>
      <c r="Z360" s="30"/>
      <c r="AA360" s="27"/>
      <c r="AB360" s="50"/>
      <c r="AC360" s="50">
        <f t="shared" ref="AC360:AC395" si="43">Q360*$AL$10</f>
        <v>17.916390653899576</v>
      </c>
      <c r="AD360" s="28"/>
      <c r="AE360" s="26"/>
      <c r="AF360" s="26"/>
      <c r="AG360" s="26"/>
      <c r="AH360" s="26"/>
      <c r="AI360" s="26"/>
      <c r="AJ360" s="26"/>
      <c r="AL360" s="26"/>
      <c r="AM360" s="26"/>
      <c r="AN360" s="26"/>
      <c r="AO360" s="26"/>
      <c r="AP360" s="26"/>
      <c r="AQ360" s="26"/>
      <c r="AR360" s="26"/>
    </row>
    <row r="361" spans="1:44" ht="16">
      <c r="A361" s="22" t="s">
        <v>176</v>
      </c>
      <c r="B361" s="22">
        <v>2020</v>
      </c>
      <c r="C361" s="22" t="s">
        <v>157</v>
      </c>
      <c r="D361" s="25" t="s">
        <v>47</v>
      </c>
      <c r="E361" s="22" t="s">
        <v>141</v>
      </c>
      <c r="F361" s="57">
        <v>1</v>
      </c>
      <c r="G361" s="22">
        <v>1</v>
      </c>
      <c r="H361" s="22">
        <v>1</v>
      </c>
      <c r="I361" s="22" t="s">
        <v>153</v>
      </c>
      <c r="J361" s="22" t="s">
        <v>143</v>
      </c>
      <c r="K361" s="22" t="s">
        <v>144</v>
      </c>
      <c r="L361" s="22" t="s">
        <v>141</v>
      </c>
      <c r="M361" s="22">
        <v>5</v>
      </c>
      <c r="N361" s="22" t="s">
        <v>141</v>
      </c>
      <c r="O361" s="50"/>
      <c r="P361" s="50"/>
      <c r="Q361" s="50">
        <v>249</v>
      </c>
      <c r="R361" s="28"/>
      <c r="S361" s="50"/>
      <c r="T361" s="50"/>
      <c r="U361" s="50">
        <f>Q361*$AL$8</f>
        <v>249</v>
      </c>
      <c r="V361" s="28"/>
      <c r="W361" s="50"/>
      <c r="X361" s="50"/>
      <c r="Y361" s="50">
        <f t="shared" si="42"/>
        <v>249</v>
      </c>
      <c r="Z361" s="30"/>
      <c r="AA361" s="27"/>
      <c r="AB361" s="50"/>
      <c r="AC361" s="50">
        <f t="shared" si="43"/>
        <v>35.68945018256796</v>
      </c>
      <c r="AD361" s="28"/>
      <c r="AE361" s="26"/>
      <c r="AF361" s="26"/>
      <c r="AG361" s="26"/>
      <c r="AH361" s="26"/>
      <c r="AI361" s="26"/>
      <c r="AJ361" s="26"/>
      <c r="AL361" s="26"/>
      <c r="AM361" s="26"/>
      <c r="AN361" s="26"/>
      <c r="AO361" s="26"/>
      <c r="AP361" s="26"/>
      <c r="AQ361" s="26"/>
      <c r="AR361" s="26"/>
    </row>
    <row r="362" spans="1:44" ht="16">
      <c r="A362" s="22" t="s">
        <v>176</v>
      </c>
      <c r="B362" s="22">
        <v>2020</v>
      </c>
      <c r="C362" s="22" t="s">
        <v>157</v>
      </c>
      <c r="D362" s="25" t="s">
        <v>47</v>
      </c>
      <c r="E362" s="22" t="s">
        <v>141</v>
      </c>
      <c r="F362" s="56">
        <v>1</v>
      </c>
      <c r="G362" s="22">
        <v>1</v>
      </c>
      <c r="H362" s="22">
        <v>1</v>
      </c>
      <c r="I362" s="22" t="s">
        <v>153</v>
      </c>
      <c r="J362" s="22" t="s">
        <v>143</v>
      </c>
      <c r="K362" s="22" t="s">
        <v>144</v>
      </c>
      <c r="L362" s="22" t="s">
        <v>141</v>
      </c>
      <c r="M362" s="22">
        <v>5</v>
      </c>
      <c r="N362" s="22" t="s">
        <v>141</v>
      </c>
      <c r="O362" s="50"/>
      <c r="P362" s="50"/>
      <c r="Q362" s="50">
        <v>872</v>
      </c>
      <c r="R362" s="28"/>
      <c r="S362" s="50"/>
      <c r="T362" s="50"/>
      <c r="U362" s="50">
        <f t="shared" si="41"/>
        <v>872</v>
      </c>
      <c r="V362" s="28"/>
      <c r="W362" s="50"/>
      <c r="X362" s="50"/>
      <c r="Y362" s="50">
        <f t="shared" si="42"/>
        <v>872</v>
      </c>
      <c r="Z362" s="30"/>
      <c r="AA362" s="27"/>
      <c r="AB362" s="50"/>
      <c r="AC362" s="50">
        <f t="shared" si="43"/>
        <v>124.98474120160346</v>
      </c>
      <c r="AD362" s="28"/>
      <c r="AE362" s="26"/>
      <c r="AF362" s="26"/>
      <c r="AG362" s="26"/>
      <c r="AH362" s="26"/>
      <c r="AI362" s="26"/>
      <c r="AJ362" s="26"/>
      <c r="AL362" s="26"/>
      <c r="AM362" s="26"/>
      <c r="AN362" s="26"/>
      <c r="AO362" s="26"/>
      <c r="AP362" s="26"/>
      <c r="AQ362" s="26"/>
      <c r="AR362" s="26"/>
    </row>
    <row r="363" spans="1:44" ht="16">
      <c r="A363" s="22" t="s">
        <v>176</v>
      </c>
      <c r="B363" s="22">
        <v>2020</v>
      </c>
      <c r="C363" s="22" t="s">
        <v>157</v>
      </c>
      <c r="D363" s="25" t="s">
        <v>47</v>
      </c>
      <c r="E363" s="22" t="s">
        <v>141</v>
      </c>
      <c r="F363" s="22">
        <v>1</v>
      </c>
      <c r="G363" s="22">
        <v>1</v>
      </c>
      <c r="H363" s="22">
        <v>1</v>
      </c>
      <c r="I363" s="22" t="s">
        <v>153</v>
      </c>
      <c r="J363" s="22" t="s">
        <v>143</v>
      </c>
      <c r="K363" s="22" t="s">
        <v>144</v>
      </c>
      <c r="L363" s="22" t="s">
        <v>141</v>
      </c>
      <c r="M363" s="22">
        <v>5</v>
      </c>
      <c r="N363" s="22" t="s">
        <v>141</v>
      </c>
      <c r="O363" s="50"/>
      <c r="P363" s="50"/>
      <c r="Q363" s="50">
        <v>249</v>
      </c>
      <c r="R363" s="28"/>
      <c r="S363" s="50"/>
      <c r="T363" s="50"/>
      <c r="U363" s="50">
        <f t="shared" si="41"/>
        <v>249</v>
      </c>
      <c r="V363" s="28"/>
      <c r="W363" s="50"/>
      <c r="X363" s="50"/>
      <c r="Y363" s="50">
        <f t="shared" si="42"/>
        <v>249</v>
      </c>
      <c r="Z363" s="30"/>
      <c r="AA363" s="27"/>
      <c r="AB363" s="50"/>
      <c r="AC363" s="50">
        <f t="shared" si="43"/>
        <v>35.68945018256796</v>
      </c>
      <c r="AD363" s="28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</row>
    <row r="364" spans="1:44" ht="16">
      <c r="A364" s="22" t="s">
        <v>176</v>
      </c>
      <c r="B364" s="22">
        <v>2020</v>
      </c>
      <c r="C364" s="22" t="s">
        <v>157</v>
      </c>
      <c r="D364" s="25" t="s">
        <v>47</v>
      </c>
      <c r="E364" s="22" t="s">
        <v>141</v>
      </c>
      <c r="F364" s="22">
        <v>1</v>
      </c>
      <c r="G364" s="22">
        <v>1</v>
      </c>
      <c r="H364" s="22">
        <v>1</v>
      </c>
      <c r="I364" s="22" t="s">
        <v>153</v>
      </c>
      <c r="J364" s="22" t="s">
        <v>143</v>
      </c>
      <c r="K364" s="22" t="s">
        <v>144</v>
      </c>
      <c r="L364" s="22" t="s">
        <v>141</v>
      </c>
      <c r="M364" s="22">
        <v>5</v>
      </c>
      <c r="N364" s="22" t="s">
        <v>141</v>
      </c>
      <c r="O364" s="50"/>
      <c r="P364" s="50"/>
      <c r="Q364" s="50">
        <v>374</v>
      </c>
      <c r="R364" s="28"/>
      <c r="S364" s="50"/>
      <c r="T364" s="50"/>
      <c r="U364" s="50">
        <f t="shared" si="41"/>
        <v>374</v>
      </c>
      <c r="V364" s="28"/>
      <c r="W364" s="50"/>
      <c r="X364" s="50"/>
      <c r="Y364" s="50">
        <f t="shared" si="42"/>
        <v>374</v>
      </c>
      <c r="Z364" s="30"/>
      <c r="AA364" s="27"/>
      <c r="AB364" s="50"/>
      <c r="AC364" s="50">
        <f t="shared" si="43"/>
        <v>53.605840836467536</v>
      </c>
      <c r="AD364" s="28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</row>
    <row r="365" spans="1:44" ht="16">
      <c r="A365" s="22" t="s">
        <v>176</v>
      </c>
      <c r="B365" s="22">
        <v>2020</v>
      </c>
      <c r="C365" s="22" t="s">
        <v>157</v>
      </c>
      <c r="D365" s="25" t="s">
        <v>47</v>
      </c>
      <c r="E365" s="22" t="s">
        <v>141</v>
      </c>
      <c r="F365" s="22">
        <v>1</v>
      </c>
      <c r="G365" s="22">
        <v>1</v>
      </c>
      <c r="H365" s="22">
        <v>1</v>
      </c>
      <c r="I365" s="22" t="s">
        <v>153</v>
      </c>
      <c r="J365" s="22" t="s">
        <v>143</v>
      </c>
      <c r="K365" s="22" t="s">
        <v>144</v>
      </c>
      <c r="L365" s="22" t="s">
        <v>141</v>
      </c>
      <c r="M365" s="22">
        <v>5</v>
      </c>
      <c r="N365" s="22" t="s">
        <v>141</v>
      </c>
      <c r="O365" s="50"/>
      <c r="P365" s="50"/>
      <c r="Q365" s="50">
        <v>499</v>
      </c>
      <c r="R365" s="28"/>
      <c r="S365" s="50"/>
      <c r="T365" s="50"/>
      <c r="U365" s="50">
        <f t="shared" si="41"/>
        <v>499</v>
      </c>
      <c r="V365" s="28"/>
      <c r="W365" s="50"/>
      <c r="X365" s="50"/>
      <c r="Y365" s="50">
        <f t="shared" si="42"/>
        <v>499</v>
      </c>
      <c r="Z365" s="30"/>
      <c r="AA365" s="27"/>
      <c r="AB365" s="50"/>
      <c r="AC365" s="50">
        <f t="shared" si="43"/>
        <v>71.522231490367119</v>
      </c>
      <c r="AD365" s="28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</row>
    <row r="366" spans="1:44" ht="16">
      <c r="A366" s="22" t="s">
        <v>176</v>
      </c>
      <c r="B366" s="22">
        <v>2020</v>
      </c>
      <c r="C366" s="22" t="s">
        <v>157</v>
      </c>
      <c r="D366" s="25" t="s">
        <v>47</v>
      </c>
      <c r="E366" s="22" t="s">
        <v>141</v>
      </c>
      <c r="F366" s="22">
        <v>1</v>
      </c>
      <c r="G366" s="22">
        <v>1</v>
      </c>
      <c r="H366" s="22">
        <v>1</v>
      </c>
      <c r="I366" s="22" t="s">
        <v>153</v>
      </c>
      <c r="J366" s="22" t="s">
        <v>143</v>
      </c>
      <c r="K366" s="22" t="s">
        <v>144</v>
      </c>
      <c r="L366" s="22" t="s">
        <v>141</v>
      </c>
      <c r="M366" s="22">
        <v>5</v>
      </c>
      <c r="N366" s="22" t="s">
        <v>141</v>
      </c>
      <c r="O366" s="50"/>
      <c r="P366" s="50"/>
      <c r="Q366" s="50">
        <v>249</v>
      </c>
      <c r="R366" s="28"/>
      <c r="S366" s="50"/>
      <c r="T366" s="50"/>
      <c r="U366" s="50">
        <f t="shared" si="41"/>
        <v>249</v>
      </c>
      <c r="V366" s="28"/>
      <c r="W366" s="50"/>
      <c r="X366" s="50"/>
      <c r="Y366" s="50">
        <f t="shared" si="42"/>
        <v>249</v>
      </c>
      <c r="Z366" s="30"/>
      <c r="AA366" s="27"/>
      <c r="AB366" s="50"/>
      <c r="AC366" s="50">
        <f t="shared" si="43"/>
        <v>35.68945018256796</v>
      </c>
      <c r="AD366" s="28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</row>
    <row r="367" spans="1:44" ht="16">
      <c r="A367" s="22" t="s">
        <v>176</v>
      </c>
      <c r="B367" s="22">
        <v>2020</v>
      </c>
      <c r="C367" s="22" t="s">
        <v>157</v>
      </c>
      <c r="D367" s="25" t="s">
        <v>47</v>
      </c>
      <c r="E367" s="22" t="s">
        <v>141</v>
      </c>
      <c r="F367" s="22">
        <v>1</v>
      </c>
      <c r="G367" s="22">
        <v>1</v>
      </c>
      <c r="H367" s="22">
        <v>1</v>
      </c>
      <c r="I367" s="22" t="s">
        <v>153</v>
      </c>
      <c r="J367" s="22" t="s">
        <v>143</v>
      </c>
      <c r="K367" s="22" t="s">
        <v>144</v>
      </c>
      <c r="L367" s="22" t="s">
        <v>141</v>
      </c>
      <c r="M367" s="22">
        <v>5</v>
      </c>
      <c r="N367" s="22" t="s">
        <v>141</v>
      </c>
      <c r="O367" s="50"/>
      <c r="P367" s="50"/>
      <c r="Q367" s="50">
        <v>499</v>
      </c>
      <c r="R367" s="28"/>
      <c r="S367" s="50"/>
      <c r="T367" s="50"/>
      <c r="U367" s="50">
        <f t="shared" si="41"/>
        <v>499</v>
      </c>
      <c r="V367" s="28"/>
      <c r="W367" s="50"/>
      <c r="X367" s="50"/>
      <c r="Y367" s="50">
        <f t="shared" si="42"/>
        <v>499</v>
      </c>
      <c r="Z367" s="30"/>
      <c r="AA367" s="27"/>
      <c r="AB367" s="50"/>
      <c r="AC367" s="50">
        <f t="shared" si="43"/>
        <v>71.522231490367119</v>
      </c>
      <c r="AD367" s="28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</row>
    <row r="368" spans="1:44" ht="16">
      <c r="A368" s="22" t="s">
        <v>176</v>
      </c>
      <c r="B368" s="22">
        <v>2020</v>
      </c>
      <c r="C368" s="22" t="s">
        <v>157</v>
      </c>
      <c r="D368" s="25" t="s">
        <v>47</v>
      </c>
      <c r="E368" s="22" t="s">
        <v>141</v>
      </c>
      <c r="F368" s="22">
        <v>1</v>
      </c>
      <c r="G368" s="22">
        <v>1</v>
      </c>
      <c r="H368" s="22">
        <v>1</v>
      </c>
      <c r="I368" s="22" t="s">
        <v>153</v>
      </c>
      <c r="J368" s="22" t="s">
        <v>143</v>
      </c>
      <c r="K368" s="22" t="s">
        <v>144</v>
      </c>
      <c r="L368" s="22" t="s">
        <v>141</v>
      </c>
      <c r="M368" s="22">
        <v>5</v>
      </c>
      <c r="N368" s="22" t="s">
        <v>141</v>
      </c>
      <c r="O368" s="50"/>
      <c r="P368" s="50"/>
      <c r="Q368" s="50">
        <v>374</v>
      </c>
      <c r="R368" s="28"/>
      <c r="S368" s="50"/>
      <c r="T368" s="50"/>
      <c r="U368" s="50">
        <f t="shared" si="41"/>
        <v>374</v>
      </c>
      <c r="V368" s="28"/>
      <c r="W368" s="50"/>
      <c r="X368" s="50"/>
      <c r="Y368" s="50">
        <f t="shared" si="42"/>
        <v>374</v>
      </c>
      <c r="Z368" s="30"/>
      <c r="AA368" s="27"/>
      <c r="AB368" s="50"/>
      <c r="AC368" s="50">
        <f t="shared" si="43"/>
        <v>53.605840836467536</v>
      </c>
      <c r="AD368" s="28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</row>
    <row r="369" spans="1:44" ht="16">
      <c r="A369" s="22" t="s">
        <v>176</v>
      </c>
      <c r="B369" s="22">
        <v>2020</v>
      </c>
      <c r="C369" s="22" t="s">
        <v>157</v>
      </c>
      <c r="D369" s="25" t="s">
        <v>47</v>
      </c>
      <c r="E369" s="22" t="s">
        <v>141</v>
      </c>
      <c r="F369" s="22">
        <v>1</v>
      </c>
      <c r="G369" s="22">
        <v>1</v>
      </c>
      <c r="H369" s="22">
        <v>1</v>
      </c>
      <c r="I369" s="22" t="s">
        <v>153</v>
      </c>
      <c r="J369" s="22" t="s">
        <v>143</v>
      </c>
      <c r="K369" s="22" t="s">
        <v>144</v>
      </c>
      <c r="L369" s="22" t="s">
        <v>141</v>
      </c>
      <c r="M369" s="22">
        <v>5</v>
      </c>
      <c r="N369" s="22" t="s">
        <v>141</v>
      </c>
      <c r="O369" s="50"/>
      <c r="P369" s="50"/>
      <c r="Q369" s="50">
        <v>249</v>
      </c>
      <c r="R369" s="28"/>
      <c r="S369" s="50"/>
      <c r="T369" s="50"/>
      <c r="U369" s="50">
        <f t="shared" si="41"/>
        <v>249</v>
      </c>
      <c r="V369" s="28"/>
      <c r="W369" s="50"/>
      <c r="X369" s="50"/>
      <c r="Y369" s="50">
        <f t="shared" si="42"/>
        <v>249</v>
      </c>
      <c r="Z369" s="30"/>
      <c r="AA369" s="27"/>
      <c r="AB369" s="50"/>
      <c r="AC369" s="50">
        <f t="shared" si="43"/>
        <v>35.68945018256796</v>
      </c>
      <c r="AD369" s="28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</row>
    <row r="370" spans="1:44" ht="16">
      <c r="A370" s="22" t="s">
        <v>176</v>
      </c>
      <c r="B370" s="22">
        <v>2020</v>
      </c>
      <c r="C370" s="22" t="s">
        <v>157</v>
      </c>
      <c r="D370" s="25" t="s">
        <v>47</v>
      </c>
      <c r="E370" s="22" t="s">
        <v>141</v>
      </c>
      <c r="F370" s="22">
        <v>1</v>
      </c>
      <c r="G370" s="22">
        <v>1</v>
      </c>
      <c r="H370" s="22">
        <v>1</v>
      </c>
      <c r="I370" s="22" t="s">
        <v>153</v>
      </c>
      <c r="J370" s="22" t="s">
        <v>143</v>
      </c>
      <c r="K370" s="22" t="s">
        <v>144</v>
      </c>
      <c r="L370" s="22" t="s">
        <v>141</v>
      </c>
      <c r="M370" s="22">
        <v>5</v>
      </c>
      <c r="N370" s="22" t="s">
        <v>141</v>
      </c>
      <c r="O370" s="50"/>
      <c r="P370" s="50"/>
      <c r="Q370" s="50">
        <v>249</v>
      </c>
      <c r="R370" s="28"/>
      <c r="S370" s="50"/>
      <c r="T370" s="50"/>
      <c r="U370" s="50">
        <f t="shared" si="41"/>
        <v>249</v>
      </c>
      <c r="V370" s="28"/>
      <c r="W370" s="50"/>
      <c r="X370" s="50"/>
      <c r="Y370" s="50">
        <f t="shared" si="42"/>
        <v>249</v>
      </c>
      <c r="Z370" s="30"/>
      <c r="AA370" s="27"/>
      <c r="AB370" s="50"/>
      <c r="AC370" s="50">
        <f t="shared" si="43"/>
        <v>35.68945018256796</v>
      </c>
      <c r="AD370" s="28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</row>
    <row r="371" spans="1:44" ht="16">
      <c r="A371" s="22" t="s">
        <v>176</v>
      </c>
      <c r="B371" s="22">
        <v>2020</v>
      </c>
      <c r="C371" s="22" t="s">
        <v>157</v>
      </c>
      <c r="D371" s="25" t="s">
        <v>47</v>
      </c>
      <c r="E371" s="22" t="s">
        <v>141</v>
      </c>
      <c r="F371" s="22">
        <v>1</v>
      </c>
      <c r="G371" s="22">
        <v>1</v>
      </c>
      <c r="H371" s="22">
        <v>1</v>
      </c>
      <c r="I371" s="22" t="s">
        <v>153</v>
      </c>
      <c r="J371" s="22" t="s">
        <v>143</v>
      </c>
      <c r="K371" s="22" t="s">
        <v>144</v>
      </c>
      <c r="L371" s="22" t="s">
        <v>141</v>
      </c>
      <c r="M371" s="22">
        <v>5</v>
      </c>
      <c r="N371" s="22" t="s">
        <v>141</v>
      </c>
      <c r="O371" s="50"/>
      <c r="P371" s="50"/>
      <c r="Q371" s="50">
        <v>249</v>
      </c>
      <c r="R371" s="28"/>
      <c r="S371" s="50"/>
      <c r="T371" s="50"/>
      <c r="U371" s="50">
        <f t="shared" si="41"/>
        <v>249</v>
      </c>
      <c r="V371" s="28"/>
      <c r="W371" s="50"/>
      <c r="X371" s="50"/>
      <c r="Y371" s="50">
        <f t="shared" si="42"/>
        <v>249</v>
      </c>
      <c r="Z371" s="30"/>
      <c r="AA371" s="27"/>
      <c r="AB371" s="50"/>
      <c r="AC371" s="50">
        <f t="shared" si="43"/>
        <v>35.68945018256796</v>
      </c>
      <c r="AD371" s="28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</row>
    <row r="372" spans="1:44" ht="16">
      <c r="A372" s="22" t="s">
        <v>176</v>
      </c>
      <c r="B372" s="22">
        <v>2020</v>
      </c>
      <c r="C372" s="22" t="s">
        <v>157</v>
      </c>
      <c r="D372" s="25" t="s">
        <v>47</v>
      </c>
      <c r="E372" s="22" t="s">
        <v>141</v>
      </c>
      <c r="F372" s="22">
        <v>1</v>
      </c>
      <c r="G372" s="22">
        <v>1</v>
      </c>
      <c r="H372" s="22">
        <v>1</v>
      </c>
      <c r="I372" s="22" t="s">
        <v>153</v>
      </c>
      <c r="J372" s="22" t="s">
        <v>143</v>
      </c>
      <c r="K372" s="22" t="s">
        <v>144</v>
      </c>
      <c r="L372" s="22" t="s">
        <v>141</v>
      </c>
      <c r="M372" s="22">
        <v>5</v>
      </c>
      <c r="N372" s="22" t="s">
        <v>141</v>
      </c>
      <c r="O372" s="50"/>
      <c r="P372" s="50"/>
      <c r="Q372" s="50">
        <v>374</v>
      </c>
      <c r="R372" s="28"/>
      <c r="S372" s="50"/>
      <c r="T372" s="50"/>
      <c r="U372" s="50">
        <f t="shared" si="41"/>
        <v>374</v>
      </c>
      <c r="V372" s="28"/>
      <c r="W372" s="50"/>
      <c r="X372" s="50"/>
      <c r="Y372" s="50">
        <f t="shared" si="42"/>
        <v>374</v>
      </c>
      <c r="Z372" s="30"/>
      <c r="AA372" s="27"/>
      <c r="AB372" s="50"/>
      <c r="AC372" s="50">
        <f t="shared" si="43"/>
        <v>53.605840836467536</v>
      </c>
      <c r="AD372" s="28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</row>
    <row r="373" spans="1:44" ht="16">
      <c r="A373" s="22" t="s">
        <v>176</v>
      </c>
      <c r="B373" s="22">
        <v>2020</v>
      </c>
      <c r="C373" s="22" t="s">
        <v>157</v>
      </c>
      <c r="D373" s="25" t="s">
        <v>47</v>
      </c>
      <c r="E373" s="22" t="s">
        <v>141</v>
      </c>
      <c r="F373" s="22">
        <v>1</v>
      </c>
      <c r="G373" s="22">
        <v>1</v>
      </c>
      <c r="H373" s="22">
        <v>1</v>
      </c>
      <c r="I373" s="22" t="s">
        <v>153</v>
      </c>
      <c r="J373" s="22" t="s">
        <v>143</v>
      </c>
      <c r="K373" s="22" t="s">
        <v>144</v>
      </c>
      <c r="L373" s="22" t="s">
        <v>141</v>
      </c>
      <c r="M373" s="22">
        <v>5</v>
      </c>
      <c r="N373" s="22" t="s">
        <v>141</v>
      </c>
      <c r="O373" s="50"/>
      <c r="P373" s="50"/>
      <c r="Q373" s="50">
        <v>748</v>
      </c>
      <c r="R373" s="28"/>
      <c r="S373" s="50"/>
      <c r="T373" s="50"/>
      <c r="U373" s="50">
        <f t="shared" si="41"/>
        <v>748</v>
      </c>
      <c r="V373" s="28"/>
      <c r="W373" s="50"/>
      <c r="X373" s="50"/>
      <c r="Y373" s="50">
        <f t="shared" si="42"/>
        <v>748</v>
      </c>
      <c r="Z373" s="30"/>
      <c r="AA373" s="27"/>
      <c r="AB373" s="50"/>
      <c r="AC373" s="50">
        <f t="shared" si="43"/>
        <v>107.21168167293507</v>
      </c>
      <c r="AD373" s="28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</row>
    <row r="374" spans="1:44" ht="16">
      <c r="A374" s="22" t="s">
        <v>176</v>
      </c>
      <c r="B374" s="22">
        <v>2020</v>
      </c>
      <c r="C374" s="22" t="s">
        <v>157</v>
      </c>
      <c r="D374" s="25" t="s">
        <v>47</v>
      </c>
      <c r="E374" s="22" t="s">
        <v>141</v>
      </c>
      <c r="F374" s="22">
        <v>1</v>
      </c>
      <c r="G374" s="22">
        <v>1</v>
      </c>
      <c r="H374" s="22">
        <v>1</v>
      </c>
      <c r="I374" s="22" t="s">
        <v>153</v>
      </c>
      <c r="J374" s="22" t="s">
        <v>143</v>
      </c>
      <c r="K374" s="22" t="s">
        <v>144</v>
      </c>
      <c r="L374" s="22" t="s">
        <v>141</v>
      </c>
      <c r="M374" s="22">
        <v>5</v>
      </c>
      <c r="N374" s="22" t="s">
        <v>141</v>
      </c>
      <c r="O374" s="50"/>
      <c r="P374" s="50"/>
      <c r="Q374" s="50">
        <v>374</v>
      </c>
      <c r="R374" s="28"/>
      <c r="S374" s="50"/>
      <c r="T374" s="50"/>
      <c r="U374" s="50">
        <f t="shared" si="41"/>
        <v>374</v>
      </c>
      <c r="V374" s="28"/>
      <c r="W374" s="50"/>
      <c r="X374" s="50"/>
      <c r="Y374" s="50">
        <f t="shared" si="42"/>
        <v>374</v>
      </c>
      <c r="Z374" s="30"/>
      <c r="AA374" s="27"/>
      <c r="AB374" s="50"/>
      <c r="AC374" s="50">
        <f t="shared" si="43"/>
        <v>53.605840836467536</v>
      </c>
      <c r="AD374" s="28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</row>
    <row r="375" spans="1:44" ht="16">
      <c r="A375" s="22" t="s">
        <v>176</v>
      </c>
      <c r="B375" s="22">
        <v>2020</v>
      </c>
      <c r="C375" s="22" t="s">
        <v>157</v>
      </c>
      <c r="D375" s="25" t="s">
        <v>47</v>
      </c>
      <c r="E375" s="22" t="s">
        <v>141</v>
      </c>
      <c r="F375" s="22">
        <v>1</v>
      </c>
      <c r="G375" s="22">
        <v>1</v>
      </c>
      <c r="H375" s="22">
        <v>1</v>
      </c>
      <c r="I375" s="22" t="s">
        <v>153</v>
      </c>
      <c r="J375" s="22" t="s">
        <v>143</v>
      </c>
      <c r="K375" s="22" t="s">
        <v>144</v>
      </c>
      <c r="L375" s="22" t="s">
        <v>141</v>
      </c>
      <c r="M375" s="22">
        <v>5</v>
      </c>
      <c r="N375" s="22" t="s">
        <v>141</v>
      </c>
      <c r="O375" s="50"/>
      <c r="P375" s="50"/>
      <c r="Q375" s="50">
        <v>1247</v>
      </c>
      <c r="R375" s="28"/>
      <c r="S375" s="50"/>
      <c r="T375" s="50"/>
      <c r="U375" s="50">
        <f t="shared" si="41"/>
        <v>1247</v>
      </c>
      <c r="V375" s="28"/>
      <c r="W375" s="50"/>
      <c r="X375" s="50"/>
      <c r="Y375" s="50">
        <f t="shared" si="42"/>
        <v>1247</v>
      </c>
      <c r="Z375" s="30"/>
      <c r="AA375" s="27"/>
      <c r="AB375" s="50"/>
      <c r="AC375" s="50">
        <f t="shared" si="43"/>
        <v>178.73391316330219</v>
      </c>
      <c r="AD375" s="28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</row>
    <row r="376" spans="1:44" ht="16">
      <c r="A376" s="22" t="s">
        <v>176</v>
      </c>
      <c r="B376" s="22">
        <v>2020</v>
      </c>
      <c r="C376" s="22" t="s">
        <v>157</v>
      </c>
      <c r="D376" s="25" t="s">
        <v>47</v>
      </c>
      <c r="E376" s="22" t="s">
        <v>141</v>
      </c>
      <c r="F376" s="22">
        <v>1</v>
      </c>
      <c r="G376" s="22">
        <v>1</v>
      </c>
      <c r="H376" s="22">
        <v>1</v>
      </c>
      <c r="I376" s="22" t="s">
        <v>153</v>
      </c>
      <c r="J376" s="22" t="s">
        <v>143</v>
      </c>
      <c r="K376" s="22" t="s">
        <v>144</v>
      </c>
      <c r="L376" s="22" t="s">
        <v>141</v>
      </c>
      <c r="M376" s="22">
        <v>5</v>
      </c>
      <c r="N376" s="22" t="s">
        <v>141</v>
      </c>
      <c r="O376" s="50"/>
      <c r="P376" s="50"/>
      <c r="Q376" s="50">
        <v>623</v>
      </c>
      <c r="R376" s="28"/>
      <c r="S376" s="50"/>
      <c r="T376" s="50"/>
      <c r="U376" s="50">
        <f t="shared" si="41"/>
        <v>623</v>
      </c>
      <c r="V376" s="28"/>
      <c r="W376" s="50"/>
      <c r="X376" s="50"/>
      <c r="Y376" s="50">
        <f t="shared" si="42"/>
        <v>623</v>
      </c>
      <c r="Z376" s="30"/>
      <c r="AA376" s="27"/>
      <c r="AB376" s="50"/>
      <c r="AC376" s="50">
        <f t="shared" si="43"/>
        <v>89.295291019035488</v>
      </c>
      <c r="AD376" s="28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</row>
    <row r="377" spans="1:44" ht="16">
      <c r="A377" s="22" t="s">
        <v>176</v>
      </c>
      <c r="B377" s="22">
        <v>2020</v>
      </c>
      <c r="C377" s="22" t="s">
        <v>157</v>
      </c>
      <c r="D377" s="25" t="s">
        <v>47</v>
      </c>
      <c r="E377" s="22" t="s">
        <v>141</v>
      </c>
      <c r="F377" s="22">
        <v>1</v>
      </c>
      <c r="G377" s="22">
        <v>1</v>
      </c>
      <c r="H377" s="22">
        <v>1</v>
      </c>
      <c r="I377" s="22" t="s">
        <v>153</v>
      </c>
      <c r="J377" s="22" t="s">
        <v>143</v>
      </c>
      <c r="K377" s="22" t="s">
        <v>144</v>
      </c>
      <c r="L377" s="22" t="s">
        <v>141</v>
      </c>
      <c r="M377" s="22">
        <v>5</v>
      </c>
      <c r="N377" s="22" t="s">
        <v>141</v>
      </c>
      <c r="O377" s="50"/>
      <c r="P377" s="50"/>
      <c r="Q377" s="50">
        <v>499</v>
      </c>
      <c r="R377" s="28"/>
      <c r="S377" s="50"/>
      <c r="T377" s="50"/>
      <c r="U377" s="50">
        <f t="shared" si="41"/>
        <v>499</v>
      </c>
      <c r="V377" s="28"/>
      <c r="W377" s="50"/>
      <c r="X377" s="50"/>
      <c r="Y377" s="50">
        <f t="shared" si="42"/>
        <v>499</v>
      </c>
      <c r="Z377" s="30"/>
      <c r="AA377" s="27"/>
      <c r="AB377" s="50"/>
      <c r="AC377" s="50">
        <f t="shared" si="43"/>
        <v>71.522231490367119</v>
      </c>
      <c r="AD377" s="28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</row>
    <row r="378" spans="1:44" ht="16">
      <c r="A378" s="22" t="s">
        <v>176</v>
      </c>
      <c r="B378" s="22">
        <v>2020</v>
      </c>
      <c r="C378" s="22" t="s">
        <v>157</v>
      </c>
      <c r="D378" s="25" t="s">
        <v>47</v>
      </c>
      <c r="E378" s="22" t="s">
        <v>141</v>
      </c>
      <c r="F378" s="22">
        <v>1</v>
      </c>
      <c r="G378" s="22">
        <v>1</v>
      </c>
      <c r="H378" s="22">
        <v>1</v>
      </c>
      <c r="I378" s="22" t="s">
        <v>153</v>
      </c>
      <c r="J378" s="22" t="s">
        <v>143</v>
      </c>
      <c r="K378" s="22" t="s">
        <v>144</v>
      </c>
      <c r="L378" s="22" t="s">
        <v>141</v>
      </c>
      <c r="M378" s="22">
        <v>5</v>
      </c>
      <c r="N378" s="22" t="s">
        <v>141</v>
      </c>
      <c r="O378" s="50"/>
      <c r="P378" s="50"/>
      <c r="Q378" s="50">
        <v>374</v>
      </c>
      <c r="R378" s="28"/>
      <c r="S378" s="50"/>
      <c r="T378" s="50"/>
      <c r="U378" s="50">
        <f t="shared" si="41"/>
        <v>374</v>
      </c>
      <c r="V378" s="28"/>
      <c r="W378" s="50"/>
      <c r="X378" s="50"/>
      <c r="Y378" s="50">
        <f t="shared" si="42"/>
        <v>374</v>
      </c>
      <c r="Z378" s="30"/>
      <c r="AA378" s="27"/>
      <c r="AB378" s="50"/>
      <c r="AC378" s="50">
        <f t="shared" si="43"/>
        <v>53.605840836467536</v>
      </c>
      <c r="AD378" s="28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</row>
    <row r="379" spans="1:44" ht="16">
      <c r="A379" s="22" t="s">
        <v>176</v>
      </c>
      <c r="B379" s="22">
        <v>2020</v>
      </c>
      <c r="C379" s="22" t="s">
        <v>157</v>
      </c>
      <c r="D379" s="25" t="s">
        <v>47</v>
      </c>
      <c r="E379" s="22" t="s">
        <v>141</v>
      </c>
      <c r="F379" s="22">
        <v>1</v>
      </c>
      <c r="G379" s="22">
        <v>1</v>
      </c>
      <c r="H379" s="22">
        <v>1</v>
      </c>
      <c r="I379" s="22" t="s">
        <v>153</v>
      </c>
      <c r="J379" s="22" t="s">
        <v>143</v>
      </c>
      <c r="K379" s="22" t="s">
        <v>144</v>
      </c>
      <c r="L379" s="22" t="s">
        <v>141</v>
      </c>
      <c r="M379" s="22">
        <v>5</v>
      </c>
      <c r="N379" s="22" t="s">
        <v>141</v>
      </c>
      <c r="O379" s="50"/>
      <c r="P379" s="50"/>
      <c r="Q379" s="50">
        <v>125</v>
      </c>
      <c r="R379" s="28"/>
      <c r="S379" s="50"/>
      <c r="T379" s="50"/>
      <c r="U379" s="50">
        <f t="shared" si="41"/>
        <v>125</v>
      </c>
      <c r="V379" s="28"/>
      <c r="W379" s="50"/>
      <c r="X379" s="50"/>
      <c r="Y379" s="50">
        <f t="shared" si="42"/>
        <v>125</v>
      </c>
      <c r="Z379" s="30"/>
      <c r="AA379" s="27"/>
      <c r="AB379" s="50"/>
      <c r="AC379" s="50">
        <f t="shared" si="43"/>
        <v>17.916390653899576</v>
      </c>
      <c r="AD379" s="28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</row>
    <row r="380" spans="1:44" ht="16">
      <c r="A380" s="22" t="s">
        <v>176</v>
      </c>
      <c r="B380" s="22">
        <v>2020</v>
      </c>
      <c r="C380" s="22" t="s">
        <v>157</v>
      </c>
      <c r="D380" s="25" t="s">
        <v>47</v>
      </c>
      <c r="E380" s="22" t="s">
        <v>141</v>
      </c>
      <c r="F380" s="22">
        <v>1</v>
      </c>
      <c r="G380" s="22">
        <v>1</v>
      </c>
      <c r="H380" s="22">
        <v>1</v>
      </c>
      <c r="I380" s="22" t="s">
        <v>153</v>
      </c>
      <c r="J380" s="22" t="s">
        <v>143</v>
      </c>
      <c r="K380" s="22" t="s">
        <v>144</v>
      </c>
      <c r="L380" s="22" t="s">
        <v>141</v>
      </c>
      <c r="M380" s="22">
        <v>5</v>
      </c>
      <c r="N380" s="22" t="s">
        <v>141</v>
      </c>
      <c r="O380" s="50"/>
      <c r="P380" s="50"/>
      <c r="Q380" s="50">
        <v>499</v>
      </c>
      <c r="R380" s="28"/>
      <c r="S380" s="50"/>
      <c r="T380" s="50"/>
      <c r="U380" s="50">
        <f t="shared" si="41"/>
        <v>499</v>
      </c>
      <c r="V380" s="28"/>
      <c r="W380" s="50"/>
      <c r="X380" s="50"/>
      <c r="Y380" s="50">
        <f t="shared" si="42"/>
        <v>499</v>
      </c>
      <c r="Z380" s="30"/>
      <c r="AA380" s="27"/>
      <c r="AB380" s="50"/>
      <c r="AC380" s="50">
        <f t="shared" si="43"/>
        <v>71.522231490367119</v>
      </c>
      <c r="AD380" s="28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</row>
    <row r="381" spans="1:44" ht="16">
      <c r="A381" s="22" t="s">
        <v>176</v>
      </c>
      <c r="B381" s="22">
        <v>2020</v>
      </c>
      <c r="C381" s="22" t="s">
        <v>157</v>
      </c>
      <c r="D381" s="25" t="s">
        <v>47</v>
      </c>
      <c r="E381" s="22" t="s">
        <v>141</v>
      </c>
      <c r="F381" s="22">
        <v>1</v>
      </c>
      <c r="G381" s="22">
        <v>1</v>
      </c>
      <c r="H381" s="22">
        <v>1</v>
      </c>
      <c r="I381" s="22" t="s">
        <v>153</v>
      </c>
      <c r="J381" s="22" t="s">
        <v>143</v>
      </c>
      <c r="K381" s="22" t="s">
        <v>144</v>
      </c>
      <c r="L381" s="22" t="s">
        <v>141</v>
      </c>
      <c r="M381" s="22">
        <v>5</v>
      </c>
      <c r="N381" s="22" t="s">
        <v>141</v>
      </c>
      <c r="O381" s="50"/>
      <c r="P381" s="50"/>
      <c r="Q381" s="50">
        <v>249</v>
      </c>
      <c r="R381" s="28"/>
      <c r="S381" s="50"/>
      <c r="T381" s="50"/>
      <c r="U381" s="50">
        <f t="shared" si="41"/>
        <v>249</v>
      </c>
      <c r="V381" s="28"/>
      <c r="W381" s="50"/>
      <c r="X381" s="50"/>
      <c r="Y381" s="50">
        <f t="shared" si="42"/>
        <v>249</v>
      </c>
      <c r="Z381" s="30"/>
      <c r="AA381" s="27"/>
      <c r="AB381" s="50"/>
      <c r="AC381" s="50">
        <f t="shared" si="43"/>
        <v>35.68945018256796</v>
      </c>
      <c r="AD381" s="28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</row>
    <row r="382" spans="1:44" ht="16">
      <c r="A382" s="22" t="s">
        <v>176</v>
      </c>
      <c r="B382" s="22">
        <v>2020</v>
      </c>
      <c r="C382" s="22" t="s">
        <v>157</v>
      </c>
      <c r="D382" s="25" t="s">
        <v>47</v>
      </c>
      <c r="E382" s="22" t="s">
        <v>141</v>
      </c>
      <c r="F382" s="22">
        <v>1</v>
      </c>
      <c r="G382" s="22">
        <v>1</v>
      </c>
      <c r="H382" s="22">
        <v>1</v>
      </c>
      <c r="I382" s="22" t="s">
        <v>153</v>
      </c>
      <c r="J382" s="22" t="s">
        <v>143</v>
      </c>
      <c r="K382" s="22" t="s">
        <v>144</v>
      </c>
      <c r="L382" s="22" t="s">
        <v>141</v>
      </c>
      <c r="M382" s="22">
        <v>5</v>
      </c>
      <c r="N382" s="22" t="s">
        <v>141</v>
      </c>
      <c r="O382" s="50"/>
      <c r="P382" s="50"/>
      <c r="Q382" s="50">
        <v>499</v>
      </c>
      <c r="R382" s="28"/>
      <c r="S382" s="50"/>
      <c r="T382" s="50"/>
      <c r="U382" s="50">
        <f t="shared" si="41"/>
        <v>499</v>
      </c>
      <c r="V382" s="28"/>
      <c r="W382" s="50"/>
      <c r="X382" s="50"/>
      <c r="Y382" s="50">
        <f t="shared" si="42"/>
        <v>499</v>
      </c>
      <c r="Z382" s="30"/>
      <c r="AA382" s="27"/>
      <c r="AB382" s="50"/>
      <c r="AC382" s="50">
        <f t="shared" si="43"/>
        <v>71.522231490367119</v>
      </c>
      <c r="AD382" s="28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</row>
    <row r="383" spans="1:44" ht="16">
      <c r="A383" s="22" t="s">
        <v>176</v>
      </c>
      <c r="B383" s="22">
        <v>2020</v>
      </c>
      <c r="C383" s="22" t="s">
        <v>157</v>
      </c>
      <c r="D383" s="25" t="s">
        <v>47</v>
      </c>
      <c r="E383" s="22" t="s">
        <v>141</v>
      </c>
      <c r="F383" s="22">
        <v>1</v>
      </c>
      <c r="G383" s="22">
        <v>1</v>
      </c>
      <c r="H383" s="22">
        <v>1</v>
      </c>
      <c r="I383" s="22" t="s">
        <v>153</v>
      </c>
      <c r="J383" s="22" t="s">
        <v>143</v>
      </c>
      <c r="K383" s="22" t="s">
        <v>144</v>
      </c>
      <c r="L383" s="22" t="s">
        <v>141</v>
      </c>
      <c r="M383" s="22">
        <v>5</v>
      </c>
      <c r="N383" s="22" t="s">
        <v>141</v>
      </c>
      <c r="O383" s="50"/>
      <c r="P383" s="50"/>
      <c r="Q383" s="50">
        <v>249</v>
      </c>
      <c r="R383" s="28"/>
      <c r="S383" s="50"/>
      <c r="T383" s="50"/>
      <c r="U383" s="50">
        <f t="shared" si="41"/>
        <v>249</v>
      </c>
      <c r="V383" s="28"/>
      <c r="W383" s="50"/>
      <c r="X383" s="50"/>
      <c r="Y383" s="50">
        <f t="shared" si="42"/>
        <v>249</v>
      </c>
      <c r="Z383" s="30"/>
      <c r="AA383" s="27"/>
      <c r="AB383" s="50"/>
      <c r="AC383" s="50">
        <f t="shared" si="43"/>
        <v>35.68945018256796</v>
      </c>
      <c r="AD383" s="28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</row>
    <row r="384" spans="1:44" ht="16">
      <c r="A384" s="22" t="s">
        <v>176</v>
      </c>
      <c r="B384" s="22">
        <v>2020</v>
      </c>
      <c r="C384" s="22" t="s">
        <v>157</v>
      </c>
      <c r="D384" s="25" t="s">
        <v>47</v>
      </c>
      <c r="E384" s="22" t="s">
        <v>141</v>
      </c>
      <c r="F384" s="22">
        <v>1</v>
      </c>
      <c r="G384" s="22">
        <v>1</v>
      </c>
      <c r="H384" s="22">
        <v>1</v>
      </c>
      <c r="I384" s="22" t="s">
        <v>153</v>
      </c>
      <c r="J384" s="22" t="s">
        <v>143</v>
      </c>
      <c r="K384" s="22" t="s">
        <v>144</v>
      </c>
      <c r="L384" s="22" t="s">
        <v>141</v>
      </c>
      <c r="M384" s="22">
        <v>5</v>
      </c>
      <c r="N384" s="22" t="s">
        <v>141</v>
      </c>
      <c r="O384" s="50"/>
      <c r="P384" s="50"/>
      <c r="Q384" s="50">
        <v>1247</v>
      </c>
      <c r="R384" s="28"/>
      <c r="S384" s="50"/>
      <c r="T384" s="50"/>
      <c r="U384" s="50">
        <f t="shared" si="41"/>
        <v>1247</v>
      </c>
      <c r="V384" s="28"/>
      <c r="W384" s="50"/>
      <c r="X384" s="50"/>
      <c r="Y384" s="50">
        <f t="shared" si="42"/>
        <v>1247</v>
      </c>
      <c r="Z384" s="30"/>
      <c r="AA384" s="27"/>
      <c r="AB384" s="50"/>
      <c r="AC384" s="50">
        <f t="shared" si="43"/>
        <v>178.73391316330219</v>
      </c>
      <c r="AD384" s="28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</row>
    <row r="385" spans="1:44" ht="16">
      <c r="A385" s="22" t="s">
        <v>176</v>
      </c>
      <c r="B385" s="22">
        <v>2020</v>
      </c>
      <c r="C385" s="22" t="s">
        <v>157</v>
      </c>
      <c r="D385" s="25" t="s">
        <v>47</v>
      </c>
      <c r="E385" s="22" t="s">
        <v>141</v>
      </c>
      <c r="F385" s="22">
        <v>1</v>
      </c>
      <c r="G385" s="22">
        <v>1</v>
      </c>
      <c r="H385" s="22">
        <v>1</v>
      </c>
      <c r="I385" s="22" t="s">
        <v>153</v>
      </c>
      <c r="J385" s="22" t="s">
        <v>143</v>
      </c>
      <c r="K385" s="22" t="s">
        <v>144</v>
      </c>
      <c r="L385" s="22" t="s">
        <v>141</v>
      </c>
      <c r="M385" s="22">
        <v>5</v>
      </c>
      <c r="N385" s="22" t="s">
        <v>141</v>
      </c>
      <c r="O385" s="50"/>
      <c r="P385" s="50"/>
      <c r="Q385" s="50">
        <v>374</v>
      </c>
      <c r="R385" s="28"/>
      <c r="S385" s="50"/>
      <c r="T385" s="50"/>
      <c r="U385" s="50">
        <f t="shared" si="41"/>
        <v>374</v>
      </c>
      <c r="V385" s="28"/>
      <c r="W385" s="50"/>
      <c r="X385" s="50"/>
      <c r="Y385" s="50">
        <f t="shared" si="42"/>
        <v>374</v>
      </c>
      <c r="Z385" s="30"/>
      <c r="AA385" s="27"/>
      <c r="AB385" s="50"/>
      <c r="AC385" s="50">
        <f t="shared" si="43"/>
        <v>53.605840836467536</v>
      </c>
      <c r="AD385" s="28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</row>
    <row r="386" spans="1:44" ht="16">
      <c r="A386" s="22" t="s">
        <v>176</v>
      </c>
      <c r="B386" s="22">
        <v>2020</v>
      </c>
      <c r="C386" s="22" t="s">
        <v>157</v>
      </c>
      <c r="D386" s="25" t="s">
        <v>47</v>
      </c>
      <c r="E386" s="22" t="s">
        <v>141</v>
      </c>
      <c r="F386" s="22">
        <v>1</v>
      </c>
      <c r="G386" s="22">
        <v>1</v>
      </c>
      <c r="H386" s="22">
        <v>1</v>
      </c>
      <c r="I386" s="22" t="s">
        <v>153</v>
      </c>
      <c r="J386" s="22" t="s">
        <v>143</v>
      </c>
      <c r="K386" s="22" t="s">
        <v>144</v>
      </c>
      <c r="L386" s="22" t="s">
        <v>141</v>
      </c>
      <c r="M386" s="22">
        <v>5</v>
      </c>
      <c r="N386" s="22" t="s">
        <v>141</v>
      </c>
      <c r="O386" s="50"/>
      <c r="P386" s="50"/>
      <c r="Q386" s="50">
        <v>623</v>
      </c>
      <c r="R386" s="28"/>
      <c r="S386" s="50"/>
      <c r="T386" s="50"/>
      <c r="U386" s="50">
        <f t="shared" si="41"/>
        <v>623</v>
      </c>
      <c r="V386" s="28"/>
      <c r="W386" s="50"/>
      <c r="X386" s="50"/>
      <c r="Y386" s="50">
        <f t="shared" si="42"/>
        <v>623</v>
      </c>
      <c r="Z386" s="30"/>
      <c r="AA386" s="27"/>
      <c r="AB386" s="50"/>
      <c r="AC386" s="50">
        <f t="shared" si="43"/>
        <v>89.295291019035488</v>
      </c>
      <c r="AD386" s="28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</row>
    <row r="387" spans="1:44" ht="16">
      <c r="A387" s="22" t="s">
        <v>176</v>
      </c>
      <c r="B387" s="22">
        <v>2020</v>
      </c>
      <c r="C387" s="22" t="s">
        <v>157</v>
      </c>
      <c r="D387" s="25" t="s">
        <v>47</v>
      </c>
      <c r="E387" s="22" t="s">
        <v>141</v>
      </c>
      <c r="F387" s="22">
        <v>1</v>
      </c>
      <c r="G387" s="22">
        <v>1</v>
      </c>
      <c r="H387" s="22">
        <v>1</v>
      </c>
      <c r="I387" s="22" t="s">
        <v>153</v>
      </c>
      <c r="J387" s="22" t="s">
        <v>143</v>
      </c>
      <c r="K387" s="22" t="s">
        <v>144</v>
      </c>
      <c r="L387" s="22" t="s">
        <v>141</v>
      </c>
      <c r="M387" s="22">
        <v>5</v>
      </c>
      <c r="N387" s="22" t="s">
        <v>141</v>
      </c>
      <c r="O387" s="50"/>
      <c r="P387" s="50"/>
      <c r="Q387" s="50">
        <v>499</v>
      </c>
      <c r="R387" s="28"/>
      <c r="S387" s="50"/>
      <c r="T387" s="50"/>
      <c r="U387" s="50">
        <f t="shared" si="41"/>
        <v>499</v>
      </c>
      <c r="V387" s="28"/>
      <c r="W387" s="50"/>
      <c r="X387" s="50"/>
      <c r="Y387" s="50">
        <f t="shared" si="42"/>
        <v>499</v>
      </c>
      <c r="Z387" s="30"/>
      <c r="AA387" s="27"/>
      <c r="AB387" s="50"/>
      <c r="AC387" s="50">
        <f t="shared" si="43"/>
        <v>71.522231490367119</v>
      </c>
      <c r="AD387" s="28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</row>
    <row r="388" spans="1:44" ht="16">
      <c r="A388" s="22" t="s">
        <v>176</v>
      </c>
      <c r="B388" s="22">
        <v>2020</v>
      </c>
      <c r="C388" s="22" t="s">
        <v>157</v>
      </c>
      <c r="D388" s="25" t="s">
        <v>47</v>
      </c>
      <c r="E388" s="22" t="s">
        <v>141</v>
      </c>
      <c r="F388" s="22">
        <v>1</v>
      </c>
      <c r="G388" s="22">
        <v>1</v>
      </c>
      <c r="H388" s="22">
        <v>1</v>
      </c>
      <c r="I388" s="22" t="s">
        <v>153</v>
      </c>
      <c r="J388" s="22" t="s">
        <v>143</v>
      </c>
      <c r="K388" s="22" t="s">
        <v>144</v>
      </c>
      <c r="L388" s="22" t="s">
        <v>141</v>
      </c>
      <c r="M388" s="22">
        <v>5</v>
      </c>
      <c r="N388" s="22" t="s">
        <v>141</v>
      </c>
      <c r="O388" s="50"/>
      <c r="P388" s="50"/>
      <c r="Q388" s="50">
        <v>499</v>
      </c>
      <c r="R388" s="28"/>
      <c r="S388" s="50"/>
      <c r="T388" s="50"/>
      <c r="U388" s="50">
        <f t="shared" si="41"/>
        <v>499</v>
      </c>
      <c r="V388" s="28"/>
      <c r="W388" s="50"/>
      <c r="X388" s="50"/>
      <c r="Y388" s="50">
        <f t="shared" si="42"/>
        <v>499</v>
      </c>
      <c r="Z388" s="30"/>
      <c r="AA388" s="27"/>
      <c r="AB388" s="50"/>
      <c r="AC388" s="50">
        <f t="shared" si="43"/>
        <v>71.522231490367119</v>
      </c>
      <c r="AD388" s="28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</row>
    <row r="389" spans="1:44" ht="16">
      <c r="A389" s="22" t="s">
        <v>176</v>
      </c>
      <c r="B389" s="22">
        <v>2020</v>
      </c>
      <c r="C389" s="22" t="s">
        <v>157</v>
      </c>
      <c r="D389" s="25" t="s">
        <v>47</v>
      </c>
      <c r="E389" s="22" t="s">
        <v>141</v>
      </c>
      <c r="F389" s="22">
        <v>1</v>
      </c>
      <c r="G389" s="22">
        <v>1</v>
      </c>
      <c r="H389" s="22">
        <v>1</v>
      </c>
      <c r="I389" s="22" t="s">
        <v>153</v>
      </c>
      <c r="J389" s="22" t="s">
        <v>143</v>
      </c>
      <c r="K389" s="22" t="s">
        <v>144</v>
      </c>
      <c r="L389" s="22" t="s">
        <v>141</v>
      </c>
      <c r="M389" s="22">
        <v>5</v>
      </c>
      <c r="N389" s="22" t="s">
        <v>141</v>
      </c>
      <c r="O389" s="50"/>
      <c r="P389" s="50"/>
      <c r="Q389" s="50">
        <v>347</v>
      </c>
      <c r="R389" s="28"/>
      <c r="S389" s="50"/>
      <c r="T389" s="50"/>
      <c r="U389" s="50">
        <f t="shared" si="41"/>
        <v>347</v>
      </c>
      <c r="V389" s="28"/>
      <c r="W389" s="50"/>
      <c r="X389" s="50"/>
      <c r="Y389" s="50">
        <f t="shared" si="42"/>
        <v>347</v>
      </c>
      <c r="Z389" s="30"/>
      <c r="AA389" s="27"/>
      <c r="AB389" s="50"/>
      <c r="AC389" s="50">
        <f t="shared" si="43"/>
        <v>49.735900455225227</v>
      </c>
      <c r="AD389" s="28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</row>
    <row r="390" spans="1:44" ht="16">
      <c r="A390" s="22" t="s">
        <v>176</v>
      </c>
      <c r="B390" s="22">
        <v>2020</v>
      </c>
      <c r="C390" s="22" t="s">
        <v>157</v>
      </c>
      <c r="D390" s="25" t="s">
        <v>47</v>
      </c>
      <c r="E390" s="22" t="s">
        <v>141</v>
      </c>
      <c r="F390" s="22">
        <v>1</v>
      </c>
      <c r="G390" s="22">
        <v>1</v>
      </c>
      <c r="H390" s="22">
        <v>1</v>
      </c>
      <c r="I390" s="22" t="s">
        <v>153</v>
      </c>
      <c r="J390" s="22" t="s">
        <v>143</v>
      </c>
      <c r="K390" s="22" t="s">
        <v>144</v>
      </c>
      <c r="L390" s="22" t="s">
        <v>141</v>
      </c>
      <c r="M390" s="22">
        <v>5</v>
      </c>
      <c r="N390" s="22" t="s">
        <v>141</v>
      </c>
      <c r="O390" s="50"/>
      <c r="P390" s="50"/>
      <c r="Q390" s="50">
        <v>748</v>
      </c>
      <c r="R390" s="28"/>
      <c r="S390" s="50"/>
      <c r="T390" s="50"/>
      <c r="U390" s="50">
        <f t="shared" si="41"/>
        <v>748</v>
      </c>
      <c r="V390" s="28"/>
      <c r="W390" s="50"/>
      <c r="X390" s="50"/>
      <c r="Y390" s="50">
        <f t="shared" si="42"/>
        <v>748</v>
      </c>
      <c r="Z390" s="30"/>
      <c r="AA390" s="27"/>
      <c r="AB390" s="50"/>
      <c r="AC390" s="50">
        <f t="shared" si="43"/>
        <v>107.21168167293507</v>
      </c>
      <c r="AD390" s="28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</row>
    <row r="391" spans="1:44" ht="16">
      <c r="A391" s="22" t="s">
        <v>176</v>
      </c>
      <c r="B391" s="22">
        <v>2020</v>
      </c>
      <c r="C391" s="22" t="s">
        <v>157</v>
      </c>
      <c r="D391" s="25" t="s">
        <v>47</v>
      </c>
      <c r="E391" s="22" t="s">
        <v>141</v>
      </c>
      <c r="F391" s="22">
        <v>1</v>
      </c>
      <c r="G391" s="22">
        <v>1</v>
      </c>
      <c r="H391" s="22">
        <v>1</v>
      </c>
      <c r="I391" s="22" t="s">
        <v>153</v>
      </c>
      <c r="J391" s="22" t="s">
        <v>143</v>
      </c>
      <c r="K391" s="22" t="s">
        <v>144</v>
      </c>
      <c r="L391" s="22" t="s">
        <v>141</v>
      </c>
      <c r="M391" s="22">
        <v>5</v>
      </c>
      <c r="N391" s="22" t="s">
        <v>141</v>
      </c>
      <c r="O391" s="50"/>
      <c r="P391" s="50"/>
      <c r="Q391" s="50">
        <v>623</v>
      </c>
      <c r="R391" s="28"/>
      <c r="S391" s="50"/>
      <c r="T391" s="50"/>
      <c r="U391" s="50">
        <f t="shared" si="41"/>
        <v>623</v>
      </c>
      <c r="V391" s="28"/>
      <c r="W391" s="50"/>
      <c r="X391" s="50"/>
      <c r="Y391" s="50">
        <f t="shared" si="42"/>
        <v>623</v>
      </c>
      <c r="Z391" s="30"/>
      <c r="AA391" s="27"/>
      <c r="AB391" s="50"/>
      <c r="AC391" s="50">
        <f t="shared" si="43"/>
        <v>89.295291019035488</v>
      </c>
      <c r="AD391" s="28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</row>
    <row r="392" spans="1:44" ht="16">
      <c r="A392" s="22" t="s">
        <v>176</v>
      </c>
      <c r="B392" s="22">
        <v>2020</v>
      </c>
      <c r="C392" s="22" t="s">
        <v>157</v>
      </c>
      <c r="D392" s="25" t="s">
        <v>47</v>
      </c>
      <c r="E392" s="22" t="s">
        <v>141</v>
      </c>
      <c r="F392" s="22">
        <v>1</v>
      </c>
      <c r="G392" s="22">
        <v>1</v>
      </c>
      <c r="H392" s="22">
        <v>1</v>
      </c>
      <c r="I392" s="22" t="s">
        <v>153</v>
      </c>
      <c r="J392" s="22" t="s">
        <v>143</v>
      </c>
      <c r="K392" s="22" t="s">
        <v>144</v>
      </c>
      <c r="L392" s="22" t="s">
        <v>141</v>
      </c>
      <c r="M392" s="22">
        <v>5</v>
      </c>
      <c r="N392" s="22" t="s">
        <v>141</v>
      </c>
      <c r="O392" s="50"/>
      <c r="P392" s="50"/>
      <c r="Q392" s="50">
        <v>249</v>
      </c>
      <c r="R392" s="28"/>
      <c r="S392" s="50"/>
      <c r="T392" s="50"/>
      <c r="U392" s="50">
        <f t="shared" si="41"/>
        <v>249</v>
      </c>
      <c r="V392" s="28"/>
      <c r="W392" s="50"/>
      <c r="X392" s="50"/>
      <c r="Y392" s="50">
        <f t="shared" si="42"/>
        <v>249</v>
      </c>
      <c r="Z392" s="30"/>
      <c r="AA392" s="27"/>
      <c r="AB392" s="50"/>
      <c r="AC392" s="50">
        <f t="shared" si="43"/>
        <v>35.68945018256796</v>
      </c>
      <c r="AD392" s="28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</row>
    <row r="393" spans="1:44" ht="16">
      <c r="A393" s="22" t="s">
        <v>176</v>
      </c>
      <c r="B393" s="22">
        <v>2020</v>
      </c>
      <c r="C393" s="22" t="s">
        <v>157</v>
      </c>
      <c r="D393" s="25" t="s">
        <v>47</v>
      </c>
      <c r="E393" s="22" t="s">
        <v>141</v>
      </c>
      <c r="F393" s="22">
        <v>1</v>
      </c>
      <c r="G393" s="22">
        <v>1</v>
      </c>
      <c r="H393" s="22">
        <v>1</v>
      </c>
      <c r="I393" s="22" t="s">
        <v>153</v>
      </c>
      <c r="J393" s="22" t="s">
        <v>143</v>
      </c>
      <c r="K393" s="22" t="s">
        <v>144</v>
      </c>
      <c r="L393" s="22" t="s">
        <v>141</v>
      </c>
      <c r="M393" s="22">
        <v>5</v>
      </c>
      <c r="N393" s="22" t="s">
        <v>141</v>
      </c>
      <c r="O393" s="50"/>
      <c r="P393" s="50"/>
      <c r="Q393" s="50">
        <v>374</v>
      </c>
      <c r="R393" s="28"/>
      <c r="S393" s="50"/>
      <c r="T393" s="50"/>
      <c r="U393" s="50">
        <f t="shared" si="41"/>
        <v>374</v>
      </c>
      <c r="V393" s="28"/>
      <c r="W393" s="50"/>
      <c r="X393" s="50"/>
      <c r="Y393" s="50">
        <f t="shared" si="42"/>
        <v>374</v>
      </c>
      <c r="Z393" s="30"/>
      <c r="AA393" s="27"/>
      <c r="AB393" s="50"/>
      <c r="AC393" s="50">
        <f t="shared" si="43"/>
        <v>53.605840836467536</v>
      </c>
      <c r="AD393" s="28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</row>
    <row r="394" spans="1:44" ht="16">
      <c r="A394" s="22" t="s">
        <v>176</v>
      </c>
      <c r="B394" s="22">
        <v>2020</v>
      </c>
      <c r="C394" s="22" t="s">
        <v>157</v>
      </c>
      <c r="D394" s="25" t="s">
        <v>47</v>
      </c>
      <c r="E394" s="22" t="s">
        <v>141</v>
      </c>
      <c r="F394" s="22">
        <v>1</v>
      </c>
      <c r="G394" s="22">
        <v>1</v>
      </c>
      <c r="H394" s="22">
        <v>1</v>
      </c>
      <c r="I394" s="22" t="s">
        <v>153</v>
      </c>
      <c r="J394" s="22" t="s">
        <v>143</v>
      </c>
      <c r="K394" s="22" t="s">
        <v>144</v>
      </c>
      <c r="L394" s="22" t="s">
        <v>141</v>
      </c>
      <c r="M394" s="56">
        <v>5</v>
      </c>
      <c r="N394" s="22" t="s">
        <v>141</v>
      </c>
      <c r="O394" s="50"/>
      <c r="P394" s="50"/>
      <c r="Q394" s="50">
        <v>249</v>
      </c>
      <c r="R394" s="28"/>
      <c r="S394" s="50"/>
      <c r="T394" s="50"/>
      <c r="U394" s="50">
        <f t="shared" si="41"/>
        <v>249</v>
      </c>
      <c r="V394" s="28"/>
      <c r="W394" s="50"/>
      <c r="X394" s="50"/>
      <c r="Y394" s="50">
        <f t="shared" si="42"/>
        <v>249</v>
      </c>
      <c r="Z394" s="30"/>
      <c r="AA394" s="27"/>
      <c r="AB394" s="50"/>
      <c r="AC394" s="50">
        <f t="shared" si="43"/>
        <v>35.68945018256796</v>
      </c>
      <c r="AD394" s="28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</row>
    <row r="395" spans="1:44" ht="16">
      <c r="A395" s="22" t="s">
        <v>176</v>
      </c>
      <c r="B395" s="22">
        <v>2020</v>
      </c>
      <c r="C395" s="22" t="s">
        <v>157</v>
      </c>
      <c r="D395" s="25" t="s">
        <v>47</v>
      </c>
      <c r="E395" s="22" t="s">
        <v>141</v>
      </c>
      <c r="F395" s="22">
        <v>1</v>
      </c>
      <c r="G395" s="22">
        <v>1</v>
      </c>
      <c r="H395" s="22">
        <v>1</v>
      </c>
      <c r="I395" s="22" t="s">
        <v>153</v>
      </c>
      <c r="J395" s="22" t="s">
        <v>143</v>
      </c>
      <c r="K395" s="22" t="s">
        <v>144</v>
      </c>
      <c r="L395" s="22" t="s">
        <v>141</v>
      </c>
      <c r="M395" s="22">
        <v>5</v>
      </c>
      <c r="N395" s="22" t="s">
        <v>141</v>
      </c>
      <c r="O395" s="50"/>
      <c r="P395" s="50"/>
      <c r="Q395" s="50">
        <v>748</v>
      </c>
      <c r="R395" s="28"/>
      <c r="S395" s="50"/>
      <c r="T395" s="50"/>
      <c r="U395" s="50">
        <f t="shared" si="41"/>
        <v>748</v>
      </c>
      <c r="V395" s="28"/>
      <c r="W395" s="50"/>
      <c r="X395" s="50"/>
      <c r="Y395" s="50">
        <f t="shared" si="42"/>
        <v>748</v>
      </c>
      <c r="Z395" s="30"/>
      <c r="AA395" s="27"/>
      <c r="AB395" s="50"/>
      <c r="AC395" s="50">
        <f t="shared" si="43"/>
        <v>107.21168167293507</v>
      </c>
      <c r="AD395" s="28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</row>
    <row r="396" spans="1:44" ht="16">
      <c r="A396" s="22" t="s">
        <v>177</v>
      </c>
      <c r="B396" s="22">
        <v>2021</v>
      </c>
      <c r="C396" s="22" t="s">
        <v>178</v>
      </c>
      <c r="D396" s="22" t="s">
        <v>45</v>
      </c>
      <c r="E396" s="22" t="s">
        <v>141</v>
      </c>
      <c r="F396" s="22">
        <v>25</v>
      </c>
      <c r="G396" s="22">
        <v>25</v>
      </c>
      <c r="H396" s="22">
        <v>150</v>
      </c>
      <c r="I396" s="22" t="s">
        <v>158</v>
      </c>
      <c r="J396" s="22" t="s">
        <v>143</v>
      </c>
      <c r="K396" s="22" t="s">
        <v>144</v>
      </c>
      <c r="L396" s="22" t="s">
        <v>141</v>
      </c>
      <c r="M396" s="22">
        <v>4</v>
      </c>
      <c r="N396" s="22" t="s">
        <v>141</v>
      </c>
      <c r="O396" s="50">
        <v>17.88</v>
      </c>
      <c r="P396" s="50"/>
      <c r="Q396" s="50"/>
      <c r="R396" s="28"/>
      <c r="S396" s="50">
        <f>O396*AV8</f>
        <v>144.56363513065031</v>
      </c>
      <c r="T396" s="50"/>
      <c r="U396" s="50"/>
      <c r="V396" s="28"/>
      <c r="W396" s="50">
        <f>O396*AV8</f>
        <v>144.56363513065031</v>
      </c>
      <c r="X396" s="50"/>
      <c r="Y396" s="50"/>
      <c r="Z396" s="30"/>
      <c r="AA396" s="27">
        <f>O396*AV10</f>
        <v>20.720468490788257</v>
      </c>
      <c r="AB396" s="50"/>
      <c r="AC396" s="50"/>
      <c r="AD396" s="28"/>
      <c r="AE396" s="26" t="s">
        <v>179</v>
      </c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</row>
    <row r="397" spans="1:44" ht="16">
      <c r="A397" s="22" t="s">
        <v>177</v>
      </c>
      <c r="B397" s="22">
        <v>2021</v>
      </c>
      <c r="C397" s="22" t="s">
        <v>178</v>
      </c>
      <c r="D397" s="22" t="s">
        <v>46</v>
      </c>
      <c r="E397" s="22" t="s">
        <v>141</v>
      </c>
      <c r="F397" s="56">
        <v>25</v>
      </c>
      <c r="G397" s="22">
        <v>25</v>
      </c>
      <c r="H397" s="22">
        <v>150</v>
      </c>
      <c r="I397" s="22" t="s">
        <v>158</v>
      </c>
      <c r="J397" s="22" t="s">
        <v>143</v>
      </c>
      <c r="K397" s="22" t="s">
        <v>144</v>
      </c>
      <c r="L397" s="22" t="s">
        <v>141</v>
      </c>
      <c r="M397" s="22">
        <v>4</v>
      </c>
      <c r="N397" s="22" t="s">
        <v>141</v>
      </c>
      <c r="O397" s="50"/>
      <c r="P397" s="50">
        <v>2.75</v>
      </c>
      <c r="Q397" s="50"/>
      <c r="R397" s="28"/>
      <c r="S397" s="50"/>
      <c r="T397" s="50">
        <f>P397*AV8</f>
        <v>22.234339855105613</v>
      </c>
      <c r="U397" s="50"/>
      <c r="V397" s="28"/>
      <c r="W397" s="50"/>
      <c r="X397" s="50">
        <f>P397*AV8</f>
        <v>22.234339855105613</v>
      </c>
      <c r="Y397" s="50"/>
      <c r="Z397" s="30"/>
      <c r="AA397" s="27"/>
      <c r="AB397" s="50">
        <f>P397*AV10</f>
        <v>3.186872950205129</v>
      </c>
      <c r="AC397" s="50"/>
      <c r="AD397" s="28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</row>
    <row r="398" spans="1:44" ht="16">
      <c r="A398" s="22" t="s">
        <v>180</v>
      </c>
      <c r="B398" s="22">
        <v>2020</v>
      </c>
      <c r="C398" s="22" t="s">
        <v>157</v>
      </c>
      <c r="D398" s="25" t="s">
        <v>47</v>
      </c>
      <c r="E398" s="92" t="s">
        <v>141</v>
      </c>
      <c r="F398" s="93">
        <v>10</v>
      </c>
      <c r="G398" s="58">
        <v>10</v>
      </c>
      <c r="H398" s="22">
        <v>13.5</v>
      </c>
      <c r="I398" s="22" t="s">
        <v>158</v>
      </c>
      <c r="J398" s="22" t="s">
        <v>143</v>
      </c>
      <c r="K398" s="22" t="s">
        <v>144</v>
      </c>
      <c r="L398" s="22" t="s">
        <v>141</v>
      </c>
      <c r="M398" s="22">
        <v>4</v>
      </c>
      <c r="N398" s="22" t="s">
        <v>141</v>
      </c>
      <c r="O398" s="50"/>
      <c r="P398" s="50"/>
      <c r="Q398" s="50">
        <v>1.64743589743589</v>
      </c>
      <c r="R398" s="28"/>
      <c r="S398" s="50"/>
      <c r="T398" s="50"/>
      <c r="U398" s="50">
        <f>Q398*$AR$8</f>
        <v>7.2971675818604131</v>
      </c>
      <c r="V398" s="28"/>
      <c r="W398" s="50"/>
      <c r="X398" s="50"/>
      <c r="Y398" s="50">
        <f t="shared" ref="Y398:Y404" si="44">Q398*$AR$8</f>
        <v>7.2971675818604131</v>
      </c>
      <c r="Z398" s="30"/>
      <c r="AA398" s="27"/>
      <c r="AB398" s="50"/>
      <c r="AC398" s="50">
        <f t="shared" ref="AC398:AC404" si="45">Q398*$AR$10</f>
        <v>1.0459112405086632</v>
      </c>
      <c r="AD398" s="28"/>
      <c r="AE398" s="26" t="s">
        <v>228</v>
      </c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</row>
    <row r="399" spans="1:44" ht="16">
      <c r="A399" s="22" t="s">
        <v>180</v>
      </c>
      <c r="B399" s="22">
        <v>2020</v>
      </c>
      <c r="C399" s="22" t="s">
        <v>157</v>
      </c>
      <c r="D399" s="25" t="s">
        <v>47</v>
      </c>
      <c r="E399" s="92" t="s">
        <v>141</v>
      </c>
      <c r="F399" s="49">
        <v>10</v>
      </c>
      <c r="G399" s="58">
        <v>10</v>
      </c>
      <c r="H399" s="22">
        <v>13.5</v>
      </c>
      <c r="I399" s="22" t="s">
        <v>158</v>
      </c>
      <c r="J399" s="22" t="s">
        <v>143</v>
      </c>
      <c r="K399" s="22" t="s">
        <v>144</v>
      </c>
      <c r="L399" s="22" t="s">
        <v>141</v>
      </c>
      <c r="M399" s="22">
        <v>4</v>
      </c>
      <c r="N399" s="22" t="s">
        <v>141</v>
      </c>
      <c r="O399" s="50"/>
      <c r="P399" s="50"/>
      <c r="Q399" s="50">
        <v>0.36538461538461497</v>
      </c>
      <c r="R399" s="28"/>
      <c r="S399" s="50"/>
      <c r="T399" s="50"/>
      <c r="U399" s="50">
        <f t="shared" ref="U399:U404" si="46">Q399*$AR$8</f>
        <v>1.6184379461713811</v>
      </c>
      <c r="V399" s="28"/>
      <c r="W399" s="50"/>
      <c r="X399" s="50"/>
      <c r="Y399" s="50">
        <f t="shared" si="44"/>
        <v>1.6184379461713811</v>
      </c>
      <c r="Z399" s="30"/>
      <c r="AA399" s="27"/>
      <c r="AB399" s="50"/>
      <c r="AC399" s="50">
        <f t="shared" si="45"/>
        <v>0.23197253194161088</v>
      </c>
      <c r="AD399" s="28"/>
      <c r="AE399" s="26" t="s">
        <v>229</v>
      </c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</row>
    <row r="400" spans="1:44" ht="16">
      <c r="A400" s="22" t="s">
        <v>180</v>
      </c>
      <c r="B400" s="22">
        <v>2020</v>
      </c>
      <c r="C400" s="22" t="s">
        <v>157</v>
      </c>
      <c r="D400" s="25" t="s">
        <v>47</v>
      </c>
      <c r="E400" s="92" t="s">
        <v>141</v>
      </c>
      <c r="F400" s="92">
        <v>10</v>
      </c>
      <c r="G400" s="22">
        <v>10</v>
      </c>
      <c r="H400" s="22">
        <v>13.5</v>
      </c>
      <c r="I400" s="22" t="s">
        <v>158</v>
      </c>
      <c r="J400" s="22" t="s">
        <v>143</v>
      </c>
      <c r="K400" s="22" t="s">
        <v>144</v>
      </c>
      <c r="L400" s="22" t="s">
        <v>141</v>
      </c>
      <c r="M400" s="22">
        <v>4</v>
      </c>
      <c r="N400" s="22" t="s">
        <v>141</v>
      </c>
      <c r="O400" s="50"/>
      <c r="P400" s="50"/>
      <c r="Q400" s="50">
        <v>0.88461538461538403</v>
      </c>
      <c r="R400" s="28"/>
      <c r="S400" s="50"/>
      <c r="T400" s="50"/>
      <c r="U400" s="50">
        <f t="shared" si="46"/>
        <v>3.918323448625451</v>
      </c>
      <c r="V400" s="28"/>
      <c r="W400" s="50"/>
      <c r="X400" s="50"/>
      <c r="Y400" s="50">
        <f t="shared" si="44"/>
        <v>3.918323448625451</v>
      </c>
      <c r="Z400" s="30"/>
      <c r="AA400" s="27"/>
      <c r="AB400" s="50"/>
      <c r="AC400" s="50">
        <f t="shared" si="45"/>
        <v>0.56161770891126872</v>
      </c>
      <c r="AD400" s="28"/>
      <c r="AE400" s="26"/>
      <c r="AF400" s="26"/>
      <c r="AG400" s="26"/>
      <c r="AH400" s="26"/>
      <c r="AI400" s="26"/>
      <c r="AJ400" s="26"/>
      <c r="AL400" s="26"/>
      <c r="AM400" s="26"/>
      <c r="AN400" s="26"/>
      <c r="AO400" s="26"/>
      <c r="AP400" s="26"/>
      <c r="AQ400" s="26"/>
      <c r="AR400" s="26"/>
    </row>
    <row r="401" spans="1:44" ht="16">
      <c r="A401" s="22" t="s">
        <v>180</v>
      </c>
      <c r="B401" s="22">
        <v>2020</v>
      </c>
      <c r="C401" s="22" t="s">
        <v>157</v>
      </c>
      <c r="D401" s="25" t="s">
        <v>47</v>
      </c>
      <c r="E401" s="92" t="s">
        <v>141</v>
      </c>
      <c r="F401" s="92">
        <v>10</v>
      </c>
      <c r="G401" s="22">
        <v>10</v>
      </c>
      <c r="H401" s="22">
        <v>13.5</v>
      </c>
      <c r="I401" s="22" t="s">
        <v>158</v>
      </c>
      <c r="J401" s="22" t="s">
        <v>143</v>
      </c>
      <c r="K401" s="22" t="s">
        <v>144</v>
      </c>
      <c r="L401" s="22" t="s">
        <v>141</v>
      </c>
      <c r="M401" s="22">
        <v>4</v>
      </c>
      <c r="N401" s="22" t="s">
        <v>141</v>
      </c>
      <c r="O401" s="50"/>
      <c r="P401" s="50"/>
      <c r="Q401" s="50">
        <v>0.36538461538461497</v>
      </c>
      <c r="R401" s="28"/>
      <c r="S401" s="50"/>
      <c r="T401" s="50"/>
      <c r="U401" s="50">
        <f t="shared" si="46"/>
        <v>1.6184379461713811</v>
      </c>
      <c r="V401" s="28"/>
      <c r="W401" s="50"/>
      <c r="X401" s="50"/>
      <c r="Y401" s="50">
        <f t="shared" si="44"/>
        <v>1.6184379461713811</v>
      </c>
      <c r="Z401" s="30"/>
      <c r="AA401" s="27"/>
      <c r="AB401" s="50"/>
      <c r="AC401" s="50">
        <f t="shared" si="45"/>
        <v>0.23197253194161088</v>
      </c>
      <c r="AD401" s="28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</row>
    <row r="402" spans="1:44" ht="16">
      <c r="A402" s="22" t="s">
        <v>180</v>
      </c>
      <c r="B402" s="22">
        <v>2020</v>
      </c>
      <c r="C402" s="22" t="s">
        <v>157</v>
      </c>
      <c r="D402" s="25" t="s">
        <v>47</v>
      </c>
      <c r="E402" s="92" t="s">
        <v>141</v>
      </c>
      <c r="F402" s="92">
        <v>10</v>
      </c>
      <c r="G402" s="56">
        <v>10</v>
      </c>
      <c r="H402" s="22">
        <v>13.5</v>
      </c>
      <c r="I402" s="22" t="s">
        <v>158</v>
      </c>
      <c r="J402" s="22" t="s">
        <v>143</v>
      </c>
      <c r="K402" s="22" t="s">
        <v>144</v>
      </c>
      <c r="L402" s="22" t="s">
        <v>141</v>
      </c>
      <c r="M402" s="22">
        <v>4</v>
      </c>
      <c r="N402" s="22" t="s">
        <v>141</v>
      </c>
      <c r="O402" s="50"/>
      <c r="P402" s="50"/>
      <c r="Q402" s="50">
        <v>0.44871794871794801</v>
      </c>
      <c r="R402" s="28"/>
      <c r="S402" s="50"/>
      <c r="T402" s="50"/>
      <c r="U402" s="50">
        <f t="shared" si="46"/>
        <v>1.987555372491169</v>
      </c>
      <c r="V402" s="28"/>
      <c r="W402" s="50"/>
      <c r="X402" s="50"/>
      <c r="Y402" s="50">
        <f t="shared" si="44"/>
        <v>1.987555372491169</v>
      </c>
      <c r="Z402" s="30"/>
      <c r="AA402" s="27"/>
      <c r="AB402" s="50"/>
      <c r="AC402" s="50">
        <f t="shared" si="45"/>
        <v>0.2848785479984694</v>
      </c>
      <c r="AD402" s="28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</row>
    <row r="403" spans="1:44" ht="16">
      <c r="A403" s="22" t="s">
        <v>180</v>
      </c>
      <c r="B403" s="22">
        <v>2020</v>
      </c>
      <c r="C403" s="22" t="s">
        <v>157</v>
      </c>
      <c r="D403" s="25" t="s">
        <v>47</v>
      </c>
      <c r="E403" s="92" t="s">
        <v>141</v>
      </c>
      <c r="F403" s="94">
        <v>10</v>
      </c>
      <c r="G403" s="58">
        <v>10</v>
      </c>
      <c r="H403" s="22">
        <v>13.5</v>
      </c>
      <c r="I403" s="22" t="s">
        <v>158</v>
      </c>
      <c r="J403" s="22" t="s">
        <v>143</v>
      </c>
      <c r="K403" s="22" t="s">
        <v>144</v>
      </c>
      <c r="L403" s="22" t="s">
        <v>141</v>
      </c>
      <c r="M403" s="22">
        <v>4</v>
      </c>
      <c r="N403" s="22" t="s">
        <v>141</v>
      </c>
      <c r="O403" s="50"/>
      <c r="P403" s="50"/>
      <c r="Q403" s="50">
        <v>0.512820512820512</v>
      </c>
      <c r="R403" s="28"/>
      <c r="S403" s="50"/>
      <c r="T403" s="50"/>
      <c r="U403" s="50">
        <f t="shared" si="46"/>
        <v>2.2714918542756215</v>
      </c>
      <c r="V403" s="28"/>
      <c r="W403" s="50"/>
      <c r="X403" s="50"/>
      <c r="Y403" s="50">
        <f t="shared" si="44"/>
        <v>2.2714918542756215</v>
      </c>
      <c r="Z403" s="30"/>
      <c r="AA403" s="27"/>
      <c r="AB403" s="50"/>
      <c r="AC403" s="50">
        <f t="shared" si="45"/>
        <v>0.32557548342682213</v>
      </c>
      <c r="AD403" s="28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</row>
    <row r="404" spans="1:44" ht="16">
      <c r="A404" s="22" t="s">
        <v>180</v>
      </c>
      <c r="B404" s="22">
        <v>2020</v>
      </c>
      <c r="C404" s="22" t="s">
        <v>157</v>
      </c>
      <c r="D404" s="25" t="s">
        <v>47</v>
      </c>
      <c r="E404" s="92" t="s">
        <v>141</v>
      </c>
      <c r="F404" s="92">
        <v>10</v>
      </c>
      <c r="G404" s="22">
        <v>10</v>
      </c>
      <c r="H404" s="22">
        <v>13.5</v>
      </c>
      <c r="I404" s="22" t="s">
        <v>158</v>
      </c>
      <c r="J404" s="22" t="s">
        <v>143</v>
      </c>
      <c r="K404" s="22" t="s">
        <v>144</v>
      </c>
      <c r="L404" s="22" t="s">
        <v>141</v>
      </c>
      <c r="M404" s="22">
        <v>4</v>
      </c>
      <c r="N404" s="22" t="s">
        <v>141</v>
      </c>
      <c r="O404" s="50"/>
      <c r="P404" s="50"/>
      <c r="Q404" s="50">
        <v>0.30769230769230699</v>
      </c>
      <c r="R404" s="28"/>
      <c r="S404" s="50"/>
      <c r="T404" s="50"/>
      <c r="U404" s="50">
        <f t="shared" si="46"/>
        <v>1.3628951125653719</v>
      </c>
      <c r="V404" s="28"/>
      <c r="W404" s="50"/>
      <c r="X404" s="50"/>
      <c r="Y404" s="50">
        <f t="shared" si="44"/>
        <v>1.3628951125653719</v>
      </c>
      <c r="Z404" s="30"/>
      <c r="AA404" s="27"/>
      <c r="AB404" s="50"/>
      <c r="AC404" s="50">
        <f t="shared" si="45"/>
        <v>0.19534529005609316</v>
      </c>
      <c r="AD404" s="28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</row>
    <row r="405" spans="1:44" ht="16">
      <c r="A405" s="22" t="s">
        <v>181</v>
      </c>
      <c r="B405" s="22">
        <v>2021</v>
      </c>
      <c r="C405" s="22" t="s">
        <v>182</v>
      </c>
      <c r="D405" s="25" t="s">
        <v>47</v>
      </c>
      <c r="E405" s="57" t="s">
        <v>145</v>
      </c>
      <c r="F405" s="57">
        <v>6.6</v>
      </c>
      <c r="G405" s="22">
        <v>13</v>
      </c>
      <c r="H405" s="22">
        <v>189.7</v>
      </c>
      <c r="I405" s="22" t="s">
        <v>183</v>
      </c>
      <c r="J405" s="22" t="s">
        <v>143</v>
      </c>
      <c r="K405" s="22" t="s">
        <v>144</v>
      </c>
      <c r="L405" s="22" t="s">
        <v>141</v>
      </c>
      <c r="M405" s="22">
        <v>16</v>
      </c>
      <c r="N405" s="22" t="s">
        <v>141</v>
      </c>
      <c r="O405" s="50"/>
      <c r="P405" s="50"/>
      <c r="Q405" s="50">
        <v>1.2190000000000001</v>
      </c>
      <c r="R405" s="28"/>
      <c r="S405" s="50"/>
      <c r="T405" s="50"/>
      <c r="U405" s="50">
        <f>Q405*$AQ$8</f>
        <v>4.1202701372224277</v>
      </c>
      <c r="V405" s="28"/>
      <c r="W405" s="50"/>
      <c r="X405" s="50"/>
      <c r="Y405" s="50">
        <f>Q405*$AT$8</f>
        <v>6.4090247671617346</v>
      </c>
      <c r="Z405" s="30"/>
      <c r="AA405" s="27"/>
      <c r="AB405" s="50"/>
      <c r="AC405" s="50">
        <f>Q405*$AT$10</f>
        <v>0.91861273151189926</v>
      </c>
      <c r="AD405" s="28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</row>
    <row r="406" spans="1:44" ht="16">
      <c r="A406" s="22" t="s">
        <v>181</v>
      </c>
      <c r="B406" s="22">
        <v>2021</v>
      </c>
      <c r="C406" s="22" t="s">
        <v>182</v>
      </c>
      <c r="D406" s="25" t="s">
        <v>47</v>
      </c>
      <c r="E406" s="22" t="s">
        <v>145</v>
      </c>
      <c r="F406" s="22">
        <v>6.6</v>
      </c>
      <c r="G406" s="22">
        <v>13</v>
      </c>
      <c r="H406" s="22">
        <v>207.1</v>
      </c>
      <c r="I406" s="22" t="s">
        <v>183</v>
      </c>
      <c r="J406" s="22" t="s">
        <v>143</v>
      </c>
      <c r="K406" s="22" t="s">
        <v>144</v>
      </c>
      <c r="L406" s="22" t="s">
        <v>141</v>
      </c>
      <c r="M406" s="22">
        <v>16</v>
      </c>
      <c r="N406" s="22" t="s">
        <v>141</v>
      </c>
      <c r="O406" s="50"/>
      <c r="P406" s="50"/>
      <c r="Q406" s="50">
        <v>1.4999999999999999E-2</v>
      </c>
      <c r="R406" s="28"/>
      <c r="S406" s="50"/>
      <c r="T406" s="50"/>
      <c r="U406" s="50">
        <f t="shared" ref="U406:U416" si="47">Q406*$AQ$8</f>
        <v>5.0700616946953575E-2</v>
      </c>
      <c r="V406" s="28"/>
      <c r="W406" s="50"/>
      <c r="X406" s="50"/>
      <c r="Y406" s="50">
        <f t="shared" ref="Y406:Y416" si="48">Q406*$AT$8</f>
        <v>7.8864127569668582E-2</v>
      </c>
      <c r="Z406" s="30"/>
      <c r="AA406" s="27"/>
      <c r="AB406" s="50"/>
      <c r="AC406" s="50">
        <f t="shared" ref="AC406:AC416" si="49">Q406*$AT$10</f>
        <v>1.1303684144937234E-2</v>
      </c>
      <c r="AD406" s="28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</row>
    <row r="407" spans="1:44" ht="16">
      <c r="A407" s="22" t="s">
        <v>181</v>
      </c>
      <c r="B407" s="22">
        <v>2021</v>
      </c>
      <c r="C407" s="22" t="s">
        <v>182</v>
      </c>
      <c r="D407" s="25" t="s">
        <v>47</v>
      </c>
      <c r="E407" s="22" t="s">
        <v>145</v>
      </c>
      <c r="F407" s="22">
        <v>6.6</v>
      </c>
      <c r="G407" s="22">
        <v>13</v>
      </c>
      <c r="H407" s="22">
        <v>217.2</v>
      </c>
      <c r="I407" s="22" t="s">
        <v>183</v>
      </c>
      <c r="J407" s="22" t="s">
        <v>143</v>
      </c>
      <c r="K407" s="22" t="s">
        <v>144</v>
      </c>
      <c r="L407" s="22" t="s">
        <v>141</v>
      </c>
      <c r="M407" s="22">
        <v>16</v>
      </c>
      <c r="N407" s="22" t="s">
        <v>141</v>
      </c>
      <c r="O407" s="50"/>
      <c r="P407" s="50"/>
      <c r="Q407" s="50">
        <v>1.194</v>
      </c>
      <c r="R407" s="28"/>
      <c r="S407" s="50"/>
      <c r="T407" s="50"/>
      <c r="U407" s="50">
        <f t="shared" si="47"/>
        <v>4.0357691089775045</v>
      </c>
      <c r="V407" s="28"/>
      <c r="W407" s="50"/>
      <c r="X407" s="50"/>
      <c r="Y407" s="50">
        <f t="shared" si="48"/>
        <v>6.2775845545456193</v>
      </c>
      <c r="Z407" s="30"/>
      <c r="AA407" s="27"/>
      <c r="AB407" s="50"/>
      <c r="AC407" s="50">
        <f t="shared" si="49"/>
        <v>0.8997732579370038</v>
      </c>
      <c r="AD407" s="28"/>
      <c r="AE407" s="26" t="s">
        <v>184</v>
      </c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</row>
    <row r="408" spans="1:44" ht="16">
      <c r="A408" s="22" t="s">
        <v>181</v>
      </c>
      <c r="B408" s="22">
        <v>2021</v>
      </c>
      <c r="C408" s="22" t="s">
        <v>182</v>
      </c>
      <c r="D408" s="25" t="s">
        <v>47</v>
      </c>
      <c r="E408" s="22" t="s">
        <v>145</v>
      </c>
      <c r="F408" s="22">
        <v>6.6</v>
      </c>
      <c r="G408" s="22">
        <v>13</v>
      </c>
      <c r="H408" s="22">
        <v>861</v>
      </c>
      <c r="I408" s="22" t="s">
        <v>183</v>
      </c>
      <c r="J408" s="22" t="s">
        <v>143</v>
      </c>
      <c r="K408" s="22" t="s">
        <v>144</v>
      </c>
      <c r="L408" s="22" t="s">
        <v>141</v>
      </c>
      <c r="M408" s="22">
        <v>16</v>
      </c>
      <c r="N408" s="22" t="s">
        <v>141</v>
      </c>
      <c r="O408" s="50"/>
      <c r="P408" s="50"/>
      <c r="Q408" s="50">
        <v>2.3E-2</v>
      </c>
      <c r="R408" s="28"/>
      <c r="S408" s="50"/>
      <c r="T408" s="50"/>
      <c r="U408" s="50">
        <f t="shared" si="47"/>
        <v>7.774094598532881E-2</v>
      </c>
      <c r="V408" s="28"/>
      <c r="W408" s="50"/>
      <c r="X408" s="50"/>
      <c r="Y408" s="50">
        <f t="shared" si="48"/>
        <v>0.12092499560682517</v>
      </c>
      <c r="Z408" s="30"/>
      <c r="AA408" s="27"/>
      <c r="AB408" s="50"/>
      <c r="AC408" s="50">
        <f t="shared" si="49"/>
        <v>1.7332315688903758E-2</v>
      </c>
      <c r="AD408" s="28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</row>
    <row r="409" spans="1:44" ht="16">
      <c r="A409" s="22" t="s">
        <v>181</v>
      </c>
      <c r="B409" s="22">
        <v>2021</v>
      </c>
      <c r="C409" s="22" t="s">
        <v>182</v>
      </c>
      <c r="D409" s="25" t="s">
        <v>47</v>
      </c>
      <c r="E409" s="22" t="s">
        <v>145</v>
      </c>
      <c r="F409" s="22">
        <v>6.6</v>
      </c>
      <c r="G409" s="22">
        <v>13</v>
      </c>
      <c r="H409" s="22">
        <v>901</v>
      </c>
      <c r="I409" s="22" t="s">
        <v>183</v>
      </c>
      <c r="J409" s="22" t="s">
        <v>143</v>
      </c>
      <c r="K409" s="22" t="s">
        <v>144</v>
      </c>
      <c r="L409" s="22" t="s">
        <v>141</v>
      </c>
      <c r="M409" s="22">
        <v>16</v>
      </c>
      <c r="N409" s="22" t="s">
        <v>141</v>
      </c>
      <c r="O409" s="50"/>
      <c r="P409" s="50"/>
      <c r="Q409" s="50">
        <v>6.0000000000000001E-3</v>
      </c>
      <c r="R409" s="28"/>
      <c r="S409" s="50"/>
      <c r="T409" s="50"/>
      <c r="U409" s="50">
        <f t="shared" si="47"/>
        <v>2.028024677878143E-2</v>
      </c>
      <c r="V409" s="28"/>
      <c r="W409" s="50"/>
      <c r="X409" s="50"/>
      <c r="Y409" s="50">
        <f t="shared" si="48"/>
        <v>3.1545651027867438E-2</v>
      </c>
      <c r="Z409" s="30"/>
      <c r="AA409" s="27"/>
      <c r="AB409" s="50"/>
      <c r="AC409" s="50">
        <f t="shared" si="49"/>
        <v>4.521473657974894E-3</v>
      </c>
      <c r="AD409" s="28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</row>
    <row r="410" spans="1:44" ht="16">
      <c r="A410" s="22" t="s">
        <v>181</v>
      </c>
      <c r="B410" s="22">
        <v>2021</v>
      </c>
      <c r="C410" s="22" t="s">
        <v>182</v>
      </c>
      <c r="D410" s="25" t="s">
        <v>47</v>
      </c>
      <c r="E410" s="22" t="s">
        <v>145</v>
      </c>
      <c r="F410" s="22">
        <v>6.6</v>
      </c>
      <c r="G410" s="22">
        <v>13</v>
      </c>
      <c r="H410" s="22">
        <v>1000</v>
      </c>
      <c r="I410" s="22" t="s">
        <v>183</v>
      </c>
      <c r="J410" s="22" t="s">
        <v>143</v>
      </c>
      <c r="K410" s="22" t="s">
        <v>144</v>
      </c>
      <c r="L410" s="22" t="s">
        <v>141</v>
      </c>
      <c r="M410" s="22">
        <v>16</v>
      </c>
      <c r="N410" s="22" t="s">
        <v>141</v>
      </c>
      <c r="O410" s="50"/>
      <c r="P410" s="50"/>
      <c r="Q410" s="50">
        <v>0.03</v>
      </c>
      <c r="R410" s="28"/>
      <c r="S410" s="50"/>
      <c r="T410" s="50"/>
      <c r="U410" s="50">
        <f t="shared" si="47"/>
        <v>0.10140123389390715</v>
      </c>
      <c r="V410" s="28"/>
      <c r="W410" s="50"/>
      <c r="X410" s="50"/>
      <c r="Y410" s="50">
        <f t="shared" si="48"/>
        <v>0.15772825513933716</v>
      </c>
      <c r="Z410" s="30"/>
      <c r="AA410" s="27"/>
      <c r="AB410" s="50"/>
      <c r="AC410" s="50">
        <f t="shared" si="49"/>
        <v>2.2607368289874467E-2</v>
      </c>
      <c r="AD410" s="28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</row>
    <row r="411" spans="1:44" ht="16">
      <c r="A411" s="22" t="s">
        <v>181</v>
      </c>
      <c r="B411" s="22">
        <v>2021</v>
      </c>
      <c r="C411" s="22" t="s">
        <v>182</v>
      </c>
      <c r="D411" s="25" t="s">
        <v>47</v>
      </c>
      <c r="E411" s="22" t="s">
        <v>145</v>
      </c>
      <c r="F411" s="22">
        <v>6.6</v>
      </c>
      <c r="G411" s="22">
        <v>13</v>
      </c>
      <c r="H411" s="22">
        <v>1004.4</v>
      </c>
      <c r="I411" s="22" t="s">
        <v>183</v>
      </c>
      <c r="J411" s="22" t="s">
        <v>143</v>
      </c>
      <c r="K411" s="22" t="s">
        <v>144</v>
      </c>
      <c r="L411" s="22" t="s">
        <v>141</v>
      </c>
      <c r="M411" s="22">
        <v>16</v>
      </c>
      <c r="N411" s="22" t="s">
        <v>141</v>
      </c>
      <c r="O411" s="50"/>
      <c r="P411" s="50"/>
      <c r="Q411" s="50">
        <v>3.5000000000000003E-2</v>
      </c>
      <c r="R411" s="28"/>
      <c r="S411" s="50"/>
      <c r="T411" s="50"/>
      <c r="U411" s="50">
        <f t="shared" si="47"/>
        <v>0.11830143954289168</v>
      </c>
      <c r="V411" s="28"/>
      <c r="W411" s="50"/>
      <c r="X411" s="50"/>
      <c r="Y411" s="50">
        <f t="shared" si="48"/>
        <v>0.18401629766256006</v>
      </c>
      <c r="Z411" s="30"/>
      <c r="AA411" s="27"/>
      <c r="AB411" s="50"/>
      <c r="AC411" s="50">
        <f t="shared" si="49"/>
        <v>2.6375263004853551E-2</v>
      </c>
      <c r="AD411" s="28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</row>
    <row r="412" spans="1:44" ht="16">
      <c r="A412" s="22" t="s">
        <v>181</v>
      </c>
      <c r="B412" s="22">
        <v>2021</v>
      </c>
      <c r="C412" s="22" t="s">
        <v>182</v>
      </c>
      <c r="D412" s="25" t="s">
        <v>47</v>
      </c>
      <c r="E412" s="22" t="s">
        <v>145</v>
      </c>
      <c r="F412" s="22">
        <v>6.6</v>
      </c>
      <c r="G412" s="22">
        <v>13</v>
      </c>
      <c r="H412" s="22">
        <v>928.7</v>
      </c>
      <c r="I412" s="22" t="s">
        <v>183</v>
      </c>
      <c r="J412" s="22" t="s">
        <v>143</v>
      </c>
      <c r="K412" s="22" t="s">
        <v>144</v>
      </c>
      <c r="L412" s="22" t="s">
        <v>141</v>
      </c>
      <c r="M412" s="22">
        <v>16</v>
      </c>
      <c r="N412" s="22" t="s">
        <v>141</v>
      </c>
      <c r="O412" s="50"/>
      <c r="P412" s="50"/>
      <c r="Q412" s="50">
        <v>1.0999999999999999E-2</v>
      </c>
      <c r="R412" s="28"/>
      <c r="S412" s="50"/>
      <c r="T412" s="50"/>
      <c r="U412" s="50">
        <f t="shared" si="47"/>
        <v>3.718045242776595E-2</v>
      </c>
      <c r="V412" s="28"/>
      <c r="W412" s="50"/>
      <c r="X412" s="50"/>
      <c r="Y412" s="50">
        <f t="shared" si="48"/>
        <v>5.7833693551090297E-2</v>
      </c>
      <c r="Z412" s="30"/>
      <c r="AA412" s="27"/>
      <c r="AB412" s="50"/>
      <c r="AC412" s="50">
        <f t="shared" si="49"/>
        <v>8.2893683729539716E-3</v>
      </c>
      <c r="AD412" s="28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</row>
    <row r="413" spans="1:44" ht="16">
      <c r="A413" s="22" t="s">
        <v>181</v>
      </c>
      <c r="B413" s="22">
        <v>2021</v>
      </c>
      <c r="C413" s="22" t="s">
        <v>182</v>
      </c>
      <c r="D413" s="25" t="s">
        <v>47</v>
      </c>
      <c r="E413" s="22" t="s">
        <v>145</v>
      </c>
      <c r="F413" s="22">
        <v>6.6</v>
      </c>
      <c r="G413" s="22">
        <v>13</v>
      </c>
      <c r="H413" s="22">
        <v>928.7</v>
      </c>
      <c r="I413" s="22" t="s">
        <v>183</v>
      </c>
      <c r="J413" s="22" t="s">
        <v>143</v>
      </c>
      <c r="K413" s="22" t="s">
        <v>144</v>
      </c>
      <c r="L413" s="22" t="s">
        <v>141</v>
      </c>
      <c r="M413" s="22">
        <v>16</v>
      </c>
      <c r="N413" s="22" t="s">
        <v>141</v>
      </c>
      <c r="O413" s="50"/>
      <c r="P413" s="50"/>
      <c r="Q413" s="50">
        <v>1.0999999999999999E-2</v>
      </c>
      <c r="R413" s="28"/>
      <c r="S413" s="50"/>
      <c r="T413" s="50"/>
      <c r="U413" s="50">
        <f t="shared" si="47"/>
        <v>3.718045242776595E-2</v>
      </c>
      <c r="V413" s="28"/>
      <c r="W413" s="50"/>
      <c r="X413" s="50"/>
      <c r="Y413" s="50">
        <f t="shared" si="48"/>
        <v>5.7833693551090297E-2</v>
      </c>
      <c r="Z413" s="30"/>
      <c r="AA413" s="27"/>
      <c r="AB413" s="50"/>
      <c r="AC413" s="50">
        <f t="shared" si="49"/>
        <v>8.2893683729539716E-3</v>
      </c>
      <c r="AD413" s="28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</row>
    <row r="414" spans="1:44" ht="16">
      <c r="A414" s="22" t="s">
        <v>181</v>
      </c>
      <c r="B414" s="22">
        <v>2021</v>
      </c>
      <c r="C414" s="22" t="s">
        <v>182</v>
      </c>
      <c r="D414" s="25" t="s">
        <v>47</v>
      </c>
      <c r="E414" s="22" t="s">
        <v>145</v>
      </c>
      <c r="F414" s="22">
        <v>6.6</v>
      </c>
      <c r="G414" s="22">
        <v>13</v>
      </c>
      <c r="H414" s="22">
        <v>593</v>
      </c>
      <c r="I414" s="22" t="s">
        <v>183</v>
      </c>
      <c r="J414" s="22" t="s">
        <v>143</v>
      </c>
      <c r="K414" s="22" t="s">
        <v>144</v>
      </c>
      <c r="L414" s="22" t="s">
        <v>141</v>
      </c>
      <c r="M414" s="22">
        <v>16</v>
      </c>
      <c r="N414" s="22" t="s">
        <v>141</v>
      </c>
      <c r="O414" s="50"/>
      <c r="P414" s="50"/>
      <c r="Q414" s="50">
        <v>7.0000000000000001E-3</v>
      </c>
      <c r="R414" s="28"/>
      <c r="S414" s="50"/>
      <c r="T414" s="50"/>
      <c r="U414" s="50">
        <f t="shared" si="47"/>
        <v>2.3660287908578336E-2</v>
      </c>
      <c r="V414" s="28"/>
      <c r="W414" s="50"/>
      <c r="X414" s="50"/>
      <c r="Y414" s="50">
        <f t="shared" si="48"/>
        <v>3.6803259532512012E-2</v>
      </c>
      <c r="Z414" s="30"/>
      <c r="AA414" s="27"/>
      <c r="AB414" s="50"/>
      <c r="AC414" s="50">
        <f t="shared" si="49"/>
        <v>5.2750526009707095E-3</v>
      </c>
      <c r="AD414" s="28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</row>
    <row r="415" spans="1:44" ht="16">
      <c r="A415" s="22" t="s">
        <v>181</v>
      </c>
      <c r="B415" s="22">
        <v>2021</v>
      </c>
      <c r="C415" s="22" t="s">
        <v>182</v>
      </c>
      <c r="D415" s="25" t="s">
        <v>47</v>
      </c>
      <c r="E415" s="22" t="s">
        <v>145</v>
      </c>
      <c r="F415" s="22">
        <v>6.6</v>
      </c>
      <c r="G415" s="22">
        <v>13</v>
      </c>
      <c r="H415" s="22">
        <v>595</v>
      </c>
      <c r="I415" s="22" t="s">
        <v>183</v>
      </c>
      <c r="J415" s="22" t="s">
        <v>143</v>
      </c>
      <c r="K415" s="22" t="s">
        <v>144</v>
      </c>
      <c r="L415" s="22" t="s">
        <v>141</v>
      </c>
      <c r="M415" s="22">
        <v>16</v>
      </c>
      <c r="N415" s="22" t="s">
        <v>141</v>
      </c>
      <c r="O415" s="50"/>
      <c r="P415" s="50"/>
      <c r="Q415" s="50">
        <v>1.7000000000000001E-2</v>
      </c>
      <c r="R415" s="28"/>
      <c r="S415" s="50"/>
      <c r="T415" s="50"/>
      <c r="U415" s="50">
        <f t="shared" si="47"/>
        <v>5.7460699206547387E-2</v>
      </c>
      <c r="V415" s="28"/>
      <c r="W415" s="50"/>
      <c r="X415" s="50"/>
      <c r="Y415" s="50">
        <f t="shared" si="48"/>
        <v>8.9379344578957742E-2</v>
      </c>
      <c r="Z415" s="30"/>
      <c r="AA415" s="27"/>
      <c r="AB415" s="50"/>
      <c r="AC415" s="50">
        <f t="shared" si="49"/>
        <v>1.2810842030928866E-2</v>
      </c>
      <c r="AD415" s="28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</row>
    <row r="416" spans="1:44" ht="16">
      <c r="A416" s="22" t="s">
        <v>181</v>
      </c>
      <c r="B416" s="22">
        <v>2021</v>
      </c>
      <c r="C416" s="22" t="s">
        <v>182</v>
      </c>
      <c r="D416" s="25" t="s">
        <v>47</v>
      </c>
      <c r="E416" s="22" t="s">
        <v>145</v>
      </c>
      <c r="F416" s="22">
        <v>6.6</v>
      </c>
      <c r="G416" s="22">
        <v>13</v>
      </c>
      <c r="H416" s="22">
        <v>602</v>
      </c>
      <c r="I416" s="22" t="s">
        <v>183</v>
      </c>
      <c r="J416" s="22" t="s">
        <v>143</v>
      </c>
      <c r="K416" s="22" t="s">
        <v>144</v>
      </c>
      <c r="L416" s="22" t="s">
        <v>141</v>
      </c>
      <c r="M416" s="22">
        <v>5</v>
      </c>
      <c r="N416" s="22" t="s">
        <v>141</v>
      </c>
      <c r="O416" s="50"/>
      <c r="P416" s="50"/>
      <c r="Q416" s="50">
        <v>4.3999999999999997E-2</v>
      </c>
      <c r="R416" s="28"/>
      <c r="S416" s="50"/>
      <c r="T416" s="50"/>
      <c r="U416" s="50">
        <f t="shared" si="47"/>
        <v>0.1487218097110638</v>
      </c>
      <c r="V416" s="28"/>
      <c r="W416" s="50"/>
      <c r="X416" s="50"/>
      <c r="Y416" s="50">
        <f t="shared" si="48"/>
        <v>0.23133477420436119</v>
      </c>
      <c r="Z416" s="30"/>
      <c r="AA416" s="27"/>
      <c r="AB416" s="50"/>
      <c r="AC416" s="50">
        <f t="shared" si="49"/>
        <v>3.3157473491815886E-2</v>
      </c>
      <c r="AD416" s="28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</row>
    <row r="417" spans="1:44" ht="16">
      <c r="A417" s="22" t="s">
        <v>185</v>
      </c>
      <c r="B417" s="22">
        <v>2021</v>
      </c>
      <c r="C417" s="22" t="s">
        <v>186</v>
      </c>
      <c r="D417" s="22" t="s">
        <v>45</v>
      </c>
      <c r="E417" s="22" t="s">
        <v>141</v>
      </c>
      <c r="F417" s="22">
        <v>20</v>
      </c>
      <c r="G417" s="22">
        <v>20</v>
      </c>
      <c r="H417" s="22">
        <v>50</v>
      </c>
      <c r="I417" s="22" t="s">
        <v>158</v>
      </c>
      <c r="J417" s="22" t="s">
        <v>143</v>
      </c>
      <c r="K417" s="22" t="s">
        <v>144</v>
      </c>
      <c r="L417" s="22" t="s">
        <v>141</v>
      </c>
      <c r="M417" s="22">
        <v>5</v>
      </c>
      <c r="N417" s="22" t="s">
        <v>141</v>
      </c>
      <c r="O417" s="50">
        <v>0.8</v>
      </c>
      <c r="P417" s="50"/>
      <c r="Q417" s="50"/>
      <c r="R417" s="28"/>
      <c r="S417" s="50">
        <f>O417*$AU$8</f>
        <v>5.5814813335873872</v>
      </c>
      <c r="T417" s="50"/>
      <c r="U417" s="50"/>
      <c r="V417" s="28"/>
      <c r="W417" s="50">
        <f>O417*$AX$8</f>
        <v>10.279565181614888</v>
      </c>
      <c r="X417" s="50"/>
      <c r="Y417" s="50"/>
      <c r="Z417" s="30"/>
      <c r="AA417" s="27">
        <f>O417*$AX$10</f>
        <v>1.4733816443682919</v>
      </c>
      <c r="AB417" s="50"/>
      <c r="AC417" s="50"/>
      <c r="AD417" s="28"/>
      <c r="AE417" s="26" t="s">
        <v>187</v>
      </c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</row>
    <row r="418" spans="1:44" ht="16">
      <c r="A418" s="22" t="s">
        <v>185</v>
      </c>
      <c r="B418" s="22">
        <v>2021</v>
      </c>
      <c r="C418" s="22" t="s">
        <v>186</v>
      </c>
      <c r="D418" s="22" t="s">
        <v>45</v>
      </c>
      <c r="E418" s="22" t="s">
        <v>141</v>
      </c>
      <c r="F418" s="22">
        <v>20</v>
      </c>
      <c r="G418" s="22">
        <v>20</v>
      </c>
      <c r="H418" s="22">
        <v>50</v>
      </c>
      <c r="I418" s="22" t="s">
        <v>158</v>
      </c>
      <c r="J418" s="22" t="s">
        <v>143</v>
      </c>
      <c r="K418" s="22" t="s">
        <v>144</v>
      </c>
      <c r="L418" s="22" t="s">
        <v>141</v>
      </c>
      <c r="M418" s="22">
        <v>5</v>
      </c>
      <c r="N418" s="22" t="s">
        <v>141</v>
      </c>
      <c r="O418" s="50">
        <v>0.8</v>
      </c>
      <c r="P418" s="50"/>
      <c r="Q418" s="50"/>
      <c r="R418" s="28"/>
      <c r="S418" s="50">
        <f>O418*$AU$8</f>
        <v>5.5814813335873872</v>
      </c>
      <c r="T418" s="50"/>
      <c r="U418" s="50"/>
      <c r="V418" s="28"/>
      <c r="W418" s="50">
        <f t="shared" ref="W418:W421" si="50">O418*$AX$8</f>
        <v>10.279565181614888</v>
      </c>
      <c r="X418" s="50"/>
      <c r="Y418" s="50"/>
      <c r="Z418" s="30"/>
      <c r="AA418" s="27">
        <f t="shared" ref="AA418:AA420" si="51">O418*$AX$10</f>
        <v>1.4733816443682919</v>
      </c>
      <c r="AB418" s="50"/>
      <c r="AC418" s="50"/>
      <c r="AD418" s="28"/>
      <c r="AE418" s="26" t="s">
        <v>188</v>
      </c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</row>
    <row r="419" spans="1:44" ht="16">
      <c r="A419" s="22" t="s">
        <v>185</v>
      </c>
      <c r="B419" s="22">
        <v>2021</v>
      </c>
      <c r="C419" s="22" t="s">
        <v>186</v>
      </c>
      <c r="D419" s="22" t="s">
        <v>45</v>
      </c>
      <c r="E419" s="22" t="s">
        <v>141</v>
      </c>
      <c r="F419" s="22">
        <v>20</v>
      </c>
      <c r="G419" s="22">
        <v>20</v>
      </c>
      <c r="H419" s="22">
        <v>50</v>
      </c>
      <c r="I419" s="22" t="s">
        <v>158</v>
      </c>
      <c r="J419" s="22" t="s">
        <v>143</v>
      </c>
      <c r="K419" s="22" t="s">
        <v>144</v>
      </c>
      <c r="L419" s="22" t="s">
        <v>141</v>
      </c>
      <c r="M419" s="22">
        <v>5</v>
      </c>
      <c r="N419" s="22" t="s">
        <v>141</v>
      </c>
      <c r="O419" s="50">
        <v>0.4</v>
      </c>
      <c r="P419" s="50"/>
      <c r="Q419" s="50"/>
      <c r="R419" s="28"/>
      <c r="S419" s="50">
        <f>O419*$AU$8</f>
        <v>2.7907406667936936</v>
      </c>
      <c r="T419" s="50"/>
      <c r="U419" s="50"/>
      <c r="V419" s="28"/>
      <c r="W419" s="50">
        <f t="shared" si="50"/>
        <v>5.1397825908074442</v>
      </c>
      <c r="X419" s="50"/>
      <c r="Y419" s="50"/>
      <c r="Z419" s="30"/>
      <c r="AA419" s="27">
        <f t="shared" si="51"/>
        <v>0.73669082218414594</v>
      </c>
      <c r="AB419" s="50"/>
      <c r="AC419" s="50"/>
      <c r="AD419" s="28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</row>
    <row r="420" spans="1:44" ht="16">
      <c r="A420" s="22" t="s">
        <v>185</v>
      </c>
      <c r="B420" s="22">
        <v>2021</v>
      </c>
      <c r="C420" s="22" t="s">
        <v>186</v>
      </c>
      <c r="D420" s="22" t="s">
        <v>45</v>
      </c>
      <c r="E420" s="22" t="s">
        <v>141</v>
      </c>
      <c r="F420" s="22">
        <v>20</v>
      </c>
      <c r="G420" s="22">
        <v>20</v>
      </c>
      <c r="H420" s="22">
        <v>50</v>
      </c>
      <c r="I420" s="22" t="s">
        <v>158</v>
      </c>
      <c r="J420" s="22" t="s">
        <v>143</v>
      </c>
      <c r="K420" s="22" t="s">
        <v>144</v>
      </c>
      <c r="L420" s="22" t="s">
        <v>141</v>
      </c>
      <c r="M420" s="22">
        <v>5</v>
      </c>
      <c r="N420" s="22" t="s">
        <v>141</v>
      </c>
      <c r="O420" s="50">
        <v>1.2</v>
      </c>
      <c r="P420" s="50"/>
      <c r="Q420" s="50"/>
      <c r="R420" s="28"/>
      <c r="S420" s="50">
        <f>O420*$AU$8</f>
        <v>8.372222000381079</v>
      </c>
      <c r="T420" s="50"/>
      <c r="U420" s="50"/>
      <c r="V420" s="28"/>
      <c r="W420" s="50">
        <f t="shared" si="50"/>
        <v>15.419347772422331</v>
      </c>
      <c r="X420" s="50"/>
      <c r="Y420" s="50"/>
      <c r="Z420" s="30"/>
      <c r="AA420" s="27">
        <f t="shared" si="51"/>
        <v>2.2100724665524378</v>
      </c>
      <c r="AB420" s="50"/>
      <c r="AC420" s="50"/>
      <c r="AD420" s="28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</row>
    <row r="421" spans="1:44" ht="16">
      <c r="A421" s="22" t="s">
        <v>185</v>
      </c>
      <c r="B421" s="22">
        <v>2021</v>
      </c>
      <c r="C421" s="22" t="s">
        <v>186</v>
      </c>
      <c r="D421" s="22" t="s">
        <v>45</v>
      </c>
      <c r="E421" s="22" t="s">
        <v>141</v>
      </c>
      <c r="F421" s="22">
        <v>20</v>
      </c>
      <c r="G421" s="22">
        <v>20</v>
      </c>
      <c r="H421" s="22">
        <v>50</v>
      </c>
      <c r="I421" s="22" t="s">
        <v>158</v>
      </c>
      <c r="J421" s="22" t="s">
        <v>143</v>
      </c>
      <c r="K421" s="22" t="s">
        <v>144</v>
      </c>
      <c r="L421" s="22" t="s">
        <v>141</v>
      </c>
      <c r="M421" s="22">
        <v>5</v>
      </c>
      <c r="N421" s="22" t="s">
        <v>141</v>
      </c>
      <c r="O421" s="50">
        <v>1.6</v>
      </c>
      <c r="P421" s="50"/>
      <c r="Q421" s="50"/>
      <c r="R421" s="28"/>
      <c r="S421" s="50">
        <f>O421*$AU$8</f>
        <v>11.162962667174774</v>
      </c>
      <c r="T421" s="50"/>
      <c r="U421" s="50"/>
      <c r="V421" s="28"/>
      <c r="W421" s="50">
        <f t="shared" si="50"/>
        <v>20.559130363229777</v>
      </c>
      <c r="X421" s="50"/>
      <c r="Y421" s="50"/>
      <c r="Z421" s="30"/>
      <c r="AA421" s="27">
        <f>O421*$AX$10</f>
        <v>2.9467632887365838</v>
      </c>
      <c r="AB421" s="50"/>
      <c r="AC421" s="50"/>
      <c r="AD421" s="28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</row>
    <row r="422" spans="1:44" ht="16">
      <c r="A422" s="22" t="s">
        <v>185</v>
      </c>
      <c r="B422" s="22">
        <v>2021</v>
      </c>
      <c r="C422" s="22" t="s">
        <v>186</v>
      </c>
      <c r="D422" s="22" t="s">
        <v>46</v>
      </c>
      <c r="E422" s="22" t="s">
        <v>141</v>
      </c>
      <c r="F422" s="22">
        <v>20</v>
      </c>
      <c r="G422" s="22">
        <v>20</v>
      </c>
      <c r="H422" s="22">
        <v>100</v>
      </c>
      <c r="I422" s="22" t="s">
        <v>158</v>
      </c>
      <c r="J422" s="22" t="s">
        <v>143</v>
      </c>
      <c r="K422" s="22" t="s">
        <v>144</v>
      </c>
      <c r="L422" s="22" t="s">
        <v>141</v>
      </c>
      <c r="M422" s="22">
        <v>5</v>
      </c>
      <c r="N422" s="22" t="s">
        <v>141</v>
      </c>
      <c r="O422" s="50"/>
      <c r="P422" s="50">
        <v>0.11</v>
      </c>
      <c r="Q422" s="50"/>
      <c r="R422" s="28"/>
      <c r="S422" s="50"/>
      <c r="T422" s="50">
        <f>P422*$AU$8</f>
        <v>0.76745368336826569</v>
      </c>
      <c r="U422" s="50"/>
      <c r="V422" s="28"/>
      <c r="W422" s="50"/>
      <c r="X422" s="50">
        <f>P422*$AU$8</f>
        <v>0.76745368336826569</v>
      </c>
      <c r="Y422" s="50"/>
      <c r="Z422" s="30"/>
      <c r="AA422" s="27"/>
      <c r="AB422" s="50">
        <f>P422*$AU$10</f>
        <v>0.11</v>
      </c>
      <c r="AC422" s="50"/>
      <c r="AD422" s="28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</row>
    <row r="423" spans="1:44" ht="16">
      <c r="A423" s="22" t="s">
        <v>185</v>
      </c>
      <c r="B423" s="22">
        <v>2021</v>
      </c>
      <c r="C423" s="22" t="s">
        <v>186</v>
      </c>
      <c r="D423" s="22" t="s">
        <v>46</v>
      </c>
      <c r="E423" s="22" t="s">
        <v>141</v>
      </c>
      <c r="F423" s="22">
        <v>20</v>
      </c>
      <c r="G423" s="22">
        <v>20</v>
      </c>
      <c r="H423" s="22">
        <v>100</v>
      </c>
      <c r="I423" s="22" t="s">
        <v>158</v>
      </c>
      <c r="J423" s="22" t="s">
        <v>143</v>
      </c>
      <c r="K423" s="22" t="s">
        <v>144</v>
      </c>
      <c r="L423" s="22" t="s">
        <v>141</v>
      </c>
      <c r="M423" s="22">
        <v>5</v>
      </c>
      <c r="N423" s="22" t="s">
        <v>141</v>
      </c>
      <c r="O423" s="50"/>
      <c r="P423" s="50">
        <v>0.08</v>
      </c>
      <c r="Q423" s="50"/>
      <c r="R423" s="28"/>
      <c r="S423" s="50"/>
      <c r="T423" s="50">
        <f>P423*$AU$8</f>
        <v>0.5581481333587387</v>
      </c>
      <c r="U423" s="50"/>
      <c r="V423" s="28"/>
      <c r="W423" s="50"/>
      <c r="X423" s="50">
        <f>P423*$AU$8</f>
        <v>0.5581481333587387</v>
      </c>
      <c r="Y423" s="50"/>
      <c r="Z423" s="30"/>
      <c r="AA423" s="27"/>
      <c r="AB423" s="50">
        <f>P423*$AU$10</f>
        <v>0.08</v>
      </c>
      <c r="AC423" s="50"/>
      <c r="AD423" s="28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</row>
    <row r="424" spans="1:44" ht="16">
      <c r="A424" s="22" t="s">
        <v>185</v>
      </c>
      <c r="B424" s="22">
        <v>2021</v>
      </c>
      <c r="C424" s="22" t="s">
        <v>186</v>
      </c>
      <c r="D424" s="22" t="s">
        <v>46</v>
      </c>
      <c r="E424" s="22" t="s">
        <v>141</v>
      </c>
      <c r="F424" s="22">
        <v>20</v>
      </c>
      <c r="G424" s="22">
        <v>20</v>
      </c>
      <c r="H424" s="22">
        <v>100</v>
      </c>
      <c r="I424" s="22" t="s">
        <v>158</v>
      </c>
      <c r="J424" s="22" t="s">
        <v>143</v>
      </c>
      <c r="K424" s="22" t="s">
        <v>144</v>
      </c>
      <c r="L424" s="22" t="s">
        <v>141</v>
      </c>
      <c r="M424" s="22">
        <v>5</v>
      </c>
      <c r="N424" s="22" t="s">
        <v>141</v>
      </c>
      <c r="O424" s="50"/>
      <c r="P424" s="50">
        <v>0.03</v>
      </c>
      <c r="Q424" s="50"/>
      <c r="R424" s="28"/>
      <c r="S424" s="50"/>
      <c r="T424" s="50">
        <f>P424*$AU$8</f>
        <v>0.209305550009527</v>
      </c>
      <c r="U424" s="50"/>
      <c r="V424" s="28"/>
      <c r="W424" s="50"/>
      <c r="X424" s="50">
        <f>P424*$AU$8</f>
        <v>0.209305550009527</v>
      </c>
      <c r="Y424" s="50"/>
      <c r="Z424" s="30"/>
      <c r="AA424" s="27"/>
      <c r="AB424" s="50">
        <f>P424*$AU$10</f>
        <v>0.03</v>
      </c>
      <c r="AC424" s="50"/>
      <c r="AD424" s="28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</row>
    <row r="425" spans="1:44" ht="16">
      <c r="A425" s="22" t="s">
        <v>185</v>
      </c>
      <c r="B425" s="22">
        <v>2021</v>
      </c>
      <c r="C425" s="22" t="s">
        <v>186</v>
      </c>
      <c r="D425" s="22" t="s">
        <v>46</v>
      </c>
      <c r="E425" s="22" t="s">
        <v>141</v>
      </c>
      <c r="F425" s="22">
        <v>20</v>
      </c>
      <c r="G425" s="22">
        <v>20</v>
      </c>
      <c r="H425" s="22">
        <v>100</v>
      </c>
      <c r="I425" s="22" t="s">
        <v>158</v>
      </c>
      <c r="J425" s="22" t="s">
        <v>143</v>
      </c>
      <c r="K425" s="22" t="s">
        <v>144</v>
      </c>
      <c r="L425" s="22" t="s">
        <v>141</v>
      </c>
      <c r="M425" s="22">
        <v>5</v>
      </c>
      <c r="N425" s="22" t="s">
        <v>141</v>
      </c>
      <c r="O425" s="50"/>
      <c r="P425" s="50">
        <v>0.03</v>
      </c>
      <c r="Q425" s="50"/>
      <c r="R425" s="28"/>
      <c r="S425" s="50"/>
      <c r="T425" s="50">
        <f>P425*$AU$8</f>
        <v>0.209305550009527</v>
      </c>
      <c r="U425" s="50"/>
      <c r="V425" s="28"/>
      <c r="W425" s="50"/>
      <c r="X425" s="50">
        <f>P425*$AU$8</f>
        <v>0.209305550009527</v>
      </c>
      <c r="Y425" s="50"/>
      <c r="Z425" s="30"/>
      <c r="AA425" s="27"/>
      <c r="AB425" s="50">
        <f>P425*$AU$10</f>
        <v>0.03</v>
      </c>
      <c r="AC425" s="50"/>
      <c r="AD425" s="28"/>
      <c r="AE425" s="26"/>
      <c r="AF425" s="26"/>
      <c r="AG425" s="26"/>
      <c r="AH425" s="26"/>
      <c r="AI425" s="26"/>
      <c r="AJ425" s="26"/>
      <c r="AL425" s="26"/>
      <c r="AM425" s="26"/>
      <c r="AN425" s="26"/>
      <c r="AO425" s="26"/>
      <c r="AP425" s="26"/>
      <c r="AQ425" s="26"/>
      <c r="AR425" s="26"/>
    </row>
    <row r="426" spans="1:44" ht="16">
      <c r="A426" s="22" t="s">
        <v>185</v>
      </c>
      <c r="B426" s="22">
        <v>2021</v>
      </c>
      <c r="C426" s="22" t="s">
        <v>186</v>
      </c>
      <c r="D426" s="22" t="s">
        <v>46</v>
      </c>
      <c r="E426" s="22" t="s">
        <v>141</v>
      </c>
      <c r="F426" s="22">
        <v>20</v>
      </c>
      <c r="G426" s="22">
        <v>20</v>
      </c>
      <c r="H426" s="22">
        <v>100</v>
      </c>
      <c r="I426" s="22" t="s">
        <v>158</v>
      </c>
      <c r="J426" s="22" t="s">
        <v>143</v>
      </c>
      <c r="K426" s="22" t="s">
        <v>144</v>
      </c>
      <c r="L426" s="22" t="s">
        <v>141</v>
      </c>
      <c r="M426" s="22">
        <v>5</v>
      </c>
      <c r="N426" s="22" t="s">
        <v>141</v>
      </c>
      <c r="O426" s="50"/>
      <c r="P426" s="50">
        <v>0.04</v>
      </c>
      <c r="Q426" s="50"/>
      <c r="R426" s="28"/>
      <c r="S426" s="50"/>
      <c r="T426" s="50">
        <f>P426*$AU$8</f>
        <v>0.27907406667936935</v>
      </c>
      <c r="U426" s="50"/>
      <c r="V426" s="28"/>
      <c r="W426" s="50"/>
      <c r="X426" s="50">
        <f>P426*$AU$8</f>
        <v>0.27907406667936935</v>
      </c>
      <c r="Y426" s="50"/>
      <c r="Z426" s="30"/>
      <c r="AA426" s="27"/>
      <c r="AB426" s="50">
        <f>P426*$AU$10</f>
        <v>0.04</v>
      </c>
      <c r="AC426" s="50"/>
      <c r="AD426" s="28"/>
      <c r="AE426" s="26"/>
      <c r="AF426" s="26"/>
      <c r="AG426" s="26"/>
      <c r="AH426" s="26"/>
      <c r="AI426" s="26"/>
      <c r="AJ426" s="26"/>
      <c r="AL426" s="26"/>
      <c r="AM426" s="26"/>
      <c r="AN426" s="26"/>
      <c r="AO426" s="26"/>
      <c r="AP426" s="26"/>
      <c r="AQ426" s="26"/>
      <c r="AR426" s="26"/>
    </row>
    <row r="427" spans="1:44" ht="16">
      <c r="A427" s="22" t="s">
        <v>189</v>
      </c>
      <c r="B427" s="22">
        <v>2021</v>
      </c>
      <c r="C427" s="22" t="s">
        <v>152</v>
      </c>
      <c r="D427" s="22" t="s">
        <v>45</v>
      </c>
      <c r="E427" s="22" t="s">
        <v>141</v>
      </c>
      <c r="F427" s="22">
        <v>5</v>
      </c>
      <c r="G427" s="22">
        <v>5</v>
      </c>
      <c r="H427" s="22">
        <v>2500</v>
      </c>
      <c r="I427" s="22" t="s">
        <v>153</v>
      </c>
      <c r="J427" s="22" t="s">
        <v>143</v>
      </c>
      <c r="K427" s="22" t="s">
        <v>144</v>
      </c>
      <c r="L427" s="22" t="s">
        <v>141</v>
      </c>
      <c r="M427" s="22">
        <v>4</v>
      </c>
      <c r="N427" s="22" t="s">
        <v>141</v>
      </c>
      <c r="O427" s="50">
        <v>196.8</v>
      </c>
      <c r="P427" s="50"/>
      <c r="Q427" s="50"/>
      <c r="R427" s="28"/>
      <c r="S427" s="50">
        <f>O427*AO8</f>
        <v>555.58550270818466</v>
      </c>
      <c r="T427" s="50"/>
      <c r="U427" s="50"/>
      <c r="V427" s="28"/>
      <c r="W427" s="50">
        <f>O427*AO8</f>
        <v>555.58550270818466</v>
      </c>
      <c r="X427" s="50"/>
      <c r="Y427" s="50"/>
      <c r="Z427" s="30"/>
      <c r="AA427" s="27">
        <f>O427*AO10</f>
        <v>79.63269526530415</v>
      </c>
      <c r="AB427" s="50"/>
      <c r="AC427" s="50"/>
      <c r="AD427" s="28"/>
      <c r="AE427" s="26" t="s">
        <v>190</v>
      </c>
      <c r="AF427" s="26"/>
      <c r="AG427" s="26"/>
      <c r="AH427" s="26"/>
      <c r="AI427" s="26"/>
      <c r="AJ427" s="26"/>
      <c r="AL427" s="26"/>
      <c r="AM427" s="26"/>
      <c r="AN427" s="26"/>
      <c r="AO427" s="26"/>
      <c r="AP427" s="26"/>
      <c r="AQ427" s="26"/>
      <c r="AR427" s="26"/>
    </row>
    <row r="428" spans="1:44" ht="16">
      <c r="A428" s="22" t="s">
        <v>189</v>
      </c>
      <c r="B428" s="22">
        <v>2021</v>
      </c>
      <c r="C428" s="22" t="s">
        <v>152</v>
      </c>
      <c r="D428" s="22" t="s">
        <v>46</v>
      </c>
      <c r="E428" s="22" t="s">
        <v>141</v>
      </c>
      <c r="F428" s="22">
        <v>5</v>
      </c>
      <c r="G428" s="22">
        <v>5</v>
      </c>
      <c r="H428" s="22">
        <v>10100</v>
      </c>
      <c r="I428" s="22" t="s">
        <v>153</v>
      </c>
      <c r="J428" s="22" t="s">
        <v>143</v>
      </c>
      <c r="K428" s="22" t="s">
        <v>144</v>
      </c>
      <c r="L428" s="22" t="s">
        <v>141</v>
      </c>
      <c r="M428" s="22">
        <v>4</v>
      </c>
      <c r="N428" s="22" t="s">
        <v>141</v>
      </c>
      <c r="O428" s="50"/>
      <c r="P428" s="50">
        <v>18.170000000000002</v>
      </c>
      <c r="Q428" s="50"/>
      <c r="R428" s="28"/>
      <c r="S428" s="50"/>
      <c r="T428" s="50">
        <f>P428*$AO$8</f>
        <v>51.29567370024246</v>
      </c>
      <c r="U428" s="50"/>
      <c r="V428" s="28"/>
      <c r="W428" s="50"/>
      <c r="X428" s="50">
        <f>P428*$AO$8</f>
        <v>51.29567370024246</v>
      </c>
      <c r="Y428" s="50"/>
      <c r="Z428" s="30"/>
      <c r="AA428" s="27"/>
      <c r="AB428" s="50">
        <f>P428*$AO$10</f>
        <v>7.3522666309480513</v>
      </c>
      <c r="AC428" s="50"/>
      <c r="AD428" s="28"/>
      <c r="AE428" s="26"/>
      <c r="AF428" s="26"/>
      <c r="AG428" s="26"/>
      <c r="AH428" s="26"/>
      <c r="AI428" s="26"/>
      <c r="AJ428" s="26"/>
      <c r="AL428" s="26"/>
      <c r="AM428" s="26"/>
      <c r="AN428" s="26"/>
      <c r="AO428" s="26"/>
      <c r="AP428" s="26"/>
      <c r="AQ428" s="26"/>
      <c r="AR428" s="26"/>
    </row>
    <row r="429" spans="1:44" ht="16">
      <c r="A429" s="22" t="s">
        <v>189</v>
      </c>
      <c r="B429" s="22">
        <v>2021</v>
      </c>
      <c r="C429" s="22" t="s">
        <v>152</v>
      </c>
      <c r="D429" s="22" t="s">
        <v>46</v>
      </c>
      <c r="E429" s="22" t="s">
        <v>141</v>
      </c>
      <c r="F429" s="22">
        <v>5</v>
      </c>
      <c r="G429" s="22">
        <v>5</v>
      </c>
      <c r="H429" s="22">
        <v>13700</v>
      </c>
      <c r="I429" s="22" t="s">
        <v>153</v>
      </c>
      <c r="J429" s="22" t="s">
        <v>143</v>
      </c>
      <c r="K429" s="22" t="s">
        <v>144</v>
      </c>
      <c r="L429" s="22" t="s">
        <v>141</v>
      </c>
      <c r="M429" s="22">
        <v>4</v>
      </c>
      <c r="N429" s="22" t="s">
        <v>141</v>
      </c>
      <c r="O429" s="50"/>
      <c r="P429" s="50">
        <v>74.39</v>
      </c>
      <c r="Q429" s="50"/>
      <c r="R429" s="28"/>
      <c r="S429" s="50"/>
      <c r="T429" s="50">
        <f>P429*$AO$8</f>
        <v>210.01019078486715</v>
      </c>
      <c r="U429" s="50"/>
      <c r="V429" s="28"/>
      <c r="W429" s="50"/>
      <c r="X429" s="50">
        <f>P429*$AO$8</f>
        <v>210.01019078486715</v>
      </c>
      <c r="Y429" s="50"/>
      <c r="Z429" s="30"/>
      <c r="AA429" s="27"/>
      <c r="AB429" s="50">
        <f>P429*$AO$10</f>
        <v>30.10099695521329</v>
      </c>
      <c r="AC429" s="50"/>
      <c r="AD429" s="28"/>
      <c r="AE429" s="26"/>
      <c r="AF429" s="26"/>
      <c r="AG429" s="26"/>
      <c r="AH429" s="26"/>
      <c r="AI429" s="26"/>
      <c r="AJ429" s="26"/>
      <c r="AL429" s="26"/>
      <c r="AM429" s="26"/>
      <c r="AN429" s="26"/>
      <c r="AO429" s="26"/>
      <c r="AP429" s="26"/>
      <c r="AQ429" s="26"/>
      <c r="AR429" s="26"/>
    </row>
    <row r="430" spans="1:44" ht="16">
      <c r="A430" s="22" t="s">
        <v>189</v>
      </c>
      <c r="B430" s="22">
        <v>2021</v>
      </c>
      <c r="C430" s="22" t="s">
        <v>152</v>
      </c>
      <c r="D430" s="22" t="s">
        <v>46</v>
      </c>
      <c r="E430" s="22" t="s">
        <v>141</v>
      </c>
      <c r="F430" s="22">
        <v>5</v>
      </c>
      <c r="G430" s="22">
        <v>5</v>
      </c>
      <c r="H430" s="22">
        <v>1300</v>
      </c>
      <c r="I430" s="22" t="s">
        <v>153</v>
      </c>
      <c r="J430" s="22" t="s">
        <v>143</v>
      </c>
      <c r="K430" s="22" t="s">
        <v>144</v>
      </c>
      <c r="L430" s="22" t="s">
        <v>141</v>
      </c>
      <c r="M430" s="22">
        <v>4</v>
      </c>
      <c r="N430" s="22" t="s">
        <v>141</v>
      </c>
      <c r="O430" s="50"/>
      <c r="P430" s="50">
        <v>102.08</v>
      </c>
      <c r="Q430" s="50"/>
      <c r="R430" s="28"/>
      <c r="S430" s="50"/>
      <c r="T430" s="50">
        <f>P430*$AO$8</f>
        <v>288.18174855920472</v>
      </c>
      <c r="U430" s="50"/>
      <c r="V430" s="28"/>
      <c r="W430" s="50"/>
      <c r="X430" s="50">
        <f>P430*$AO$8</f>
        <v>288.18174855920472</v>
      </c>
      <c r="Y430" s="50"/>
      <c r="Z430" s="30"/>
      <c r="AA430" s="27"/>
      <c r="AB430" s="50">
        <f>P430*$AO$10</f>
        <v>41.305414292084592</v>
      </c>
      <c r="AC430" s="50"/>
      <c r="AD430" s="28"/>
      <c r="AE430" s="26"/>
      <c r="AF430" s="26"/>
      <c r="AG430" s="26"/>
      <c r="AH430" s="26"/>
      <c r="AI430" s="26"/>
      <c r="AJ430" s="26"/>
      <c r="AL430" s="26"/>
      <c r="AM430" s="26"/>
      <c r="AN430" s="26"/>
      <c r="AO430" s="26"/>
      <c r="AP430" s="26"/>
      <c r="AQ430" s="26"/>
      <c r="AR430" s="26"/>
    </row>
    <row r="431" spans="1:44" ht="16">
      <c r="A431" s="22" t="s">
        <v>189</v>
      </c>
      <c r="B431" s="22">
        <v>2021</v>
      </c>
      <c r="C431" s="22" t="s">
        <v>152</v>
      </c>
      <c r="D431" s="25" t="s">
        <v>47</v>
      </c>
      <c r="E431" s="22" t="s">
        <v>141</v>
      </c>
      <c r="F431" s="22">
        <v>5</v>
      </c>
      <c r="G431" s="22">
        <v>5</v>
      </c>
      <c r="H431" s="22">
        <v>7200</v>
      </c>
      <c r="I431" s="22" t="s">
        <v>153</v>
      </c>
      <c r="J431" s="22" t="s">
        <v>143</v>
      </c>
      <c r="K431" s="22" t="s">
        <v>144</v>
      </c>
      <c r="L431" s="22" t="s">
        <v>141</v>
      </c>
      <c r="M431" s="22">
        <v>4</v>
      </c>
      <c r="N431" s="22" t="s">
        <v>141</v>
      </c>
      <c r="O431" s="50"/>
      <c r="P431" s="50"/>
      <c r="Q431" s="50">
        <v>6.05</v>
      </c>
      <c r="R431" s="28"/>
      <c r="S431" s="50"/>
      <c r="T431" s="50"/>
      <c r="U431" s="50">
        <f>Q431*AO8</f>
        <v>17.079737252970105</v>
      </c>
      <c r="V431" s="28"/>
      <c r="W431" s="50"/>
      <c r="X431" s="50"/>
      <c r="Y431" s="50">
        <f>Q431*$AO$8</f>
        <v>17.079737252970105</v>
      </c>
      <c r="Z431" s="30"/>
      <c r="AA431" s="27"/>
      <c r="AB431" s="50"/>
      <c r="AC431" s="50">
        <f>Q431*$AO$10</f>
        <v>2.4480579591213929</v>
      </c>
      <c r="AD431" s="28"/>
      <c r="AE431" s="26"/>
      <c r="AF431" s="26"/>
      <c r="AG431" s="26"/>
      <c r="AH431" s="26"/>
      <c r="AI431" s="26"/>
      <c r="AJ431" s="26"/>
      <c r="AL431" s="26"/>
      <c r="AM431" s="26"/>
      <c r="AN431" s="26"/>
      <c r="AO431" s="26"/>
      <c r="AP431" s="26"/>
      <c r="AQ431" s="26"/>
      <c r="AR431" s="26"/>
    </row>
    <row r="432" spans="1:44" ht="16">
      <c r="A432" s="22" t="s">
        <v>189</v>
      </c>
      <c r="B432" s="22">
        <v>2021</v>
      </c>
      <c r="C432" s="22" t="s">
        <v>152</v>
      </c>
      <c r="D432" s="25" t="s">
        <v>47</v>
      </c>
      <c r="E432" s="22" t="s">
        <v>141</v>
      </c>
      <c r="F432" s="22">
        <v>5</v>
      </c>
      <c r="G432" s="22">
        <v>5</v>
      </c>
      <c r="H432" s="22">
        <v>1300</v>
      </c>
      <c r="I432" s="22" t="s">
        <v>153</v>
      </c>
      <c r="J432" s="22" t="s">
        <v>143</v>
      </c>
      <c r="K432" s="22" t="s">
        <v>144</v>
      </c>
      <c r="L432" s="22" t="s">
        <v>141</v>
      </c>
      <c r="M432" s="22">
        <v>4</v>
      </c>
      <c r="N432" s="22" t="s">
        <v>141</v>
      </c>
      <c r="O432" s="50"/>
      <c r="P432" s="50"/>
      <c r="Q432" s="50">
        <v>1.3</v>
      </c>
      <c r="R432" s="28"/>
      <c r="S432" s="50"/>
      <c r="T432" s="50"/>
      <c r="U432" s="50">
        <f>Q432*AO9</f>
        <v>1.3</v>
      </c>
      <c r="V432" s="28"/>
      <c r="W432" s="50"/>
      <c r="X432" s="50"/>
      <c r="Y432" s="50">
        <f>Q432*$AO$8</f>
        <v>3.6700261865886183</v>
      </c>
      <c r="Z432" s="28"/>
      <c r="AA432" s="50"/>
      <c r="AB432" s="50"/>
      <c r="AC432" s="50">
        <f>Q432*$AO$10</f>
        <v>0.5260289829517043</v>
      </c>
      <c r="AD432" s="28"/>
      <c r="AE432" s="26"/>
      <c r="AF432" s="26"/>
      <c r="AG432" s="26"/>
      <c r="AH432" s="26"/>
      <c r="AI432" s="26"/>
      <c r="AJ432" s="26"/>
      <c r="AL432" s="26"/>
      <c r="AM432" s="26"/>
      <c r="AN432" s="26"/>
      <c r="AO432" s="26"/>
      <c r="AP432" s="26"/>
      <c r="AQ432" s="26"/>
      <c r="AR432" s="26"/>
    </row>
    <row r="433" spans="1:44" ht="16">
      <c r="A433" s="22" t="s">
        <v>191</v>
      </c>
      <c r="B433" s="22">
        <v>2020</v>
      </c>
      <c r="C433" s="22" t="s">
        <v>192</v>
      </c>
      <c r="D433" s="22" t="s">
        <v>45</v>
      </c>
      <c r="E433" s="22" t="s">
        <v>141</v>
      </c>
      <c r="F433" s="22">
        <v>25</v>
      </c>
      <c r="G433" s="22">
        <v>25</v>
      </c>
      <c r="H433" s="22"/>
      <c r="I433" s="22" t="s">
        <v>158</v>
      </c>
      <c r="J433" s="22" t="s">
        <v>143</v>
      </c>
      <c r="K433" s="22" t="s">
        <v>144</v>
      </c>
      <c r="L433" s="22" t="s">
        <v>145</v>
      </c>
      <c r="M433" s="22" t="s">
        <v>165</v>
      </c>
      <c r="N433" s="22" t="s">
        <v>165</v>
      </c>
      <c r="O433" s="50">
        <v>4.4000000000000004</v>
      </c>
      <c r="P433" s="50"/>
      <c r="Q433" s="50"/>
      <c r="R433" s="28"/>
      <c r="S433" s="50">
        <f t="shared" ref="S433:S439" si="52">O433*$AV$8</f>
        <v>35.574943768168986</v>
      </c>
      <c r="T433" s="50"/>
      <c r="U433" s="50"/>
      <c r="V433" s="28"/>
      <c r="W433" s="50">
        <f t="shared" ref="W433:W439" si="53">O433*$AV$8</f>
        <v>35.574943768168986</v>
      </c>
      <c r="X433" s="50"/>
      <c r="Y433" s="50"/>
      <c r="Z433" s="28"/>
      <c r="AA433" s="50">
        <f t="shared" ref="AA433:AA439" si="54">O433*$AV$10</f>
        <v>5.0989967203282074</v>
      </c>
      <c r="AB433" s="50"/>
      <c r="AC433" s="50"/>
      <c r="AD433" s="28"/>
      <c r="AE433" s="26"/>
      <c r="AF433" s="26"/>
      <c r="AG433" s="26"/>
      <c r="AH433" s="26"/>
      <c r="AI433" s="26"/>
      <c r="AJ433" s="26"/>
      <c r="AL433" s="26"/>
      <c r="AM433" s="26"/>
      <c r="AN433" s="26"/>
      <c r="AO433" s="26"/>
      <c r="AP433" s="26"/>
      <c r="AQ433" s="26"/>
      <c r="AR433" s="26"/>
    </row>
    <row r="434" spans="1:44" ht="16">
      <c r="A434" s="22" t="s">
        <v>191</v>
      </c>
      <c r="B434" s="22">
        <v>2020</v>
      </c>
      <c r="C434" s="22" t="s">
        <v>192</v>
      </c>
      <c r="D434" s="22" t="s">
        <v>45</v>
      </c>
      <c r="E434" s="22" t="s">
        <v>141</v>
      </c>
      <c r="F434" s="22">
        <v>25</v>
      </c>
      <c r="G434" s="22">
        <v>25</v>
      </c>
      <c r="H434" s="22"/>
      <c r="I434" s="22" t="s">
        <v>158</v>
      </c>
      <c r="J434" s="22" t="s">
        <v>143</v>
      </c>
      <c r="K434" s="22" t="s">
        <v>144</v>
      </c>
      <c r="L434" s="22" t="s">
        <v>145</v>
      </c>
      <c r="M434" s="22" t="s">
        <v>165</v>
      </c>
      <c r="N434" s="22" t="s">
        <v>165</v>
      </c>
      <c r="O434" s="50">
        <v>13</v>
      </c>
      <c r="P434" s="50"/>
      <c r="Q434" s="50"/>
      <c r="R434" s="28"/>
      <c r="S434" s="50">
        <f t="shared" si="52"/>
        <v>105.10778840595381</v>
      </c>
      <c r="T434" s="50"/>
      <c r="U434" s="50"/>
      <c r="V434" s="28"/>
      <c r="W434" s="50">
        <f t="shared" si="53"/>
        <v>105.10778840595381</v>
      </c>
      <c r="X434" s="50"/>
      <c r="Y434" s="50"/>
      <c r="Z434" s="28"/>
      <c r="AA434" s="50">
        <f t="shared" si="54"/>
        <v>15.065217582787884</v>
      </c>
      <c r="AB434" s="50"/>
      <c r="AC434" s="50"/>
      <c r="AD434" s="28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</row>
    <row r="435" spans="1:44" ht="16">
      <c r="A435" s="22" t="s">
        <v>191</v>
      </c>
      <c r="B435" s="22">
        <v>2020</v>
      </c>
      <c r="C435" s="22" t="s">
        <v>192</v>
      </c>
      <c r="D435" s="22" t="s">
        <v>45</v>
      </c>
      <c r="E435" s="22" t="s">
        <v>141</v>
      </c>
      <c r="F435" s="22">
        <v>25</v>
      </c>
      <c r="G435" s="22">
        <v>25</v>
      </c>
      <c r="H435" s="22"/>
      <c r="I435" s="22" t="s">
        <v>158</v>
      </c>
      <c r="J435" s="22" t="s">
        <v>143</v>
      </c>
      <c r="K435" s="22" t="s">
        <v>144</v>
      </c>
      <c r="L435" s="22" t="s">
        <v>145</v>
      </c>
      <c r="M435" s="22" t="s">
        <v>165</v>
      </c>
      <c r="N435" s="22" t="s">
        <v>165</v>
      </c>
      <c r="O435" s="50">
        <v>1.2</v>
      </c>
      <c r="P435" s="50"/>
      <c r="Q435" s="50"/>
      <c r="R435" s="28"/>
      <c r="S435" s="50">
        <f t="shared" si="52"/>
        <v>9.7022573913188133</v>
      </c>
      <c r="T435" s="50"/>
      <c r="U435" s="50"/>
      <c r="V435" s="28"/>
      <c r="W435" s="50">
        <f t="shared" si="53"/>
        <v>9.7022573913188133</v>
      </c>
      <c r="X435" s="50"/>
      <c r="Y435" s="50"/>
      <c r="Z435" s="28"/>
      <c r="AA435" s="50">
        <f t="shared" si="54"/>
        <v>1.3906354691804199</v>
      </c>
      <c r="AB435" s="50"/>
      <c r="AC435" s="50"/>
      <c r="AD435" s="28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</row>
    <row r="436" spans="1:44" ht="16">
      <c r="A436" s="22" t="s">
        <v>191</v>
      </c>
      <c r="B436" s="22">
        <v>2020</v>
      </c>
      <c r="C436" s="22" t="s">
        <v>192</v>
      </c>
      <c r="D436" s="22" t="s">
        <v>45</v>
      </c>
      <c r="E436" s="22" t="s">
        <v>141</v>
      </c>
      <c r="F436" s="22">
        <v>25</v>
      </c>
      <c r="G436" s="22">
        <v>25</v>
      </c>
      <c r="H436" s="22"/>
      <c r="I436" s="22" t="s">
        <v>158</v>
      </c>
      <c r="J436" s="22" t="s">
        <v>143</v>
      </c>
      <c r="K436" s="22" t="s">
        <v>144</v>
      </c>
      <c r="L436" s="22" t="s">
        <v>145</v>
      </c>
      <c r="M436" s="22" t="s">
        <v>165</v>
      </c>
      <c r="N436" s="22" t="s">
        <v>165</v>
      </c>
      <c r="O436" s="50">
        <v>15</v>
      </c>
      <c r="P436" s="50"/>
      <c r="Q436" s="50"/>
      <c r="R436" s="28"/>
      <c r="S436" s="50">
        <f t="shared" si="52"/>
        <v>121.27821739148517</v>
      </c>
      <c r="T436" s="50"/>
      <c r="U436" s="50"/>
      <c r="V436" s="28"/>
      <c r="W436" s="50">
        <f t="shared" si="53"/>
        <v>121.27821739148517</v>
      </c>
      <c r="X436" s="50"/>
      <c r="Y436" s="50"/>
      <c r="Z436" s="28"/>
      <c r="AA436" s="50">
        <f t="shared" si="54"/>
        <v>17.382943364755249</v>
      </c>
      <c r="AB436" s="50"/>
      <c r="AC436" s="50"/>
      <c r="AD436" s="28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</row>
    <row r="437" spans="1:44" ht="16">
      <c r="A437" s="22" t="s">
        <v>191</v>
      </c>
      <c r="B437" s="22">
        <v>2020</v>
      </c>
      <c r="C437" s="22" t="s">
        <v>192</v>
      </c>
      <c r="D437" s="22" t="s">
        <v>45</v>
      </c>
      <c r="E437" s="22" t="s">
        <v>141</v>
      </c>
      <c r="F437" s="22">
        <v>25</v>
      </c>
      <c r="G437" s="22">
        <v>25</v>
      </c>
      <c r="H437" s="22"/>
      <c r="I437" s="22" t="s">
        <v>158</v>
      </c>
      <c r="J437" s="22" t="s">
        <v>143</v>
      </c>
      <c r="K437" s="22" t="s">
        <v>144</v>
      </c>
      <c r="L437" s="22" t="s">
        <v>145</v>
      </c>
      <c r="M437" s="22" t="s">
        <v>165</v>
      </c>
      <c r="N437" s="22" t="s">
        <v>165</v>
      </c>
      <c r="O437" s="50">
        <v>1.8</v>
      </c>
      <c r="P437" s="50"/>
      <c r="Q437" s="50"/>
      <c r="R437" s="28"/>
      <c r="S437" s="50">
        <f t="shared" si="52"/>
        <v>14.55338608697822</v>
      </c>
      <c r="T437" s="50"/>
      <c r="U437" s="50"/>
      <c r="V437" s="28"/>
      <c r="W437" s="50">
        <f t="shared" si="53"/>
        <v>14.55338608697822</v>
      </c>
      <c r="X437" s="50"/>
      <c r="Y437" s="50"/>
      <c r="Z437" s="28"/>
      <c r="AA437" s="50">
        <f t="shared" si="54"/>
        <v>2.0859532037706301</v>
      </c>
      <c r="AB437" s="50"/>
      <c r="AC437" s="50"/>
      <c r="AD437" s="28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</row>
    <row r="438" spans="1:44" ht="16">
      <c r="A438" s="22" t="s">
        <v>191</v>
      </c>
      <c r="B438" s="22">
        <v>2020</v>
      </c>
      <c r="C438" s="22" t="s">
        <v>192</v>
      </c>
      <c r="D438" s="22" t="s">
        <v>45</v>
      </c>
      <c r="E438" s="22" t="s">
        <v>141</v>
      </c>
      <c r="F438" s="22">
        <v>25</v>
      </c>
      <c r="G438" s="22">
        <v>25</v>
      </c>
      <c r="H438" s="22"/>
      <c r="I438" s="22" t="s">
        <v>158</v>
      </c>
      <c r="J438" s="22" t="s">
        <v>143</v>
      </c>
      <c r="K438" s="22" t="s">
        <v>144</v>
      </c>
      <c r="L438" s="22" t="s">
        <v>145</v>
      </c>
      <c r="M438" s="22" t="s">
        <v>165</v>
      </c>
      <c r="N438" s="22" t="s">
        <v>165</v>
      </c>
      <c r="O438" s="50">
        <v>113</v>
      </c>
      <c r="P438" s="50"/>
      <c r="Q438" s="50"/>
      <c r="R438" s="28"/>
      <c r="S438" s="50">
        <f t="shared" si="52"/>
        <v>913.62923768252153</v>
      </c>
      <c r="T438" s="50"/>
      <c r="U438" s="50"/>
      <c r="V438" s="28"/>
      <c r="W438" s="50">
        <f t="shared" si="53"/>
        <v>913.62923768252153</v>
      </c>
      <c r="X438" s="50"/>
      <c r="Y438" s="50"/>
      <c r="Z438" s="28"/>
      <c r="AA438" s="50">
        <f t="shared" si="54"/>
        <v>130.95150668115622</v>
      </c>
      <c r="AB438" s="50"/>
      <c r="AC438" s="50"/>
      <c r="AD438" s="28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</row>
    <row r="439" spans="1:44" ht="16">
      <c r="A439" s="22" t="s">
        <v>191</v>
      </c>
      <c r="B439" s="22">
        <v>2020</v>
      </c>
      <c r="C439" s="22" t="s">
        <v>192</v>
      </c>
      <c r="D439" s="22" t="s">
        <v>45</v>
      </c>
      <c r="E439" s="22" t="s">
        <v>141</v>
      </c>
      <c r="F439" s="22">
        <v>25</v>
      </c>
      <c r="G439" s="22">
        <v>25</v>
      </c>
      <c r="H439" s="22"/>
      <c r="I439" s="22" t="s">
        <v>158</v>
      </c>
      <c r="J439" s="22" t="s">
        <v>143</v>
      </c>
      <c r="K439" s="22" t="s">
        <v>144</v>
      </c>
      <c r="L439" s="22" t="s">
        <v>145</v>
      </c>
      <c r="M439" s="22" t="s">
        <v>165</v>
      </c>
      <c r="N439" s="22" t="s">
        <v>165</v>
      </c>
      <c r="O439" s="50">
        <v>0.2</v>
      </c>
      <c r="P439" s="50"/>
      <c r="Q439" s="50"/>
      <c r="R439" s="28"/>
      <c r="S439" s="50">
        <f t="shared" si="52"/>
        <v>1.6170428985531355</v>
      </c>
      <c r="T439" s="50"/>
      <c r="U439" s="50"/>
      <c r="V439" s="28"/>
      <c r="W439" s="50">
        <f t="shared" si="53"/>
        <v>1.6170428985531355</v>
      </c>
      <c r="X439" s="50"/>
      <c r="Y439" s="50"/>
      <c r="Z439" s="28"/>
      <c r="AA439" s="50">
        <f t="shared" si="54"/>
        <v>0.23177257819673669</v>
      </c>
      <c r="AB439" s="50"/>
      <c r="AC439" s="50"/>
      <c r="AD439" s="28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</row>
    <row r="440" spans="1:44" ht="16">
      <c r="A440" s="22" t="s">
        <v>191</v>
      </c>
      <c r="B440" s="22">
        <v>2020</v>
      </c>
      <c r="C440" s="22" t="s">
        <v>192</v>
      </c>
      <c r="D440" s="96" t="s">
        <v>46</v>
      </c>
      <c r="E440" s="22" t="s">
        <v>141</v>
      </c>
      <c r="F440" s="22">
        <v>25</v>
      </c>
      <c r="G440" s="22">
        <v>25</v>
      </c>
      <c r="H440" s="22"/>
      <c r="I440" s="22" t="s">
        <v>158</v>
      </c>
      <c r="J440" s="22" t="s">
        <v>143</v>
      </c>
      <c r="K440" s="22" t="s">
        <v>144</v>
      </c>
      <c r="L440" s="22" t="s">
        <v>145</v>
      </c>
      <c r="M440" s="22" t="s">
        <v>165</v>
      </c>
      <c r="N440" s="22" t="s">
        <v>165</v>
      </c>
      <c r="O440" s="50"/>
      <c r="P440" s="50">
        <v>1.6000000000000001E-3</v>
      </c>
      <c r="Q440" s="50"/>
      <c r="R440" s="28"/>
      <c r="S440" s="50"/>
      <c r="T440" s="50">
        <f>P440*$AV$8</f>
        <v>1.2936343188425086E-2</v>
      </c>
      <c r="U440" s="50"/>
      <c r="V440" s="28"/>
      <c r="W440" s="50"/>
      <c r="X440" s="97">
        <f>P440*$AV$8</f>
        <v>1.2936343188425086E-2</v>
      </c>
      <c r="Y440" s="50"/>
      <c r="Z440" s="28"/>
      <c r="AA440" s="50"/>
      <c r="AB440" s="50">
        <f>P440*$AV$10</f>
        <v>1.8541806255738934E-3</v>
      </c>
      <c r="AC440" s="50"/>
      <c r="AD440" s="28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</row>
    <row r="441" spans="1:44" ht="16">
      <c r="A441" s="22" t="s">
        <v>191</v>
      </c>
      <c r="B441" s="22">
        <v>2020</v>
      </c>
      <c r="C441" s="22" t="s">
        <v>192</v>
      </c>
      <c r="D441" s="22" t="s">
        <v>46</v>
      </c>
      <c r="E441" s="22" t="s">
        <v>141</v>
      </c>
      <c r="F441" s="22">
        <v>25</v>
      </c>
      <c r="G441" s="22">
        <v>25</v>
      </c>
      <c r="H441" s="22"/>
      <c r="I441" s="22" t="s">
        <v>158</v>
      </c>
      <c r="J441" s="22" t="s">
        <v>143</v>
      </c>
      <c r="K441" s="22" t="s">
        <v>144</v>
      </c>
      <c r="L441" s="22" t="s">
        <v>145</v>
      </c>
      <c r="M441" s="22" t="s">
        <v>165</v>
      </c>
      <c r="N441" s="22" t="s">
        <v>165</v>
      </c>
      <c r="O441" s="50"/>
      <c r="P441" s="50">
        <v>2.8E-3</v>
      </c>
      <c r="Q441" s="50"/>
      <c r="R441" s="28"/>
      <c r="S441" s="50"/>
      <c r="T441" s="50">
        <f>P441*$AV$8</f>
        <v>2.2638600579743897E-2</v>
      </c>
      <c r="U441" s="50"/>
      <c r="V441" s="28"/>
      <c r="W441" s="50"/>
      <c r="X441" s="50">
        <f>P441*$AV$8</f>
        <v>2.2638600579743897E-2</v>
      </c>
      <c r="Y441" s="50"/>
      <c r="Z441" s="28"/>
      <c r="AA441" s="50"/>
      <c r="AB441" s="50">
        <f>P441*$AV$10</f>
        <v>3.2448160947543131E-3</v>
      </c>
      <c r="AC441" s="50"/>
      <c r="AD441" s="28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</row>
    <row r="442" spans="1:44" ht="16">
      <c r="A442" s="22" t="s">
        <v>193</v>
      </c>
      <c r="B442" s="22">
        <v>2019</v>
      </c>
      <c r="C442" s="22" t="s">
        <v>152</v>
      </c>
      <c r="D442" s="22" t="s">
        <v>45</v>
      </c>
      <c r="E442" s="22" t="s">
        <v>141</v>
      </c>
      <c r="F442" s="22">
        <v>20</v>
      </c>
      <c r="G442" s="22">
        <v>20</v>
      </c>
      <c r="H442" s="22" t="s">
        <v>194</v>
      </c>
      <c r="I442" s="22" t="s">
        <v>158</v>
      </c>
      <c r="J442" s="22" t="s">
        <v>143</v>
      </c>
      <c r="K442" s="22" t="s">
        <v>144</v>
      </c>
      <c r="L442" s="22" t="s">
        <v>145</v>
      </c>
      <c r="M442" s="22" t="s">
        <v>165</v>
      </c>
      <c r="N442" s="22" t="s">
        <v>165</v>
      </c>
      <c r="O442" s="50">
        <v>3.01355013550135E-3</v>
      </c>
      <c r="P442" s="50"/>
      <c r="Q442" s="50"/>
      <c r="R442" s="28"/>
      <c r="S442" s="50">
        <f>O442*$AU$8</f>
        <v>2.1025092286413156E-2</v>
      </c>
      <c r="T442" s="50"/>
      <c r="U442" s="50"/>
      <c r="V442" s="28"/>
      <c r="W442" s="50">
        <f>O442*AU8</f>
        <v>2.1025092286413156E-2</v>
      </c>
      <c r="X442" s="50"/>
      <c r="Y442" s="50"/>
      <c r="Z442" s="28"/>
      <c r="AA442" s="50">
        <f>O442*$AU$10</f>
        <v>3.01355013550135E-3</v>
      </c>
      <c r="AB442" s="50"/>
      <c r="AC442" s="50"/>
      <c r="AD442" s="28"/>
      <c r="AE442" s="26" t="s">
        <v>188</v>
      </c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</row>
    <row r="443" spans="1:44" ht="16">
      <c r="A443" s="22" t="s">
        <v>193</v>
      </c>
      <c r="B443" s="22">
        <v>2019</v>
      </c>
      <c r="C443" s="22" t="s">
        <v>152</v>
      </c>
      <c r="D443" s="22" t="s">
        <v>45</v>
      </c>
      <c r="E443" s="22" t="s">
        <v>141</v>
      </c>
      <c r="F443" s="22">
        <v>20</v>
      </c>
      <c r="G443" s="22">
        <v>20</v>
      </c>
      <c r="H443" s="22" t="s">
        <v>194</v>
      </c>
      <c r="I443" s="22" t="s">
        <v>158</v>
      </c>
      <c r="J443" s="22" t="s">
        <v>143</v>
      </c>
      <c r="K443" s="22" t="s">
        <v>144</v>
      </c>
      <c r="L443" s="22" t="s">
        <v>145</v>
      </c>
      <c r="M443" s="22" t="s">
        <v>165</v>
      </c>
      <c r="N443" s="22" t="s">
        <v>165</v>
      </c>
      <c r="O443" s="50">
        <v>7.0027100271002696E-3</v>
      </c>
      <c r="P443" s="50"/>
      <c r="Q443" s="50"/>
      <c r="R443" s="28"/>
      <c r="S443" s="50">
        <f>O443*$AU$8</f>
        <v>4.8856869125981722E-2</v>
      </c>
      <c r="T443" s="50"/>
      <c r="U443" s="50"/>
      <c r="V443" s="28"/>
      <c r="W443" s="50">
        <f>O443*AU9</f>
        <v>1.7306124434718007E-2</v>
      </c>
      <c r="X443" s="50"/>
      <c r="Y443" s="50"/>
      <c r="Z443" s="28"/>
      <c r="AA443" s="50">
        <f>O443*$AU$10</f>
        <v>7.0027100271002696E-3</v>
      </c>
      <c r="AB443" s="50"/>
      <c r="AC443" s="50"/>
      <c r="AD443" s="28"/>
      <c r="AE443" s="26"/>
      <c r="AF443" s="26"/>
      <c r="AG443" s="26"/>
      <c r="AH443" s="26"/>
      <c r="AI443" s="26"/>
      <c r="AJ443" s="26"/>
      <c r="AL443" s="26"/>
      <c r="AM443" s="26"/>
      <c r="AN443" s="26"/>
      <c r="AO443" s="26"/>
      <c r="AP443" s="26"/>
      <c r="AQ443" s="26"/>
      <c r="AR443" s="26"/>
    </row>
    <row r="444" spans="1:44" ht="16">
      <c r="A444" s="22" t="s">
        <v>193</v>
      </c>
      <c r="B444" s="22">
        <v>2019</v>
      </c>
      <c r="C444" s="22" t="s">
        <v>152</v>
      </c>
      <c r="D444" s="25" t="s">
        <v>47</v>
      </c>
      <c r="E444" s="22" t="s">
        <v>141</v>
      </c>
      <c r="F444" s="22">
        <v>20</v>
      </c>
      <c r="G444" s="22">
        <v>20</v>
      </c>
      <c r="H444" s="22" t="s">
        <v>195</v>
      </c>
      <c r="I444" s="22" t="s">
        <v>158</v>
      </c>
      <c r="J444" s="22" t="s">
        <v>143</v>
      </c>
      <c r="K444" s="22" t="s">
        <v>144</v>
      </c>
      <c r="L444" s="22" t="s">
        <v>145</v>
      </c>
      <c r="M444" s="22" t="s">
        <v>165</v>
      </c>
      <c r="N444" s="22" t="s">
        <v>165</v>
      </c>
      <c r="O444" s="50"/>
      <c r="P444" s="50"/>
      <c r="Q444" s="50">
        <v>2.7967479674796702E-3</v>
      </c>
      <c r="R444" s="28"/>
      <c r="S444" s="50"/>
      <c r="T444" s="50"/>
      <c r="U444" s="50">
        <f>Q444*AU8</f>
        <v>1.9512495719045304E-2</v>
      </c>
      <c r="V444" s="28"/>
      <c r="W444" s="50"/>
      <c r="X444" s="50"/>
      <c r="Y444" s="50">
        <f>Q444*AU8</f>
        <v>1.9512495719045304E-2</v>
      </c>
      <c r="Z444" s="28"/>
      <c r="AA444" s="50"/>
      <c r="AB444" s="50"/>
      <c r="AC444" s="50">
        <f>Q444*AU10</f>
        <v>2.7967479674796702E-3</v>
      </c>
      <c r="AD444" s="28"/>
      <c r="AE444" s="26"/>
      <c r="AF444" s="26"/>
      <c r="AG444" s="26"/>
      <c r="AH444" s="26"/>
      <c r="AI444" s="26"/>
      <c r="AJ444" s="26"/>
      <c r="AL444" s="26"/>
      <c r="AM444" s="26"/>
      <c r="AN444" s="26"/>
      <c r="AO444" s="26"/>
      <c r="AP444" s="26"/>
      <c r="AQ444" s="26"/>
      <c r="AR444" s="26"/>
    </row>
    <row r="445" spans="1:44" ht="16">
      <c r="A445" s="22" t="s">
        <v>196</v>
      </c>
      <c r="B445" s="22">
        <v>2018</v>
      </c>
      <c r="C445" s="22" t="s">
        <v>197</v>
      </c>
      <c r="D445" s="25" t="s">
        <v>47</v>
      </c>
      <c r="E445" s="22" t="s">
        <v>141</v>
      </c>
      <c r="F445" s="22">
        <v>100</v>
      </c>
      <c r="G445" s="22">
        <v>100</v>
      </c>
      <c r="H445" s="22">
        <v>50</v>
      </c>
      <c r="I445" s="22" t="s">
        <v>158</v>
      </c>
      <c r="J445" s="22" t="s">
        <v>143</v>
      </c>
      <c r="K445" s="22" t="s">
        <v>144</v>
      </c>
      <c r="L445" s="22" t="s">
        <v>145</v>
      </c>
      <c r="M445" s="22" t="s">
        <v>165</v>
      </c>
      <c r="N445" s="22" t="s">
        <v>165</v>
      </c>
      <c r="O445" s="50"/>
      <c r="P445" s="50"/>
      <c r="Q445" s="50">
        <v>0.57999999999999996</v>
      </c>
      <c r="R445" s="28"/>
      <c r="S445" s="50"/>
      <c r="T445" s="50"/>
      <c r="U445" s="50">
        <f t="shared" ref="U445:U462" si="55">Q445*$BL$8</f>
        <v>11.98434550541737</v>
      </c>
      <c r="V445" s="28"/>
      <c r="W445" s="50"/>
      <c r="X445" s="50"/>
      <c r="Y445" s="50">
        <f t="shared" ref="Y445:Y462" si="56">Q445*$BL$8</f>
        <v>11.98434550541737</v>
      </c>
      <c r="Z445" s="28"/>
      <c r="AA445" s="50"/>
      <c r="AB445" s="50"/>
      <c r="AC445" s="50">
        <f t="shared" ref="AC445:AC462" si="57">Q445*$BL$10</f>
        <v>1.7177297264509055</v>
      </c>
      <c r="AD445" s="28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</row>
    <row r="446" spans="1:44" ht="16">
      <c r="A446" s="22" t="s">
        <v>196</v>
      </c>
      <c r="B446" s="22">
        <v>2018</v>
      </c>
      <c r="C446" s="22" t="s">
        <v>197</v>
      </c>
      <c r="D446" s="25" t="s">
        <v>47</v>
      </c>
      <c r="E446" s="22" t="s">
        <v>141</v>
      </c>
      <c r="F446" s="22">
        <v>100</v>
      </c>
      <c r="G446" s="22">
        <v>100</v>
      </c>
      <c r="H446" s="22">
        <v>50</v>
      </c>
      <c r="I446" s="22" t="s">
        <v>158</v>
      </c>
      <c r="J446" s="22" t="s">
        <v>143</v>
      </c>
      <c r="K446" s="22" t="s">
        <v>144</v>
      </c>
      <c r="L446" s="22" t="s">
        <v>145</v>
      </c>
      <c r="M446" s="22" t="s">
        <v>165</v>
      </c>
      <c r="N446" s="22" t="s">
        <v>165</v>
      </c>
      <c r="O446" s="50"/>
      <c r="P446" s="50"/>
      <c r="Q446" s="50">
        <v>0.36</v>
      </c>
      <c r="R446" s="28"/>
      <c r="S446" s="50"/>
      <c r="T446" s="50"/>
      <c r="U446" s="50">
        <f t="shared" si="55"/>
        <v>7.4385592792245747</v>
      </c>
      <c r="V446" s="28"/>
      <c r="W446" s="50"/>
      <c r="X446" s="50"/>
      <c r="Y446" s="50">
        <f t="shared" si="56"/>
        <v>7.4385592792245747</v>
      </c>
      <c r="Z446" s="28"/>
      <c r="AA446" s="50"/>
      <c r="AB446" s="50"/>
      <c r="AC446" s="50">
        <f t="shared" si="57"/>
        <v>1.0661770715902172</v>
      </c>
      <c r="AD446" s="28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</row>
    <row r="447" spans="1:44" ht="16">
      <c r="A447" s="22" t="s">
        <v>196</v>
      </c>
      <c r="B447" s="22">
        <v>2018</v>
      </c>
      <c r="C447" s="22" t="s">
        <v>197</v>
      </c>
      <c r="D447" s="25" t="s">
        <v>47</v>
      </c>
      <c r="E447" s="22" t="s">
        <v>141</v>
      </c>
      <c r="F447" s="22">
        <v>100</v>
      </c>
      <c r="G447" s="22">
        <v>100</v>
      </c>
      <c r="H447" s="22">
        <v>50</v>
      </c>
      <c r="I447" s="22" t="s">
        <v>158</v>
      </c>
      <c r="J447" s="22" t="s">
        <v>143</v>
      </c>
      <c r="K447" s="22" t="s">
        <v>144</v>
      </c>
      <c r="L447" s="22" t="s">
        <v>145</v>
      </c>
      <c r="M447" s="22" t="s">
        <v>165</v>
      </c>
      <c r="N447" s="22" t="s">
        <v>165</v>
      </c>
      <c r="O447" s="50"/>
      <c r="P447" s="50"/>
      <c r="Q447" s="50">
        <v>0.32</v>
      </c>
      <c r="R447" s="28"/>
      <c r="S447" s="50"/>
      <c r="T447" s="50"/>
      <c r="U447" s="50">
        <f t="shared" si="55"/>
        <v>6.6120526926440668</v>
      </c>
      <c r="V447" s="28"/>
      <c r="W447" s="50"/>
      <c r="X447" s="50"/>
      <c r="Y447" s="50">
        <f t="shared" si="56"/>
        <v>6.6120526926440668</v>
      </c>
      <c r="Z447" s="28"/>
      <c r="AA447" s="50"/>
      <c r="AB447" s="50"/>
      <c r="AC447" s="50">
        <f t="shared" si="57"/>
        <v>0.94771295252463761</v>
      </c>
      <c r="AD447" s="28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</row>
    <row r="448" spans="1:44" ht="16">
      <c r="A448" s="22" t="s">
        <v>196</v>
      </c>
      <c r="B448" s="22">
        <v>2018</v>
      </c>
      <c r="C448" s="22" t="s">
        <v>197</v>
      </c>
      <c r="D448" s="25" t="s">
        <v>47</v>
      </c>
      <c r="E448" s="22" t="s">
        <v>141</v>
      </c>
      <c r="F448" s="22">
        <v>100</v>
      </c>
      <c r="G448" s="22">
        <v>100</v>
      </c>
      <c r="H448" s="22">
        <v>50</v>
      </c>
      <c r="I448" s="22" t="s">
        <v>158</v>
      </c>
      <c r="J448" s="22" t="s">
        <v>143</v>
      </c>
      <c r="K448" s="22" t="s">
        <v>144</v>
      </c>
      <c r="L448" s="22" t="s">
        <v>145</v>
      </c>
      <c r="M448" s="22" t="s">
        <v>165</v>
      </c>
      <c r="N448" s="22" t="s">
        <v>165</v>
      </c>
      <c r="O448" s="50"/>
      <c r="P448" s="50"/>
      <c r="Q448" s="50">
        <v>0.24</v>
      </c>
      <c r="R448" s="28"/>
      <c r="S448" s="50"/>
      <c r="T448" s="50"/>
      <c r="U448" s="50">
        <f t="shared" si="55"/>
        <v>4.9590395194830492</v>
      </c>
      <c r="V448" s="28"/>
      <c r="W448" s="50"/>
      <c r="X448" s="50"/>
      <c r="Y448" s="50">
        <f t="shared" si="56"/>
        <v>4.9590395194830492</v>
      </c>
      <c r="Z448" s="28"/>
      <c r="AA448" s="50"/>
      <c r="AB448" s="50"/>
      <c r="AC448" s="50">
        <f t="shared" si="57"/>
        <v>0.71078471439347812</v>
      </c>
      <c r="AD448" s="28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</row>
    <row r="449" spans="1:44" ht="16">
      <c r="A449" s="22" t="s">
        <v>196</v>
      </c>
      <c r="B449" s="22">
        <v>2018</v>
      </c>
      <c r="C449" s="22" t="s">
        <v>197</v>
      </c>
      <c r="D449" s="25" t="s">
        <v>47</v>
      </c>
      <c r="E449" s="22" t="s">
        <v>141</v>
      </c>
      <c r="F449" s="22">
        <v>100</v>
      </c>
      <c r="G449" s="22">
        <v>100</v>
      </c>
      <c r="H449" s="22">
        <v>50</v>
      </c>
      <c r="I449" s="22" t="s">
        <v>158</v>
      </c>
      <c r="J449" s="22" t="s">
        <v>143</v>
      </c>
      <c r="K449" s="22" t="s">
        <v>144</v>
      </c>
      <c r="L449" s="22" t="s">
        <v>145</v>
      </c>
      <c r="M449" s="22" t="s">
        <v>165</v>
      </c>
      <c r="N449" s="22" t="s">
        <v>165</v>
      </c>
      <c r="O449" s="50"/>
      <c r="P449" s="50"/>
      <c r="Q449" s="50">
        <v>0.26</v>
      </c>
      <c r="R449" s="28"/>
      <c r="S449" s="50"/>
      <c r="T449" s="50"/>
      <c r="U449" s="50">
        <f t="shared" si="55"/>
        <v>5.3722928127733045</v>
      </c>
      <c r="V449" s="28"/>
      <c r="W449" s="50"/>
      <c r="X449" s="50"/>
      <c r="Y449" s="50">
        <f t="shared" si="56"/>
        <v>5.3722928127733045</v>
      </c>
      <c r="Z449" s="28"/>
      <c r="AA449" s="50"/>
      <c r="AB449" s="50"/>
      <c r="AC449" s="50">
        <f t="shared" si="57"/>
        <v>0.77001677392626811</v>
      </c>
      <c r="AD449" s="28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</row>
    <row r="450" spans="1:44" ht="16">
      <c r="A450" s="22" t="s">
        <v>196</v>
      </c>
      <c r="B450" s="22">
        <v>2018</v>
      </c>
      <c r="C450" s="22" t="s">
        <v>197</v>
      </c>
      <c r="D450" s="25" t="s">
        <v>47</v>
      </c>
      <c r="E450" s="22" t="s">
        <v>141</v>
      </c>
      <c r="F450" s="22">
        <v>100</v>
      </c>
      <c r="G450" s="22">
        <v>100</v>
      </c>
      <c r="H450" s="22">
        <v>50</v>
      </c>
      <c r="I450" s="22" t="s">
        <v>158</v>
      </c>
      <c r="J450" s="22" t="s">
        <v>143</v>
      </c>
      <c r="K450" s="22" t="s">
        <v>144</v>
      </c>
      <c r="L450" s="22" t="s">
        <v>145</v>
      </c>
      <c r="M450" s="22" t="s">
        <v>165</v>
      </c>
      <c r="N450" s="22" t="s">
        <v>165</v>
      </c>
      <c r="O450" s="50"/>
      <c r="P450" s="50"/>
      <c r="Q450" s="50">
        <v>0.14000000000000001</v>
      </c>
      <c r="R450" s="28"/>
      <c r="S450" s="50"/>
      <c r="T450" s="50"/>
      <c r="U450" s="50">
        <f t="shared" si="55"/>
        <v>2.8927730530317795</v>
      </c>
      <c r="V450" s="28"/>
      <c r="W450" s="50"/>
      <c r="X450" s="50"/>
      <c r="Y450" s="50">
        <f t="shared" si="56"/>
        <v>2.8927730530317795</v>
      </c>
      <c r="Z450" s="28"/>
      <c r="AA450" s="50"/>
      <c r="AB450" s="50"/>
      <c r="AC450" s="50">
        <f t="shared" si="57"/>
        <v>0.41462441672952899</v>
      </c>
      <c r="AD450" s="28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</row>
    <row r="451" spans="1:44" ht="16">
      <c r="A451" s="22" t="s">
        <v>196</v>
      </c>
      <c r="B451" s="22">
        <v>2018</v>
      </c>
      <c r="C451" s="22" t="s">
        <v>197</v>
      </c>
      <c r="D451" s="25" t="s">
        <v>47</v>
      </c>
      <c r="E451" s="22" t="s">
        <v>141</v>
      </c>
      <c r="F451" s="22">
        <v>100</v>
      </c>
      <c r="G451" s="22">
        <v>100</v>
      </c>
      <c r="H451" s="22">
        <v>50</v>
      </c>
      <c r="I451" s="22" t="s">
        <v>158</v>
      </c>
      <c r="J451" s="22" t="s">
        <v>143</v>
      </c>
      <c r="K451" s="22" t="s">
        <v>144</v>
      </c>
      <c r="L451" s="22" t="s">
        <v>145</v>
      </c>
      <c r="M451" s="22" t="s">
        <v>165</v>
      </c>
      <c r="N451" s="22" t="s">
        <v>165</v>
      </c>
      <c r="O451" s="50"/>
      <c r="P451" s="50"/>
      <c r="Q451" s="50">
        <v>0.22</v>
      </c>
      <c r="R451" s="28"/>
      <c r="S451" s="50"/>
      <c r="T451" s="50"/>
      <c r="U451" s="50">
        <f t="shared" si="55"/>
        <v>4.5457862261927957</v>
      </c>
      <c r="V451" s="28"/>
      <c r="W451" s="50"/>
      <c r="X451" s="50"/>
      <c r="Y451" s="50">
        <f t="shared" si="56"/>
        <v>4.5457862261927957</v>
      </c>
      <c r="Z451" s="28"/>
      <c r="AA451" s="50"/>
      <c r="AB451" s="50"/>
      <c r="AC451" s="50">
        <f t="shared" si="57"/>
        <v>0.65155265486068836</v>
      </c>
      <c r="AD451" s="28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</row>
    <row r="452" spans="1:44" ht="16">
      <c r="A452" s="22" t="s">
        <v>196</v>
      </c>
      <c r="B452" s="22">
        <v>2018</v>
      </c>
      <c r="C452" s="22" t="s">
        <v>197</v>
      </c>
      <c r="D452" s="25" t="s">
        <v>47</v>
      </c>
      <c r="E452" s="22" t="s">
        <v>141</v>
      </c>
      <c r="F452" s="22">
        <v>100</v>
      </c>
      <c r="G452" s="22">
        <v>100</v>
      </c>
      <c r="H452" s="22">
        <v>50</v>
      </c>
      <c r="I452" s="22" t="s">
        <v>158</v>
      </c>
      <c r="J452" s="22" t="s">
        <v>143</v>
      </c>
      <c r="K452" s="22" t="s">
        <v>144</v>
      </c>
      <c r="L452" s="22" t="s">
        <v>145</v>
      </c>
      <c r="M452" s="22" t="s">
        <v>165</v>
      </c>
      <c r="N452" s="22" t="s">
        <v>165</v>
      </c>
      <c r="O452" s="50"/>
      <c r="P452" s="50"/>
      <c r="Q452" s="50">
        <v>0.2</v>
      </c>
      <c r="R452" s="28"/>
      <c r="S452" s="50"/>
      <c r="T452" s="50"/>
      <c r="U452" s="50">
        <f t="shared" si="55"/>
        <v>4.1325329329025413</v>
      </c>
      <c r="V452" s="28"/>
      <c r="W452" s="50"/>
      <c r="X452" s="50"/>
      <c r="Y452" s="50">
        <f t="shared" si="56"/>
        <v>4.1325329329025413</v>
      </c>
      <c r="Z452" s="28"/>
      <c r="AA452" s="50"/>
      <c r="AB452" s="50"/>
      <c r="AC452" s="50">
        <f t="shared" si="57"/>
        <v>0.59232059532789849</v>
      </c>
      <c r="AD452" s="28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</row>
    <row r="453" spans="1:44" ht="16">
      <c r="A453" s="22" t="s">
        <v>196</v>
      </c>
      <c r="B453" s="22">
        <v>2018</v>
      </c>
      <c r="C453" s="22" t="s">
        <v>197</v>
      </c>
      <c r="D453" s="25" t="s">
        <v>47</v>
      </c>
      <c r="E453" s="22" t="s">
        <v>141</v>
      </c>
      <c r="F453" s="22">
        <v>100</v>
      </c>
      <c r="G453" s="22">
        <v>100</v>
      </c>
      <c r="H453" s="22">
        <v>50</v>
      </c>
      <c r="I453" s="22" t="s">
        <v>158</v>
      </c>
      <c r="J453" s="22" t="s">
        <v>143</v>
      </c>
      <c r="K453" s="22" t="s">
        <v>144</v>
      </c>
      <c r="L453" s="22" t="s">
        <v>145</v>
      </c>
      <c r="M453" s="22" t="s">
        <v>165</v>
      </c>
      <c r="N453" s="22" t="s">
        <v>165</v>
      </c>
      <c r="O453" s="50"/>
      <c r="P453" s="50"/>
      <c r="Q453" s="50">
        <v>0.62</v>
      </c>
      <c r="R453" s="28"/>
      <c r="S453" s="50"/>
      <c r="T453" s="50"/>
      <c r="U453" s="50">
        <f t="shared" si="55"/>
        <v>12.810852091997878</v>
      </c>
      <c r="V453" s="28"/>
      <c r="W453" s="50"/>
      <c r="X453" s="50"/>
      <c r="Y453" s="50">
        <f t="shared" si="56"/>
        <v>12.810852091997878</v>
      </c>
      <c r="Z453" s="28"/>
      <c r="AA453" s="50"/>
      <c r="AB453" s="50"/>
      <c r="AC453" s="50">
        <f t="shared" si="57"/>
        <v>1.8361938455164852</v>
      </c>
      <c r="AD453" s="28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</row>
    <row r="454" spans="1:44" ht="16">
      <c r="A454" s="22" t="s">
        <v>196</v>
      </c>
      <c r="B454" s="22">
        <v>2018</v>
      </c>
      <c r="C454" s="22" t="s">
        <v>197</v>
      </c>
      <c r="D454" s="25" t="s">
        <v>47</v>
      </c>
      <c r="E454" s="22" t="s">
        <v>141</v>
      </c>
      <c r="F454" s="22">
        <v>100</v>
      </c>
      <c r="G454" s="22">
        <v>100</v>
      </c>
      <c r="H454" s="22">
        <v>50</v>
      </c>
      <c r="I454" s="22" t="s">
        <v>158</v>
      </c>
      <c r="J454" s="22" t="s">
        <v>143</v>
      </c>
      <c r="K454" s="22" t="s">
        <v>144</v>
      </c>
      <c r="L454" s="22" t="s">
        <v>145</v>
      </c>
      <c r="M454" s="22" t="s">
        <v>165</v>
      </c>
      <c r="N454" s="22" t="s">
        <v>165</v>
      </c>
      <c r="O454" s="50"/>
      <c r="P454" s="50"/>
      <c r="Q454" s="50">
        <v>0.24</v>
      </c>
      <c r="R454" s="28"/>
      <c r="S454" s="50"/>
      <c r="T454" s="50"/>
      <c r="U454" s="50">
        <f t="shared" si="55"/>
        <v>4.9590395194830492</v>
      </c>
      <c r="V454" s="28"/>
      <c r="W454" s="50"/>
      <c r="X454" s="50"/>
      <c r="Y454" s="50">
        <f t="shared" si="56"/>
        <v>4.9590395194830492</v>
      </c>
      <c r="Z454" s="28"/>
      <c r="AA454" s="50"/>
      <c r="AB454" s="50"/>
      <c r="AC454" s="50">
        <f t="shared" si="57"/>
        <v>0.71078471439347812</v>
      </c>
      <c r="AD454" s="28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</row>
    <row r="455" spans="1:44" ht="16">
      <c r="A455" s="22" t="s">
        <v>196</v>
      </c>
      <c r="B455" s="22">
        <v>2018</v>
      </c>
      <c r="C455" s="22" t="s">
        <v>197</v>
      </c>
      <c r="D455" s="25" t="s">
        <v>47</v>
      </c>
      <c r="E455" s="22" t="s">
        <v>141</v>
      </c>
      <c r="F455" s="22">
        <v>100</v>
      </c>
      <c r="G455" s="22">
        <v>100</v>
      </c>
      <c r="H455" s="22">
        <v>50</v>
      </c>
      <c r="I455" s="22" t="s">
        <v>158</v>
      </c>
      <c r="J455" s="22" t="s">
        <v>143</v>
      </c>
      <c r="K455" s="22" t="s">
        <v>144</v>
      </c>
      <c r="L455" s="22" t="s">
        <v>145</v>
      </c>
      <c r="M455" s="22" t="s">
        <v>165</v>
      </c>
      <c r="N455" s="22" t="s">
        <v>165</v>
      </c>
      <c r="O455" s="50"/>
      <c r="P455" s="50"/>
      <c r="Q455" s="50">
        <v>0.26</v>
      </c>
      <c r="R455" s="28"/>
      <c r="S455" s="50"/>
      <c r="T455" s="50"/>
      <c r="U455" s="50">
        <f t="shared" si="55"/>
        <v>5.3722928127733045</v>
      </c>
      <c r="V455" s="28"/>
      <c r="W455" s="50"/>
      <c r="X455" s="50"/>
      <c r="Y455" s="50">
        <f t="shared" si="56"/>
        <v>5.3722928127733045</v>
      </c>
      <c r="Z455" s="28"/>
      <c r="AA455" s="50"/>
      <c r="AB455" s="50"/>
      <c r="AC455" s="50">
        <f t="shared" si="57"/>
        <v>0.77001677392626811</v>
      </c>
      <c r="AD455" s="28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</row>
    <row r="456" spans="1:44" ht="16">
      <c r="A456" s="22" t="s">
        <v>196</v>
      </c>
      <c r="B456" s="22">
        <v>2018</v>
      </c>
      <c r="C456" s="22" t="s">
        <v>197</v>
      </c>
      <c r="D456" s="25" t="s">
        <v>47</v>
      </c>
      <c r="E456" s="22" t="s">
        <v>141</v>
      </c>
      <c r="F456" s="22">
        <v>100</v>
      </c>
      <c r="G456" s="22">
        <v>100</v>
      </c>
      <c r="H456" s="22">
        <v>50</v>
      </c>
      <c r="I456" s="22" t="s">
        <v>158</v>
      </c>
      <c r="J456" s="22" t="s">
        <v>143</v>
      </c>
      <c r="K456" s="22" t="s">
        <v>144</v>
      </c>
      <c r="L456" s="22" t="s">
        <v>145</v>
      </c>
      <c r="M456" s="22" t="s">
        <v>165</v>
      </c>
      <c r="N456" s="22" t="s">
        <v>165</v>
      </c>
      <c r="O456" s="50"/>
      <c r="P456" s="50"/>
      <c r="Q456" s="50">
        <v>0.22</v>
      </c>
      <c r="R456" s="28"/>
      <c r="S456" s="50"/>
      <c r="T456" s="50"/>
      <c r="U456" s="50">
        <f t="shared" si="55"/>
        <v>4.5457862261927957</v>
      </c>
      <c r="V456" s="28"/>
      <c r="W456" s="50"/>
      <c r="X456" s="50"/>
      <c r="Y456" s="50">
        <f t="shared" si="56"/>
        <v>4.5457862261927957</v>
      </c>
      <c r="Z456" s="28"/>
      <c r="AA456" s="50"/>
      <c r="AB456" s="50"/>
      <c r="AC456" s="50">
        <f t="shared" si="57"/>
        <v>0.65155265486068836</v>
      </c>
      <c r="AD456" s="28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</row>
    <row r="457" spans="1:44" ht="16">
      <c r="A457" s="22" t="s">
        <v>196</v>
      </c>
      <c r="B457" s="22">
        <v>2018</v>
      </c>
      <c r="C457" s="22" t="s">
        <v>197</v>
      </c>
      <c r="D457" s="25" t="s">
        <v>47</v>
      </c>
      <c r="E457" s="22" t="s">
        <v>141</v>
      </c>
      <c r="F457" s="22">
        <v>100</v>
      </c>
      <c r="G457" s="22">
        <v>100</v>
      </c>
      <c r="H457" s="22">
        <v>50</v>
      </c>
      <c r="I457" s="22" t="s">
        <v>158</v>
      </c>
      <c r="J457" s="22" t="s">
        <v>143</v>
      </c>
      <c r="K457" s="22" t="s">
        <v>144</v>
      </c>
      <c r="L457" s="22" t="s">
        <v>145</v>
      </c>
      <c r="M457" s="22" t="s">
        <v>165</v>
      </c>
      <c r="N457" s="22" t="s">
        <v>165</v>
      </c>
      <c r="O457" s="50"/>
      <c r="P457" s="50"/>
      <c r="Q457" s="50">
        <v>0.54</v>
      </c>
      <c r="R457" s="28"/>
      <c r="S457" s="50"/>
      <c r="T457" s="50"/>
      <c r="U457" s="50">
        <f t="shared" si="55"/>
        <v>11.157838918836863</v>
      </c>
      <c r="V457" s="28"/>
      <c r="W457" s="50"/>
      <c r="X457" s="50"/>
      <c r="Y457" s="50">
        <f t="shared" si="56"/>
        <v>11.157838918836863</v>
      </c>
      <c r="Z457" s="28"/>
      <c r="AA457" s="50"/>
      <c r="AB457" s="50"/>
      <c r="AC457" s="50">
        <f t="shared" si="57"/>
        <v>1.599265607385326</v>
      </c>
      <c r="AD457" s="28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</row>
    <row r="458" spans="1:44" ht="16">
      <c r="A458" s="22" t="s">
        <v>196</v>
      </c>
      <c r="B458" s="22">
        <v>2018</v>
      </c>
      <c r="C458" s="22" t="s">
        <v>197</v>
      </c>
      <c r="D458" s="25" t="s">
        <v>47</v>
      </c>
      <c r="E458" s="22" t="s">
        <v>141</v>
      </c>
      <c r="F458" s="22">
        <v>100</v>
      </c>
      <c r="G458" s="22">
        <v>100</v>
      </c>
      <c r="H458" s="22">
        <v>50</v>
      </c>
      <c r="I458" s="22" t="s">
        <v>158</v>
      </c>
      <c r="J458" s="22" t="s">
        <v>143</v>
      </c>
      <c r="K458" s="22" t="s">
        <v>144</v>
      </c>
      <c r="L458" s="22" t="s">
        <v>145</v>
      </c>
      <c r="M458" s="22" t="s">
        <v>165</v>
      </c>
      <c r="N458" s="22" t="s">
        <v>165</v>
      </c>
      <c r="O458" s="50"/>
      <c r="P458" s="50"/>
      <c r="Q458" s="50">
        <v>0.18</v>
      </c>
      <c r="R458" s="28"/>
      <c r="S458" s="50"/>
      <c r="T458" s="50"/>
      <c r="U458" s="50">
        <f t="shared" si="55"/>
        <v>3.7192796396122874</v>
      </c>
      <c r="V458" s="28"/>
      <c r="W458" s="50"/>
      <c r="X458" s="50"/>
      <c r="Y458" s="50">
        <f t="shared" si="56"/>
        <v>3.7192796396122874</v>
      </c>
      <c r="Z458" s="28"/>
      <c r="AA458" s="50"/>
      <c r="AB458" s="50"/>
      <c r="AC458" s="50">
        <f t="shared" si="57"/>
        <v>0.53308853579510862</v>
      </c>
      <c r="AD458" s="28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</row>
    <row r="459" spans="1:44" ht="16">
      <c r="A459" s="22" t="s">
        <v>196</v>
      </c>
      <c r="B459" s="22">
        <v>2018</v>
      </c>
      <c r="C459" s="22" t="s">
        <v>197</v>
      </c>
      <c r="D459" s="25" t="s">
        <v>47</v>
      </c>
      <c r="E459" s="22" t="s">
        <v>141</v>
      </c>
      <c r="F459" s="22">
        <v>100</v>
      </c>
      <c r="G459" s="22">
        <v>100</v>
      </c>
      <c r="H459" s="22">
        <v>50</v>
      </c>
      <c r="I459" s="22" t="s">
        <v>158</v>
      </c>
      <c r="J459" s="22" t="s">
        <v>143</v>
      </c>
      <c r="K459" s="22" t="s">
        <v>144</v>
      </c>
      <c r="L459" s="22" t="s">
        <v>145</v>
      </c>
      <c r="M459" s="22" t="s">
        <v>165</v>
      </c>
      <c r="N459" s="22" t="s">
        <v>165</v>
      </c>
      <c r="O459" s="50"/>
      <c r="P459" s="50"/>
      <c r="Q459" s="50">
        <v>0.08</v>
      </c>
      <c r="R459" s="28"/>
      <c r="S459" s="50"/>
      <c r="T459" s="50"/>
      <c r="U459" s="50">
        <f t="shared" si="55"/>
        <v>1.6530131731610167</v>
      </c>
      <c r="V459" s="28"/>
      <c r="W459" s="50"/>
      <c r="X459" s="50"/>
      <c r="Y459" s="50">
        <f t="shared" si="56"/>
        <v>1.6530131731610167</v>
      </c>
      <c r="Z459" s="28"/>
      <c r="AA459" s="50"/>
      <c r="AB459" s="50"/>
      <c r="AC459" s="50">
        <f t="shared" si="57"/>
        <v>0.2369282381311594</v>
      </c>
      <c r="AD459" s="28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</row>
    <row r="460" spans="1:44" ht="16">
      <c r="A460" s="22" t="s">
        <v>196</v>
      </c>
      <c r="B460" s="22">
        <v>2018</v>
      </c>
      <c r="C460" s="22" t="s">
        <v>197</v>
      </c>
      <c r="D460" s="25" t="s">
        <v>47</v>
      </c>
      <c r="E460" s="22" t="s">
        <v>141</v>
      </c>
      <c r="F460" s="22">
        <v>100</v>
      </c>
      <c r="G460" s="22">
        <v>100</v>
      </c>
      <c r="H460" s="22">
        <v>50</v>
      </c>
      <c r="I460" s="22" t="s">
        <v>158</v>
      </c>
      <c r="J460" s="22" t="s">
        <v>143</v>
      </c>
      <c r="K460" s="22" t="s">
        <v>144</v>
      </c>
      <c r="L460" s="22" t="s">
        <v>145</v>
      </c>
      <c r="M460" s="22" t="s">
        <v>165</v>
      </c>
      <c r="N460" s="22" t="s">
        <v>165</v>
      </c>
      <c r="O460" s="50"/>
      <c r="P460" s="50"/>
      <c r="Q460" s="50">
        <v>0.38</v>
      </c>
      <c r="R460" s="28"/>
      <c r="S460" s="50"/>
      <c r="T460" s="50"/>
      <c r="U460" s="50">
        <f t="shared" si="55"/>
        <v>7.8518125725148291</v>
      </c>
      <c r="V460" s="28"/>
      <c r="W460" s="50"/>
      <c r="X460" s="50"/>
      <c r="Y460" s="50">
        <f t="shared" si="56"/>
        <v>7.8518125725148291</v>
      </c>
      <c r="Z460" s="28"/>
      <c r="AA460" s="50"/>
      <c r="AB460" s="50"/>
      <c r="AC460" s="50">
        <f t="shared" si="57"/>
        <v>1.1254091311230072</v>
      </c>
      <c r="AD460" s="28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</row>
    <row r="461" spans="1:44" ht="16">
      <c r="A461" s="22" t="s">
        <v>196</v>
      </c>
      <c r="B461" s="22">
        <v>2018</v>
      </c>
      <c r="C461" s="22" t="s">
        <v>197</v>
      </c>
      <c r="D461" s="25" t="s">
        <v>47</v>
      </c>
      <c r="E461" s="22" t="s">
        <v>141</v>
      </c>
      <c r="F461" s="22">
        <v>100</v>
      </c>
      <c r="G461" s="22">
        <v>100</v>
      </c>
      <c r="H461" s="22">
        <v>50</v>
      </c>
      <c r="I461" s="22" t="s">
        <v>158</v>
      </c>
      <c r="J461" s="22" t="s">
        <v>143</v>
      </c>
      <c r="K461" s="22" t="s">
        <v>144</v>
      </c>
      <c r="L461" s="22" t="s">
        <v>145</v>
      </c>
      <c r="M461" s="22" t="s">
        <v>165</v>
      </c>
      <c r="N461" s="22" t="s">
        <v>165</v>
      </c>
      <c r="O461" s="50"/>
      <c r="P461" s="50"/>
      <c r="Q461" s="50">
        <v>0.34</v>
      </c>
      <c r="R461" s="28"/>
      <c r="S461" s="50"/>
      <c r="T461" s="50"/>
      <c r="U461" s="50">
        <f t="shared" si="55"/>
        <v>7.0253059859343212</v>
      </c>
      <c r="V461" s="28"/>
      <c r="W461" s="50"/>
      <c r="X461" s="50"/>
      <c r="Y461" s="50">
        <f t="shared" si="56"/>
        <v>7.0253059859343212</v>
      </c>
      <c r="Z461" s="28"/>
      <c r="AA461" s="50"/>
      <c r="AB461" s="50"/>
      <c r="AC461" s="50">
        <f t="shared" si="57"/>
        <v>1.0069450120574275</v>
      </c>
      <c r="AD461" s="28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</row>
    <row r="462" spans="1:44" ht="16">
      <c r="A462" s="22" t="s">
        <v>196</v>
      </c>
      <c r="B462" s="22">
        <v>2018</v>
      </c>
      <c r="C462" s="22" t="s">
        <v>197</v>
      </c>
      <c r="D462" s="25" t="s">
        <v>47</v>
      </c>
      <c r="E462" s="22" t="s">
        <v>141</v>
      </c>
      <c r="F462" s="22">
        <v>100</v>
      </c>
      <c r="G462" s="22">
        <v>100</v>
      </c>
      <c r="H462" s="22">
        <v>50</v>
      </c>
      <c r="I462" s="22" t="s">
        <v>158</v>
      </c>
      <c r="J462" s="22" t="s">
        <v>143</v>
      </c>
      <c r="K462" s="22" t="s">
        <v>144</v>
      </c>
      <c r="L462" s="22" t="s">
        <v>145</v>
      </c>
      <c r="M462" s="22" t="s">
        <v>165</v>
      </c>
      <c r="N462" s="22" t="s">
        <v>165</v>
      </c>
      <c r="O462" s="50"/>
      <c r="P462" s="50"/>
      <c r="Q462" s="50">
        <v>0.26</v>
      </c>
      <c r="R462" s="28"/>
      <c r="S462" s="50"/>
      <c r="T462" s="50"/>
      <c r="U462" s="50">
        <f t="shared" si="55"/>
        <v>5.3722928127733045</v>
      </c>
      <c r="V462" s="28"/>
      <c r="W462" s="50"/>
      <c r="X462" s="50"/>
      <c r="Y462" s="50">
        <f t="shared" si="56"/>
        <v>5.3722928127733045</v>
      </c>
      <c r="Z462" s="28"/>
      <c r="AA462" s="50"/>
      <c r="AB462" s="50"/>
      <c r="AC462" s="50">
        <f t="shared" si="57"/>
        <v>0.77001677392626811</v>
      </c>
      <c r="AD462" s="28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</row>
    <row r="463" spans="1:44" ht="16">
      <c r="A463" s="22" t="s">
        <v>198</v>
      </c>
      <c r="B463" s="22">
        <v>2020</v>
      </c>
      <c r="C463" s="22" t="s">
        <v>199</v>
      </c>
      <c r="D463" s="25" t="s">
        <v>47</v>
      </c>
      <c r="E463" s="22" t="s">
        <v>145</v>
      </c>
      <c r="F463" s="22">
        <v>0.22</v>
      </c>
      <c r="G463" s="22">
        <v>50</v>
      </c>
      <c r="H463" s="22">
        <v>3</v>
      </c>
      <c r="I463" s="22" t="s">
        <v>153</v>
      </c>
      <c r="J463" s="22" t="s">
        <v>143</v>
      </c>
      <c r="K463" s="22" t="s">
        <v>144</v>
      </c>
      <c r="L463" s="22" t="s">
        <v>141</v>
      </c>
      <c r="M463" s="22">
        <v>5</v>
      </c>
      <c r="N463" s="22" t="s">
        <v>141</v>
      </c>
      <c r="O463" s="50"/>
      <c r="P463" s="50"/>
      <c r="Q463" s="50">
        <v>20</v>
      </c>
      <c r="R463" s="28"/>
      <c r="S463" s="50"/>
      <c r="T463" s="50"/>
      <c r="U463" s="50">
        <f>Q463*$AI$8</f>
        <v>7.5686839575950362</v>
      </c>
      <c r="V463" s="28"/>
      <c r="W463" s="50"/>
      <c r="X463" s="50"/>
      <c r="Y463" s="50">
        <f>Q463*$AX$8</f>
        <v>256.98912954037218</v>
      </c>
      <c r="Z463" s="28"/>
      <c r="AA463" s="50"/>
      <c r="AB463" s="50"/>
      <c r="AC463" s="50">
        <f>Q463*$BL$10</f>
        <v>59.232059532789847</v>
      </c>
      <c r="AD463" s="28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</row>
    <row r="464" spans="1:44" ht="16">
      <c r="A464" s="22" t="s">
        <v>198</v>
      </c>
      <c r="B464" s="22">
        <v>2020</v>
      </c>
      <c r="C464" s="22" t="s">
        <v>199</v>
      </c>
      <c r="D464" s="25" t="s">
        <v>47</v>
      </c>
      <c r="E464" s="22" t="s">
        <v>145</v>
      </c>
      <c r="F464" s="22">
        <v>0.22</v>
      </c>
      <c r="G464" s="22">
        <v>50</v>
      </c>
      <c r="H464" s="22">
        <v>3</v>
      </c>
      <c r="I464" s="22" t="s">
        <v>153</v>
      </c>
      <c r="J464" s="22" t="s">
        <v>143</v>
      </c>
      <c r="K464" s="22" t="s">
        <v>144</v>
      </c>
      <c r="L464" s="22" t="s">
        <v>141</v>
      </c>
      <c r="M464" s="22">
        <v>5</v>
      </c>
      <c r="N464" s="22" t="s">
        <v>141</v>
      </c>
      <c r="O464" s="50"/>
      <c r="P464" s="50"/>
      <c r="Q464" s="50">
        <v>13</v>
      </c>
      <c r="R464" s="28"/>
      <c r="S464" s="50"/>
      <c r="T464" s="50"/>
      <c r="U464" s="50">
        <f>Q464*$AI$8</f>
        <v>4.9196445724367734</v>
      </c>
      <c r="V464" s="28"/>
      <c r="W464" s="50"/>
      <c r="X464" s="50"/>
      <c r="Y464" s="50">
        <f t="shared" ref="Y464:Y504" si="58">Q464*$AX$8</f>
        <v>167.04293420124193</v>
      </c>
      <c r="Z464" s="28"/>
      <c r="AA464" s="50"/>
      <c r="AB464" s="50"/>
      <c r="AC464" s="50">
        <f t="shared" ref="AC464:AC504" si="59">Q464*$BL$10</f>
        <v>38.500838696313401</v>
      </c>
      <c r="AD464" s="28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</row>
    <row r="465" spans="1:44" ht="16">
      <c r="A465" s="22" t="s">
        <v>198</v>
      </c>
      <c r="B465" s="22">
        <v>2020</v>
      </c>
      <c r="C465" s="22" t="s">
        <v>199</v>
      </c>
      <c r="D465" s="25" t="s">
        <v>47</v>
      </c>
      <c r="E465" s="22" t="s">
        <v>145</v>
      </c>
      <c r="F465" s="22">
        <v>0.22</v>
      </c>
      <c r="G465" s="22">
        <v>50</v>
      </c>
      <c r="H465" s="22">
        <v>3</v>
      </c>
      <c r="I465" s="22" t="s">
        <v>153</v>
      </c>
      <c r="J465" s="22" t="s">
        <v>143</v>
      </c>
      <c r="K465" s="22" t="s">
        <v>144</v>
      </c>
      <c r="L465" s="22" t="s">
        <v>141</v>
      </c>
      <c r="M465" s="22">
        <v>5</v>
      </c>
      <c r="N465" s="22" t="s">
        <v>141</v>
      </c>
      <c r="O465" s="50"/>
      <c r="P465" s="50"/>
      <c r="Q465" s="50">
        <v>17</v>
      </c>
      <c r="R465" s="28"/>
      <c r="S465" s="50"/>
      <c r="T465" s="50"/>
      <c r="U465" s="50">
        <f t="shared" ref="U465:U504" si="60">Q465*$AI$8</f>
        <v>6.4333813639557809</v>
      </c>
      <c r="V465" s="28"/>
      <c r="W465" s="50"/>
      <c r="X465" s="50"/>
      <c r="Y465" s="50">
        <f t="shared" si="58"/>
        <v>218.44076010931636</v>
      </c>
      <c r="Z465" s="28"/>
      <c r="AA465" s="50"/>
      <c r="AB465" s="50"/>
      <c r="AC465" s="50">
        <f t="shared" si="59"/>
        <v>50.34725060287137</v>
      </c>
      <c r="AD465" s="28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</row>
    <row r="466" spans="1:44" ht="16">
      <c r="A466" s="22" t="s">
        <v>198</v>
      </c>
      <c r="B466" s="22">
        <v>2020</v>
      </c>
      <c r="C466" s="22" t="s">
        <v>199</v>
      </c>
      <c r="D466" s="25" t="s">
        <v>47</v>
      </c>
      <c r="E466" s="22" t="s">
        <v>145</v>
      </c>
      <c r="F466" s="22">
        <v>0.22</v>
      </c>
      <c r="G466" s="22">
        <v>50</v>
      </c>
      <c r="H466" s="22">
        <v>3</v>
      </c>
      <c r="I466" s="22" t="s">
        <v>153</v>
      </c>
      <c r="J466" s="22" t="s">
        <v>143</v>
      </c>
      <c r="K466" s="22" t="s">
        <v>144</v>
      </c>
      <c r="L466" s="22" t="s">
        <v>141</v>
      </c>
      <c r="M466" s="22">
        <v>5</v>
      </c>
      <c r="N466" s="22" t="s">
        <v>141</v>
      </c>
      <c r="O466" s="50"/>
      <c r="P466" s="50"/>
      <c r="Q466" s="50">
        <v>14</v>
      </c>
      <c r="R466" s="28"/>
      <c r="S466" s="50"/>
      <c r="T466" s="50"/>
      <c r="U466" s="50">
        <f t="shared" si="60"/>
        <v>5.2980787703165255</v>
      </c>
      <c r="V466" s="28"/>
      <c r="W466" s="50"/>
      <c r="X466" s="50"/>
      <c r="Y466" s="50">
        <f t="shared" si="58"/>
        <v>179.89239067826054</v>
      </c>
      <c r="Z466" s="28"/>
      <c r="AA466" s="50"/>
      <c r="AB466" s="50"/>
      <c r="AC466" s="50">
        <f t="shared" si="59"/>
        <v>41.462441672952892</v>
      </c>
      <c r="AD466" s="28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</row>
    <row r="467" spans="1:44" ht="16">
      <c r="A467" s="22" t="s">
        <v>198</v>
      </c>
      <c r="B467" s="22">
        <v>2020</v>
      </c>
      <c r="C467" s="22" t="s">
        <v>199</v>
      </c>
      <c r="D467" s="25" t="s">
        <v>47</v>
      </c>
      <c r="E467" s="22" t="s">
        <v>145</v>
      </c>
      <c r="F467" s="22">
        <v>0.22</v>
      </c>
      <c r="G467" s="22">
        <v>50</v>
      </c>
      <c r="H467" s="22">
        <v>3</v>
      </c>
      <c r="I467" s="22" t="s">
        <v>153</v>
      </c>
      <c r="J467" s="22" t="s">
        <v>143</v>
      </c>
      <c r="K467" s="22" t="s">
        <v>144</v>
      </c>
      <c r="L467" s="22" t="s">
        <v>141</v>
      </c>
      <c r="M467" s="22">
        <v>5</v>
      </c>
      <c r="N467" s="22" t="s">
        <v>141</v>
      </c>
      <c r="O467" s="50"/>
      <c r="P467" s="50"/>
      <c r="Q467" s="50">
        <v>60</v>
      </c>
      <c r="R467" s="28"/>
      <c r="S467" s="50"/>
      <c r="T467" s="50"/>
      <c r="U467" s="50">
        <f t="shared" si="60"/>
        <v>22.706051872785107</v>
      </c>
      <c r="V467" s="28"/>
      <c r="W467" s="50"/>
      <c r="X467" s="50"/>
      <c r="Y467" s="50">
        <f t="shared" si="58"/>
        <v>770.96738862111658</v>
      </c>
      <c r="Z467" s="28"/>
      <c r="AA467" s="50"/>
      <c r="AB467" s="50"/>
      <c r="AC467" s="50">
        <f t="shared" si="59"/>
        <v>177.69617859836956</v>
      </c>
      <c r="AD467" s="28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</row>
    <row r="468" spans="1:44" ht="16">
      <c r="A468" s="22" t="s">
        <v>198</v>
      </c>
      <c r="B468" s="22">
        <v>2020</v>
      </c>
      <c r="C468" s="22" t="s">
        <v>199</v>
      </c>
      <c r="D468" s="25" t="s">
        <v>47</v>
      </c>
      <c r="E468" s="22" t="s">
        <v>145</v>
      </c>
      <c r="F468" s="22">
        <v>0.22</v>
      </c>
      <c r="G468" s="22">
        <v>50</v>
      </c>
      <c r="H468" s="22">
        <v>3</v>
      </c>
      <c r="I468" s="22" t="s">
        <v>153</v>
      </c>
      <c r="J468" s="22" t="s">
        <v>143</v>
      </c>
      <c r="K468" s="22" t="s">
        <v>144</v>
      </c>
      <c r="L468" s="22" t="s">
        <v>141</v>
      </c>
      <c r="M468" s="22">
        <v>5</v>
      </c>
      <c r="N468" s="22" t="s">
        <v>141</v>
      </c>
      <c r="O468" s="50"/>
      <c r="P468" s="50"/>
      <c r="Q468" s="50">
        <v>13</v>
      </c>
      <c r="R468" s="28"/>
      <c r="S468" s="50"/>
      <c r="T468" s="50"/>
      <c r="U468" s="50">
        <f t="shared" si="60"/>
        <v>4.9196445724367734</v>
      </c>
      <c r="V468" s="28"/>
      <c r="W468" s="50"/>
      <c r="X468" s="50"/>
      <c r="Y468" s="50">
        <f t="shared" si="58"/>
        <v>167.04293420124193</v>
      </c>
      <c r="Z468" s="28"/>
      <c r="AA468" s="50"/>
      <c r="AB468" s="50"/>
      <c r="AC468" s="50">
        <f t="shared" si="59"/>
        <v>38.500838696313401</v>
      </c>
      <c r="AD468" s="28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</row>
    <row r="469" spans="1:44" ht="16">
      <c r="A469" s="22" t="s">
        <v>198</v>
      </c>
      <c r="B469" s="22">
        <v>2020</v>
      </c>
      <c r="C469" s="22" t="s">
        <v>199</v>
      </c>
      <c r="D469" s="25" t="s">
        <v>47</v>
      </c>
      <c r="E469" s="22" t="s">
        <v>145</v>
      </c>
      <c r="F469" s="22">
        <v>0.22</v>
      </c>
      <c r="G469" s="22">
        <v>50</v>
      </c>
      <c r="H469" s="22">
        <v>3</v>
      </c>
      <c r="I469" s="22" t="s">
        <v>153</v>
      </c>
      <c r="J469" s="22" t="s">
        <v>143</v>
      </c>
      <c r="K469" s="22" t="s">
        <v>144</v>
      </c>
      <c r="L469" s="22" t="s">
        <v>141</v>
      </c>
      <c r="M469" s="22">
        <v>5</v>
      </c>
      <c r="N469" s="22" t="s">
        <v>141</v>
      </c>
      <c r="O469" s="50"/>
      <c r="P469" s="50"/>
      <c r="Q469" s="50">
        <v>15</v>
      </c>
      <c r="R469" s="28"/>
      <c r="S469" s="50"/>
      <c r="T469" s="50"/>
      <c r="U469" s="50">
        <f t="shared" si="60"/>
        <v>5.6765129681962767</v>
      </c>
      <c r="V469" s="28"/>
      <c r="W469" s="50"/>
      <c r="X469" s="50"/>
      <c r="Y469" s="50">
        <f t="shared" si="58"/>
        <v>192.74184715527915</v>
      </c>
      <c r="Z469" s="28"/>
      <c r="AA469" s="50"/>
      <c r="AB469" s="50"/>
      <c r="AC469" s="50">
        <f t="shared" si="59"/>
        <v>44.424044649592389</v>
      </c>
      <c r="AD469" s="28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</row>
    <row r="470" spans="1:44" ht="16">
      <c r="A470" s="22" t="s">
        <v>198</v>
      </c>
      <c r="B470" s="22">
        <v>2020</v>
      </c>
      <c r="C470" s="22" t="s">
        <v>199</v>
      </c>
      <c r="D470" s="25" t="s">
        <v>47</v>
      </c>
      <c r="E470" s="22" t="s">
        <v>145</v>
      </c>
      <c r="F470" s="22">
        <v>0.22</v>
      </c>
      <c r="G470" s="22">
        <v>50</v>
      </c>
      <c r="H470" s="22">
        <v>3</v>
      </c>
      <c r="I470" s="22" t="s">
        <v>153</v>
      </c>
      <c r="J470" s="22" t="s">
        <v>143</v>
      </c>
      <c r="K470" s="22" t="s">
        <v>144</v>
      </c>
      <c r="L470" s="22" t="s">
        <v>141</v>
      </c>
      <c r="M470" s="22">
        <v>5</v>
      </c>
      <c r="N470" s="22" t="s">
        <v>141</v>
      </c>
      <c r="O470" s="50"/>
      <c r="P470" s="50"/>
      <c r="Q470" s="50">
        <v>18</v>
      </c>
      <c r="R470" s="28"/>
      <c r="S470" s="50"/>
      <c r="T470" s="50"/>
      <c r="U470" s="50">
        <f t="shared" si="60"/>
        <v>6.8118155618355321</v>
      </c>
      <c r="V470" s="28"/>
      <c r="W470" s="50"/>
      <c r="X470" s="50"/>
      <c r="Y470" s="50">
        <f t="shared" si="58"/>
        <v>231.29021658633496</v>
      </c>
      <c r="Z470" s="28"/>
      <c r="AA470" s="50"/>
      <c r="AB470" s="50"/>
      <c r="AC470" s="50">
        <f t="shared" si="59"/>
        <v>53.308853579510867</v>
      </c>
      <c r="AD470" s="28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</row>
    <row r="471" spans="1:44" ht="16">
      <c r="A471" s="22" t="s">
        <v>198</v>
      </c>
      <c r="B471" s="22">
        <v>2020</v>
      </c>
      <c r="C471" s="22" t="s">
        <v>199</v>
      </c>
      <c r="D471" s="25" t="s">
        <v>47</v>
      </c>
      <c r="E471" s="22" t="s">
        <v>145</v>
      </c>
      <c r="F471" s="22">
        <v>0.22</v>
      </c>
      <c r="G471" s="22">
        <v>50</v>
      </c>
      <c r="H471" s="22">
        <v>3</v>
      </c>
      <c r="I471" s="22" t="s">
        <v>153</v>
      </c>
      <c r="J471" s="22" t="s">
        <v>143</v>
      </c>
      <c r="K471" s="22" t="s">
        <v>144</v>
      </c>
      <c r="L471" s="22" t="s">
        <v>141</v>
      </c>
      <c r="M471" s="22">
        <v>5</v>
      </c>
      <c r="N471" s="22" t="s">
        <v>141</v>
      </c>
      <c r="O471" s="50"/>
      <c r="P471" s="50"/>
      <c r="Q471" s="50">
        <v>37</v>
      </c>
      <c r="R471" s="28"/>
      <c r="S471" s="50"/>
      <c r="T471" s="50"/>
      <c r="U471" s="50">
        <f t="shared" si="60"/>
        <v>14.002065321550816</v>
      </c>
      <c r="V471" s="28"/>
      <c r="W471" s="50"/>
      <c r="X471" s="50"/>
      <c r="Y471" s="50">
        <f t="shared" si="58"/>
        <v>475.42988964968856</v>
      </c>
      <c r="Z471" s="28"/>
      <c r="AA471" s="50"/>
      <c r="AB471" s="50"/>
      <c r="AC471" s="50">
        <f t="shared" si="59"/>
        <v>109.57931013566122</v>
      </c>
      <c r="AD471" s="28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</row>
    <row r="472" spans="1:44" ht="16">
      <c r="A472" s="22" t="s">
        <v>198</v>
      </c>
      <c r="B472" s="22">
        <v>2020</v>
      </c>
      <c r="C472" s="22" t="s">
        <v>199</v>
      </c>
      <c r="D472" s="25" t="s">
        <v>47</v>
      </c>
      <c r="E472" s="22" t="s">
        <v>145</v>
      </c>
      <c r="F472" s="22">
        <v>0.22</v>
      </c>
      <c r="G472" s="22">
        <v>50</v>
      </c>
      <c r="H472" s="22">
        <v>3</v>
      </c>
      <c r="I472" s="22" t="s">
        <v>153</v>
      </c>
      <c r="J472" s="22" t="s">
        <v>143</v>
      </c>
      <c r="K472" s="22" t="s">
        <v>144</v>
      </c>
      <c r="L472" s="22" t="s">
        <v>141</v>
      </c>
      <c r="M472" s="22">
        <v>5</v>
      </c>
      <c r="N472" s="22" t="s">
        <v>141</v>
      </c>
      <c r="O472" s="50"/>
      <c r="P472" s="50"/>
      <c r="Q472" s="50">
        <v>34</v>
      </c>
      <c r="R472" s="28"/>
      <c r="S472" s="50"/>
      <c r="T472" s="50"/>
      <c r="U472" s="50">
        <f t="shared" si="60"/>
        <v>12.866762727911562</v>
      </c>
      <c r="V472" s="28"/>
      <c r="W472" s="50"/>
      <c r="X472" s="50"/>
      <c r="Y472" s="50">
        <f t="shared" si="58"/>
        <v>436.88152021863272</v>
      </c>
      <c r="Z472" s="28"/>
      <c r="AA472" s="50"/>
      <c r="AB472" s="50"/>
      <c r="AC472" s="50">
        <f t="shared" si="59"/>
        <v>100.69450120574274</v>
      </c>
      <c r="AD472" s="28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</row>
    <row r="473" spans="1:44" ht="16">
      <c r="A473" s="22" t="s">
        <v>198</v>
      </c>
      <c r="B473" s="22">
        <v>2020</v>
      </c>
      <c r="C473" s="22" t="s">
        <v>199</v>
      </c>
      <c r="D473" s="25" t="s">
        <v>47</v>
      </c>
      <c r="E473" s="22" t="s">
        <v>145</v>
      </c>
      <c r="F473" s="22">
        <v>0.22</v>
      </c>
      <c r="G473" s="22">
        <v>50</v>
      </c>
      <c r="H473" s="22">
        <v>3</v>
      </c>
      <c r="I473" s="22" t="s">
        <v>153</v>
      </c>
      <c r="J473" s="22" t="s">
        <v>143</v>
      </c>
      <c r="K473" s="22" t="s">
        <v>144</v>
      </c>
      <c r="L473" s="22" t="s">
        <v>141</v>
      </c>
      <c r="M473" s="22">
        <v>5</v>
      </c>
      <c r="N473" s="22" t="s">
        <v>141</v>
      </c>
      <c r="O473" s="50"/>
      <c r="P473" s="50"/>
      <c r="Q473" s="50">
        <v>38</v>
      </c>
      <c r="R473" s="28"/>
      <c r="S473" s="50"/>
      <c r="T473" s="50"/>
      <c r="U473" s="50">
        <f t="shared" si="60"/>
        <v>14.380499519430568</v>
      </c>
      <c r="V473" s="28"/>
      <c r="W473" s="50"/>
      <c r="X473" s="50"/>
      <c r="Y473" s="50">
        <f t="shared" si="58"/>
        <v>488.27934612670714</v>
      </c>
      <c r="Z473" s="28"/>
      <c r="AA473" s="50"/>
      <c r="AB473" s="50"/>
      <c r="AC473" s="50">
        <f t="shared" si="59"/>
        <v>112.54091311230071</v>
      </c>
      <c r="AD473" s="28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</row>
    <row r="474" spans="1:44" ht="16">
      <c r="A474" s="22" t="s">
        <v>198</v>
      </c>
      <c r="B474" s="22">
        <v>2020</v>
      </c>
      <c r="C474" s="22" t="s">
        <v>199</v>
      </c>
      <c r="D474" s="25" t="s">
        <v>47</v>
      </c>
      <c r="E474" s="22" t="s">
        <v>145</v>
      </c>
      <c r="F474" s="22">
        <v>0.22</v>
      </c>
      <c r="G474" s="22">
        <v>50</v>
      </c>
      <c r="H474" s="22">
        <v>3</v>
      </c>
      <c r="I474" s="22" t="s">
        <v>153</v>
      </c>
      <c r="J474" s="22" t="s">
        <v>143</v>
      </c>
      <c r="K474" s="22" t="s">
        <v>144</v>
      </c>
      <c r="L474" s="22" t="s">
        <v>141</v>
      </c>
      <c r="M474" s="22">
        <v>5</v>
      </c>
      <c r="N474" s="22" t="s">
        <v>141</v>
      </c>
      <c r="O474" s="50"/>
      <c r="P474" s="50"/>
      <c r="Q474" s="50">
        <v>60</v>
      </c>
      <c r="R474" s="28"/>
      <c r="S474" s="50"/>
      <c r="T474" s="50"/>
      <c r="U474" s="50">
        <f t="shared" si="60"/>
        <v>22.706051872785107</v>
      </c>
      <c r="V474" s="28"/>
      <c r="W474" s="50"/>
      <c r="X474" s="50"/>
      <c r="Y474" s="50">
        <f t="shared" si="58"/>
        <v>770.96738862111658</v>
      </c>
      <c r="Z474" s="28"/>
      <c r="AA474" s="50"/>
      <c r="AB474" s="50"/>
      <c r="AC474" s="50">
        <f t="shared" si="59"/>
        <v>177.69617859836956</v>
      </c>
      <c r="AD474" s="28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</row>
    <row r="475" spans="1:44" ht="16">
      <c r="A475" s="22" t="s">
        <v>198</v>
      </c>
      <c r="B475" s="22">
        <v>2020</v>
      </c>
      <c r="C475" s="22" t="s">
        <v>199</v>
      </c>
      <c r="D475" s="25" t="s">
        <v>47</v>
      </c>
      <c r="E475" s="22" t="s">
        <v>145</v>
      </c>
      <c r="F475" s="22">
        <v>0.22</v>
      </c>
      <c r="G475" s="22">
        <v>50</v>
      </c>
      <c r="H475" s="22">
        <v>3</v>
      </c>
      <c r="I475" s="22" t="s">
        <v>153</v>
      </c>
      <c r="J475" s="22" t="s">
        <v>143</v>
      </c>
      <c r="K475" s="22" t="s">
        <v>144</v>
      </c>
      <c r="L475" s="22" t="s">
        <v>141</v>
      </c>
      <c r="M475" s="22">
        <v>5</v>
      </c>
      <c r="N475" s="22" t="s">
        <v>141</v>
      </c>
      <c r="O475" s="50"/>
      <c r="P475" s="50"/>
      <c r="Q475" s="50">
        <v>7</v>
      </c>
      <c r="R475" s="28"/>
      <c r="S475" s="50"/>
      <c r="T475" s="50"/>
      <c r="U475" s="50">
        <f t="shared" si="60"/>
        <v>2.6490393851582628</v>
      </c>
      <c r="V475" s="28"/>
      <c r="W475" s="50"/>
      <c r="X475" s="50"/>
      <c r="Y475" s="50">
        <f t="shared" si="58"/>
        <v>89.94619533913027</v>
      </c>
      <c r="Z475" s="28"/>
      <c r="AA475" s="50"/>
      <c r="AB475" s="50"/>
      <c r="AC475" s="50">
        <f t="shared" si="59"/>
        <v>20.731220836476446</v>
      </c>
      <c r="AD475" s="28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</row>
    <row r="476" spans="1:44" ht="16">
      <c r="A476" s="22" t="s">
        <v>198</v>
      </c>
      <c r="B476" s="22">
        <v>2020</v>
      </c>
      <c r="C476" s="22" t="s">
        <v>199</v>
      </c>
      <c r="D476" s="25" t="s">
        <v>47</v>
      </c>
      <c r="E476" s="22" t="s">
        <v>145</v>
      </c>
      <c r="F476" s="22">
        <v>0.22</v>
      </c>
      <c r="G476" s="22">
        <v>50</v>
      </c>
      <c r="H476" s="22">
        <v>3</v>
      </c>
      <c r="I476" s="22" t="s">
        <v>153</v>
      </c>
      <c r="J476" s="22" t="s">
        <v>143</v>
      </c>
      <c r="K476" s="22" t="s">
        <v>144</v>
      </c>
      <c r="L476" s="22" t="s">
        <v>141</v>
      </c>
      <c r="M476" s="22">
        <v>5</v>
      </c>
      <c r="N476" s="22" t="s">
        <v>141</v>
      </c>
      <c r="O476" s="50"/>
      <c r="P476" s="50"/>
      <c r="Q476" s="50">
        <v>25</v>
      </c>
      <c r="R476" s="28"/>
      <c r="S476" s="50"/>
      <c r="T476" s="50"/>
      <c r="U476" s="50">
        <f t="shared" si="60"/>
        <v>9.4608549469937948</v>
      </c>
      <c r="V476" s="28"/>
      <c r="W476" s="50"/>
      <c r="X476" s="50"/>
      <c r="Y476" s="50">
        <f t="shared" si="58"/>
        <v>321.23641192546523</v>
      </c>
      <c r="Z476" s="28"/>
      <c r="AA476" s="50"/>
      <c r="AB476" s="50"/>
      <c r="AC476" s="50">
        <f t="shared" si="59"/>
        <v>74.040074415987306</v>
      </c>
      <c r="AD476" s="28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</row>
    <row r="477" spans="1:44" ht="16">
      <c r="A477" s="22" t="s">
        <v>198</v>
      </c>
      <c r="B477" s="22">
        <v>2020</v>
      </c>
      <c r="C477" s="22" t="s">
        <v>199</v>
      </c>
      <c r="D477" s="25" t="s">
        <v>47</v>
      </c>
      <c r="E477" s="22" t="s">
        <v>145</v>
      </c>
      <c r="F477" s="22">
        <v>0.22</v>
      </c>
      <c r="G477" s="22">
        <v>50</v>
      </c>
      <c r="H477" s="22">
        <v>3</v>
      </c>
      <c r="I477" s="22" t="s">
        <v>153</v>
      </c>
      <c r="J477" s="22" t="s">
        <v>143</v>
      </c>
      <c r="K477" s="22" t="s">
        <v>144</v>
      </c>
      <c r="L477" s="22" t="s">
        <v>141</v>
      </c>
      <c r="M477" s="22">
        <v>5</v>
      </c>
      <c r="N477" s="22" t="s">
        <v>141</v>
      </c>
      <c r="O477" s="50"/>
      <c r="P477" s="50"/>
      <c r="Q477" s="50">
        <v>22</v>
      </c>
      <c r="R477" s="28"/>
      <c r="S477" s="50"/>
      <c r="T477" s="50"/>
      <c r="U477" s="50">
        <f t="shared" si="60"/>
        <v>8.3255523533545404</v>
      </c>
      <c r="V477" s="28"/>
      <c r="W477" s="50"/>
      <c r="X477" s="50"/>
      <c r="Y477" s="50">
        <f t="shared" si="58"/>
        <v>282.68804249440939</v>
      </c>
      <c r="Z477" s="28"/>
      <c r="AA477" s="50"/>
      <c r="AB477" s="50"/>
      <c r="AC477" s="50">
        <f t="shared" si="59"/>
        <v>65.155265486068828</v>
      </c>
      <c r="AD477" s="28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</row>
    <row r="478" spans="1:44" ht="16">
      <c r="A478" s="22" t="s">
        <v>198</v>
      </c>
      <c r="B478" s="22">
        <v>2020</v>
      </c>
      <c r="C478" s="22" t="s">
        <v>199</v>
      </c>
      <c r="D478" s="25" t="s">
        <v>47</v>
      </c>
      <c r="E478" s="22" t="s">
        <v>145</v>
      </c>
      <c r="F478" s="22">
        <v>0.22</v>
      </c>
      <c r="G478" s="22">
        <v>50</v>
      </c>
      <c r="H478" s="22">
        <v>3</v>
      </c>
      <c r="I478" s="22" t="s">
        <v>153</v>
      </c>
      <c r="J478" s="22" t="s">
        <v>143</v>
      </c>
      <c r="K478" s="22" t="s">
        <v>144</v>
      </c>
      <c r="L478" s="22" t="s">
        <v>141</v>
      </c>
      <c r="M478" s="22">
        <v>5</v>
      </c>
      <c r="N478" s="22" t="s">
        <v>141</v>
      </c>
      <c r="O478" s="50"/>
      <c r="P478" s="50"/>
      <c r="Q478" s="50">
        <v>15</v>
      </c>
      <c r="R478" s="28"/>
      <c r="S478" s="50"/>
      <c r="T478" s="50"/>
      <c r="U478" s="50">
        <f t="shared" si="60"/>
        <v>5.6765129681962767</v>
      </c>
      <c r="V478" s="28"/>
      <c r="W478" s="50"/>
      <c r="X478" s="50"/>
      <c r="Y478" s="50">
        <f t="shared" si="58"/>
        <v>192.74184715527915</v>
      </c>
      <c r="Z478" s="28"/>
      <c r="AA478" s="50"/>
      <c r="AB478" s="50"/>
      <c r="AC478" s="50">
        <f t="shared" si="59"/>
        <v>44.424044649592389</v>
      </c>
      <c r="AD478" s="28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</row>
    <row r="479" spans="1:44" ht="16">
      <c r="A479" s="22" t="s">
        <v>198</v>
      </c>
      <c r="B479" s="22">
        <v>2020</v>
      </c>
      <c r="C479" s="22" t="s">
        <v>199</v>
      </c>
      <c r="D479" s="25" t="s">
        <v>47</v>
      </c>
      <c r="E479" s="22" t="s">
        <v>145</v>
      </c>
      <c r="F479" s="22">
        <v>0.22</v>
      </c>
      <c r="G479" s="22">
        <v>50</v>
      </c>
      <c r="H479" s="22">
        <v>3</v>
      </c>
      <c r="I479" s="22" t="s">
        <v>153</v>
      </c>
      <c r="J479" s="22" t="s">
        <v>143</v>
      </c>
      <c r="K479" s="22" t="s">
        <v>144</v>
      </c>
      <c r="L479" s="22" t="s">
        <v>141</v>
      </c>
      <c r="M479" s="22">
        <v>5</v>
      </c>
      <c r="N479" s="22" t="s">
        <v>141</v>
      </c>
      <c r="O479" s="50"/>
      <c r="P479" s="50"/>
      <c r="Q479" s="50">
        <v>7</v>
      </c>
      <c r="R479" s="28"/>
      <c r="S479" s="50"/>
      <c r="T479" s="50"/>
      <c r="U479" s="50">
        <f t="shared" si="60"/>
        <v>2.6490393851582628</v>
      </c>
      <c r="V479" s="28"/>
      <c r="W479" s="50"/>
      <c r="X479" s="50"/>
      <c r="Y479" s="50">
        <f t="shared" si="58"/>
        <v>89.94619533913027</v>
      </c>
      <c r="Z479" s="28"/>
      <c r="AA479" s="50"/>
      <c r="AB479" s="50"/>
      <c r="AC479" s="50">
        <f t="shared" si="59"/>
        <v>20.731220836476446</v>
      </c>
      <c r="AD479" s="28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</row>
    <row r="480" spans="1:44" ht="16">
      <c r="A480" s="22" t="s">
        <v>198</v>
      </c>
      <c r="B480" s="22">
        <v>2020</v>
      </c>
      <c r="C480" s="22" t="s">
        <v>199</v>
      </c>
      <c r="D480" s="25" t="s">
        <v>47</v>
      </c>
      <c r="E480" s="22" t="s">
        <v>145</v>
      </c>
      <c r="F480" s="22">
        <v>0.22</v>
      </c>
      <c r="G480" s="22">
        <v>50</v>
      </c>
      <c r="H480" s="22">
        <v>3</v>
      </c>
      <c r="I480" s="22" t="s">
        <v>153</v>
      </c>
      <c r="J480" s="22" t="s">
        <v>143</v>
      </c>
      <c r="K480" s="22" t="s">
        <v>144</v>
      </c>
      <c r="L480" s="22" t="s">
        <v>141</v>
      </c>
      <c r="M480" s="22">
        <v>5</v>
      </c>
      <c r="N480" s="22" t="s">
        <v>141</v>
      </c>
      <c r="O480" s="50"/>
      <c r="P480" s="50"/>
      <c r="Q480" s="50">
        <v>37</v>
      </c>
      <c r="R480" s="28"/>
      <c r="S480" s="50"/>
      <c r="T480" s="50"/>
      <c r="U480" s="50">
        <f t="shared" si="60"/>
        <v>14.002065321550816</v>
      </c>
      <c r="V480" s="28"/>
      <c r="W480" s="50"/>
      <c r="X480" s="50"/>
      <c r="Y480" s="50">
        <f t="shared" si="58"/>
        <v>475.42988964968856</v>
      </c>
      <c r="Z480" s="28"/>
      <c r="AA480" s="50"/>
      <c r="AB480" s="50"/>
      <c r="AC480" s="50">
        <f t="shared" si="59"/>
        <v>109.57931013566122</v>
      </c>
      <c r="AD480" s="28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</row>
    <row r="481" spans="1:44" ht="16">
      <c r="A481" s="22" t="s">
        <v>198</v>
      </c>
      <c r="B481" s="22">
        <v>2020</v>
      </c>
      <c r="C481" s="22" t="s">
        <v>199</v>
      </c>
      <c r="D481" s="25" t="s">
        <v>47</v>
      </c>
      <c r="E481" s="22" t="s">
        <v>145</v>
      </c>
      <c r="F481" s="22">
        <v>0.22</v>
      </c>
      <c r="G481" s="22">
        <v>50</v>
      </c>
      <c r="H481" s="22">
        <v>3</v>
      </c>
      <c r="I481" s="22" t="s">
        <v>153</v>
      </c>
      <c r="J481" s="22" t="s">
        <v>143</v>
      </c>
      <c r="K481" s="22" t="s">
        <v>144</v>
      </c>
      <c r="L481" s="22" t="s">
        <v>141</v>
      </c>
      <c r="M481" s="22">
        <v>5</v>
      </c>
      <c r="N481" s="22" t="s">
        <v>141</v>
      </c>
      <c r="O481" s="50"/>
      <c r="P481" s="50"/>
      <c r="Q481" s="50">
        <v>9</v>
      </c>
      <c r="R481" s="28"/>
      <c r="S481" s="50"/>
      <c r="T481" s="50"/>
      <c r="U481" s="50">
        <f t="shared" si="60"/>
        <v>3.405907780917766</v>
      </c>
      <c r="V481" s="28"/>
      <c r="W481" s="50"/>
      <c r="X481" s="50"/>
      <c r="Y481" s="50">
        <f t="shared" si="58"/>
        <v>115.64510829316748</v>
      </c>
      <c r="Z481" s="28"/>
      <c r="AA481" s="50"/>
      <c r="AB481" s="50"/>
      <c r="AC481" s="50">
        <f t="shared" si="59"/>
        <v>26.654426789755433</v>
      </c>
      <c r="AD481" s="28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</row>
    <row r="482" spans="1:44" ht="16">
      <c r="A482" s="22" t="s">
        <v>198</v>
      </c>
      <c r="B482" s="22">
        <v>2020</v>
      </c>
      <c r="C482" s="22" t="s">
        <v>199</v>
      </c>
      <c r="D482" s="25" t="s">
        <v>47</v>
      </c>
      <c r="E482" s="22" t="s">
        <v>145</v>
      </c>
      <c r="F482" s="22">
        <v>0.22</v>
      </c>
      <c r="G482" s="22">
        <v>50</v>
      </c>
      <c r="H482" s="22">
        <v>3</v>
      </c>
      <c r="I482" s="22" t="s">
        <v>153</v>
      </c>
      <c r="J482" s="22" t="s">
        <v>143</v>
      </c>
      <c r="K482" s="22" t="s">
        <v>144</v>
      </c>
      <c r="L482" s="22" t="s">
        <v>141</v>
      </c>
      <c r="M482" s="22">
        <v>5</v>
      </c>
      <c r="N482" s="22" t="s">
        <v>141</v>
      </c>
      <c r="O482" s="50"/>
      <c r="P482" s="50"/>
      <c r="Q482" s="50">
        <v>6</v>
      </c>
      <c r="R482" s="28"/>
      <c r="S482" s="50"/>
      <c r="T482" s="50"/>
      <c r="U482" s="50">
        <f t="shared" si="60"/>
        <v>2.2706051872785107</v>
      </c>
      <c r="V482" s="28"/>
      <c r="W482" s="50"/>
      <c r="X482" s="50"/>
      <c r="Y482" s="50">
        <f t="shared" si="58"/>
        <v>77.096738862111664</v>
      </c>
      <c r="Z482" s="28"/>
      <c r="AA482" s="50"/>
      <c r="AB482" s="50"/>
      <c r="AC482" s="50">
        <f t="shared" si="59"/>
        <v>17.769617859836956</v>
      </c>
      <c r="AD482" s="28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</row>
    <row r="483" spans="1:44" ht="16">
      <c r="A483" s="22" t="s">
        <v>198</v>
      </c>
      <c r="B483" s="22">
        <v>2020</v>
      </c>
      <c r="C483" s="22" t="s">
        <v>199</v>
      </c>
      <c r="D483" s="25" t="s">
        <v>47</v>
      </c>
      <c r="E483" s="22" t="s">
        <v>145</v>
      </c>
      <c r="F483" s="22">
        <v>0.22</v>
      </c>
      <c r="G483" s="22">
        <v>50</v>
      </c>
      <c r="H483" s="22">
        <v>3</v>
      </c>
      <c r="I483" s="22" t="s">
        <v>153</v>
      </c>
      <c r="J483" s="22" t="s">
        <v>143</v>
      </c>
      <c r="K483" s="22" t="s">
        <v>144</v>
      </c>
      <c r="L483" s="22" t="s">
        <v>141</v>
      </c>
      <c r="M483" s="22">
        <v>5</v>
      </c>
      <c r="N483" s="22" t="s">
        <v>141</v>
      </c>
      <c r="O483" s="50"/>
      <c r="P483" s="50"/>
      <c r="Q483" s="50">
        <v>7</v>
      </c>
      <c r="R483" s="28"/>
      <c r="S483" s="50"/>
      <c r="T483" s="50"/>
      <c r="U483" s="50">
        <f t="shared" si="60"/>
        <v>2.6490393851582628</v>
      </c>
      <c r="V483" s="28"/>
      <c r="W483" s="50"/>
      <c r="X483" s="50"/>
      <c r="Y483" s="50">
        <f t="shared" si="58"/>
        <v>89.94619533913027</v>
      </c>
      <c r="Z483" s="28"/>
      <c r="AA483" s="50"/>
      <c r="AB483" s="50"/>
      <c r="AC483" s="50">
        <f t="shared" si="59"/>
        <v>20.731220836476446</v>
      </c>
      <c r="AD483" s="28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</row>
    <row r="484" spans="1:44" ht="16">
      <c r="A484" s="22" t="s">
        <v>198</v>
      </c>
      <c r="B484" s="22">
        <v>2020</v>
      </c>
      <c r="C484" s="22" t="s">
        <v>199</v>
      </c>
      <c r="D484" s="25" t="s">
        <v>47</v>
      </c>
      <c r="E484" s="22" t="s">
        <v>145</v>
      </c>
      <c r="F484" s="22">
        <v>0.22</v>
      </c>
      <c r="G484" s="22">
        <v>50</v>
      </c>
      <c r="H484" s="22">
        <v>3</v>
      </c>
      <c r="I484" s="22" t="s">
        <v>153</v>
      </c>
      <c r="J484" s="22" t="s">
        <v>143</v>
      </c>
      <c r="K484" s="22" t="s">
        <v>144</v>
      </c>
      <c r="L484" s="22" t="s">
        <v>141</v>
      </c>
      <c r="M484" s="22">
        <v>5</v>
      </c>
      <c r="N484" s="22" t="s">
        <v>141</v>
      </c>
      <c r="O484" s="50"/>
      <c r="P484" s="50"/>
      <c r="Q484" s="50">
        <v>8</v>
      </c>
      <c r="R484" s="28"/>
      <c r="S484" s="50"/>
      <c r="T484" s="50"/>
      <c r="U484" s="50">
        <f t="shared" si="60"/>
        <v>3.0274735830380144</v>
      </c>
      <c r="V484" s="28"/>
      <c r="W484" s="50"/>
      <c r="X484" s="50"/>
      <c r="Y484" s="50">
        <f t="shared" si="58"/>
        <v>102.79565181614888</v>
      </c>
      <c r="Z484" s="28"/>
      <c r="AA484" s="50"/>
      <c r="AB484" s="50"/>
      <c r="AC484" s="50">
        <f t="shared" si="59"/>
        <v>23.69282381311594</v>
      </c>
      <c r="AD484" s="28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</row>
    <row r="485" spans="1:44" ht="16">
      <c r="A485" s="22" t="s">
        <v>198</v>
      </c>
      <c r="B485" s="22">
        <v>2020</v>
      </c>
      <c r="C485" s="22" t="s">
        <v>199</v>
      </c>
      <c r="D485" s="25" t="s">
        <v>47</v>
      </c>
      <c r="E485" s="22" t="s">
        <v>145</v>
      </c>
      <c r="F485" s="22">
        <v>0.22</v>
      </c>
      <c r="G485" s="22">
        <v>50</v>
      </c>
      <c r="H485" s="22">
        <v>3</v>
      </c>
      <c r="I485" s="22" t="s">
        <v>153</v>
      </c>
      <c r="J485" s="22" t="s">
        <v>143</v>
      </c>
      <c r="K485" s="22" t="s">
        <v>144</v>
      </c>
      <c r="L485" s="22" t="s">
        <v>141</v>
      </c>
      <c r="M485" s="22">
        <v>5</v>
      </c>
      <c r="N485" s="22" t="s">
        <v>141</v>
      </c>
      <c r="O485" s="50"/>
      <c r="P485" s="50"/>
      <c r="Q485" s="50">
        <v>14</v>
      </c>
      <c r="R485" s="28"/>
      <c r="S485" s="50"/>
      <c r="T485" s="50"/>
      <c r="U485" s="50">
        <f t="shared" si="60"/>
        <v>5.2980787703165255</v>
      </c>
      <c r="V485" s="28"/>
      <c r="W485" s="50"/>
      <c r="X485" s="50"/>
      <c r="Y485" s="50">
        <f t="shared" si="58"/>
        <v>179.89239067826054</v>
      </c>
      <c r="Z485" s="28"/>
      <c r="AA485" s="50"/>
      <c r="AB485" s="50"/>
      <c r="AC485" s="50">
        <f t="shared" si="59"/>
        <v>41.462441672952892</v>
      </c>
      <c r="AD485" s="28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</row>
    <row r="486" spans="1:44" ht="16">
      <c r="A486" s="22" t="s">
        <v>198</v>
      </c>
      <c r="B486" s="22">
        <v>2020</v>
      </c>
      <c r="C486" s="22" t="s">
        <v>199</v>
      </c>
      <c r="D486" s="25" t="s">
        <v>47</v>
      </c>
      <c r="E486" s="22" t="s">
        <v>145</v>
      </c>
      <c r="F486" s="22">
        <v>0.22</v>
      </c>
      <c r="G486" s="22">
        <v>50</v>
      </c>
      <c r="H486" s="22">
        <v>3</v>
      </c>
      <c r="I486" s="22" t="s">
        <v>153</v>
      </c>
      <c r="J486" s="22" t="s">
        <v>143</v>
      </c>
      <c r="K486" s="22" t="s">
        <v>144</v>
      </c>
      <c r="L486" s="22" t="s">
        <v>141</v>
      </c>
      <c r="M486" s="22">
        <v>5</v>
      </c>
      <c r="N486" s="22" t="s">
        <v>141</v>
      </c>
      <c r="O486" s="50"/>
      <c r="P486" s="50"/>
      <c r="Q486" s="50">
        <v>8</v>
      </c>
      <c r="R486" s="28"/>
      <c r="S486" s="50"/>
      <c r="T486" s="50"/>
      <c r="U486" s="50">
        <f t="shared" si="60"/>
        <v>3.0274735830380144</v>
      </c>
      <c r="V486" s="28"/>
      <c r="W486" s="50"/>
      <c r="X486" s="50"/>
      <c r="Y486" s="50">
        <f t="shared" si="58"/>
        <v>102.79565181614888</v>
      </c>
      <c r="Z486" s="28"/>
      <c r="AA486" s="50"/>
      <c r="AB486" s="50"/>
      <c r="AC486" s="50">
        <f t="shared" si="59"/>
        <v>23.69282381311594</v>
      </c>
      <c r="AD486" s="28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</row>
    <row r="487" spans="1:44" ht="16">
      <c r="A487" s="22" t="s">
        <v>198</v>
      </c>
      <c r="B487" s="22">
        <v>2020</v>
      </c>
      <c r="C487" s="22" t="s">
        <v>199</v>
      </c>
      <c r="D487" s="25" t="s">
        <v>47</v>
      </c>
      <c r="E487" s="22" t="s">
        <v>145</v>
      </c>
      <c r="F487" s="22">
        <v>0.22</v>
      </c>
      <c r="G487" s="22">
        <v>50</v>
      </c>
      <c r="H487" s="22">
        <v>3</v>
      </c>
      <c r="I487" s="22" t="s">
        <v>153</v>
      </c>
      <c r="J487" s="22" t="s">
        <v>143</v>
      </c>
      <c r="K487" s="22" t="s">
        <v>144</v>
      </c>
      <c r="L487" s="22" t="s">
        <v>141</v>
      </c>
      <c r="M487" s="22">
        <v>5</v>
      </c>
      <c r="N487" s="22" t="s">
        <v>141</v>
      </c>
      <c r="O487" s="50"/>
      <c r="P487" s="50"/>
      <c r="Q487" s="50">
        <v>8</v>
      </c>
      <c r="R487" s="28"/>
      <c r="S487" s="50"/>
      <c r="T487" s="50"/>
      <c r="U487" s="50">
        <f t="shared" si="60"/>
        <v>3.0274735830380144</v>
      </c>
      <c r="V487" s="28"/>
      <c r="W487" s="50"/>
      <c r="X487" s="50"/>
      <c r="Y487" s="50">
        <f t="shared" si="58"/>
        <v>102.79565181614888</v>
      </c>
      <c r="Z487" s="28"/>
      <c r="AA487" s="50"/>
      <c r="AB487" s="50"/>
      <c r="AC487" s="50">
        <f t="shared" si="59"/>
        <v>23.69282381311594</v>
      </c>
      <c r="AD487" s="28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</row>
    <row r="488" spans="1:44" ht="16">
      <c r="A488" s="22" t="s">
        <v>198</v>
      </c>
      <c r="B488" s="22">
        <v>2020</v>
      </c>
      <c r="C488" s="22" t="s">
        <v>199</v>
      </c>
      <c r="D488" s="25" t="s">
        <v>47</v>
      </c>
      <c r="E488" s="22" t="s">
        <v>145</v>
      </c>
      <c r="F488" s="22">
        <v>0.22</v>
      </c>
      <c r="G488" s="22">
        <v>50</v>
      </c>
      <c r="H488" s="22">
        <v>3</v>
      </c>
      <c r="I488" s="22" t="s">
        <v>153</v>
      </c>
      <c r="J488" s="22" t="s">
        <v>143</v>
      </c>
      <c r="K488" s="22" t="s">
        <v>144</v>
      </c>
      <c r="L488" s="22" t="s">
        <v>141</v>
      </c>
      <c r="M488" s="22">
        <v>5</v>
      </c>
      <c r="N488" s="22" t="s">
        <v>141</v>
      </c>
      <c r="O488" s="50"/>
      <c r="P488" s="50"/>
      <c r="Q488" s="50">
        <v>7</v>
      </c>
      <c r="R488" s="28"/>
      <c r="S488" s="50"/>
      <c r="T488" s="50"/>
      <c r="U488" s="50">
        <f t="shared" si="60"/>
        <v>2.6490393851582628</v>
      </c>
      <c r="V488" s="28"/>
      <c r="W488" s="50"/>
      <c r="X488" s="50"/>
      <c r="Y488" s="50">
        <f t="shared" si="58"/>
        <v>89.94619533913027</v>
      </c>
      <c r="Z488" s="28"/>
      <c r="AA488" s="50"/>
      <c r="AB488" s="50"/>
      <c r="AC488" s="50">
        <f t="shared" si="59"/>
        <v>20.731220836476446</v>
      </c>
      <c r="AD488" s="28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</row>
    <row r="489" spans="1:44" ht="16">
      <c r="A489" s="22" t="s">
        <v>198</v>
      </c>
      <c r="B489" s="22">
        <v>2020</v>
      </c>
      <c r="C489" s="22" t="s">
        <v>199</v>
      </c>
      <c r="D489" s="25" t="s">
        <v>47</v>
      </c>
      <c r="E489" s="22" t="s">
        <v>145</v>
      </c>
      <c r="F489" s="22">
        <v>0.22</v>
      </c>
      <c r="G489" s="22">
        <v>50</v>
      </c>
      <c r="H489" s="22">
        <v>3</v>
      </c>
      <c r="I489" s="22" t="s">
        <v>153</v>
      </c>
      <c r="J489" s="22" t="s">
        <v>143</v>
      </c>
      <c r="K489" s="22" t="s">
        <v>144</v>
      </c>
      <c r="L489" s="22" t="s">
        <v>141</v>
      </c>
      <c r="M489" s="22">
        <v>5</v>
      </c>
      <c r="N489" s="22" t="s">
        <v>141</v>
      </c>
      <c r="O489" s="50"/>
      <c r="P489" s="50"/>
      <c r="Q489" s="50">
        <v>13</v>
      </c>
      <c r="R489" s="28"/>
      <c r="S489" s="50"/>
      <c r="T489" s="50"/>
      <c r="U489" s="50">
        <f t="shared" si="60"/>
        <v>4.9196445724367734</v>
      </c>
      <c r="V489" s="28"/>
      <c r="W489" s="50"/>
      <c r="X489" s="50"/>
      <c r="Y489" s="50">
        <f t="shared" si="58"/>
        <v>167.04293420124193</v>
      </c>
      <c r="Z489" s="28"/>
      <c r="AA489" s="50"/>
      <c r="AB489" s="50"/>
      <c r="AC489" s="50">
        <f t="shared" si="59"/>
        <v>38.500838696313401</v>
      </c>
      <c r="AD489" s="28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</row>
    <row r="490" spans="1:44" ht="16">
      <c r="A490" s="22" t="s">
        <v>198</v>
      </c>
      <c r="B490" s="22">
        <v>2020</v>
      </c>
      <c r="C490" s="22" t="s">
        <v>199</v>
      </c>
      <c r="D490" s="25" t="s">
        <v>47</v>
      </c>
      <c r="E490" s="22" t="s">
        <v>145</v>
      </c>
      <c r="F490" s="22">
        <v>0.22</v>
      </c>
      <c r="G490" s="22">
        <v>50</v>
      </c>
      <c r="H490" s="22">
        <v>3</v>
      </c>
      <c r="I490" s="22" t="s">
        <v>153</v>
      </c>
      <c r="J490" s="22" t="s">
        <v>143</v>
      </c>
      <c r="K490" s="22" t="s">
        <v>144</v>
      </c>
      <c r="L490" s="22" t="s">
        <v>141</v>
      </c>
      <c r="M490" s="22">
        <v>5</v>
      </c>
      <c r="N490" s="22" t="s">
        <v>141</v>
      </c>
      <c r="O490" s="50"/>
      <c r="P490" s="50"/>
      <c r="Q490" s="50">
        <v>8</v>
      </c>
      <c r="R490" s="28"/>
      <c r="S490" s="50"/>
      <c r="T490" s="50"/>
      <c r="U490" s="50">
        <f t="shared" si="60"/>
        <v>3.0274735830380144</v>
      </c>
      <c r="V490" s="28"/>
      <c r="W490" s="50"/>
      <c r="X490" s="50"/>
      <c r="Y490" s="50">
        <f t="shared" si="58"/>
        <v>102.79565181614888</v>
      </c>
      <c r="Z490" s="28"/>
      <c r="AA490" s="50"/>
      <c r="AB490" s="50"/>
      <c r="AC490" s="50">
        <f t="shared" si="59"/>
        <v>23.69282381311594</v>
      </c>
      <c r="AD490" s="28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</row>
    <row r="491" spans="1:44" ht="16">
      <c r="A491" s="22" t="s">
        <v>198</v>
      </c>
      <c r="B491" s="22">
        <v>2020</v>
      </c>
      <c r="C491" s="22" t="s">
        <v>199</v>
      </c>
      <c r="D491" s="25" t="s">
        <v>47</v>
      </c>
      <c r="E491" s="22" t="s">
        <v>145</v>
      </c>
      <c r="F491" s="22">
        <v>0.22</v>
      </c>
      <c r="G491" s="22">
        <v>50</v>
      </c>
      <c r="H491" s="22">
        <v>3</v>
      </c>
      <c r="I491" s="22" t="s">
        <v>153</v>
      </c>
      <c r="J491" s="22" t="s">
        <v>143</v>
      </c>
      <c r="K491" s="22" t="s">
        <v>144</v>
      </c>
      <c r="L491" s="22" t="s">
        <v>141</v>
      </c>
      <c r="M491" s="22">
        <v>5</v>
      </c>
      <c r="N491" s="22" t="s">
        <v>141</v>
      </c>
      <c r="O491" s="50"/>
      <c r="P491" s="50"/>
      <c r="Q491" s="50">
        <v>6</v>
      </c>
      <c r="R491" s="28"/>
      <c r="S491" s="50"/>
      <c r="T491" s="50"/>
      <c r="U491" s="50">
        <f t="shared" si="60"/>
        <v>2.2706051872785107</v>
      </c>
      <c r="V491" s="28"/>
      <c r="W491" s="50"/>
      <c r="X491" s="50"/>
      <c r="Y491" s="50">
        <f t="shared" si="58"/>
        <v>77.096738862111664</v>
      </c>
      <c r="Z491" s="28"/>
      <c r="AA491" s="50"/>
      <c r="AB491" s="50"/>
      <c r="AC491" s="50">
        <f t="shared" si="59"/>
        <v>17.769617859836956</v>
      </c>
      <c r="AD491" s="28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</row>
    <row r="492" spans="1:44" ht="16">
      <c r="A492" s="22" t="s">
        <v>198</v>
      </c>
      <c r="B492" s="22">
        <v>2020</v>
      </c>
      <c r="C492" s="22" t="s">
        <v>199</v>
      </c>
      <c r="D492" s="25" t="s">
        <v>47</v>
      </c>
      <c r="E492" s="22" t="s">
        <v>145</v>
      </c>
      <c r="F492" s="22">
        <v>0.22</v>
      </c>
      <c r="G492" s="22">
        <v>50</v>
      </c>
      <c r="H492" s="22">
        <v>3</v>
      </c>
      <c r="I492" s="22" t="s">
        <v>153</v>
      </c>
      <c r="J492" s="22" t="s">
        <v>143</v>
      </c>
      <c r="K492" s="22" t="s">
        <v>144</v>
      </c>
      <c r="L492" s="22" t="s">
        <v>141</v>
      </c>
      <c r="M492" s="22">
        <v>5</v>
      </c>
      <c r="N492" s="22" t="s">
        <v>141</v>
      </c>
      <c r="O492" s="50"/>
      <c r="P492" s="50"/>
      <c r="Q492" s="50">
        <v>10</v>
      </c>
      <c r="R492" s="28"/>
      <c r="S492" s="50"/>
      <c r="T492" s="50"/>
      <c r="U492" s="50">
        <f t="shared" si="60"/>
        <v>3.7843419787975181</v>
      </c>
      <c r="V492" s="28"/>
      <c r="W492" s="50"/>
      <c r="X492" s="50"/>
      <c r="Y492" s="50">
        <f t="shared" si="58"/>
        <v>128.49456477018609</v>
      </c>
      <c r="Z492" s="28"/>
      <c r="AA492" s="50"/>
      <c r="AB492" s="50"/>
      <c r="AC492" s="50">
        <f t="shared" si="59"/>
        <v>29.616029766394924</v>
      </c>
      <c r="AD492" s="28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</row>
    <row r="493" spans="1:44" ht="16">
      <c r="A493" s="22" t="s">
        <v>198</v>
      </c>
      <c r="B493" s="22">
        <v>2020</v>
      </c>
      <c r="C493" s="22" t="s">
        <v>199</v>
      </c>
      <c r="D493" s="25" t="s">
        <v>47</v>
      </c>
      <c r="E493" s="22" t="s">
        <v>145</v>
      </c>
      <c r="F493" s="22">
        <v>0.22</v>
      </c>
      <c r="G493" s="22">
        <v>50</v>
      </c>
      <c r="H493" s="22">
        <v>3</v>
      </c>
      <c r="I493" s="22" t="s">
        <v>153</v>
      </c>
      <c r="J493" s="22" t="s">
        <v>143</v>
      </c>
      <c r="K493" s="22" t="s">
        <v>144</v>
      </c>
      <c r="L493" s="22" t="s">
        <v>141</v>
      </c>
      <c r="M493" s="22">
        <v>5</v>
      </c>
      <c r="N493" s="22" t="s">
        <v>141</v>
      </c>
      <c r="O493" s="50"/>
      <c r="P493" s="50"/>
      <c r="Q493" s="50">
        <v>23</v>
      </c>
      <c r="R493" s="28"/>
      <c r="S493" s="50"/>
      <c r="T493" s="50"/>
      <c r="U493" s="50">
        <f t="shared" si="60"/>
        <v>8.7039865512342907</v>
      </c>
      <c r="V493" s="28"/>
      <c r="W493" s="50"/>
      <c r="X493" s="50"/>
      <c r="Y493" s="50">
        <f t="shared" si="58"/>
        <v>295.53749897142802</v>
      </c>
      <c r="Z493" s="28"/>
      <c r="AA493" s="50"/>
      <c r="AB493" s="50"/>
      <c r="AC493" s="50">
        <f t="shared" si="59"/>
        <v>68.116868462708325</v>
      </c>
      <c r="AD493" s="28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</row>
    <row r="494" spans="1:44" ht="16">
      <c r="A494" s="22" t="s">
        <v>198</v>
      </c>
      <c r="B494" s="22">
        <v>2020</v>
      </c>
      <c r="C494" s="22" t="s">
        <v>199</v>
      </c>
      <c r="D494" s="25" t="s">
        <v>47</v>
      </c>
      <c r="E494" s="22" t="s">
        <v>145</v>
      </c>
      <c r="F494" s="22">
        <v>0.22</v>
      </c>
      <c r="G494" s="22">
        <v>50</v>
      </c>
      <c r="H494" s="22">
        <v>3</v>
      </c>
      <c r="I494" s="22" t="s">
        <v>153</v>
      </c>
      <c r="J494" s="22" t="s">
        <v>143</v>
      </c>
      <c r="K494" s="22" t="s">
        <v>144</v>
      </c>
      <c r="L494" s="22" t="s">
        <v>141</v>
      </c>
      <c r="M494" s="22">
        <v>5</v>
      </c>
      <c r="N494" s="22" t="s">
        <v>141</v>
      </c>
      <c r="O494" s="50"/>
      <c r="P494" s="50"/>
      <c r="Q494" s="50">
        <v>15</v>
      </c>
      <c r="R494" s="28"/>
      <c r="S494" s="50"/>
      <c r="T494" s="50"/>
      <c r="U494" s="50">
        <f t="shared" si="60"/>
        <v>5.6765129681962767</v>
      </c>
      <c r="V494" s="28"/>
      <c r="W494" s="50"/>
      <c r="X494" s="50"/>
      <c r="Y494" s="50">
        <f t="shared" si="58"/>
        <v>192.74184715527915</v>
      </c>
      <c r="Z494" s="28"/>
      <c r="AA494" s="50"/>
      <c r="AB494" s="50"/>
      <c r="AC494" s="50">
        <f t="shared" si="59"/>
        <v>44.424044649592389</v>
      </c>
      <c r="AD494" s="28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</row>
    <row r="495" spans="1:44" ht="16">
      <c r="A495" s="22" t="s">
        <v>198</v>
      </c>
      <c r="B495" s="22">
        <v>2020</v>
      </c>
      <c r="C495" s="22" t="s">
        <v>199</v>
      </c>
      <c r="D495" s="25" t="s">
        <v>47</v>
      </c>
      <c r="E495" s="22" t="s">
        <v>145</v>
      </c>
      <c r="F495" s="22">
        <v>0.22</v>
      </c>
      <c r="G495" s="22">
        <v>50</v>
      </c>
      <c r="H495" s="22">
        <v>3</v>
      </c>
      <c r="I495" s="22" t="s">
        <v>153</v>
      </c>
      <c r="J495" s="22" t="s">
        <v>143</v>
      </c>
      <c r="K495" s="22" t="s">
        <v>144</v>
      </c>
      <c r="L495" s="22" t="s">
        <v>141</v>
      </c>
      <c r="M495" s="22">
        <v>5</v>
      </c>
      <c r="N495" s="22" t="s">
        <v>141</v>
      </c>
      <c r="O495" s="50"/>
      <c r="P495" s="50"/>
      <c r="Q495" s="50">
        <v>13</v>
      </c>
      <c r="R495" s="28"/>
      <c r="S495" s="50"/>
      <c r="T495" s="50"/>
      <c r="U495" s="50">
        <f t="shared" si="60"/>
        <v>4.9196445724367734</v>
      </c>
      <c r="V495" s="28"/>
      <c r="W495" s="50"/>
      <c r="X495" s="50"/>
      <c r="Y495" s="50">
        <f t="shared" si="58"/>
        <v>167.04293420124193</v>
      </c>
      <c r="Z495" s="28"/>
      <c r="AA495" s="50"/>
      <c r="AB495" s="50"/>
      <c r="AC495" s="50">
        <f t="shared" si="59"/>
        <v>38.500838696313401</v>
      </c>
      <c r="AD495" s="28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</row>
    <row r="496" spans="1:44" ht="16">
      <c r="A496" s="22" t="s">
        <v>198</v>
      </c>
      <c r="B496" s="22">
        <v>2020</v>
      </c>
      <c r="C496" s="22" t="s">
        <v>199</v>
      </c>
      <c r="D496" s="25" t="s">
        <v>47</v>
      </c>
      <c r="E496" s="22" t="s">
        <v>145</v>
      </c>
      <c r="F496" s="22">
        <v>0.22</v>
      </c>
      <c r="G496" s="22">
        <v>50</v>
      </c>
      <c r="H496" s="22">
        <v>3</v>
      </c>
      <c r="I496" s="22" t="s">
        <v>153</v>
      </c>
      <c r="J496" s="22" t="s">
        <v>143</v>
      </c>
      <c r="K496" s="22" t="s">
        <v>144</v>
      </c>
      <c r="L496" s="22" t="s">
        <v>141</v>
      </c>
      <c r="M496" s="22">
        <v>5</v>
      </c>
      <c r="N496" s="22" t="s">
        <v>141</v>
      </c>
      <c r="O496" s="50"/>
      <c r="P496" s="50"/>
      <c r="Q496" s="50">
        <v>9</v>
      </c>
      <c r="R496" s="28"/>
      <c r="S496" s="50"/>
      <c r="T496" s="50"/>
      <c r="U496" s="50">
        <f t="shared" si="60"/>
        <v>3.405907780917766</v>
      </c>
      <c r="V496" s="28"/>
      <c r="W496" s="50"/>
      <c r="X496" s="50"/>
      <c r="Y496" s="50">
        <f t="shared" si="58"/>
        <v>115.64510829316748</v>
      </c>
      <c r="Z496" s="28"/>
      <c r="AA496" s="50"/>
      <c r="AB496" s="50"/>
      <c r="AC496" s="50">
        <f t="shared" si="59"/>
        <v>26.654426789755433</v>
      </c>
      <c r="AD496" s="28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</row>
    <row r="497" spans="1:44" ht="16">
      <c r="A497" s="22" t="s">
        <v>198</v>
      </c>
      <c r="B497" s="22">
        <v>2020</v>
      </c>
      <c r="C497" s="22" t="s">
        <v>199</v>
      </c>
      <c r="D497" s="25" t="s">
        <v>47</v>
      </c>
      <c r="E497" s="22" t="s">
        <v>145</v>
      </c>
      <c r="F497" s="22">
        <v>0.22</v>
      </c>
      <c r="G497" s="22">
        <v>50</v>
      </c>
      <c r="H497" s="22">
        <v>3</v>
      </c>
      <c r="I497" s="22" t="s">
        <v>153</v>
      </c>
      <c r="J497" s="22" t="s">
        <v>143</v>
      </c>
      <c r="K497" s="22" t="s">
        <v>144</v>
      </c>
      <c r="L497" s="22" t="s">
        <v>141</v>
      </c>
      <c r="M497" s="22">
        <v>5</v>
      </c>
      <c r="N497" s="22" t="s">
        <v>141</v>
      </c>
      <c r="O497" s="50"/>
      <c r="P497" s="50"/>
      <c r="Q497" s="50">
        <v>10</v>
      </c>
      <c r="R497" s="28"/>
      <c r="S497" s="50"/>
      <c r="T497" s="50"/>
      <c r="U497" s="50">
        <f t="shared" si="60"/>
        <v>3.7843419787975181</v>
      </c>
      <c r="V497" s="28"/>
      <c r="W497" s="50"/>
      <c r="X497" s="50"/>
      <c r="Y497" s="50">
        <f t="shared" si="58"/>
        <v>128.49456477018609</v>
      </c>
      <c r="Z497" s="28"/>
      <c r="AA497" s="50"/>
      <c r="AB497" s="50"/>
      <c r="AC497" s="50">
        <f t="shared" si="59"/>
        <v>29.616029766394924</v>
      </c>
      <c r="AD497" s="28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</row>
    <row r="498" spans="1:44" ht="16">
      <c r="A498" s="22" t="s">
        <v>198</v>
      </c>
      <c r="B498" s="22">
        <v>2020</v>
      </c>
      <c r="C498" s="22" t="s">
        <v>199</v>
      </c>
      <c r="D498" s="25" t="s">
        <v>47</v>
      </c>
      <c r="E498" s="22" t="s">
        <v>145</v>
      </c>
      <c r="F498" s="22">
        <v>0.22</v>
      </c>
      <c r="G498" s="22">
        <v>50</v>
      </c>
      <c r="H498" s="22">
        <v>3</v>
      </c>
      <c r="I498" s="22" t="s">
        <v>153</v>
      </c>
      <c r="J498" s="22" t="s">
        <v>143</v>
      </c>
      <c r="K498" s="22" t="s">
        <v>144</v>
      </c>
      <c r="L498" s="22" t="s">
        <v>141</v>
      </c>
      <c r="M498" s="22">
        <v>5</v>
      </c>
      <c r="N498" s="22" t="s">
        <v>141</v>
      </c>
      <c r="O498" s="50"/>
      <c r="P498" s="50"/>
      <c r="Q498" s="50">
        <v>28</v>
      </c>
      <c r="R498" s="28"/>
      <c r="S498" s="50"/>
      <c r="T498" s="50"/>
      <c r="U498" s="50">
        <f t="shared" si="60"/>
        <v>10.596157540633051</v>
      </c>
      <c r="V498" s="28"/>
      <c r="W498" s="50"/>
      <c r="X498" s="50"/>
      <c r="Y498" s="50">
        <f t="shared" si="58"/>
        <v>359.78478135652108</v>
      </c>
      <c r="Z498" s="28"/>
      <c r="AA498" s="50"/>
      <c r="AB498" s="50"/>
      <c r="AC498" s="50">
        <f t="shared" si="59"/>
        <v>82.924883345905783</v>
      </c>
      <c r="AD498" s="28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</row>
    <row r="499" spans="1:44" ht="16">
      <c r="A499" s="22" t="s">
        <v>198</v>
      </c>
      <c r="B499" s="22">
        <v>2020</v>
      </c>
      <c r="C499" s="22" t="s">
        <v>199</v>
      </c>
      <c r="D499" s="25" t="s">
        <v>47</v>
      </c>
      <c r="E499" s="22" t="s">
        <v>145</v>
      </c>
      <c r="F499" s="22">
        <v>0.22</v>
      </c>
      <c r="G499" s="22">
        <v>50</v>
      </c>
      <c r="H499" s="22">
        <v>3</v>
      </c>
      <c r="I499" s="22" t="s">
        <v>153</v>
      </c>
      <c r="J499" s="22" t="s">
        <v>143</v>
      </c>
      <c r="K499" s="22" t="s">
        <v>144</v>
      </c>
      <c r="L499" s="22" t="s">
        <v>141</v>
      </c>
      <c r="M499" s="22">
        <v>5</v>
      </c>
      <c r="N499" s="22" t="s">
        <v>141</v>
      </c>
      <c r="O499" s="50"/>
      <c r="P499" s="50"/>
      <c r="Q499" s="50">
        <v>5</v>
      </c>
      <c r="R499" s="28"/>
      <c r="S499" s="50"/>
      <c r="T499" s="50"/>
      <c r="U499" s="50">
        <f t="shared" si="60"/>
        <v>1.8921709893987591</v>
      </c>
      <c r="V499" s="28"/>
      <c r="W499" s="50"/>
      <c r="X499" s="50"/>
      <c r="Y499" s="50">
        <f t="shared" si="58"/>
        <v>64.247282385093044</v>
      </c>
      <c r="Z499" s="28"/>
      <c r="AA499" s="50"/>
      <c r="AB499" s="50"/>
      <c r="AC499" s="50">
        <f t="shared" si="59"/>
        <v>14.808014883197462</v>
      </c>
      <c r="AD499" s="28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</row>
    <row r="500" spans="1:44" ht="16">
      <c r="A500" s="22" t="s">
        <v>198</v>
      </c>
      <c r="B500" s="22">
        <v>2020</v>
      </c>
      <c r="C500" s="22" t="s">
        <v>199</v>
      </c>
      <c r="D500" s="25" t="s">
        <v>47</v>
      </c>
      <c r="E500" s="22" t="s">
        <v>145</v>
      </c>
      <c r="F500" s="22">
        <v>0.22</v>
      </c>
      <c r="G500" s="22">
        <v>50</v>
      </c>
      <c r="H500" s="22">
        <v>3</v>
      </c>
      <c r="I500" s="22" t="s">
        <v>153</v>
      </c>
      <c r="J500" s="22" t="s">
        <v>143</v>
      </c>
      <c r="K500" s="22" t="s">
        <v>144</v>
      </c>
      <c r="L500" s="22" t="s">
        <v>141</v>
      </c>
      <c r="M500" s="22">
        <v>5</v>
      </c>
      <c r="N500" s="22" t="s">
        <v>141</v>
      </c>
      <c r="O500" s="50"/>
      <c r="P500" s="50"/>
      <c r="Q500" s="50">
        <v>8</v>
      </c>
      <c r="R500" s="28"/>
      <c r="S500" s="50"/>
      <c r="T500" s="50"/>
      <c r="U500" s="50">
        <f t="shared" si="60"/>
        <v>3.0274735830380144</v>
      </c>
      <c r="V500" s="28"/>
      <c r="W500" s="50"/>
      <c r="X500" s="50"/>
      <c r="Y500" s="50">
        <f t="shared" si="58"/>
        <v>102.79565181614888</v>
      </c>
      <c r="Z500" s="28"/>
      <c r="AA500" s="50"/>
      <c r="AB500" s="50"/>
      <c r="AC500" s="50">
        <f t="shared" si="59"/>
        <v>23.69282381311594</v>
      </c>
      <c r="AD500" s="28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</row>
    <row r="501" spans="1:44" ht="16">
      <c r="A501" s="22" t="s">
        <v>198</v>
      </c>
      <c r="B501" s="22">
        <v>2020</v>
      </c>
      <c r="C501" s="22" t="s">
        <v>199</v>
      </c>
      <c r="D501" s="25" t="s">
        <v>47</v>
      </c>
      <c r="E501" s="22" t="s">
        <v>145</v>
      </c>
      <c r="F501" s="22">
        <v>0.22</v>
      </c>
      <c r="G501" s="22">
        <v>50</v>
      </c>
      <c r="H501" s="22">
        <v>3</v>
      </c>
      <c r="I501" s="22" t="s">
        <v>153</v>
      </c>
      <c r="J501" s="22" t="s">
        <v>143</v>
      </c>
      <c r="K501" s="22" t="s">
        <v>144</v>
      </c>
      <c r="L501" s="22" t="s">
        <v>141</v>
      </c>
      <c r="M501" s="22">
        <v>5</v>
      </c>
      <c r="N501" s="22" t="s">
        <v>141</v>
      </c>
      <c r="O501" s="50"/>
      <c r="P501" s="50"/>
      <c r="Q501" s="50">
        <v>10</v>
      </c>
      <c r="R501" s="28"/>
      <c r="S501" s="50"/>
      <c r="T501" s="50"/>
      <c r="U501" s="50">
        <f t="shared" si="60"/>
        <v>3.7843419787975181</v>
      </c>
      <c r="V501" s="28"/>
      <c r="W501" s="50"/>
      <c r="X501" s="50"/>
      <c r="Y501" s="50">
        <f t="shared" si="58"/>
        <v>128.49456477018609</v>
      </c>
      <c r="Z501" s="28"/>
      <c r="AA501" s="50"/>
      <c r="AB501" s="50"/>
      <c r="AC501" s="50">
        <f t="shared" si="59"/>
        <v>29.616029766394924</v>
      </c>
      <c r="AD501" s="28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</row>
    <row r="502" spans="1:44" ht="16">
      <c r="A502" s="22" t="s">
        <v>198</v>
      </c>
      <c r="B502" s="22">
        <v>2020</v>
      </c>
      <c r="C502" s="22" t="s">
        <v>199</v>
      </c>
      <c r="D502" s="25" t="s">
        <v>47</v>
      </c>
      <c r="E502" s="22" t="s">
        <v>145</v>
      </c>
      <c r="F502" s="22">
        <v>0.22</v>
      </c>
      <c r="G502" s="22">
        <v>50</v>
      </c>
      <c r="H502" s="22">
        <v>3</v>
      </c>
      <c r="I502" s="22" t="s">
        <v>153</v>
      </c>
      <c r="J502" s="22" t="s">
        <v>143</v>
      </c>
      <c r="K502" s="22" t="s">
        <v>144</v>
      </c>
      <c r="L502" s="22" t="s">
        <v>141</v>
      </c>
      <c r="M502" s="22">
        <v>5</v>
      </c>
      <c r="N502" s="22" t="s">
        <v>141</v>
      </c>
      <c r="O502" s="50"/>
      <c r="P502" s="50"/>
      <c r="Q502" s="50">
        <v>7</v>
      </c>
      <c r="R502" s="28"/>
      <c r="S502" s="50"/>
      <c r="T502" s="50"/>
      <c r="U502" s="50">
        <f t="shared" si="60"/>
        <v>2.6490393851582628</v>
      </c>
      <c r="V502" s="28"/>
      <c r="W502" s="50"/>
      <c r="X502" s="50"/>
      <c r="Y502" s="50">
        <f t="shared" si="58"/>
        <v>89.94619533913027</v>
      </c>
      <c r="Z502" s="28"/>
      <c r="AA502" s="50"/>
      <c r="AB502" s="50"/>
      <c r="AC502" s="50">
        <f t="shared" si="59"/>
        <v>20.731220836476446</v>
      </c>
      <c r="AD502" s="28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</row>
    <row r="503" spans="1:44" ht="16">
      <c r="A503" s="22" t="s">
        <v>198</v>
      </c>
      <c r="B503" s="22">
        <v>2020</v>
      </c>
      <c r="C503" s="22" t="s">
        <v>199</v>
      </c>
      <c r="D503" s="25" t="s">
        <v>47</v>
      </c>
      <c r="E503" s="22" t="s">
        <v>145</v>
      </c>
      <c r="F503" s="22">
        <v>0.22</v>
      </c>
      <c r="G503" s="22">
        <v>50</v>
      </c>
      <c r="H503" s="22">
        <v>3</v>
      </c>
      <c r="I503" s="22" t="s">
        <v>153</v>
      </c>
      <c r="J503" s="22" t="s">
        <v>143</v>
      </c>
      <c r="K503" s="22" t="s">
        <v>144</v>
      </c>
      <c r="L503" s="22" t="s">
        <v>141</v>
      </c>
      <c r="M503" s="22">
        <v>5</v>
      </c>
      <c r="N503" s="22" t="s">
        <v>141</v>
      </c>
      <c r="O503" s="50"/>
      <c r="P503" s="50"/>
      <c r="Q503" s="50">
        <v>7</v>
      </c>
      <c r="R503" s="28"/>
      <c r="S503" s="50"/>
      <c r="T503" s="50"/>
      <c r="U503" s="50">
        <f t="shared" si="60"/>
        <v>2.6490393851582628</v>
      </c>
      <c r="V503" s="28"/>
      <c r="W503" s="50"/>
      <c r="X503" s="50"/>
      <c r="Y503" s="50">
        <f t="shared" si="58"/>
        <v>89.94619533913027</v>
      </c>
      <c r="Z503" s="28"/>
      <c r="AA503" s="50"/>
      <c r="AB503" s="50"/>
      <c r="AC503" s="50">
        <f t="shared" si="59"/>
        <v>20.731220836476446</v>
      </c>
      <c r="AD503" s="28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</row>
    <row r="504" spans="1:44" ht="16">
      <c r="A504" s="22" t="s">
        <v>198</v>
      </c>
      <c r="B504" s="22">
        <v>2020</v>
      </c>
      <c r="C504" s="22" t="s">
        <v>199</v>
      </c>
      <c r="D504" s="25" t="s">
        <v>47</v>
      </c>
      <c r="E504" s="22" t="s">
        <v>145</v>
      </c>
      <c r="F504" s="22">
        <v>0.22</v>
      </c>
      <c r="G504" s="22">
        <v>50</v>
      </c>
      <c r="H504" s="22">
        <v>3</v>
      </c>
      <c r="I504" s="22" t="s">
        <v>153</v>
      </c>
      <c r="J504" s="22" t="s">
        <v>143</v>
      </c>
      <c r="K504" s="22" t="s">
        <v>144</v>
      </c>
      <c r="L504" s="22" t="s">
        <v>141</v>
      </c>
      <c r="M504" s="22">
        <v>5</v>
      </c>
      <c r="N504" s="22" t="s">
        <v>141</v>
      </c>
      <c r="O504" s="50"/>
      <c r="P504" s="50"/>
      <c r="Q504" s="50">
        <v>91</v>
      </c>
      <c r="R504" s="28"/>
      <c r="S504" s="50"/>
      <c r="T504" s="50"/>
      <c r="U504" s="50">
        <f t="shared" si="60"/>
        <v>34.437512007057414</v>
      </c>
      <c r="V504" s="28"/>
      <c r="W504" s="50"/>
      <c r="X504" s="50"/>
      <c r="Y504" s="50">
        <f t="shared" si="58"/>
        <v>1169.3005394086936</v>
      </c>
      <c r="Z504" s="28"/>
      <c r="AA504" s="50"/>
      <c r="AB504" s="50"/>
      <c r="AC504" s="50">
        <f t="shared" si="59"/>
        <v>269.50587087419382</v>
      </c>
      <c r="AD504" s="28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</row>
    <row r="505" spans="1:44" ht="16">
      <c r="A505" s="22" t="s">
        <v>200</v>
      </c>
      <c r="B505" s="22">
        <v>2022</v>
      </c>
      <c r="C505" s="22" t="s">
        <v>201</v>
      </c>
      <c r="D505" s="22" t="s">
        <v>46</v>
      </c>
      <c r="E505" s="22" t="s">
        <v>141</v>
      </c>
      <c r="F505" s="22">
        <v>25</v>
      </c>
      <c r="G505" s="22">
        <v>25</v>
      </c>
      <c r="H505" s="22">
        <v>300</v>
      </c>
      <c r="I505" s="22" t="s">
        <v>158</v>
      </c>
      <c r="J505" s="22" t="s">
        <v>143</v>
      </c>
      <c r="K505" s="22" t="s">
        <v>144</v>
      </c>
      <c r="L505" s="22" t="s">
        <v>141</v>
      </c>
      <c r="M505" s="22">
        <v>8</v>
      </c>
      <c r="N505" s="22" t="s">
        <v>141</v>
      </c>
      <c r="O505" s="50"/>
      <c r="P505" s="50">
        <v>0.01</v>
      </c>
      <c r="Q505" s="50"/>
      <c r="R505" s="28"/>
      <c r="S505" s="50"/>
      <c r="T505" s="50">
        <f>P505*$BN$8</f>
        <v>0.45910127465044176</v>
      </c>
      <c r="U505" s="50"/>
      <c r="V505" s="28"/>
      <c r="W505" s="50"/>
      <c r="X505" s="50">
        <f>P505*$AV$8</f>
        <v>8.0852144927656786E-2</v>
      </c>
      <c r="Y505" s="50"/>
      <c r="Z505" s="28"/>
      <c r="AA505" s="50"/>
      <c r="AB505" s="50">
        <f>P505*$AV$10</f>
        <v>1.1588628909836833E-2</v>
      </c>
      <c r="AC505" s="50"/>
      <c r="AD505" s="28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</row>
    <row r="506" spans="1:44" ht="16">
      <c r="A506" s="22" t="s">
        <v>200</v>
      </c>
      <c r="B506" s="22">
        <v>2022</v>
      </c>
      <c r="C506" s="22" t="s">
        <v>201</v>
      </c>
      <c r="D506" s="22" t="s">
        <v>46</v>
      </c>
      <c r="E506" s="22" t="s">
        <v>141</v>
      </c>
      <c r="F506" s="22">
        <v>25</v>
      </c>
      <c r="G506" s="22">
        <v>25</v>
      </c>
      <c r="H506" s="22">
        <v>300</v>
      </c>
      <c r="I506" s="22" t="s">
        <v>158</v>
      </c>
      <c r="J506" s="22" t="s">
        <v>143</v>
      </c>
      <c r="K506" s="22" t="s">
        <v>144</v>
      </c>
      <c r="L506" s="22" t="s">
        <v>141</v>
      </c>
      <c r="M506" s="22">
        <v>8</v>
      </c>
      <c r="N506" s="22" t="s">
        <v>141</v>
      </c>
      <c r="O506" s="50"/>
      <c r="P506" s="50">
        <v>0.05</v>
      </c>
      <c r="Q506" s="50"/>
      <c r="R506" s="28"/>
      <c r="S506" s="50"/>
      <c r="T506" s="50">
        <f t="shared" ref="T506:T508" si="61">P506*$AW$8</f>
        <v>0.43133722075790248</v>
      </c>
      <c r="U506" s="50"/>
      <c r="V506" s="28"/>
      <c r="W506" s="50"/>
      <c r="X506" s="50">
        <f t="shared" ref="X506:X508" si="62">P506*$AV$8</f>
        <v>0.40426072463828389</v>
      </c>
      <c r="Y506" s="50"/>
      <c r="Z506" s="28"/>
      <c r="AA506" s="50"/>
      <c r="AB506" s="50">
        <f>P506*$AV$10</f>
        <v>5.7943144549184172E-2</v>
      </c>
      <c r="AC506" s="50"/>
      <c r="AD506" s="28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</row>
    <row r="507" spans="1:44" ht="16">
      <c r="A507" s="22" t="s">
        <v>200</v>
      </c>
      <c r="B507" s="22">
        <v>2022</v>
      </c>
      <c r="C507" s="22" t="s">
        <v>201</v>
      </c>
      <c r="D507" s="22" t="s">
        <v>46</v>
      </c>
      <c r="E507" s="22" t="s">
        <v>141</v>
      </c>
      <c r="F507" s="22">
        <v>25</v>
      </c>
      <c r="G507" s="22">
        <v>25</v>
      </c>
      <c r="H507" s="22">
        <v>300</v>
      </c>
      <c r="I507" s="22" t="s">
        <v>158</v>
      </c>
      <c r="J507" s="22" t="s">
        <v>143</v>
      </c>
      <c r="K507" s="22" t="s">
        <v>144</v>
      </c>
      <c r="L507" s="22" t="s">
        <v>141</v>
      </c>
      <c r="M507" s="22">
        <v>8</v>
      </c>
      <c r="N507" s="22" t="s">
        <v>141</v>
      </c>
      <c r="O507" s="50"/>
      <c r="P507" s="50">
        <v>0.05</v>
      </c>
      <c r="Q507" s="50"/>
      <c r="R507" s="28"/>
      <c r="S507" s="50"/>
      <c r="T507" s="50">
        <f t="shared" si="61"/>
        <v>0.43133722075790248</v>
      </c>
      <c r="U507" s="50"/>
      <c r="V507" s="28"/>
      <c r="W507" s="50"/>
      <c r="X507" s="50">
        <f t="shared" si="62"/>
        <v>0.40426072463828389</v>
      </c>
      <c r="Y507" s="50"/>
      <c r="Z507" s="28"/>
      <c r="AA507" s="50"/>
      <c r="AB507" s="50">
        <f>P507*$AV$10</f>
        <v>5.7943144549184172E-2</v>
      </c>
      <c r="AC507" s="50"/>
      <c r="AD507" s="28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</row>
    <row r="508" spans="1:44" ht="16">
      <c r="A508" s="22" t="s">
        <v>200</v>
      </c>
      <c r="B508" s="22">
        <v>2022</v>
      </c>
      <c r="C508" s="22" t="s">
        <v>201</v>
      </c>
      <c r="D508" s="22" t="s">
        <v>46</v>
      </c>
      <c r="E508" s="22" t="s">
        <v>141</v>
      </c>
      <c r="F508" s="22">
        <v>25</v>
      </c>
      <c r="G508" s="22">
        <v>25</v>
      </c>
      <c r="H508" s="22">
        <v>300</v>
      </c>
      <c r="I508" s="22" t="s">
        <v>158</v>
      </c>
      <c r="J508" s="22" t="s">
        <v>143</v>
      </c>
      <c r="K508" s="22" t="s">
        <v>144</v>
      </c>
      <c r="L508" s="22" t="s">
        <v>141</v>
      </c>
      <c r="M508" s="22">
        <v>8</v>
      </c>
      <c r="N508" s="22" t="s">
        <v>141</v>
      </c>
      <c r="O508" s="50"/>
      <c r="P508" s="50">
        <v>0.01</v>
      </c>
      <c r="Q508" s="50"/>
      <c r="R508" s="28"/>
      <c r="S508" s="50"/>
      <c r="T508" s="50">
        <f t="shared" si="61"/>
        <v>8.6267444151580483E-2</v>
      </c>
      <c r="U508" s="50"/>
      <c r="V508" s="28"/>
      <c r="W508" s="50"/>
      <c r="X508" s="50">
        <f t="shared" si="62"/>
        <v>8.0852144927656786E-2</v>
      </c>
      <c r="Y508" s="50"/>
      <c r="Z508" s="28"/>
      <c r="AA508" s="50"/>
      <c r="AB508" s="50">
        <f>P508*$AV$10</f>
        <v>1.1588628909836833E-2</v>
      </c>
      <c r="AC508" s="50"/>
      <c r="AD508" s="28"/>
      <c r="AE508" s="26"/>
      <c r="AF508" s="26"/>
      <c r="AG508" s="26"/>
      <c r="AH508" s="26"/>
      <c r="AI508" s="26"/>
      <c r="AJ508" s="26"/>
      <c r="AL508" s="26"/>
      <c r="AM508" s="26"/>
      <c r="AN508" s="26"/>
      <c r="AO508" s="26"/>
      <c r="AP508" s="26"/>
      <c r="AQ508" s="26"/>
      <c r="AR508" s="26"/>
    </row>
    <row r="509" spans="1:44" ht="16">
      <c r="A509" s="22" t="s">
        <v>200</v>
      </c>
      <c r="B509" s="22">
        <v>2022</v>
      </c>
      <c r="C509" s="22" t="s">
        <v>201</v>
      </c>
      <c r="D509" s="25" t="s">
        <v>47</v>
      </c>
      <c r="E509" s="22" t="s">
        <v>141</v>
      </c>
      <c r="F509" s="22">
        <v>25</v>
      </c>
      <c r="G509" s="22">
        <v>25</v>
      </c>
      <c r="H509" s="22">
        <v>300</v>
      </c>
      <c r="I509" s="22" t="s">
        <v>158</v>
      </c>
      <c r="J509" s="22" t="s">
        <v>143</v>
      </c>
      <c r="K509" s="22" t="s">
        <v>144</v>
      </c>
      <c r="L509" s="22" t="s">
        <v>141</v>
      </c>
      <c r="M509" s="22">
        <v>8</v>
      </c>
      <c r="N509" s="22" t="s">
        <v>141</v>
      </c>
      <c r="O509" s="50"/>
      <c r="P509" s="50"/>
      <c r="Q509" s="50">
        <v>1.7999999999999999E-2</v>
      </c>
      <c r="R509" s="28"/>
      <c r="S509" s="50"/>
      <c r="T509" s="50"/>
      <c r="U509" s="50">
        <f>Q509*$AV$8</f>
        <v>0.14553386086978218</v>
      </c>
      <c r="V509" s="28"/>
      <c r="W509" s="50"/>
      <c r="X509" s="50"/>
      <c r="Y509" s="50">
        <f>Q509*$AV$8</f>
        <v>0.14553386086978218</v>
      </c>
      <c r="Z509" s="28"/>
      <c r="AA509" s="50"/>
      <c r="AB509" s="50"/>
      <c r="AC509" s="50">
        <f>Q509*$AV$10</f>
        <v>2.08595320377063E-2</v>
      </c>
      <c r="AD509" s="28"/>
      <c r="AE509" s="26"/>
      <c r="AF509" s="26"/>
      <c r="AG509" s="26"/>
      <c r="AH509" s="26"/>
      <c r="AI509" s="26"/>
      <c r="AJ509" s="26"/>
      <c r="AL509" s="26"/>
      <c r="AM509" s="26"/>
      <c r="AN509" s="26"/>
      <c r="AO509" s="26"/>
      <c r="AP509" s="26"/>
      <c r="AQ509" s="26"/>
      <c r="AR509" s="26"/>
    </row>
    <row r="510" spans="1:44" ht="16">
      <c r="A510" s="22" t="s">
        <v>200</v>
      </c>
      <c r="B510" s="22">
        <v>2022</v>
      </c>
      <c r="C510" s="22" t="s">
        <v>201</v>
      </c>
      <c r="D510" s="25" t="s">
        <v>47</v>
      </c>
      <c r="E510" s="22" t="s">
        <v>141</v>
      </c>
      <c r="F510" s="22">
        <v>25</v>
      </c>
      <c r="G510" s="22">
        <v>25</v>
      </c>
      <c r="H510" s="22">
        <v>300</v>
      </c>
      <c r="I510" s="22" t="s">
        <v>158</v>
      </c>
      <c r="J510" s="22" t="s">
        <v>143</v>
      </c>
      <c r="K510" s="22" t="s">
        <v>144</v>
      </c>
      <c r="L510" s="22" t="s">
        <v>141</v>
      </c>
      <c r="M510" s="22">
        <v>8</v>
      </c>
      <c r="N510" s="22" t="s">
        <v>141</v>
      </c>
      <c r="O510" s="50"/>
      <c r="P510" s="50"/>
      <c r="Q510" s="50">
        <v>1.2E-2</v>
      </c>
      <c r="R510" s="28"/>
      <c r="S510" s="50"/>
      <c r="T510" s="50"/>
      <c r="U510" s="50">
        <f>Q510*$AV$8</f>
        <v>9.7022573913188137E-2</v>
      </c>
      <c r="V510" s="28"/>
      <c r="W510" s="50"/>
      <c r="X510" s="50"/>
      <c r="Y510" s="50">
        <f>Q510*$AV$8</f>
        <v>9.7022573913188137E-2</v>
      </c>
      <c r="Z510" s="28"/>
      <c r="AA510" s="50"/>
      <c r="AB510" s="50"/>
      <c r="AC510" s="50">
        <f>Q510*$AV$10</f>
        <v>1.39063546918042E-2</v>
      </c>
      <c r="AD510" s="28"/>
      <c r="AE510" s="26"/>
      <c r="AF510" s="26"/>
      <c r="AG510" s="26"/>
      <c r="AH510" s="26"/>
      <c r="AI510" s="26"/>
      <c r="AJ510" s="26"/>
      <c r="AL510" s="26"/>
      <c r="AM510" s="26"/>
      <c r="AN510" s="26"/>
      <c r="AO510" s="26"/>
      <c r="AP510" s="26"/>
      <c r="AQ510" s="26"/>
      <c r="AR510" s="26"/>
    </row>
    <row r="511" spans="1:44" ht="16">
      <c r="A511" s="22" t="s">
        <v>202</v>
      </c>
      <c r="B511" s="22">
        <v>2022</v>
      </c>
      <c r="C511" s="22" t="s">
        <v>203</v>
      </c>
      <c r="D511" s="22" t="s">
        <v>45</v>
      </c>
      <c r="E511" s="22" t="s">
        <v>141</v>
      </c>
      <c r="F511" s="22">
        <v>20</v>
      </c>
      <c r="G511" s="22">
        <v>20</v>
      </c>
      <c r="H511" s="22">
        <v>10</v>
      </c>
      <c r="I511" s="22" t="s">
        <v>158</v>
      </c>
      <c r="J511" s="22" t="s">
        <v>143</v>
      </c>
      <c r="K511" s="22" t="s">
        <v>144</v>
      </c>
      <c r="L511" s="22" t="s">
        <v>141</v>
      </c>
      <c r="M511" s="22">
        <v>4</v>
      </c>
      <c r="N511" s="22" t="s">
        <v>141</v>
      </c>
      <c r="O511" s="50">
        <v>2.79342723004694</v>
      </c>
      <c r="P511" s="50"/>
      <c r="Q511" s="50"/>
      <c r="R511" s="28"/>
      <c r="S511" s="50">
        <f t="shared" ref="S511:S557" si="63">O511*$AU$8</f>
        <v>19.489327426552144</v>
      </c>
      <c r="T511" s="50"/>
      <c r="U511" s="50"/>
      <c r="V511" s="28"/>
      <c r="W511" s="50">
        <f t="shared" ref="W511:W557" si="64">O511*$AU$8</f>
        <v>19.489327426552144</v>
      </c>
      <c r="X511" s="50"/>
      <c r="Y511" s="50"/>
      <c r="Z511" s="28"/>
      <c r="AA511" s="50">
        <f t="shared" ref="AA511:AA557" si="65">O511*$AU$10</f>
        <v>2.79342723004694</v>
      </c>
      <c r="AB511" s="50"/>
      <c r="AC511" s="50"/>
      <c r="AD511" s="28"/>
      <c r="AE511" s="26"/>
      <c r="AF511" s="26"/>
      <c r="AG511" s="26"/>
      <c r="AH511" s="26"/>
      <c r="AI511" s="26"/>
      <c r="AJ511" s="26"/>
      <c r="AL511" s="26"/>
      <c r="AM511" s="26"/>
      <c r="AN511" s="26"/>
      <c r="AO511" s="26"/>
      <c r="AP511" s="26"/>
      <c r="AQ511" s="26"/>
      <c r="AR511" s="26"/>
    </row>
    <row r="512" spans="1:44" ht="16">
      <c r="A512" s="22" t="s">
        <v>202</v>
      </c>
      <c r="B512" s="22">
        <v>2022</v>
      </c>
      <c r="C512" s="22" t="s">
        <v>203</v>
      </c>
      <c r="D512" s="22" t="s">
        <v>45</v>
      </c>
      <c r="E512" s="22" t="s">
        <v>141</v>
      </c>
      <c r="F512" s="22">
        <v>20</v>
      </c>
      <c r="G512" s="22">
        <v>20</v>
      </c>
      <c r="H512" s="22">
        <v>10</v>
      </c>
      <c r="I512" s="22" t="s">
        <v>158</v>
      </c>
      <c r="J512" s="22" t="s">
        <v>143</v>
      </c>
      <c r="K512" s="22" t="s">
        <v>144</v>
      </c>
      <c r="L512" s="22" t="s">
        <v>141</v>
      </c>
      <c r="M512" s="22">
        <v>4</v>
      </c>
      <c r="N512" s="22" t="s">
        <v>141</v>
      </c>
      <c r="O512" s="50">
        <v>4.0140845070422504</v>
      </c>
      <c r="P512" s="50"/>
      <c r="Q512" s="50"/>
      <c r="R512" s="28"/>
      <c r="S512" s="50">
        <f t="shared" si="63"/>
        <v>28.005672184373307</v>
      </c>
      <c r="T512" s="50"/>
      <c r="U512" s="50"/>
      <c r="V512" s="28"/>
      <c r="W512" s="50">
        <f t="shared" si="64"/>
        <v>28.005672184373307</v>
      </c>
      <c r="X512" s="50"/>
      <c r="Y512" s="50"/>
      <c r="Z512" s="28"/>
      <c r="AA512" s="50">
        <f t="shared" si="65"/>
        <v>4.0140845070422504</v>
      </c>
      <c r="AB512" s="50"/>
      <c r="AC512" s="50"/>
      <c r="AD512" s="28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</row>
    <row r="513" spans="1:44" ht="16">
      <c r="A513" s="22" t="s">
        <v>202</v>
      </c>
      <c r="B513" s="22">
        <v>2022</v>
      </c>
      <c r="C513" s="22" t="s">
        <v>203</v>
      </c>
      <c r="D513" s="22" t="s">
        <v>45</v>
      </c>
      <c r="E513" s="22" t="s">
        <v>141</v>
      </c>
      <c r="F513" s="22">
        <v>20</v>
      </c>
      <c r="G513" s="22">
        <v>20</v>
      </c>
      <c r="H513" s="22">
        <v>10</v>
      </c>
      <c r="I513" s="22" t="s">
        <v>158</v>
      </c>
      <c r="J513" s="22" t="s">
        <v>143</v>
      </c>
      <c r="K513" s="22" t="s">
        <v>144</v>
      </c>
      <c r="L513" s="22" t="s">
        <v>141</v>
      </c>
      <c r="M513" s="22">
        <v>4</v>
      </c>
      <c r="N513" s="22" t="s">
        <v>141</v>
      </c>
      <c r="O513" s="50">
        <v>3.8028169014084501</v>
      </c>
      <c r="P513" s="50"/>
      <c r="Q513" s="50"/>
      <c r="R513" s="28"/>
      <c r="S513" s="50">
        <f t="shared" si="63"/>
        <v>26.53168943782736</v>
      </c>
      <c r="T513" s="50"/>
      <c r="U513" s="50"/>
      <c r="V513" s="28"/>
      <c r="W513" s="50">
        <f t="shared" si="64"/>
        <v>26.53168943782736</v>
      </c>
      <c r="X513" s="50"/>
      <c r="Y513" s="50"/>
      <c r="Z513" s="28"/>
      <c r="AA513" s="50">
        <f t="shared" si="65"/>
        <v>3.8028169014084501</v>
      </c>
      <c r="AB513" s="50"/>
      <c r="AC513" s="50"/>
      <c r="AD513" s="28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</row>
    <row r="514" spans="1:44" ht="16">
      <c r="A514" s="22" t="s">
        <v>202</v>
      </c>
      <c r="B514" s="22">
        <v>2022</v>
      </c>
      <c r="C514" s="22" t="s">
        <v>203</v>
      </c>
      <c r="D514" s="22" t="s">
        <v>45</v>
      </c>
      <c r="E514" s="22" t="s">
        <v>141</v>
      </c>
      <c r="F514" s="22">
        <v>20</v>
      </c>
      <c r="G514" s="22">
        <v>20</v>
      </c>
      <c r="H514" s="22">
        <v>10</v>
      </c>
      <c r="I514" s="22" t="s">
        <v>158</v>
      </c>
      <c r="J514" s="22" t="s">
        <v>143</v>
      </c>
      <c r="K514" s="22" t="s">
        <v>144</v>
      </c>
      <c r="L514" s="22" t="s">
        <v>141</v>
      </c>
      <c r="M514" s="22">
        <v>4</v>
      </c>
      <c r="N514" s="22" t="s">
        <v>141</v>
      </c>
      <c r="O514" s="50">
        <v>4.4835680751173701</v>
      </c>
      <c r="P514" s="50"/>
      <c r="Q514" s="50"/>
      <c r="R514" s="28"/>
      <c r="S514" s="50">
        <f t="shared" si="63"/>
        <v>31.281189398919913</v>
      </c>
      <c r="T514" s="50"/>
      <c r="U514" s="50"/>
      <c r="V514" s="28"/>
      <c r="W514" s="50">
        <f t="shared" si="64"/>
        <v>31.281189398919913</v>
      </c>
      <c r="X514" s="50"/>
      <c r="Y514" s="50"/>
      <c r="Z514" s="28"/>
      <c r="AA514" s="50">
        <f t="shared" si="65"/>
        <v>4.4835680751173701</v>
      </c>
      <c r="AB514" s="50"/>
      <c r="AC514" s="50"/>
      <c r="AD514" s="28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</row>
    <row r="515" spans="1:44" ht="16">
      <c r="A515" s="22" t="s">
        <v>202</v>
      </c>
      <c r="B515" s="22">
        <v>2022</v>
      </c>
      <c r="C515" s="22" t="s">
        <v>203</v>
      </c>
      <c r="D515" s="22" t="s">
        <v>45</v>
      </c>
      <c r="E515" s="22" t="s">
        <v>141</v>
      </c>
      <c r="F515" s="22">
        <v>20</v>
      </c>
      <c r="G515" s="22">
        <v>20</v>
      </c>
      <c r="H515" s="22">
        <v>10</v>
      </c>
      <c r="I515" s="22" t="s">
        <v>158</v>
      </c>
      <c r="J515" s="22" t="s">
        <v>143</v>
      </c>
      <c r="K515" s="22" t="s">
        <v>144</v>
      </c>
      <c r="L515" s="22" t="s">
        <v>141</v>
      </c>
      <c r="M515" s="22">
        <v>4</v>
      </c>
      <c r="N515" s="22" t="s">
        <v>141</v>
      </c>
      <c r="O515" s="50">
        <v>1.9953051643192401</v>
      </c>
      <c r="P515" s="50"/>
      <c r="Q515" s="50"/>
      <c r="R515" s="28"/>
      <c r="S515" s="50">
        <f t="shared" si="63"/>
        <v>13.92094816182294</v>
      </c>
      <c r="T515" s="50"/>
      <c r="U515" s="50"/>
      <c r="V515" s="28"/>
      <c r="W515" s="50">
        <f t="shared" si="64"/>
        <v>13.92094816182294</v>
      </c>
      <c r="X515" s="50"/>
      <c r="Y515" s="50"/>
      <c r="Z515" s="28"/>
      <c r="AA515" s="50">
        <f t="shared" si="65"/>
        <v>1.9953051643192401</v>
      </c>
      <c r="AB515" s="50"/>
      <c r="AC515" s="50"/>
      <c r="AD515" s="28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</row>
    <row r="516" spans="1:44" ht="16">
      <c r="A516" s="22" t="s">
        <v>202</v>
      </c>
      <c r="B516" s="22">
        <v>2022</v>
      </c>
      <c r="C516" s="22" t="s">
        <v>203</v>
      </c>
      <c r="D516" s="22" t="s">
        <v>45</v>
      </c>
      <c r="E516" s="22" t="s">
        <v>141</v>
      </c>
      <c r="F516" s="22">
        <v>20</v>
      </c>
      <c r="G516" s="22">
        <v>20</v>
      </c>
      <c r="H516" s="22">
        <v>10</v>
      </c>
      <c r="I516" s="22" t="s">
        <v>158</v>
      </c>
      <c r="J516" s="22" t="s">
        <v>143</v>
      </c>
      <c r="K516" s="22" t="s">
        <v>144</v>
      </c>
      <c r="L516" s="22" t="s">
        <v>141</v>
      </c>
      <c r="M516" s="22">
        <v>4</v>
      </c>
      <c r="N516" s="22" t="s">
        <v>141</v>
      </c>
      <c r="O516" s="50">
        <v>1.50234741784037</v>
      </c>
      <c r="P516" s="50"/>
      <c r="Q516" s="50"/>
      <c r="R516" s="28"/>
      <c r="S516" s="50">
        <f t="shared" si="63"/>
        <v>10.481655086549043</v>
      </c>
      <c r="T516" s="50"/>
      <c r="U516" s="50"/>
      <c r="V516" s="28"/>
      <c r="W516" s="50">
        <f t="shared" si="64"/>
        <v>10.481655086549043</v>
      </c>
      <c r="X516" s="50"/>
      <c r="Y516" s="50"/>
      <c r="Z516" s="28"/>
      <c r="AA516" s="50">
        <f t="shared" si="65"/>
        <v>1.50234741784037</v>
      </c>
      <c r="AB516" s="50"/>
      <c r="AC516" s="50"/>
      <c r="AD516" s="28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</row>
    <row r="517" spans="1:44" ht="16">
      <c r="A517" s="22" t="s">
        <v>202</v>
      </c>
      <c r="B517" s="22">
        <v>2022</v>
      </c>
      <c r="C517" s="22" t="s">
        <v>203</v>
      </c>
      <c r="D517" s="22" t="s">
        <v>45</v>
      </c>
      <c r="E517" s="22" t="s">
        <v>141</v>
      </c>
      <c r="F517" s="22">
        <v>20</v>
      </c>
      <c r="G517" s="22">
        <v>20</v>
      </c>
      <c r="H517" s="22">
        <v>10</v>
      </c>
      <c r="I517" s="22" t="s">
        <v>158</v>
      </c>
      <c r="J517" s="22" t="s">
        <v>143</v>
      </c>
      <c r="K517" s="22" t="s">
        <v>144</v>
      </c>
      <c r="L517" s="22" t="s">
        <v>141</v>
      </c>
      <c r="M517" s="22">
        <v>4</v>
      </c>
      <c r="N517" s="22" t="s">
        <v>141</v>
      </c>
      <c r="O517" s="50">
        <v>1.50234741784037</v>
      </c>
      <c r="P517" s="50"/>
      <c r="Q517" s="50"/>
      <c r="R517" s="28"/>
      <c r="S517" s="50">
        <f t="shared" si="63"/>
        <v>10.481655086549043</v>
      </c>
      <c r="T517" s="50"/>
      <c r="U517" s="50"/>
      <c r="V517" s="28"/>
      <c r="W517" s="50">
        <f t="shared" si="64"/>
        <v>10.481655086549043</v>
      </c>
      <c r="X517" s="50"/>
      <c r="Y517" s="50"/>
      <c r="Z517" s="28"/>
      <c r="AA517" s="50">
        <f t="shared" si="65"/>
        <v>1.50234741784037</v>
      </c>
      <c r="AB517" s="50"/>
      <c r="AC517" s="50"/>
      <c r="AD517" s="28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</row>
    <row r="518" spans="1:44" ht="16">
      <c r="A518" s="22" t="s">
        <v>202</v>
      </c>
      <c r="B518" s="22">
        <v>2022</v>
      </c>
      <c r="C518" s="22" t="s">
        <v>203</v>
      </c>
      <c r="D518" s="22" t="s">
        <v>45</v>
      </c>
      <c r="E518" s="22" t="s">
        <v>141</v>
      </c>
      <c r="F518" s="22">
        <v>20</v>
      </c>
      <c r="G518" s="22">
        <v>20</v>
      </c>
      <c r="H518" s="22">
        <v>10</v>
      </c>
      <c r="I518" s="22" t="s">
        <v>158</v>
      </c>
      <c r="J518" s="22" t="s">
        <v>143</v>
      </c>
      <c r="K518" s="22" t="s">
        <v>144</v>
      </c>
      <c r="L518" s="22" t="s">
        <v>141</v>
      </c>
      <c r="M518" s="22">
        <v>4</v>
      </c>
      <c r="N518" s="22" t="s">
        <v>141</v>
      </c>
      <c r="O518" s="50">
        <v>0.892018779342722</v>
      </c>
      <c r="P518" s="50"/>
      <c r="Q518" s="50"/>
      <c r="R518" s="28"/>
      <c r="S518" s="50">
        <f t="shared" si="63"/>
        <v>6.2234827076385111</v>
      </c>
      <c r="T518" s="50"/>
      <c r="U518" s="50"/>
      <c r="V518" s="28"/>
      <c r="W518" s="50">
        <f t="shared" si="64"/>
        <v>6.2234827076385111</v>
      </c>
      <c r="X518" s="50"/>
      <c r="Y518" s="50"/>
      <c r="Z518" s="28"/>
      <c r="AA518" s="50">
        <f t="shared" si="65"/>
        <v>0.892018779342722</v>
      </c>
      <c r="AB518" s="50"/>
      <c r="AC518" s="50"/>
      <c r="AD518" s="28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</row>
    <row r="519" spans="1:44" ht="16">
      <c r="A519" s="22" t="s">
        <v>202</v>
      </c>
      <c r="B519" s="22">
        <v>2022</v>
      </c>
      <c r="C519" s="22" t="s">
        <v>203</v>
      </c>
      <c r="D519" s="22" t="s">
        <v>45</v>
      </c>
      <c r="E519" s="22" t="s">
        <v>141</v>
      </c>
      <c r="F519" s="22">
        <v>20</v>
      </c>
      <c r="G519" s="22">
        <v>20</v>
      </c>
      <c r="H519" s="22">
        <v>10</v>
      </c>
      <c r="I519" s="22" t="s">
        <v>158</v>
      </c>
      <c r="J519" s="22" t="s">
        <v>143</v>
      </c>
      <c r="K519" s="22" t="s">
        <v>144</v>
      </c>
      <c r="L519" s="22" t="s">
        <v>141</v>
      </c>
      <c r="M519" s="22">
        <v>4</v>
      </c>
      <c r="N519" s="22" t="s">
        <v>141</v>
      </c>
      <c r="O519" s="50">
        <v>0.70422535211267601</v>
      </c>
      <c r="P519" s="50"/>
      <c r="Q519" s="50"/>
      <c r="R519" s="28"/>
      <c r="S519" s="50">
        <f t="shared" si="63"/>
        <v>4.913275821819882</v>
      </c>
      <c r="T519" s="50"/>
      <c r="U519" s="50"/>
      <c r="V519" s="28"/>
      <c r="W519" s="50">
        <f t="shared" si="64"/>
        <v>4.913275821819882</v>
      </c>
      <c r="X519" s="50"/>
      <c r="Y519" s="50"/>
      <c r="Z519" s="28"/>
      <c r="AA519" s="50">
        <f t="shared" si="65"/>
        <v>0.70422535211267601</v>
      </c>
      <c r="AB519" s="50"/>
      <c r="AC519" s="50"/>
      <c r="AD519" s="28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</row>
    <row r="520" spans="1:44" ht="16">
      <c r="A520" s="22" t="s">
        <v>202</v>
      </c>
      <c r="B520" s="22">
        <v>2022</v>
      </c>
      <c r="C520" s="22" t="s">
        <v>203</v>
      </c>
      <c r="D520" s="22" t="s">
        <v>45</v>
      </c>
      <c r="E520" s="22" t="s">
        <v>141</v>
      </c>
      <c r="F520" s="22">
        <v>20</v>
      </c>
      <c r="G520" s="22">
        <v>20</v>
      </c>
      <c r="H520" s="22">
        <v>10</v>
      </c>
      <c r="I520" s="22" t="s">
        <v>158</v>
      </c>
      <c r="J520" s="22" t="s">
        <v>143</v>
      </c>
      <c r="K520" s="22" t="s">
        <v>144</v>
      </c>
      <c r="L520" s="22" t="s">
        <v>141</v>
      </c>
      <c r="M520" s="22">
        <v>4</v>
      </c>
      <c r="N520" s="22" t="s">
        <v>141</v>
      </c>
      <c r="O520" s="50">
        <v>1.1971830985915499</v>
      </c>
      <c r="P520" s="50"/>
      <c r="Q520" s="50"/>
      <c r="R520" s="28"/>
      <c r="S520" s="50">
        <f t="shared" si="63"/>
        <v>8.3525688970938052</v>
      </c>
      <c r="T520" s="50"/>
      <c r="U520" s="50"/>
      <c r="V520" s="28"/>
      <c r="W520" s="50">
        <f t="shared" si="64"/>
        <v>8.3525688970938052</v>
      </c>
      <c r="X520" s="50"/>
      <c r="Y520" s="50"/>
      <c r="Z520" s="28"/>
      <c r="AA520" s="50">
        <f t="shared" si="65"/>
        <v>1.1971830985915499</v>
      </c>
      <c r="AB520" s="50"/>
      <c r="AC520" s="50"/>
      <c r="AD520" s="28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</row>
    <row r="521" spans="1:44" ht="16">
      <c r="A521" s="22" t="s">
        <v>202</v>
      </c>
      <c r="B521" s="22">
        <v>2022</v>
      </c>
      <c r="C521" s="22" t="s">
        <v>203</v>
      </c>
      <c r="D521" s="22" t="s">
        <v>45</v>
      </c>
      <c r="E521" s="22" t="s">
        <v>141</v>
      </c>
      <c r="F521" s="22">
        <v>20</v>
      </c>
      <c r="G521" s="22">
        <v>20</v>
      </c>
      <c r="H521" s="22">
        <v>10</v>
      </c>
      <c r="I521" s="22" t="s">
        <v>158</v>
      </c>
      <c r="J521" s="22" t="s">
        <v>143</v>
      </c>
      <c r="K521" s="22" t="s">
        <v>144</v>
      </c>
      <c r="L521" s="22" t="s">
        <v>141</v>
      </c>
      <c r="M521" s="22">
        <v>4</v>
      </c>
      <c r="N521" s="22" t="s">
        <v>141</v>
      </c>
      <c r="O521" s="50">
        <v>4.2957746478873204</v>
      </c>
      <c r="P521" s="50"/>
      <c r="Q521" s="50"/>
      <c r="R521" s="28"/>
      <c r="S521" s="50">
        <f t="shared" si="63"/>
        <v>29.970982513101259</v>
      </c>
      <c r="T521" s="50"/>
      <c r="U521" s="50"/>
      <c r="V521" s="28"/>
      <c r="W521" s="50">
        <f t="shared" si="64"/>
        <v>29.970982513101259</v>
      </c>
      <c r="X521" s="50"/>
      <c r="Y521" s="50"/>
      <c r="Z521" s="28"/>
      <c r="AA521" s="50">
        <f t="shared" si="65"/>
        <v>4.2957746478873204</v>
      </c>
      <c r="AB521" s="50"/>
      <c r="AC521" s="50"/>
      <c r="AD521" s="28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</row>
    <row r="522" spans="1:44" ht="16">
      <c r="A522" s="22" t="s">
        <v>202</v>
      </c>
      <c r="B522" s="22">
        <v>2022</v>
      </c>
      <c r="C522" s="22" t="s">
        <v>203</v>
      </c>
      <c r="D522" s="22" t="s">
        <v>45</v>
      </c>
      <c r="E522" s="22" t="s">
        <v>141</v>
      </c>
      <c r="F522" s="22">
        <v>20</v>
      </c>
      <c r="G522" s="22">
        <v>20</v>
      </c>
      <c r="H522" s="22">
        <v>10</v>
      </c>
      <c r="I522" s="22" t="s">
        <v>158</v>
      </c>
      <c r="J522" s="22" t="s">
        <v>143</v>
      </c>
      <c r="K522" s="22" t="s">
        <v>144</v>
      </c>
      <c r="L522" s="22" t="s">
        <v>141</v>
      </c>
      <c r="M522" s="22">
        <v>4</v>
      </c>
      <c r="N522" s="22" t="s">
        <v>141</v>
      </c>
      <c r="O522" s="50">
        <v>4.60093896713615</v>
      </c>
      <c r="P522" s="50"/>
      <c r="Q522" s="50"/>
      <c r="R522" s="28"/>
      <c r="S522" s="50">
        <f t="shared" si="63"/>
        <v>32.100068702556563</v>
      </c>
      <c r="T522" s="50"/>
      <c r="U522" s="50"/>
      <c r="V522" s="28"/>
      <c r="W522" s="50">
        <f t="shared" si="64"/>
        <v>32.100068702556563</v>
      </c>
      <c r="X522" s="50"/>
      <c r="Y522" s="50"/>
      <c r="Z522" s="28"/>
      <c r="AA522" s="50">
        <f t="shared" si="65"/>
        <v>4.60093896713615</v>
      </c>
      <c r="AB522" s="50"/>
      <c r="AC522" s="50"/>
      <c r="AD522" s="28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</row>
    <row r="523" spans="1:44" ht="16">
      <c r="A523" s="22" t="s">
        <v>202</v>
      </c>
      <c r="B523" s="22">
        <v>2022</v>
      </c>
      <c r="C523" s="22" t="s">
        <v>203</v>
      </c>
      <c r="D523" s="22" t="s">
        <v>45</v>
      </c>
      <c r="E523" s="22" t="s">
        <v>141</v>
      </c>
      <c r="F523" s="22">
        <v>20</v>
      </c>
      <c r="G523" s="22">
        <v>20</v>
      </c>
      <c r="H523" s="22">
        <v>10</v>
      </c>
      <c r="I523" s="22" t="s">
        <v>158</v>
      </c>
      <c r="J523" s="22" t="s">
        <v>143</v>
      </c>
      <c r="K523" s="22" t="s">
        <v>144</v>
      </c>
      <c r="L523" s="22" t="s">
        <v>141</v>
      </c>
      <c r="M523" s="22">
        <v>4</v>
      </c>
      <c r="N523" s="22" t="s">
        <v>141</v>
      </c>
      <c r="O523" s="50">
        <v>1.9953051643192401</v>
      </c>
      <c r="P523" s="50"/>
      <c r="Q523" s="50"/>
      <c r="R523" s="28"/>
      <c r="S523" s="50">
        <f t="shared" si="63"/>
        <v>13.92094816182294</v>
      </c>
      <c r="T523" s="50"/>
      <c r="U523" s="50"/>
      <c r="V523" s="28"/>
      <c r="W523" s="50">
        <f t="shared" si="64"/>
        <v>13.92094816182294</v>
      </c>
      <c r="X523" s="50"/>
      <c r="Y523" s="50"/>
      <c r="Z523" s="28"/>
      <c r="AA523" s="50">
        <f t="shared" si="65"/>
        <v>1.9953051643192401</v>
      </c>
      <c r="AB523" s="50"/>
      <c r="AC523" s="50"/>
      <c r="AD523" s="28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</row>
    <row r="524" spans="1:44" ht="16">
      <c r="A524" s="22" t="s">
        <v>202</v>
      </c>
      <c r="B524" s="22">
        <v>2022</v>
      </c>
      <c r="C524" s="22" t="s">
        <v>203</v>
      </c>
      <c r="D524" s="22" t="s">
        <v>45</v>
      </c>
      <c r="E524" s="22" t="s">
        <v>141</v>
      </c>
      <c r="F524" s="22">
        <v>20</v>
      </c>
      <c r="G524" s="22">
        <v>20</v>
      </c>
      <c r="H524" s="22">
        <v>10</v>
      </c>
      <c r="I524" s="22" t="s">
        <v>158</v>
      </c>
      <c r="J524" s="22" t="s">
        <v>143</v>
      </c>
      <c r="K524" s="22" t="s">
        <v>144</v>
      </c>
      <c r="L524" s="22" t="s">
        <v>141</v>
      </c>
      <c r="M524" s="22">
        <v>4</v>
      </c>
      <c r="N524" s="22" t="s">
        <v>141</v>
      </c>
      <c r="O524" s="50">
        <v>5.4929577464788704</v>
      </c>
      <c r="P524" s="50"/>
      <c r="Q524" s="50"/>
      <c r="R524" s="28"/>
      <c r="S524" s="50">
        <f t="shared" si="63"/>
        <v>38.323551410195066</v>
      </c>
      <c r="T524" s="50"/>
      <c r="U524" s="50"/>
      <c r="V524" s="28"/>
      <c r="W524" s="50">
        <f t="shared" si="64"/>
        <v>38.323551410195066</v>
      </c>
      <c r="X524" s="50"/>
      <c r="Y524" s="50"/>
      <c r="Z524" s="28"/>
      <c r="AA524" s="50">
        <f t="shared" si="65"/>
        <v>5.4929577464788704</v>
      </c>
      <c r="AB524" s="50"/>
      <c r="AC524" s="50"/>
      <c r="AD524" s="28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</row>
    <row r="525" spans="1:44" ht="16">
      <c r="A525" s="22" t="s">
        <v>202</v>
      </c>
      <c r="B525" s="22">
        <v>2022</v>
      </c>
      <c r="C525" s="22" t="s">
        <v>203</v>
      </c>
      <c r="D525" s="22" t="s">
        <v>45</v>
      </c>
      <c r="E525" s="22" t="s">
        <v>141</v>
      </c>
      <c r="F525" s="22">
        <v>20</v>
      </c>
      <c r="G525" s="22">
        <v>20</v>
      </c>
      <c r="H525" s="22">
        <v>10</v>
      </c>
      <c r="I525" s="22" t="s">
        <v>158</v>
      </c>
      <c r="J525" s="22" t="s">
        <v>143</v>
      </c>
      <c r="K525" s="22" t="s">
        <v>144</v>
      </c>
      <c r="L525" s="22" t="s">
        <v>141</v>
      </c>
      <c r="M525" s="22">
        <v>4</v>
      </c>
      <c r="N525" s="22" t="s">
        <v>141</v>
      </c>
      <c r="O525" s="50">
        <v>3.92018779342723</v>
      </c>
      <c r="P525" s="50"/>
      <c r="Q525" s="50"/>
      <c r="R525" s="28"/>
      <c r="S525" s="50">
        <f t="shared" si="63"/>
        <v>27.350568741464013</v>
      </c>
      <c r="T525" s="50"/>
      <c r="U525" s="50"/>
      <c r="V525" s="28"/>
      <c r="W525" s="50">
        <f t="shared" si="64"/>
        <v>27.350568741464013</v>
      </c>
      <c r="X525" s="50"/>
      <c r="Y525" s="50"/>
      <c r="Z525" s="28"/>
      <c r="AA525" s="50">
        <f t="shared" si="65"/>
        <v>3.92018779342723</v>
      </c>
      <c r="AB525" s="50"/>
      <c r="AC525" s="50"/>
      <c r="AD525" s="28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</row>
    <row r="526" spans="1:44" ht="16">
      <c r="A526" s="22" t="s">
        <v>202</v>
      </c>
      <c r="B526" s="22">
        <v>2022</v>
      </c>
      <c r="C526" s="22" t="s">
        <v>203</v>
      </c>
      <c r="D526" s="22" t="s">
        <v>45</v>
      </c>
      <c r="E526" s="22" t="s">
        <v>141</v>
      </c>
      <c r="F526" s="22">
        <v>20</v>
      </c>
      <c r="G526" s="22">
        <v>20</v>
      </c>
      <c r="H526" s="22">
        <v>10</v>
      </c>
      <c r="I526" s="22" t="s">
        <v>158</v>
      </c>
      <c r="J526" s="22" t="s">
        <v>143</v>
      </c>
      <c r="K526" s="22" t="s">
        <v>144</v>
      </c>
      <c r="L526" s="22" t="s">
        <v>141</v>
      </c>
      <c r="M526" s="22">
        <v>4</v>
      </c>
      <c r="N526" s="22" t="s">
        <v>141</v>
      </c>
      <c r="O526" s="50">
        <v>4.2957746478873204</v>
      </c>
      <c r="P526" s="50"/>
      <c r="Q526" s="50"/>
      <c r="R526" s="28"/>
      <c r="S526" s="50">
        <f t="shared" si="63"/>
        <v>29.970982513101259</v>
      </c>
      <c r="T526" s="50"/>
      <c r="U526" s="50"/>
      <c r="V526" s="28"/>
      <c r="W526" s="50">
        <f t="shared" si="64"/>
        <v>29.970982513101259</v>
      </c>
      <c r="X526" s="50"/>
      <c r="Y526" s="50"/>
      <c r="Z526" s="28"/>
      <c r="AA526" s="50">
        <f t="shared" si="65"/>
        <v>4.2957746478873204</v>
      </c>
      <c r="AB526" s="50"/>
      <c r="AC526" s="50"/>
      <c r="AD526" s="28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</row>
    <row r="527" spans="1:44" ht="16">
      <c r="A527" s="22" t="s">
        <v>202</v>
      </c>
      <c r="B527" s="22">
        <v>2022</v>
      </c>
      <c r="C527" s="22" t="s">
        <v>203</v>
      </c>
      <c r="D527" s="22" t="s">
        <v>45</v>
      </c>
      <c r="E527" s="22" t="s">
        <v>141</v>
      </c>
      <c r="F527" s="22">
        <v>20</v>
      </c>
      <c r="G527" s="22">
        <v>20</v>
      </c>
      <c r="H527" s="22">
        <v>10</v>
      </c>
      <c r="I527" s="22" t="s">
        <v>158</v>
      </c>
      <c r="J527" s="22" t="s">
        <v>143</v>
      </c>
      <c r="K527" s="22" t="s">
        <v>144</v>
      </c>
      <c r="L527" s="22" t="s">
        <v>141</v>
      </c>
      <c r="M527" s="22">
        <v>4</v>
      </c>
      <c r="N527" s="22" t="s">
        <v>141</v>
      </c>
      <c r="O527" s="50">
        <v>1.47887323943662</v>
      </c>
      <c r="P527" s="50"/>
      <c r="Q527" s="50"/>
      <c r="R527" s="28"/>
      <c r="S527" s="50">
        <f t="shared" si="63"/>
        <v>10.317879225821756</v>
      </c>
      <c r="T527" s="50"/>
      <c r="U527" s="50"/>
      <c r="V527" s="28"/>
      <c r="W527" s="50">
        <f t="shared" si="64"/>
        <v>10.317879225821756</v>
      </c>
      <c r="X527" s="50"/>
      <c r="Y527" s="50"/>
      <c r="Z527" s="28"/>
      <c r="AA527" s="50">
        <f t="shared" si="65"/>
        <v>1.47887323943662</v>
      </c>
      <c r="AB527" s="50"/>
      <c r="AC527" s="50"/>
      <c r="AD527" s="28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</row>
    <row r="528" spans="1:44" ht="16">
      <c r="A528" s="22" t="s">
        <v>202</v>
      </c>
      <c r="B528" s="22">
        <v>2022</v>
      </c>
      <c r="C528" s="22" t="s">
        <v>203</v>
      </c>
      <c r="D528" s="22" t="s">
        <v>45</v>
      </c>
      <c r="E528" s="22" t="s">
        <v>141</v>
      </c>
      <c r="F528" s="22">
        <v>20</v>
      </c>
      <c r="G528" s="22">
        <v>20</v>
      </c>
      <c r="H528" s="22">
        <v>10</v>
      </c>
      <c r="I528" s="22" t="s">
        <v>158</v>
      </c>
      <c r="J528" s="22" t="s">
        <v>143</v>
      </c>
      <c r="K528" s="22" t="s">
        <v>144</v>
      </c>
      <c r="L528" s="22" t="s">
        <v>141</v>
      </c>
      <c r="M528" s="22">
        <v>4</v>
      </c>
      <c r="N528" s="22" t="s">
        <v>141</v>
      </c>
      <c r="O528" s="50">
        <v>1.8075117370892</v>
      </c>
      <c r="P528" s="50"/>
      <c r="Q528" s="50"/>
      <c r="R528" s="28"/>
      <c r="S528" s="50">
        <f t="shared" si="63"/>
        <v>12.610741276004351</v>
      </c>
      <c r="T528" s="50"/>
      <c r="U528" s="50"/>
      <c r="V528" s="28"/>
      <c r="W528" s="50">
        <f t="shared" si="64"/>
        <v>12.610741276004351</v>
      </c>
      <c r="X528" s="50"/>
      <c r="Y528" s="50"/>
      <c r="Z528" s="28"/>
      <c r="AA528" s="50">
        <f t="shared" si="65"/>
        <v>1.8075117370892</v>
      </c>
      <c r="AB528" s="50"/>
      <c r="AC528" s="50"/>
      <c r="AD528" s="28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</row>
    <row r="529" spans="1:44" ht="16">
      <c r="A529" s="22" t="s">
        <v>202</v>
      </c>
      <c r="B529" s="22">
        <v>2022</v>
      </c>
      <c r="C529" s="22" t="s">
        <v>203</v>
      </c>
      <c r="D529" s="22" t="s">
        <v>45</v>
      </c>
      <c r="E529" s="22" t="s">
        <v>141</v>
      </c>
      <c r="F529" s="22">
        <v>20</v>
      </c>
      <c r="G529" s="22">
        <v>20</v>
      </c>
      <c r="H529" s="22">
        <v>10</v>
      </c>
      <c r="I529" s="22" t="s">
        <v>158</v>
      </c>
      <c r="J529" s="22" t="s">
        <v>143</v>
      </c>
      <c r="K529" s="22" t="s">
        <v>144</v>
      </c>
      <c r="L529" s="22" t="s">
        <v>141</v>
      </c>
      <c r="M529" s="22">
        <v>4</v>
      </c>
      <c r="N529" s="22" t="s">
        <v>141</v>
      </c>
      <c r="O529" s="50">
        <v>1.2910798122065701</v>
      </c>
      <c r="P529" s="50"/>
      <c r="Q529" s="50"/>
      <c r="R529" s="28"/>
      <c r="S529" s="50">
        <f t="shared" si="63"/>
        <v>9.0076723400030989</v>
      </c>
      <c r="T529" s="50"/>
      <c r="U529" s="50"/>
      <c r="V529" s="28"/>
      <c r="W529" s="50">
        <f t="shared" si="64"/>
        <v>9.0076723400030989</v>
      </c>
      <c r="X529" s="50"/>
      <c r="Y529" s="50"/>
      <c r="Z529" s="28"/>
      <c r="AA529" s="50">
        <f t="shared" si="65"/>
        <v>1.2910798122065701</v>
      </c>
      <c r="AB529" s="50"/>
      <c r="AC529" s="50"/>
      <c r="AD529" s="28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</row>
    <row r="530" spans="1:44" ht="16">
      <c r="A530" s="22" t="s">
        <v>202</v>
      </c>
      <c r="B530" s="22">
        <v>2022</v>
      </c>
      <c r="C530" s="22" t="s">
        <v>203</v>
      </c>
      <c r="D530" s="22" t="s">
        <v>45</v>
      </c>
      <c r="E530" s="22" t="s">
        <v>141</v>
      </c>
      <c r="F530" s="22">
        <v>20</v>
      </c>
      <c r="G530" s="22">
        <v>20</v>
      </c>
      <c r="H530" s="22">
        <v>10</v>
      </c>
      <c r="I530" s="22" t="s">
        <v>158</v>
      </c>
      <c r="J530" s="22" t="s">
        <v>143</v>
      </c>
      <c r="K530" s="22" t="s">
        <v>144</v>
      </c>
      <c r="L530" s="22" t="s">
        <v>141</v>
      </c>
      <c r="M530" s="22">
        <v>4</v>
      </c>
      <c r="N530" s="22" t="s">
        <v>141</v>
      </c>
      <c r="O530" s="50">
        <v>0.892018779342722</v>
      </c>
      <c r="P530" s="50"/>
      <c r="Q530" s="50"/>
      <c r="R530" s="28"/>
      <c r="S530" s="50">
        <f t="shared" si="63"/>
        <v>6.2234827076385111</v>
      </c>
      <c r="T530" s="50"/>
      <c r="U530" s="50"/>
      <c r="V530" s="28"/>
      <c r="W530" s="50">
        <f t="shared" si="64"/>
        <v>6.2234827076385111</v>
      </c>
      <c r="X530" s="50"/>
      <c r="Y530" s="50"/>
      <c r="Z530" s="28"/>
      <c r="AA530" s="50">
        <f t="shared" si="65"/>
        <v>0.892018779342722</v>
      </c>
      <c r="AB530" s="50"/>
      <c r="AC530" s="50"/>
      <c r="AD530" s="28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</row>
    <row r="531" spans="1:44" ht="16">
      <c r="A531" s="22" t="s">
        <v>202</v>
      </c>
      <c r="B531" s="22">
        <v>2022</v>
      </c>
      <c r="C531" s="22" t="s">
        <v>203</v>
      </c>
      <c r="D531" s="22" t="s">
        <v>45</v>
      </c>
      <c r="E531" s="22" t="s">
        <v>141</v>
      </c>
      <c r="F531" s="22">
        <v>20</v>
      </c>
      <c r="G531" s="22">
        <v>20</v>
      </c>
      <c r="H531" s="22">
        <v>10</v>
      </c>
      <c r="I531" s="22" t="s">
        <v>158</v>
      </c>
      <c r="J531" s="22" t="s">
        <v>143</v>
      </c>
      <c r="K531" s="22" t="s">
        <v>144</v>
      </c>
      <c r="L531" s="22" t="s">
        <v>141</v>
      </c>
      <c r="M531" s="22">
        <v>4</v>
      </c>
      <c r="N531" s="22" t="s">
        <v>141</v>
      </c>
      <c r="O531" s="50">
        <v>0.61032863849765295</v>
      </c>
      <c r="P531" s="50"/>
      <c r="Q531" s="50"/>
      <c r="R531" s="28"/>
      <c r="S531" s="50">
        <f t="shared" si="63"/>
        <v>4.258172378910567</v>
      </c>
      <c r="T531" s="50"/>
      <c r="U531" s="50"/>
      <c r="V531" s="28"/>
      <c r="W531" s="50">
        <f t="shared" si="64"/>
        <v>4.258172378910567</v>
      </c>
      <c r="X531" s="50"/>
      <c r="Y531" s="50"/>
      <c r="Z531" s="28"/>
      <c r="AA531" s="50">
        <f t="shared" si="65"/>
        <v>0.61032863849765295</v>
      </c>
      <c r="AB531" s="50"/>
      <c r="AC531" s="50"/>
      <c r="AD531" s="28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</row>
    <row r="532" spans="1:44" ht="16">
      <c r="A532" s="22" t="s">
        <v>202</v>
      </c>
      <c r="B532" s="22">
        <v>2022</v>
      </c>
      <c r="C532" s="22" t="s">
        <v>203</v>
      </c>
      <c r="D532" s="22" t="s">
        <v>45</v>
      </c>
      <c r="E532" s="22" t="s">
        <v>141</v>
      </c>
      <c r="F532" s="22">
        <v>20</v>
      </c>
      <c r="G532" s="22">
        <v>20</v>
      </c>
      <c r="H532" s="22">
        <v>10</v>
      </c>
      <c r="I532" s="22" t="s">
        <v>158</v>
      </c>
      <c r="J532" s="22" t="s">
        <v>143</v>
      </c>
      <c r="K532" s="22" t="s">
        <v>144</v>
      </c>
      <c r="L532" s="22" t="s">
        <v>141</v>
      </c>
      <c r="M532" s="22">
        <v>4</v>
      </c>
      <c r="N532" s="22" t="s">
        <v>141</v>
      </c>
      <c r="O532" s="50">
        <v>1.5962441314553999</v>
      </c>
      <c r="P532" s="50"/>
      <c r="Q532" s="50"/>
      <c r="R532" s="28"/>
      <c r="S532" s="50">
        <f t="shared" si="63"/>
        <v>11.136758529458406</v>
      </c>
      <c r="T532" s="50"/>
      <c r="U532" s="50"/>
      <c r="V532" s="28"/>
      <c r="W532" s="50">
        <f t="shared" si="64"/>
        <v>11.136758529458406</v>
      </c>
      <c r="X532" s="50"/>
      <c r="Y532" s="50"/>
      <c r="Z532" s="28"/>
      <c r="AA532" s="50">
        <f t="shared" si="65"/>
        <v>1.5962441314553999</v>
      </c>
      <c r="AB532" s="50"/>
      <c r="AC532" s="50"/>
      <c r="AD532" s="28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</row>
    <row r="533" spans="1:44" ht="16">
      <c r="A533" s="22" t="s">
        <v>202</v>
      </c>
      <c r="B533" s="22">
        <v>2022</v>
      </c>
      <c r="C533" s="22" t="s">
        <v>203</v>
      </c>
      <c r="D533" s="22" t="s">
        <v>45</v>
      </c>
      <c r="E533" s="22" t="s">
        <v>141</v>
      </c>
      <c r="F533" s="22">
        <v>20</v>
      </c>
      <c r="G533" s="22">
        <v>20</v>
      </c>
      <c r="H533" s="22">
        <v>10</v>
      </c>
      <c r="I533" s="22" t="s">
        <v>158</v>
      </c>
      <c r="J533" s="22" t="s">
        <v>143</v>
      </c>
      <c r="K533" s="22" t="s">
        <v>144</v>
      </c>
      <c r="L533" s="22" t="s">
        <v>141</v>
      </c>
      <c r="M533" s="22">
        <v>4</v>
      </c>
      <c r="N533" s="22" t="s">
        <v>141</v>
      </c>
      <c r="O533" s="50">
        <v>2.9812206572769901</v>
      </c>
      <c r="P533" s="50"/>
      <c r="Q533" s="50"/>
      <c r="R533" s="28"/>
      <c r="S533" s="50">
        <f t="shared" si="63"/>
        <v>20.799534312370799</v>
      </c>
      <c r="T533" s="50"/>
      <c r="U533" s="50"/>
      <c r="V533" s="28"/>
      <c r="W533" s="50">
        <f t="shared" si="64"/>
        <v>20.799534312370799</v>
      </c>
      <c r="X533" s="50"/>
      <c r="Y533" s="50"/>
      <c r="Z533" s="28"/>
      <c r="AA533" s="50">
        <f t="shared" si="65"/>
        <v>2.9812206572769901</v>
      </c>
      <c r="AB533" s="50"/>
      <c r="AC533" s="50"/>
      <c r="AD533" s="28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</row>
    <row r="534" spans="1:44" ht="16">
      <c r="A534" s="22" t="s">
        <v>202</v>
      </c>
      <c r="B534" s="22">
        <v>2022</v>
      </c>
      <c r="C534" s="22" t="s">
        <v>203</v>
      </c>
      <c r="D534" s="22" t="s">
        <v>45</v>
      </c>
      <c r="E534" s="22" t="s">
        <v>141</v>
      </c>
      <c r="F534" s="22">
        <v>20</v>
      </c>
      <c r="G534" s="22">
        <v>20</v>
      </c>
      <c r="H534" s="22">
        <v>10</v>
      </c>
      <c r="I534" s="22" t="s">
        <v>158</v>
      </c>
      <c r="J534" s="22" t="s">
        <v>143</v>
      </c>
      <c r="K534" s="22" t="s">
        <v>144</v>
      </c>
      <c r="L534" s="22" t="s">
        <v>141</v>
      </c>
      <c r="M534" s="22">
        <v>4</v>
      </c>
      <c r="N534" s="22" t="s">
        <v>141</v>
      </c>
      <c r="O534" s="50">
        <v>3.4037558685446001</v>
      </c>
      <c r="P534" s="50"/>
      <c r="Q534" s="50"/>
      <c r="R534" s="28"/>
      <c r="S534" s="50">
        <f t="shared" si="63"/>
        <v>23.747499805462759</v>
      </c>
      <c r="T534" s="50"/>
      <c r="U534" s="50"/>
      <c r="V534" s="28"/>
      <c r="W534" s="50">
        <f t="shared" si="64"/>
        <v>23.747499805462759</v>
      </c>
      <c r="X534" s="50"/>
      <c r="Y534" s="50"/>
      <c r="Z534" s="28"/>
      <c r="AA534" s="50">
        <f t="shared" si="65"/>
        <v>3.4037558685446001</v>
      </c>
      <c r="AB534" s="50"/>
      <c r="AC534" s="50"/>
      <c r="AD534" s="28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</row>
    <row r="535" spans="1:44" ht="16">
      <c r="A535" s="22" t="s">
        <v>202</v>
      </c>
      <c r="B535" s="22">
        <v>2022</v>
      </c>
      <c r="C535" s="22" t="s">
        <v>203</v>
      </c>
      <c r="D535" s="22" t="s">
        <v>45</v>
      </c>
      <c r="E535" s="22" t="s">
        <v>141</v>
      </c>
      <c r="F535" s="22">
        <v>20</v>
      </c>
      <c r="G535" s="22">
        <v>20</v>
      </c>
      <c r="H535" s="22">
        <v>10</v>
      </c>
      <c r="I535" s="22" t="s">
        <v>158</v>
      </c>
      <c r="J535" s="22" t="s">
        <v>143</v>
      </c>
      <c r="K535" s="22" t="s">
        <v>144</v>
      </c>
      <c r="L535" s="22" t="s">
        <v>141</v>
      </c>
      <c r="M535" s="22">
        <v>4</v>
      </c>
      <c r="N535" s="22" t="s">
        <v>141</v>
      </c>
      <c r="O535" s="50">
        <v>1.76056338028169</v>
      </c>
      <c r="P535" s="50"/>
      <c r="Q535" s="50"/>
      <c r="R535" s="28"/>
      <c r="S535" s="50">
        <f t="shared" si="63"/>
        <v>12.283189554549706</v>
      </c>
      <c r="T535" s="50"/>
      <c r="U535" s="50"/>
      <c r="V535" s="28"/>
      <c r="W535" s="50">
        <f t="shared" si="64"/>
        <v>12.283189554549706</v>
      </c>
      <c r="X535" s="50"/>
      <c r="Y535" s="50"/>
      <c r="Z535" s="28"/>
      <c r="AA535" s="50">
        <f t="shared" si="65"/>
        <v>1.76056338028169</v>
      </c>
      <c r="AB535" s="50"/>
      <c r="AC535" s="50"/>
      <c r="AD535" s="28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</row>
    <row r="536" spans="1:44" ht="16">
      <c r="A536" s="22" t="s">
        <v>202</v>
      </c>
      <c r="B536" s="22">
        <v>2022</v>
      </c>
      <c r="C536" s="22" t="s">
        <v>203</v>
      </c>
      <c r="D536" s="22" t="s">
        <v>45</v>
      </c>
      <c r="E536" s="22" t="s">
        <v>141</v>
      </c>
      <c r="F536" s="22">
        <v>20</v>
      </c>
      <c r="G536" s="22">
        <v>20</v>
      </c>
      <c r="H536" s="22">
        <v>10</v>
      </c>
      <c r="I536" s="22" t="s">
        <v>158</v>
      </c>
      <c r="J536" s="22" t="s">
        <v>143</v>
      </c>
      <c r="K536" s="22" t="s">
        <v>144</v>
      </c>
      <c r="L536" s="22" t="s">
        <v>141</v>
      </c>
      <c r="M536" s="22">
        <v>4</v>
      </c>
      <c r="N536" s="22" t="s">
        <v>141</v>
      </c>
      <c r="O536" s="50">
        <v>2.9812206572769901</v>
      </c>
      <c r="P536" s="50"/>
      <c r="Q536" s="50"/>
      <c r="R536" s="28"/>
      <c r="S536" s="50">
        <f t="shared" si="63"/>
        <v>20.799534312370799</v>
      </c>
      <c r="T536" s="50"/>
      <c r="U536" s="50"/>
      <c r="V536" s="28"/>
      <c r="W536" s="50">
        <f t="shared" si="64"/>
        <v>20.799534312370799</v>
      </c>
      <c r="X536" s="50"/>
      <c r="Y536" s="50"/>
      <c r="Z536" s="28"/>
      <c r="AA536" s="50">
        <f t="shared" si="65"/>
        <v>2.9812206572769901</v>
      </c>
      <c r="AB536" s="50"/>
      <c r="AC536" s="50"/>
      <c r="AD536" s="28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</row>
    <row r="537" spans="1:44" ht="16">
      <c r="A537" s="22" t="s">
        <v>202</v>
      </c>
      <c r="B537" s="22">
        <v>2022</v>
      </c>
      <c r="C537" s="22" t="s">
        <v>203</v>
      </c>
      <c r="D537" s="22" t="s">
        <v>45</v>
      </c>
      <c r="E537" s="22" t="s">
        <v>141</v>
      </c>
      <c r="F537" s="22">
        <v>20</v>
      </c>
      <c r="G537" s="22">
        <v>20</v>
      </c>
      <c r="H537" s="22">
        <v>10</v>
      </c>
      <c r="I537" s="22" t="s">
        <v>158</v>
      </c>
      <c r="J537" s="22" t="s">
        <v>143</v>
      </c>
      <c r="K537" s="22" t="s">
        <v>144</v>
      </c>
      <c r="L537" s="22" t="s">
        <v>141</v>
      </c>
      <c r="M537" s="22">
        <v>4</v>
      </c>
      <c r="N537" s="22" t="s">
        <v>141</v>
      </c>
      <c r="O537" s="50">
        <v>3.49765258215962</v>
      </c>
      <c r="P537" s="50"/>
      <c r="Q537" s="50"/>
      <c r="R537" s="28"/>
      <c r="S537" s="50">
        <f t="shared" si="63"/>
        <v>24.402603248372053</v>
      </c>
      <c r="T537" s="50"/>
      <c r="U537" s="50"/>
      <c r="V537" s="28"/>
      <c r="W537" s="50">
        <f t="shared" si="64"/>
        <v>24.402603248372053</v>
      </c>
      <c r="X537" s="50"/>
      <c r="Y537" s="50"/>
      <c r="Z537" s="28"/>
      <c r="AA537" s="50">
        <f t="shared" si="65"/>
        <v>3.49765258215962</v>
      </c>
      <c r="AB537" s="50"/>
      <c r="AC537" s="50"/>
      <c r="AD537" s="28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</row>
    <row r="538" spans="1:44" ht="16">
      <c r="A538" s="22" t="s">
        <v>202</v>
      </c>
      <c r="B538" s="22">
        <v>2022</v>
      </c>
      <c r="C538" s="22" t="s">
        <v>203</v>
      </c>
      <c r="D538" s="22" t="s">
        <v>45</v>
      </c>
      <c r="E538" s="22" t="s">
        <v>141</v>
      </c>
      <c r="F538" s="22">
        <v>20</v>
      </c>
      <c r="G538" s="22">
        <v>20</v>
      </c>
      <c r="H538" s="22">
        <v>10</v>
      </c>
      <c r="I538" s="22" t="s">
        <v>158</v>
      </c>
      <c r="J538" s="22" t="s">
        <v>143</v>
      </c>
      <c r="K538" s="22" t="s">
        <v>144</v>
      </c>
      <c r="L538" s="22" t="s">
        <v>141</v>
      </c>
      <c r="M538" s="22">
        <v>4</v>
      </c>
      <c r="N538" s="22" t="s">
        <v>141</v>
      </c>
      <c r="O538" s="50">
        <v>1.2910798122065701</v>
      </c>
      <c r="P538" s="50"/>
      <c r="Q538" s="50"/>
      <c r="R538" s="28"/>
      <c r="S538" s="50">
        <f t="shared" si="63"/>
        <v>9.0076723400030989</v>
      </c>
      <c r="T538" s="50"/>
      <c r="U538" s="50"/>
      <c r="V538" s="28"/>
      <c r="W538" s="50">
        <f t="shared" si="64"/>
        <v>9.0076723400030989</v>
      </c>
      <c r="X538" s="50"/>
      <c r="Y538" s="50"/>
      <c r="Z538" s="28"/>
      <c r="AA538" s="50">
        <f t="shared" si="65"/>
        <v>1.2910798122065701</v>
      </c>
      <c r="AB538" s="50"/>
      <c r="AC538" s="50"/>
      <c r="AD538" s="28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</row>
    <row r="539" spans="1:44" ht="16">
      <c r="A539" s="22" t="s">
        <v>202</v>
      </c>
      <c r="B539" s="22">
        <v>2022</v>
      </c>
      <c r="C539" s="22" t="s">
        <v>203</v>
      </c>
      <c r="D539" s="22" t="s">
        <v>45</v>
      </c>
      <c r="E539" s="22" t="s">
        <v>141</v>
      </c>
      <c r="F539" s="22">
        <v>20</v>
      </c>
      <c r="G539" s="22">
        <v>20</v>
      </c>
      <c r="H539" s="22">
        <v>10</v>
      </c>
      <c r="I539" s="22" t="s">
        <v>158</v>
      </c>
      <c r="J539" s="22" t="s">
        <v>143</v>
      </c>
      <c r="K539" s="22" t="s">
        <v>144</v>
      </c>
      <c r="L539" s="22" t="s">
        <v>141</v>
      </c>
      <c r="M539" s="22">
        <v>4</v>
      </c>
      <c r="N539" s="22" t="s">
        <v>141</v>
      </c>
      <c r="O539" s="50">
        <v>4.3896713615023399</v>
      </c>
      <c r="P539" s="50"/>
      <c r="Q539" s="50"/>
      <c r="R539" s="28"/>
      <c r="S539" s="50">
        <f t="shared" si="63"/>
        <v>30.626085956010549</v>
      </c>
      <c r="T539" s="50"/>
      <c r="U539" s="50"/>
      <c r="V539" s="28"/>
      <c r="W539" s="50">
        <f t="shared" si="64"/>
        <v>30.626085956010549</v>
      </c>
      <c r="X539" s="50"/>
      <c r="Y539" s="50"/>
      <c r="Z539" s="28"/>
      <c r="AA539" s="50">
        <f t="shared" si="65"/>
        <v>4.3896713615023399</v>
      </c>
      <c r="AB539" s="50"/>
      <c r="AC539" s="50"/>
      <c r="AD539" s="28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</row>
    <row r="540" spans="1:44" ht="16">
      <c r="A540" s="22" t="s">
        <v>202</v>
      </c>
      <c r="B540" s="22">
        <v>2022</v>
      </c>
      <c r="C540" s="22" t="s">
        <v>203</v>
      </c>
      <c r="D540" s="22" t="s">
        <v>45</v>
      </c>
      <c r="E540" s="22" t="s">
        <v>141</v>
      </c>
      <c r="F540" s="22">
        <v>20</v>
      </c>
      <c r="G540" s="22">
        <v>20</v>
      </c>
      <c r="H540" s="22">
        <v>10</v>
      </c>
      <c r="I540" s="22" t="s">
        <v>158</v>
      </c>
      <c r="J540" s="22" t="s">
        <v>143</v>
      </c>
      <c r="K540" s="22" t="s">
        <v>144</v>
      </c>
      <c r="L540" s="22" t="s">
        <v>141</v>
      </c>
      <c r="M540" s="22">
        <v>4</v>
      </c>
      <c r="N540" s="22" t="s">
        <v>141</v>
      </c>
      <c r="O540" s="50">
        <v>2.91079812206572</v>
      </c>
      <c r="P540" s="50"/>
      <c r="Q540" s="50"/>
      <c r="R540" s="28"/>
      <c r="S540" s="50">
        <f t="shared" si="63"/>
        <v>20.308206730188793</v>
      </c>
      <c r="T540" s="50"/>
      <c r="U540" s="50"/>
      <c r="V540" s="28"/>
      <c r="W540" s="50">
        <f t="shared" si="64"/>
        <v>20.308206730188793</v>
      </c>
      <c r="X540" s="50"/>
      <c r="Y540" s="50"/>
      <c r="Z540" s="28"/>
      <c r="AA540" s="50">
        <f t="shared" si="65"/>
        <v>2.91079812206572</v>
      </c>
      <c r="AB540" s="50"/>
      <c r="AC540" s="50"/>
      <c r="AD540" s="28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</row>
    <row r="541" spans="1:44" ht="16">
      <c r="A541" s="22" t="s">
        <v>202</v>
      </c>
      <c r="B541" s="22">
        <v>2022</v>
      </c>
      <c r="C541" s="22" t="s">
        <v>203</v>
      </c>
      <c r="D541" s="22" t="s">
        <v>45</v>
      </c>
      <c r="E541" s="22" t="s">
        <v>141</v>
      </c>
      <c r="F541" s="22">
        <v>20</v>
      </c>
      <c r="G541" s="22">
        <v>20</v>
      </c>
      <c r="H541" s="22">
        <v>10</v>
      </c>
      <c r="I541" s="22" t="s">
        <v>158</v>
      </c>
      <c r="J541" s="22" t="s">
        <v>143</v>
      </c>
      <c r="K541" s="22" t="s">
        <v>144</v>
      </c>
      <c r="L541" s="22" t="s">
        <v>141</v>
      </c>
      <c r="M541" s="22">
        <v>4</v>
      </c>
      <c r="N541" s="22" t="s">
        <v>141</v>
      </c>
      <c r="O541" s="50">
        <v>1.8075117370892</v>
      </c>
      <c r="P541" s="50"/>
      <c r="Q541" s="50"/>
      <c r="R541" s="28"/>
      <c r="S541" s="50">
        <f t="shared" si="63"/>
        <v>12.610741276004351</v>
      </c>
      <c r="T541" s="50"/>
      <c r="U541" s="50"/>
      <c r="V541" s="28"/>
      <c r="W541" s="50">
        <f t="shared" si="64"/>
        <v>12.610741276004351</v>
      </c>
      <c r="X541" s="50"/>
      <c r="Y541" s="50"/>
      <c r="Z541" s="28"/>
      <c r="AA541" s="50">
        <f t="shared" si="65"/>
        <v>1.8075117370892</v>
      </c>
      <c r="AB541" s="50"/>
      <c r="AC541" s="50"/>
      <c r="AD541" s="28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</row>
    <row r="542" spans="1:44" ht="16">
      <c r="A542" s="22" t="s">
        <v>202</v>
      </c>
      <c r="B542" s="22">
        <v>2022</v>
      </c>
      <c r="C542" s="22" t="s">
        <v>203</v>
      </c>
      <c r="D542" s="22" t="s">
        <v>45</v>
      </c>
      <c r="E542" s="22" t="s">
        <v>141</v>
      </c>
      <c r="F542" s="22">
        <v>20</v>
      </c>
      <c r="G542" s="22">
        <v>20</v>
      </c>
      <c r="H542" s="22">
        <v>10</v>
      </c>
      <c r="I542" s="22" t="s">
        <v>158</v>
      </c>
      <c r="J542" s="22" t="s">
        <v>143</v>
      </c>
      <c r="K542" s="22" t="s">
        <v>144</v>
      </c>
      <c r="L542" s="22" t="s">
        <v>141</v>
      </c>
      <c r="M542" s="22">
        <v>4</v>
      </c>
      <c r="N542" s="22" t="s">
        <v>141</v>
      </c>
      <c r="O542" s="50">
        <v>0.70422535211267601</v>
      </c>
      <c r="P542" s="50"/>
      <c r="Q542" s="50"/>
      <c r="R542" s="28"/>
      <c r="S542" s="50">
        <f t="shared" si="63"/>
        <v>4.913275821819882</v>
      </c>
      <c r="T542" s="50"/>
      <c r="U542" s="50"/>
      <c r="V542" s="28"/>
      <c r="W542" s="50">
        <f t="shared" si="64"/>
        <v>4.913275821819882</v>
      </c>
      <c r="X542" s="50"/>
      <c r="Y542" s="50"/>
      <c r="Z542" s="28"/>
      <c r="AA542" s="50">
        <f t="shared" si="65"/>
        <v>0.70422535211267601</v>
      </c>
      <c r="AB542" s="50"/>
      <c r="AC542" s="50"/>
      <c r="AD542" s="28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</row>
    <row r="543" spans="1:44" ht="16">
      <c r="A543" s="22" t="s">
        <v>202</v>
      </c>
      <c r="B543" s="22">
        <v>2022</v>
      </c>
      <c r="C543" s="22" t="s">
        <v>203</v>
      </c>
      <c r="D543" s="22" t="s">
        <v>45</v>
      </c>
      <c r="E543" s="22" t="s">
        <v>141</v>
      </c>
      <c r="F543" s="22">
        <v>20</v>
      </c>
      <c r="G543" s="22">
        <v>20</v>
      </c>
      <c r="H543" s="22">
        <v>10</v>
      </c>
      <c r="I543" s="22" t="s">
        <v>158</v>
      </c>
      <c r="J543" s="22" t="s">
        <v>143</v>
      </c>
      <c r="K543" s="22" t="s">
        <v>144</v>
      </c>
      <c r="L543" s="22" t="s">
        <v>141</v>
      </c>
      <c r="M543" s="22">
        <v>4</v>
      </c>
      <c r="N543" s="22" t="s">
        <v>141</v>
      </c>
      <c r="O543" s="50">
        <v>0.79812206572769895</v>
      </c>
      <c r="P543" s="50"/>
      <c r="Q543" s="50"/>
      <c r="R543" s="28"/>
      <c r="S543" s="50">
        <f t="shared" si="63"/>
        <v>5.5683792647291961</v>
      </c>
      <c r="T543" s="50"/>
      <c r="U543" s="50"/>
      <c r="V543" s="28"/>
      <c r="W543" s="50">
        <f t="shared" si="64"/>
        <v>5.5683792647291961</v>
      </c>
      <c r="X543" s="50"/>
      <c r="Y543" s="50"/>
      <c r="Z543" s="28"/>
      <c r="AA543" s="50">
        <f t="shared" si="65"/>
        <v>0.79812206572769895</v>
      </c>
      <c r="AB543" s="50"/>
      <c r="AC543" s="50"/>
      <c r="AD543" s="28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</row>
    <row r="544" spans="1:44" ht="16">
      <c r="A544" s="22" t="s">
        <v>202</v>
      </c>
      <c r="B544" s="22">
        <v>2022</v>
      </c>
      <c r="C544" s="22" t="s">
        <v>203</v>
      </c>
      <c r="D544" s="22" t="s">
        <v>45</v>
      </c>
      <c r="E544" s="22" t="s">
        <v>141</v>
      </c>
      <c r="F544" s="22">
        <v>20</v>
      </c>
      <c r="G544" s="22">
        <v>20</v>
      </c>
      <c r="H544" s="22">
        <v>10</v>
      </c>
      <c r="I544" s="22" t="s">
        <v>158</v>
      </c>
      <c r="J544" s="22" t="s">
        <v>143</v>
      </c>
      <c r="K544" s="22" t="s">
        <v>144</v>
      </c>
      <c r="L544" s="22" t="s">
        <v>141</v>
      </c>
      <c r="M544" s="22">
        <v>4</v>
      </c>
      <c r="N544" s="22" t="s">
        <v>141</v>
      </c>
      <c r="O544" s="50">
        <v>1.1971830985915499</v>
      </c>
      <c r="P544" s="50"/>
      <c r="Q544" s="50"/>
      <c r="R544" s="28"/>
      <c r="S544" s="50">
        <f t="shared" si="63"/>
        <v>8.3525688970938052</v>
      </c>
      <c r="T544" s="50"/>
      <c r="U544" s="50"/>
      <c r="V544" s="28"/>
      <c r="W544" s="50">
        <f t="shared" si="64"/>
        <v>8.3525688970938052</v>
      </c>
      <c r="X544" s="50"/>
      <c r="Y544" s="50"/>
      <c r="Z544" s="28"/>
      <c r="AA544" s="50">
        <f t="shared" si="65"/>
        <v>1.1971830985915499</v>
      </c>
      <c r="AB544" s="50"/>
      <c r="AC544" s="50"/>
      <c r="AD544" s="28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</row>
    <row r="545" spans="1:44" ht="16">
      <c r="A545" s="22" t="s">
        <v>202</v>
      </c>
      <c r="B545" s="22">
        <v>2022</v>
      </c>
      <c r="C545" s="22" t="s">
        <v>203</v>
      </c>
      <c r="D545" s="22" t="s">
        <v>45</v>
      </c>
      <c r="E545" s="22" t="s">
        <v>141</v>
      </c>
      <c r="F545" s="22">
        <v>20</v>
      </c>
      <c r="G545" s="22">
        <v>20</v>
      </c>
      <c r="H545" s="22">
        <v>10</v>
      </c>
      <c r="I545" s="22" t="s">
        <v>158</v>
      </c>
      <c r="J545" s="22" t="s">
        <v>143</v>
      </c>
      <c r="K545" s="22" t="s">
        <v>144</v>
      </c>
      <c r="L545" s="22" t="s">
        <v>141</v>
      </c>
      <c r="M545" s="22">
        <v>4</v>
      </c>
      <c r="N545" s="22" t="s">
        <v>141</v>
      </c>
      <c r="O545" s="50">
        <v>2.9812206572769901</v>
      </c>
      <c r="P545" s="50"/>
      <c r="Q545" s="50"/>
      <c r="R545" s="28"/>
      <c r="S545" s="50">
        <f t="shared" si="63"/>
        <v>20.799534312370799</v>
      </c>
      <c r="T545" s="50"/>
      <c r="U545" s="50"/>
      <c r="V545" s="28"/>
      <c r="W545" s="50">
        <f t="shared" si="64"/>
        <v>20.799534312370799</v>
      </c>
      <c r="X545" s="50"/>
      <c r="Y545" s="50"/>
      <c r="Z545" s="28"/>
      <c r="AA545" s="50">
        <f t="shared" si="65"/>
        <v>2.9812206572769901</v>
      </c>
      <c r="AB545" s="50"/>
      <c r="AC545" s="50"/>
      <c r="AD545" s="28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</row>
    <row r="546" spans="1:44" ht="16">
      <c r="A546" s="22" t="s">
        <v>202</v>
      </c>
      <c r="B546" s="22">
        <v>2022</v>
      </c>
      <c r="C546" s="22" t="s">
        <v>203</v>
      </c>
      <c r="D546" s="22" t="s">
        <v>45</v>
      </c>
      <c r="E546" s="22" t="s">
        <v>141</v>
      </c>
      <c r="F546" s="22">
        <v>20</v>
      </c>
      <c r="G546" s="22">
        <v>20</v>
      </c>
      <c r="H546" s="22">
        <v>10</v>
      </c>
      <c r="I546" s="22" t="s">
        <v>158</v>
      </c>
      <c r="J546" s="22" t="s">
        <v>143</v>
      </c>
      <c r="K546" s="22" t="s">
        <v>144</v>
      </c>
      <c r="L546" s="22" t="s">
        <v>141</v>
      </c>
      <c r="M546" s="22">
        <v>4</v>
      </c>
      <c r="N546" s="22" t="s">
        <v>141</v>
      </c>
      <c r="O546" s="50">
        <v>5.1877934272300399</v>
      </c>
      <c r="P546" s="50"/>
      <c r="Q546" s="50"/>
      <c r="R546" s="28"/>
      <c r="S546" s="50">
        <f t="shared" si="63"/>
        <v>36.194465220739751</v>
      </c>
      <c r="T546" s="50"/>
      <c r="U546" s="50"/>
      <c r="V546" s="28"/>
      <c r="W546" s="50">
        <f t="shared" si="64"/>
        <v>36.194465220739751</v>
      </c>
      <c r="X546" s="50"/>
      <c r="Y546" s="50"/>
      <c r="Z546" s="28"/>
      <c r="AA546" s="50">
        <f t="shared" si="65"/>
        <v>5.1877934272300399</v>
      </c>
      <c r="AB546" s="50"/>
      <c r="AC546" s="50"/>
      <c r="AD546" s="28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</row>
    <row r="547" spans="1:44" ht="16">
      <c r="A547" s="22" t="s">
        <v>202</v>
      </c>
      <c r="B547" s="22">
        <v>2022</v>
      </c>
      <c r="C547" s="22" t="s">
        <v>203</v>
      </c>
      <c r="D547" s="22" t="s">
        <v>45</v>
      </c>
      <c r="E547" s="22" t="s">
        <v>141</v>
      </c>
      <c r="F547" s="22">
        <v>20</v>
      </c>
      <c r="G547" s="22">
        <v>20</v>
      </c>
      <c r="H547" s="22">
        <v>10</v>
      </c>
      <c r="I547" s="22" t="s">
        <v>158</v>
      </c>
      <c r="J547" s="22" t="s">
        <v>143</v>
      </c>
      <c r="K547" s="22" t="s">
        <v>144</v>
      </c>
      <c r="L547" s="22" t="s">
        <v>141</v>
      </c>
      <c r="M547" s="22">
        <v>4</v>
      </c>
      <c r="N547" s="22" t="s">
        <v>141</v>
      </c>
      <c r="O547" s="50">
        <v>2.4882629107981198</v>
      </c>
      <c r="P547" s="50"/>
      <c r="Q547" s="50"/>
      <c r="R547" s="28"/>
      <c r="S547" s="50">
        <f t="shared" si="63"/>
        <v>17.360241237096901</v>
      </c>
      <c r="T547" s="50"/>
      <c r="U547" s="50"/>
      <c r="V547" s="28"/>
      <c r="W547" s="50">
        <f t="shared" si="64"/>
        <v>17.360241237096901</v>
      </c>
      <c r="X547" s="50"/>
      <c r="Y547" s="50"/>
      <c r="Z547" s="28"/>
      <c r="AA547" s="50">
        <f t="shared" si="65"/>
        <v>2.4882629107981198</v>
      </c>
      <c r="AB547" s="50"/>
      <c r="AC547" s="50"/>
      <c r="AD547" s="28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</row>
    <row r="548" spans="1:44" ht="16">
      <c r="A548" s="22" t="s">
        <v>202</v>
      </c>
      <c r="B548" s="22">
        <v>2022</v>
      </c>
      <c r="C548" s="22" t="s">
        <v>203</v>
      </c>
      <c r="D548" s="22" t="s">
        <v>45</v>
      </c>
      <c r="E548" s="22" t="s">
        <v>141</v>
      </c>
      <c r="F548" s="22">
        <v>20</v>
      </c>
      <c r="G548" s="22">
        <v>20</v>
      </c>
      <c r="H548" s="22">
        <v>10</v>
      </c>
      <c r="I548" s="22" t="s">
        <v>158</v>
      </c>
      <c r="J548" s="22" t="s">
        <v>143</v>
      </c>
      <c r="K548" s="22" t="s">
        <v>144</v>
      </c>
      <c r="L548" s="22" t="s">
        <v>141</v>
      </c>
      <c r="M548" s="22">
        <v>4</v>
      </c>
      <c r="N548" s="22" t="s">
        <v>141</v>
      </c>
      <c r="O548" s="50">
        <v>2.3474178403755799</v>
      </c>
      <c r="P548" s="50"/>
      <c r="Q548" s="50"/>
      <c r="R548" s="28"/>
      <c r="S548" s="50">
        <f t="shared" si="63"/>
        <v>16.377586072732893</v>
      </c>
      <c r="T548" s="50"/>
      <c r="U548" s="50"/>
      <c r="V548" s="28"/>
      <c r="W548" s="50">
        <f t="shared" si="64"/>
        <v>16.377586072732893</v>
      </c>
      <c r="X548" s="50"/>
      <c r="Y548" s="50"/>
      <c r="Z548" s="28"/>
      <c r="AA548" s="50">
        <f t="shared" si="65"/>
        <v>2.3474178403755799</v>
      </c>
      <c r="AB548" s="50"/>
      <c r="AC548" s="50"/>
      <c r="AD548" s="28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</row>
    <row r="549" spans="1:44" ht="16">
      <c r="A549" s="22" t="s">
        <v>202</v>
      </c>
      <c r="B549" s="22">
        <v>2022</v>
      </c>
      <c r="C549" s="22" t="s">
        <v>203</v>
      </c>
      <c r="D549" s="22" t="s">
        <v>45</v>
      </c>
      <c r="E549" s="22" t="s">
        <v>141</v>
      </c>
      <c r="F549" s="22">
        <v>20</v>
      </c>
      <c r="G549" s="22">
        <v>20</v>
      </c>
      <c r="H549" s="22">
        <v>10</v>
      </c>
      <c r="I549" s="22" t="s">
        <v>158</v>
      </c>
      <c r="J549" s="22" t="s">
        <v>143</v>
      </c>
      <c r="K549" s="22" t="s">
        <v>144</v>
      </c>
      <c r="L549" s="22" t="s">
        <v>141</v>
      </c>
      <c r="M549" s="22">
        <v>4</v>
      </c>
      <c r="N549" s="22" t="s">
        <v>141</v>
      </c>
      <c r="O549" s="50">
        <v>0.42253521126760601</v>
      </c>
      <c r="P549" s="50"/>
      <c r="Q549" s="50"/>
      <c r="R549" s="28"/>
      <c r="S549" s="50">
        <f t="shared" si="63"/>
        <v>2.9479654930919321</v>
      </c>
      <c r="T549" s="50"/>
      <c r="U549" s="50"/>
      <c r="V549" s="28"/>
      <c r="W549" s="50">
        <f t="shared" si="64"/>
        <v>2.9479654930919321</v>
      </c>
      <c r="X549" s="50"/>
      <c r="Y549" s="50"/>
      <c r="Z549" s="28"/>
      <c r="AA549" s="50">
        <f t="shared" si="65"/>
        <v>0.42253521126760601</v>
      </c>
      <c r="AB549" s="50"/>
      <c r="AC549" s="50"/>
      <c r="AD549" s="28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</row>
    <row r="550" spans="1:44" ht="16">
      <c r="A550" s="22" t="s">
        <v>202</v>
      </c>
      <c r="B550" s="22">
        <v>2022</v>
      </c>
      <c r="C550" s="22" t="s">
        <v>203</v>
      </c>
      <c r="D550" s="22" t="s">
        <v>45</v>
      </c>
      <c r="E550" s="22" t="s">
        <v>141</v>
      </c>
      <c r="F550" s="22">
        <v>20</v>
      </c>
      <c r="G550" s="22">
        <v>20</v>
      </c>
      <c r="H550" s="22">
        <v>10</v>
      </c>
      <c r="I550" s="22" t="s">
        <v>158</v>
      </c>
      <c r="J550" s="22" t="s">
        <v>143</v>
      </c>
      <c r="K550" s="22" t="s">
        <v>144</v>
      </c>
      <c r="L550" s="22" t="s">
        <v>141</v>
      </c>
      <c r="M550" s="22">
        <v>4</v>
      </c>
      <c r="N550" s="22" t="s">
        <v>141</v>
      </c>
      <c r="O550" s="50">
        <v>1.50234741784037</v>
      </c>
      <c r="P550" s="50"/>
      <c r="Q550" s="50"/>
      <c r="R550" s="28"/>
      <c r="S550" s="50">
        <f t="shared" si="63"/>
        <v>10.481655086549043</v>
      </c>
      <c r="T550" s="50"/>
      <c r="U550" s="50"/>
      <c r="V550" s="28"/>
      <c r="W550" s="50">
        <f t="shared" si="64"/>
        <v>10.481655086549043</v>
      </c>
      <c r="X550" s="50"/>
      <c r="Y550" s="50"/>
      <c r="Z550" s="28"/>
      <c r="AA550" s="50">
        <f t="shared" si="65"/>
        <v>1.50234741784037</v>
      </c>
      <c r="AB550" s="50"/>
      <c r="AC550" s="50"/>
      <c r="AD550" s="28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</row>
    <row r="551" spans="1:44" ht="16">
      <c r="A551" s="22" t="s">
        <v>202</v>
      </c>
      <c r="B551" s="22">
        <v>2022</v>
      </c>
      <c r="C551" s="22" t="s">
        <v>203</v>
      </c>
      <c r="D551" s="22" t="s">
        <v>45</v>
      </c>
      <c r="E551" s="22" t="s">
        <v>141</v>
      </c>
      <c r="F551" s="22">
        <v>20</v>
      </c>
      <c r="G551" s="22">
        <v>20</v>
      </c>
      <c r="H551" s="22">
        <v>10</v>
      </c>
      <c r="I551" s="22" t="s">
        <v>158</v>
      </c>
      <c r="J551" s="22" t="s">
        <v>143</v>
      </c>
      <c r="K551" s="22" t="s">
        <v>144</v>
      </c>
      <c r="L551" s="22" t="s">
        <v>141</v>
      </c>
      <c r="M551" s="22">
        <v>4</v>
      </c>
      <c r="N551" s="22" t="s">
        <v>141</v>
      </c>
      <c r="O551" s="50">
        <v>0.892018779342722</v>
      </c>
      <c r="P551" s="50"/>
      <c r="Q551" s="50"/>
      <c r="R551" s="28"/>
      <c r="S551" s="50">
        <f t="shared" si="63"/>
        <v>6.2234827076385111</v>
      </c>
      <c r="T551" s="50"/>
      <c r="U551" s="50"/>
      <c r="V551" s="28"/>
      <c r="W551" s="50">
        <f t="shared" si="64"/>
        <v>6.2234827076385111</v>
      </c>
      <c r="X551" s="50"/>
      <c r="Y551" s="50"/>
      <c r="Z551" s="28"/>
      <c r="AA551" s="50">
        <f t="shared" si="65"/>
        <v>0.892018779342722</v>
      </c>
      <c r="AB551" s="50"/>
      <c r="AC551" s="50"/>
      <c r="AD551" s="28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</row>
    <row r="552" spans="1:44" ht="16">
      <c r="A552" s="22" t="s">
        <v>202</v>
      </c>
      <c r="B552" s="22">
        <v>2022</v>
      </c>
      <c r="C552" s="22" t="s">
        <v>203</v>
      </c>
      <c r="D552" s="22" t="s">
        <v>45</v>
      </c>
      <c r="E552" s="22" t="s">
        <v>141</v>
      </c>
      <c r="F552" s="22">
        <v>20</v>
      </c>
      <c r="G552" s="22">
        <v>20</v>
      </c>
      <c r="H552" s="22">
        <v>10</v>
      </c>
      <c r="I552" s="22" t="s">
        <v>158</v>
      </c>
      <c r="J552" s="22" t="s">
        <v>143</v>
      </c>
      <c r="K552" s="22" t="s">
        <v>144</v>
      </c>
      <c r="L552" s="22" t="s">
        <v>141</v>
      </c>
      <c r="M552" s="22">
        <v>4</v>
      </c>
      <c r="N552" s="22" t="s">
        <v>141</v>
      </c>
      <c r="O552" s="50">
        <v>2.2065727699530502</v>
      </c>
      <c r="P552" s="50"/>
      <c r="Q552" s="50"/>
      <c r="R552" s="28"/>
      <c r="S552" s="50">
        <f t="shared" si="63"/>
        <v>15.394930908368956</v>
      </c>
      <c r="T552" s="50"/>
      <c r="U552" s="50"/>
      <c r="V552" s="28"/>
      <c r="W552" s="50">
        <f t="shared" si="64"/>
        <v>15.394930908368956</v>
      </c>
      <c r="X552" s="50"/>
      <c r="Y552" s="50"/>
      <c r="Z552" s="28"/>
      <c r="AA552" s="50">
        <f t="shared" si="65"/>
        <v>2.2065727699530502</v>
      </c>
      <c r="AB552" s="50"/>
      <c r="AC552" s="50"/>
      <c r="AD552" s="28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</row>
    <row r="553" spans="1:44" ht="16">
      <c r="A553" s="22" t="s">
        <v>202</v>
      </c>
      <c r="B553" s="22">
        <v>2022</v>
      </c>
      <c r="C553" s="22" t="s">
        <v>203</v>
      </c>
      <c r="D553" s="22" t="s">
        <v>45</v>
      </c>
      <c r="E553" s="22" t="s">
        <v>141</v>
      </c>
      <c r="F553" s="22">
        <v>20</v>
      </c>
      <c r="G553" s="22">
        <v>20</v>
      </c>
      <c r="H553" s="22">
        <v>10</v>
      </c>
      <c r="I553" s="22" t="s">
        <v>158</v>
      </c>
      <c r="J553" s="22" t="s">
        <v>143</v>
      </c>
      <c r="K553" s="22" t="s">
        <v>144</v>
      </c>
      <c r="L553" s="22" t="s">
        <v>141</v>
      </c>
      <c r="M553" s="22">
        <v>4</v>
      </c>
      <c r="N553" s="22" t="s">
        <v>141</v>
      </c>
      <c r="O553" s="50">
        <v>1.3145539906103201</v>
      </c>
      <c r="P553" s="50"/>
      <c r="Q553" s="50"/>
      <c r="R553" s="28"/>
      <c r="S553" s="50">
        <f t="shared" si="63"/>
        <v>9.1714482007303868</v>
      </c>
      <c r="T553" s="50"/>
      <c r="U553" s="50"/>
      <c r="V553" s="28"/>
      <c r="W553" s="50">
        <f t="shared" si="64"/>
        <v>9.1714482007303868</v>
      </c>
      <c r="X553" s="50"/>
      <c r="Y553" s="50"/>
      <c r="Z553" s="28"/>
      <c r="AA553" s="50">
        <f t="shared" si="65"/>
        <v>1.3145539906103201</v>
      </c>
      <c r="AB553" s="50"/>
      <c r="AC553" s="50"/>
      <c r="AD553" s="28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</row>
    <row r="554" spans="1:44" ht="16">
      <c r="A554" s="22" t="s">
        <v>202</v>
      </c>
      <c r="B554" s="22">
        <v>2022</v>
      </c>
      <c r="C554" s="22" t="s">
        <v>203</v>
      </c>
      <c r="D554" s="22" t="s">
        <v>45</v>
      </c>
      <c r="E554" s="22" t="s">
        <v>141</v>
      </c>
      <c r="F554" s="22">
        <v>20</v>
      </c>
      <c r="G554" s="22">
        <v>20</v>
      </c>
      <c r="H554" s="22">
        <v>10</v>
      </c>
      <c r="I554" s="22" t="s">
        <v>158</v>
      </c>
      <c r="J554" s="22" t="s">
        <v>143</v>
      </c>
      <c r="K554" s="22" t="s">
        <v>144</v>
      </c>
      <c r="L554" s="22" t="s">
        <v>141</v>
      </c>
      <c r="M554" s="22">
        <v>4</v>
      </c>
      <c r="N554" s="22" t="s">
        <v>141</v>
      </c>
      <c r="O554" s="50">
        <v>0.98591549295774805</v>
      </c>
      <c r="P554" s="50"/>
      <c r="Q554" s="50"/>
      <c r="R554" s="28"/>
      <c r="S554" s="50">
        <f t="shared" si="63"/>
        <v>6.8785861505478465</v>
      </c>
      <c r="T554" s="50"/>
      <c r="U554" s="50"/>
      <c r="V554" s="28"/>
      <c r="W554" s="50">
        <f t="shared" si="64"/>
        <v>6.8785861505478465</v>
      </c>
      <c r="X554" s="50"/>
      <c r="Y554" s="50"/>
      <c r="Z554" s="28"/>
      <c r="AA554" s="50">
        <f t="shared" si="65"/>
        <v>0.98591549295774805</v>
      </c>
      <c r="AB554" s="50"/>
      <c r="AC554" s="50"/>
      <c r="AD554" s="28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</row>
    <row r="555" spans="1:44" ht="16">
      <c r="A555" s="22" t="s">
        <v>202</v>
      </c>
      <c r="B555" s="22">
        <v>2022</v>
      </c>
      <c r="C555" s="22" t="s">
        <v>203</v>
      </c>
      <c r="D555" s="22" t="s">
        <v>45</v>
      </c>
      <c r="E555" s="22" t="s">
        <v>141</v>
      </c>
      <c r="F555" s="22">
        <v>20</v>
      </c>
      <c r="G555" s="22">
        <v>20</v>
      </c>
      <c r="H555" s="22">
        <v>10</v>
      </c>
      <c r="I555" s="22" t="s">
        <v>158</v>
      </c>
      <c r="J555" s="22" t="s">
        <v>143</v>
      </c>
      <c r="K555" s="22" t="s">
        <v>144</v>
      </c>
      <c r="L555" s="22" t="s">
        <v>141</v>
      </c>
      <c r="M555" s="22">
        <v>4</v>
      </c>
      <c r="N555" s="22" t="s">
        <v>141</v>
      </c>
      <c r="O555" s="50">
        <v>0.892018779342722</v>
      </c>
      <c r="P555" s="50"/>
      <c r="Q555" s="50"/>
      <c r="R555" s="28"/>
      <c r="S555" s="50">
        <f t="shared" si="63"/>
        <v>6.2234827076385111</v>
      </c>
      <c r="T555" s="50"/>
      <c r="U555" s="50"/>
      <c r="V555" s="28"/>
      <c r="W555" s="50">
        <f t="shared" si="64"/>
        <v>6.2234827076385111</v>
      </c>
      <c r="X555" s="50"/>
      <c r="Y555" s="50"/>
      <c r="Z555" s="28"/>
      <c r="AA555" s="50">
        <f t="shared" si="65"/>
        <v>0.892018779342722</v>
      </c>
      <c r="AB555" s="50"/>
      <c r="AC555" s="50"/>
      <c r="AD555" s="28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</row>
    <row r="556" spans="1:44" ht="16">
      <c r="A556" s="22" t="s">
        <v>202</v>
      </c>
      <c r="B556" s="22">
        <v>2022</v>
      </c>
      <c r="C556" s="22" t="s">
        <v>203</v>
      </c>
      <c r="D556" s="22" t="s">
        <v>45</v>
      </c>
      <c r="E556" s="22" t="s">
        <v>141</v>
      </c>
      <c r="F556" s="22">
        <v>20</v>
      </c>
      <c r="G556" s="22">
        <v>20</v>
      </c>
      <c r="H556" s="22">
        <v>10</v>
      </c>
      <c r="I556" s="22" t="s">
        <v>158</v>
      </c>
      <c r="J556" s="22" t="s">
        <v>143</v>
      </c>
      <c r="K556" s="22" t="s">
        <v>144</v>
      </c>
      <c r="L556" s="22" t="s">
        <v>141</v>
      </c>
      <c r="M556" s="22">
        <v>4</v>
      </c>
      <c r="N556" s="22" t="s">
        <v>141</v>
      </c>
      <c r="O556" s="50">
        <v>2.3004694835680701</v>
      </c>
      <c r="P556" s="50"/>
      <c r="Q556" s="50"/>
      <c r="R556" s="28"/>
      <c r="S556" s="50">
        <f t="shared" si="63"/>
        <v>16.050034351278249</v>
      </c>
      <c r="T556" s="50"/>
      <c r="U556" s="50"/>
      <c r="V556" s="28"/>
      <c r="W556" s="50">
        <f t="shared" si="64"/>
        <v>16.050034351278249</v>
      </c>
      <c r="X556" s="50"/>
      <c r="Y556" s="50"/>
      <c r="Z556" s="28"/>
      <c r="AA556" s="50">
        <f t="shared" si="65"/>
        <v>2.3004694835680701</v>
      </c>
      <c r="AB556" s="50"/>
      <c r="AC556" s="50"/>
      <c r="AD556" s="28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</row>
    <row r="557" spans="1:44" ht="16">
      <c r="A557" s="22" t="s">
        <v>202</v>
      </c>
      <c r="B557" s="22">
        <v>2022</v>
      </c>
      <c r="C557" s="22" t="s">
        <v>203</v>
      </c>
      <c r="D557" s="22" t="s">
        <v>45</v>
      </c>
      <c r="E557" s="22" t="s">
        <v>141</v>
      </c>
      <c r="F557" s="22">
        <v>20</v>
      </c>
      <c r="G557" s="22">
        <v>20</v>
      </c>
      <c r="H557" s="22">
        <v>10</v>
      </c>
      <c r="I557" s="22" t="s">
        <v>158</v>
      </c>
      <c r="J557" s="22" t="s">
        <v>143</v>
      </c>
      <c r="K557" s="22" t="s">
        <v>144</v>
      </c>
      <c r="L557" s="22" t="s">
        <v>141</v>
      </c>
      <c r="M557" s="22">
        <v>4</v>
      </c>
      <c r="N557" s="22" t="s">
        <v>141</v>
      </c>
      <c r="O557" s="50">
        <v>7.1</v>
      </c>
      <c r="P557" s="50"/>
      <c r="Q557" s="50"/>
      <c r="R557" s="28"/>
      <c r="S557" s="50">
        <f t="shared" si="63"/>
        <v>49.535646835588054</v>
      </c>
      <c r="T557" s="50"/>
      <c r="U557" s="50"/>
      <c r="V557" s="28"/>
      <c r="W557" s="50">
        <f t="shared" si="64"/>
        <v>49.535646835588054</v>
      </c>
      <c r="X557" s="50"/>
      <c r="Y557" s="50"/>
      <c r="Z557" s="28"/>
      <c r="AA557" s="50">
        <f t="shared" si="65"/>
        <v>7.1</v>
      </c>
      <c r="AB557" s="50"/>
      <c r="AC557" s="50"/>
      <c r="AD557" s="28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</row>
    <row r="558" spans="1:44" ht="16">
      <c r="A558" s="22" t="s">
        <v>202</v>
      </c>
      <c r="B558" s="22">
        <v>2022</v>
      </c>
      <c r="C558" s="22" t="s">
        <v>203</v>
      </c>
      <c r="D558" s="25" t="s">
        <v>47</v>
      </c>
      <c r="E558" s="22" t="s">
        <v>141</v>
      </c>
      <c r="F558" s="22">
        <v>20</v>
      </c>
      <c r="G558" s="22">
        <v>20</v>
      </c>
      <c r="H558" s="22">
        <v>10</v>
      </c>
      <c r="I558" s="22" t="s">
        <v>158</v>
      </c>
      <c r="J558" s="22" t="s">
        <v>143</v>
      </c>
      <c r="K558" s="22" t="s">
        <v>144</v>
      </c>
      <c r="L558" s="22" t="s">
        <v>141</v>
      </c>
      <c r="M558" s="22">
        <v>4</v>
      </c>
      <c r="N558" s="22" t="s">
        <v>141</v>
      </c>
      <c r="O558" s="50"/>
      <c r="P558" s="50"/>
      <c r="Q558" s="50">
        <v>5.9472422062350101E-2</v>
      </c>
      <c r="R558" s="28"/>
      <c r="S558" s="50"/>
      <c r="T558" s="50"/>
      <c r="U558" s="50">
        <f t="shared" ref="U558:U563" si="66">Q558*$AU$8</f>
        <v>0.41493026700529717</v>
      </c>
      <c r="V558" s="28"/>
      <c r="W558" s="50"/>
      <c r="X558" s="50"/>
      <c r="Y558" s="50">
        <f t="shared" ref="Y558:Y571" si="67">Q558*$AU$8</f>
        <v>0.41493026700529717</v>
      </c>
      <c r="Z558" s="28"/>
      <c r="AA558" s="50"/>
      <c r="AB558" s="50"/>
      <c r="AC558" s="50">
        <f t="shared" ref="AC558:AC571" si="68">Q558*$AU$10</f>
        <v>5.9472422062350101E-2</v>
      </c>
      <c r="AD558" s="28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</row>
    <row r="559" spans="1:44" ht="16">
      <c r="A559" s="22" t="s">
        <v>202</v>
      </c>
      <c r="B559" s="22">
        <v>2022</v>
      </c>
      <c r="C559" s="22" t="s">
        <v>203</v>
      </c>
      <c r="D559" s="25" t="s">
        <v>47</v>
      </c>
      <c r="E559" s="22" t="s">
        <v>141</v>
      </c>
      <c r="F559" s="22">
        <v>20</v>
      </c>
      <c r="G559" s="22">
        <v>20</v>
      </c>
      <c r="H559" s="22">
        <v>10</v>
      </c>
      <c r="I559" s="22" t="s">
        <v>158</v>
      </c>
      <c r="J559" s="22" t="s">
        <v>143</v>
      </c>
      <c r="K559" s="22" t="s">
        <v>144</v>
      </c>
      <c r="L559" s="22" t="s">
        <v>141</v>
      </c>
      <c r="M559" s="22">
        <v>4</v>
      </c>
      <c r="N559" s="22" t="s">
        <v>141</v>
      </c>
      <c r="O559" s="50"/>
      <c r="P559" s="50"/>
      <c r="Q559" s="50">
        <v>5.9472422062350101E-2</v>
      </c>
      <c r="R559" s="28"/>
      <c r="S559" s="50"/>
      <c r="T559" s="50"/>
      <c r="U559" s="50">
        <f t="shared" si="66"/>
        <v>0.41493026700529717</v>
      </c>
      <c r="V559" s="28"/>
      <c r="W559" s="50"/>
      <c r="X559" s="50"/>
      <c r="Y559" s="50">
        <f t="shared" si="67"/>
        <v>0.41493026700529717</v>
      </c>
      <c r="Z559" s="28"/>
      <c r="AA559" s="50"/>
      <c r="AB559" s="50"/>
      <c r="AC559" s="50">
        <f t="shared" si="68"/>
        <v>5.9472422062350101E-2</v>
      </c>
      <c r="AD559" s="28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</row>
    <row r="560" spans="1:44" ht="16">
      <c r="A560" s="22" t="s">
        <v>202</v>
      </c>
      <c r="B560" s="22">
        <v>2022</v>
      </c>
      <c r="C560" s="22" t="s">
        <v>203</v>
      </c>
      <c r="D560" s="25" t="s">
        <v>47</v>
      </c>
      <c r="E560" s="22" t="s">
        <v>141</v>
      </c>
      <c r="F560" s="22">
        <v>20</v>
      </c>
      <c r="G560" s="22">
        <v>20</v>
      </c>
      <c r="H560" s="22">
        <v>10</v>
      </c>
      <c r="I560" s="22" t="s">
        <v>158</v>
      </c>
      <c r="J560" s="22" t="s">
        <v>143</v>
      </c>
      <c r="K560" s="22" t="s">
        <v>144</v>
      </c>
      <c r="L560" s="22" t="s">
        <v>141</v>
      </c>
      <c r="M560" s="22">
        <v>4</v>
      </c>
      <c r="N560" s="22" t="s">
        <v>141</v>
      </c>
      <c r="O560" s="50"/>
      <c r="P560" s="50"/>
      <c r="Q560" s="50">
        <v>5.9472422062350101E-2</v>
      </c>
      <c r="R560" s="28"/>
      <c r="S560" s="50"/>
      <c r="T560" s="50"/>
      <c r="U560" s="50">
        <f t="shared" si="66"/>
        <v>0.41493026700529717</v>
      </c>
      <c r="V560" s="28"/>
      <c r="W560" s="50"/>
      <c r="X560" s="50"/>
      <c r="Y560" s="50">
        <f t="shared" si="67"/>
        <v>0.41493026700529717</v>
      </c>
      <c r="Z560" s="28"/>
      <c r="AA560" s="50"/>
      <c r="AB560" s="50"/>
      <c r="AC560" s="50">
        <f t="shared" si="68"/>
        <v>5.9472422062350101E-2</v>
      </c>
      <c r="AD560" s="28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</row>
    <row r="561" spans="1:44" ht="16">
      <c r="A561" s="22" t="s">
        <v>202</v>
      </c>
      <c r="B561" s="22">
        <v>2022</v>
      </c>
      <c r="C561" s="22" t="s">
        <v>203</v>
      </c>
      <c r="D561" s="25" t="s">
        <v>47</v>
      </c>
      <c r="E561" s="22" t="s">
        <v>141</v>
      </c>
      <c r="F561" s="22">
        <v>20</v>
      </c>
      <c r="G561" s="22">
        <v>20</v>
      </c>
      <c r="H561" s="22">
        <v>10</v>
      </c>
      <c r="I561" s="22" t="s">
        <v>158</v>
      </c>
      <c r="J561" s="22" t="s">
        <v>143</v>
      </c>
      <c r="K561" s="22" t="s">
        <v>144</v>
      </c>
      <c r="L561" s="22" t="s">
        <v>141</v>
      </c>
      <c r="M561" s="22">
        <v>4</v>
      </c>
      <c r="N561" s="22" t="s">
        <v>141</v>
      </c>
      <c r="O561" s="50"/>
      <c r="P561" s="50"/>
      <c r="Q561" s="50">
        <v>5.9472422062350101E-2</v>
      </c>
      <c r="R561" s="28"/>
      <c r="S561" s="50"/>
      <c r="T561" s="50"/>
      <c r="U561" s="50">
        <f t="shared" si="66"/>
        <v>0.41493026700529717</v>
      </c>
      <c r="V561" s="28"/>
      <c r="W561" s="50"/>
      <c r="X561" s="50"/>
      <c r="Y561" s="50">
        <f t="shared" si="67"/>
        <v>0.41493026700529717</v>
      </c>
      <c r="Z561" s="28"/>
      <c r="AA561" s="50"/>
      <c r="AB561" s="50"/>
      <c r="AC561" s="50">
        <f t="shared" si="68"/>
        <v>5.9472422062350101E-2</v>
      </c>
      <c r="AD561" s="28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</row>
    <row r="562" spans="1:44" ht="16">
      <c r="A562" s="22" t="s">
        <v>202</v>
      </c>
      <c r="B562" s="22">
        <v>2022</v>
      </c>
      <c r="C562" s="22" t="s">
        <v>203</v>
      </c>
      <c r="D562" s="25" t="s">
        <v>47</v>
      </c>
      <c r="E562" s="22" t="s">
        <v>141</v>
      </c>
      <c r="F562" s="22">
        <v>20</v>
      </c>
      <c r="G562" s="22">
        <v>20</v>
      </c>
      <c r="H562" s="22">
        <v>10</v>
      </c>
      <c r="I562" s="22" t="s">
        <v>158</v>
      </c>
      <c r="J562" s="22" t="s">
        <v>143</v>
      </c>
      <c r="K562" s="22" t="s">
        <v>144</v>
      </c>
      <c r="L562" s="22" t="s">
        <v>141</v>
      </c>
      <c r="M562" s="22">
        <v>4</v>
      </c>
      <c r="N562" s="22" t="s">
        <v>141</v>
      </c>
      <c r="O562" s="50"/>
      <c r="P562" s="50"/>
      <c r="Q562" s="50">
        <v>5.9472422062350101E-2</v>
      </c>
      <c r="R562" s="28"/>
      <c r="S562" s="50"/>
      <c r="T562" s="50"/>
      <c r="U562" s="50">
        <f t="shared" si="66"/>
        <v>0.41493026700529717</v>
      </c>
      <c r="V562" s="28"/>
      <c r="W562" s="50"/>
      <c r="X562" s="50"/>
      <c r="Y562" s="50">
        <f t="shared" si="67"/>
        <v>0.41493026700529717</v>
      </c>
      <c r="Z562" s="28"/>
      <c r="AA562" s="50"/>
      <c r="AB562" s="50"/>
      <c r="AC562" s="50">
        <f t="shared" si="68"/>
        <v>5.9472422062350101E-2</v>
      </c>
      <c r="AD562" s="28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</row>
    <row r="563" spans="1:44" ht="16">
      <c r="A563" s="22" t="s">
        <v>202</v>
      </c>
      <c r="B563" s="22">
        <v>2022</v>
      </c>
      <c r="C563" s="22" t="s">
        <v>203</v>
      </c>
      <c r="D563" s="25" t="s">
        <v>47</v>
      </c>
      <c r="E563" s="22" t="s">
        <v>141</v>
      </c>
      <c r="F563" s="22">
        <v>20</v>
      </c>
      <c r="G563" s="22">
        <v>20</v>
      </c>
      <c r="H563" s="22">
        <v>10</v>
      </c>
      <c r="I563" s="22" t="s">
        <v>158</v>
      </c>
      <c r="J563" s="22" t="s">
        <v>143</v>
      </c>
      <c r="K563" s="22" t="s">
        <v>144</v>
      </c>
      <c r="L563" s="22" t="s">
        <v>141</v>
      </c>
      <c r="M563" s="22">
        <v>4</v>
      </c>
      <c r="N563" s="22" t="s">
        <v>141</v>
      </c>
      <c r="O563" s="50"/>
      <c r="P563" s="50"/>
      <c r="Q563" s="50">
        <v>5.9472422062350101E-2</v>
      </c>
      <c r="R563" s="28"/>
      <c r="S563" s="50"/>
      <c r="T563" s="50"/>
      <c r="U563" s="50">
        <f t="shared" si="66"/>
        <v>0.41493026700529717</v>
      </c>
      <c r="V563" s="28"/>
      <c r="W563" s="50"/>
      <c r="X563" s="50"/>
      <c r="Y563" s="50">
        <f t="shared" si="67"/>
        <v>0.41493026700529717</v>
      </c>
      <c r="Z563" s="28"/>
      <c r="AA563" s="50"/>
      <c r="AB563" s="50"/>
      <c r="AC563" s="50">
        <f t="shared" si="68"/>
        <v>5.9472422062350101E-2</v>
      </c>
      <c r="AD563" s="28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</row>
    <row r="564" spans="1:44" ht="16">
      <c r="A564" s="22" t="s">
        <v>185</v>
      </c>
      <c r="B564" s="22">
        <v>2021</v>
      </c>
      <c r="C564" s="22" t="s">
        <v>186</v>
      </c>
      <c r="D564" s="25" t="s">
        <v>47</v>
      </c>
      <c r="E564" s="22" t="s">
        <v>141</v>
      </c>
      <c r="F564" s="22">
        <v>50</v>
      </c>
      <c r="G564" s="22">
        <v>50</v>
      </c>
      <c r="H564" s="22">
        <v>60</v>
      </c>
      <c r="I564" s="22" t="s">
        <v>158</v>
      </c>
      <c r="J564" s="22" t="s">
        <v>143</v>
      </c>
      <c r="K564" s="22" t="s">
        <v>144</v>
      </c>
      <c r="L564" s="22" t="s">
        <v>141</v>
      </c>
      <c r="M564" s="22">
        <v>8</v>
      </c>
      <c r="N564" s="22" t="s">
        <v>141</v>
      </c>
      <c r="O564" s="50"/>
      <c r="P564" s="50"/>
      <c r="Q564" s="50">
        <v>0.02</v>
      </c>
      <c r="R564" s="28"/>
      <c r="S564" s="50"/>
      <c r="T564" s="50"/>
      <c r="U564" s="50">
        <f t="shared" ref="U564:U571" si="69">Q564*$AX$8</f>
        <v>0.25698912954037217</v>
      </c>
      <c r="V564" s="28"/>
      <c r="W564" s="50"/>
      <c r="X564" s="50"/>
      <c r="Y564" s="50">
        <f t="shared" si="67"/>
        <v>0.13953703333968467</v>
      </c>
      <c r="Z564" s="28"/>
      <c r="AA564" s="50"/>
      <c r="AB564" s="50"/>
      <c r="AC564" s="50">
        <f t="shared" si="68"/>
        <v>0.02</v>
      </c>
      <c r="AD564" s="28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</row>
    <row r="565" spans="1:44" ht="16">
      <c r="A565" s="22" t="s">
        <v>185</v>
      </c>
      <c r="B565" s="22">
        <v>2021</v>
      </c>
      <c r="C565" s="22" t="s">
        <v>186</v>
      </c>
      <c r="D565" s="25" t="s">
        <v>47</v>
      </c>
      <c r="E565" s="22" t="s">
        <v>141</v>
      </c>
      <c r="F565" s="22">
        <v>50</v>
      </c>
      <c r="G565" s="22">
        <v>50</v>
      </c>
      <c r="H565" s="22">
        <v>60</v>
      </c>
      <c r="I565" s="22" t="s">
        <v>158</v>
      </c>
      <c r="J565" s="22" t="s">
        <v>143</v>
      </c>
      <c r="K565" s="22" t="s">
        <v>144</v>
      </c>
      <c r="L565" s="22" t="s">
        <v>141</v>
      </c>
      <c r="M565" s="22">
        <v>8</v>
      </c>
      <c r="N565" s="22" t="s">
        <v>141</v>
      </c>
      <c r="O565" s="50"/>
      <c r="P565" s="50"/>
      <c r="Q565" s="50">
        <v>0.02</v>
      </c>
      <c r="R565" s="28"/>
      <c r="S565" s="50"/>
      <c r="T565" s="50"/>
      <c r="U565" s="50">
        <f t="shared" si="69"/>
        <v>0.25698912954037217</v>
      </c>
      <c r="V565" s="28"/>
      <c r="W565" s="50"/>
      <c r="X565" s="50"/>
      <c r="Y565" s="50">
        <f t="shared" si="67"/>
        <v>0.13953703333968467</v>
      </c>
      <c r="Z565" s="28"/>
      <c r="AA565" s="50"/>
      <c r="AB565" s="50"/>
      <c r="AC565" s="50">
        <f t="shared" si="68"/>
        <v>0.02</v>
      </c>
      <c r="AD565" s="28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</row>
    <row r="566" spans="1:44" ht="16">
      <c r="A566" s="22" t="s">
        <v>185</v>
      </c>
      <c r="B566" s="22">
        <v>2021</v>
      </c>
      <c r="C566" s="22" t="s">
        <v>186</v>
      </c>
      <c r="D566" s="25" t="s">
        <v>47</v>
      </c>
      <c r="E566" s="22" t="s">
        <v>141</v>
      </c>
      <c r="F566" s="22">
        <v>50</v>
      </c>
      <c r="G566" s="22">
        <v>50</v>
      </c>
      <c r="H566" s="22">
        <v>60</v>
      </c>
      <c r="I566" s="22" t="s">
        <v>158</v>
      </c>
      <c r="J566" s="22" t="s">
        <v>143</v>
      </c>
      <c r="K566" s="22" t="s">
        <v>144</v>
      </c>
      <c r="L566" s="22" t="s">
        <v>141</v>
      </c>
      <c r="M566" s="22">
        <v>8</v>
      </c>
      <c r="N566" s="22" t="s">
        <v>141</v>
      </c>
      <c r="O566" s="50"/>
      <c r="P566" s="50"/>
      <c r="Q566" s="50">
        <v>0.02</v>
      </c>
      <c r="R566" s="28"/>
      <c r="S566" s="50"/>
      <c r="T566" s="50"/>
      <c r="U566" s="50">
        <f t="shared" si="69"/>
        <v>0.25698912954037217</v>
      </c>
      <c r="V566" s="28"/>
      <c r="W566" s="50"/>
      <c r="X566" s="50"/>
      <c r="Y566" s="50">
        <f t="shared" si="67"/>
        <v>0.13953703333968467</v>
      </c>
      <c r="Z566" s="28"/>
      <c r="AA566" s="50"/>
      <c r="AB566" s="50"/>
      <c r="AC566" s="50">
        <f t="shared" si="68"/>
        <v>0.02</v>
      </c>
      <c r="AD566" s="28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</row>
    <row r="567" spans="1:44" ht="16">
      <c r="A567" s="22" t="s">
        <v>185</v>
      </c>
      <c r="B567" s="22">
        <v>2021</v>
      </c>
      <c r="C567" s="22" t="s">
        <v>186</v>
      </c>
      <c r="D567" s="25" t="s">
        <v>47</v>
      </c>
      <c r="E567" s="22" t="s">
        <v>141</v>
      </c>
      <c r="F567" s="22">
        <v>50</v>
      </c>
      <c r="G567" s="22">
        <v>50</v>
      </c>
      <c r="H567" s="22">
        <v>60</v>
      </c>
      <c r="I567" s="22" t="s">
        <v>158</v>
      </c>
      <c r="J567" s="22" t="s">
        <v>143</v>
      </c>
      <c r="K567" s="22" t="s">
        <v>144</v>
      </c>
      <c r="L567" s="22" t="s">
        <v>141</v>
      </c>
      <c r="M567" s="22">
        <v>8</v>
      </c>
      <c r="N567" s="22" t="s">
        <v>141</v>
      </c>
      <c r="O567" s="50"/>
      <c r="P567" s="50"/>
      <c r="Q567" s="50">
        <v>0.05</v>
      </c>
      <c r="R567" s="28"/>
      <c r="S567" s="50"/>
      <c r="T567" s="50"/>
      <c r="U567" s="50">
        <f t="shared" si="69"/>
        <v>0.64247282385093052</v>
      </c>
      <c r="V567" s="28"/>
      <c r="W567" s="50"/>
      <c r="X567" s="50"/>
      <c r="Y567" s="50">
        <f t="shared" si="67"/>
        <v>0.3488425833492117</v>
      </c>
      <c r="Z567" s="28"/>
      <c r="AA567" s="50"/>
      <c r="AB567" s="50"/>
      <c r="AC567" s="50">
        <f t="shared" si="68"/>
        <v>0.05</v>
      </c>
      <c r="AD567" s="28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</row>
    <row r="568" spans="1:44" ht="16">
      <c r="A568" s="22" t="s">
        <v>185</v>
      </c>
      <c r="B568" s="22">
        <v>2021</v>
      </c>
      <c r="C568" s="22" t="s">
        <v>186</v>
      </c>
      <c r="D568" s="25" t="s">
        <v>47</v>
      </c>
      <c r="E568" s="22" t="s">
        <v>141</v>
      </c>
      <c r="F568" s="22">
        <v>50</v>
      </c>
      <c r="G568" s="22">
        <v>50</v>
      </c>
      <c r="H568" s="22">
        <v>60</v>
      </c>
      <c r="I568" s="22" t="s">
        <v>158</v>
      </c>
      <c r="J568" s="22" t="s">
        <v>143</v>
      </c>
      <c r="K568" s="22" t="s">
        <v>144</v>
      </c>
      <c r="L568" s="22" t="s">
        <v>141</v>
      </c>
      <c r="M568" s="22">
        <v>8</v>
      </c>
      <c r="N568" s="22" t="s">
        <v>141</v>
      </c>
      <c r="O568" s="50"/>
      <c r="P568" s="50"/>
      <c r="Q568" s="50">
        <v>0.05</v>
      </c>
      <c r="R568" s="28"/>
      <c r="S568" s="50"/>
      <c r="T568" s="50"/>
      <c r="U568" s="50">
        <f t="shared" si="69"/>
        <v>0.64247282385093052</v>
      </c>
      <c r="V568" s="28"/>
      <c r="W568" s="50"/>
      <c r="X568" s="50"/>
      <c r="Y568" s="50">
        <f t="shared" si="67"/>
        <v>0.3488425833492117</v>
      </c>
      <c r="Z568" s="28"/>
      <c r="AA568" s="50"/>
      <c r="AB568" s="50"/>
      <c r="AC568" s="50">
        <f t="shared" si="68"/>
        <v>0.05</v>
      </c>
      <c r="AD568" s="28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</row>
    <row r="569" spans="1:44" ht="16">
      <c r="A569" s="22" t="s">
        <v>185</v>
      </c>
      <c r="B569" s="22">
        <v>2021</v>
      </c>
      <c r="C569" s="22" t="s">
        <v>186</v>
      </c>
      <c r="D569" s="25" t="s">
        <v>47</v>
      </c>
      <c r="E569" s="22" t="s">
        <v>141</v>
      </c>
      <c r="F569" s="22">
        <v>50</v>
      </c>
      <c r="G569" s="22">
        <v>50</v>
      </c>
      <c r="H569" s="22">
        <v>60</v>
      </c>
      <c r="I569" s="22" t="s">
        <v>158</v>
      </c>
      <c r="J569" s="22" t="s">
        <v>143</v>
      </c>
      <c r="K569" s="22" t="s">
        <v>144</v>
      </c>
      <c r="L569" s="22" t="s">
        <v>141</v>
      </c>
      <c r="M569" s="22">
        <v>8</v>
      </c>
      <c r="N569" s="22" t="s">
        <v>141</v>
      </c>
      <c r="O569" s="50"/>
      <c r="P569" s="50"/>
      <c r="Q569" s="50">
        <v>0.02</v>
      </c>
      <c r="R569" s="28"/>
      <c r="S569" s="50"/>
      <c r="T569" s="50"/>
      <c r="U569" s="50">
        <f t="shared" si="69"/>
        <v>0.25698912954037217</v>
      </c>
      <c r="V569" s="28"/>
      <c r="W569" s="50"/>
      <c r="X569" s="50"/>
      <c r="Y569" s="50">
        <f t="shared" si="67"/>
        <v>0.13953703333968467</v>
      </c>
      <c r="Z569" s="28"/>
      <c r="AA569" s="50"/>
      <c r="AB569" s="50"/>
      <c r="AC569" s="50">
        <f t="shared" si="68"/>
        <v>0.02</v>
      </c>
      <c r="AD569" s="28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</row>
    <row r="570" spans="1:44" ht="16">
      <c r="A570" s="22" t="s">
        <v>185</v>
      </c>
      <c r="B570" s="22">
        <v>2021</v>
      </c>
      <c r="C570" s="22" t="s">
        <v>186</v>
      </c>
      <c r="D570" s="25" t="s">
        <v>47</v>
      </c>
      <c r="E570" s="22" t="s">
        <v>141</v>
      </c>
      <c r="F570" s="22">
        <v>50</v>
      </c>
      <c r="G570" s="22">
        <v>50</v>
      </c>
      <c r="H570" s="22">
        <v>60</v>
      </c>
      <c r="I570" s="22" t="s">
        <v>158</v>
      </c>
      <c r="J570" s="22" t="s">
        <v>143</v>
      </c>
      <c r="K570" s="22" t="s">
        <v>144</v>
      </c>
      <c r="L570" s="22" t="s">
        <v>141</v>
      </c>
      <c r="M570" s="22">
        <v>8</v>
      </c>
      <c r="N570" s="22" t="s">
        <v>141</v>
      </c>
      <c r="O570" s="50"/>
      <c r="P570" s="50"/>
      <c r="Q570" s="50">
        <v>0.02</v>
      </c>
      <c r="R570" s="28"/>
      <c r="S570" s="50"/>
      <c r="T570" s="50"/>
      <c r="U570" s="50">
        <f t="shared" si="69"/>
        <v>0.25698912954037217</v>
      </c>
      <c r="V570" s="28"/>
      <c r="W570" s="50"/>
      <c r="X570" s="50"/>
      <c r="Y570" s="50">
        <f t="shared" si="67"/>
        <v>0.13953703333968467</v>
      </c>
      <c r="Z570" s="28"/>
      <c r="AA570" s="50"/>
      <c r="AB570" s="50"/>
      <c r="AC570" s="50">
        <f t="shared" si="68"/>
        <v>0.02</v>
      </c>
      <c r="AD570" s="28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</row>
    <row r="571" spans="1:44" ht="16">
      <c r="A571" s="22" t="s">
        <v>185</v>
      </c>
      <c r="B571" s="22">
        <v>2021</v>
      </c>
      <c r="C571" s="22" t="s">
        <v>186</v>
      </c>
      <c r="D571" s="25" t="s">
        <v>47</v>
      </c>
      <c r="E571" s="22" t="s">
        <v>141</v>
      </c>
      <c r="F571" s="22">
        <v>50</v>
      </c>
      <c r="G571" s="22">
        <v>50</v>
      </c>
      <c r="H571" s="22">
        <v>60</v>
      </c>
      <c r="I571" s="22" t="s">
        <v>158</v>
      </c>
      <c r="J571" s="22" t="s">
        <v>143</v>
      </c>
      <c r="K571" s="22" t="s">
        <v>144</v>
      </c>
      <c r="L571" s="22" t="s">
        <v>141</v>
      </c>
      <c r="M571" s="22">
        <v>8</v>
      </c>
      <c r="N571" s="22" t="s">
        <v>141</v>
      </c>
      <c r="O571" s="50"/>
      <c r="P571" s="50"/>
      <c r="Q571" s="50">
        <v>0.02</v>
      </c>
      <c r="R571" s="28"/>
      <c r="S571" s="50"/>
      <c r="T571" s="50"/>
      <c r="U571" s="50">
        <f t="shared" si="69"/>
        <v>0.25698912954037217</v>
      </c>
      <c r="V571" s="28"/>
      <c r="W571" s="50"/>
      <c r="X571" s="50"/>
      <c r="Y571" s="50">
        <f t="shared" si="67"/>
        <v>0.13953703333968467</v>
      </c>
      <c r="Z571" s="28"/>
      <c r="AA571" s="50"/>
      <c r="AB571" s="50"/>
      <c r="AC571" s="50">
        <f t="shared" si="68"/>
        <v>0.02</v>
      </c>
      <c r="AD571" s="28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</row>
    <row r="572" spans="1:44" ht="16">
      <c r="A572" s="22" t="s">
        <v>204</v>
      </c>
      <c r="B572" s="22">
        <v>2022</v>
      </c>
      <c r="C572" s="22" t="s">
        <v>157</v>
      </c>
      <c r="D572" s="22" t="s">
        <v>45</v>
      </c>
      <c r="E572" s="22" t="s">
        <v>145</v>
      </c>
      <c r="F572" s="22">
        <v>0.7</v>
      </c>
      <c r="G572" s="22">
        <v>20</v>
      </c>
      <c r="H572" s="22">
        <v>1</v>
      </c>
      <c r="I572" s="22" t="s">
        <v>158</v>
      </c>
      <c r="J572" s="22" t="s">
        <v>143</v>
      </c>
      <c r="K572" s="22" t="s">
        <v>144</v>
      </c>
      <c r="L572" s="22" t="s">
        <v>141</v>
      </c>
      <c r="M572" s="22">
        <v>4</v>
      </c>
      <c r="N572" s="22" t="s">
        <v>141</v>
      </c>
      <c r="O572" s="50">
        <v>134.79</v>
      </c>
      <c r="P572" s="50"/>
      <c r="Q572" s="50"/>
      <c r="R572" s="28"/>
      <c r="S572" s="50">
        <f>O572*AK8</f>
        <v>107.18611282877399</v>
      </c>
      <c r="T572" s="50"/>
      <c r="U572" s="50"/>
      <c r="V572" s="28"/>
      <c r="W572" s="50">
        <f>O572*AU8</f>
        <v>940.40983619280473</v>
      </c>
      <c r="X572" s="50"/>
      <c r="Y572" s="50"/>
      <c r="Z572" s="28"/>
      <c r="AA572" s="50">
        <f>O572*AU10</f>
        <v>134.79</v>
      </c>
      <c r="AB572" s="50"/>
      <c r="AC572" s="50"/>
      <c r="AD572" s="28"/>
      <c r="AE572" s="26" t="s">
        <v>205</v>
      </c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</row>
    <row r="573" spans="1:44" ht="16">
      <c r="A573" s="22" t="s">
        <v>204</v>
      </c>
      <c r="B573" s="22">
        <v>2022</v>
      </c>
      <c r="C573" s="22" t="s">
        <v>157</v>
      </c>
      <c r="D573" s="22" t="s">
        <v>46</v>
      </c>
      <c r="E573" s="22" t="s">
        <v>145</v>
      </c>
      <c r="F573" s="22">
        <v>0.7</v>
      </c>
      <c r="G573" s="22">
        <v>20</v>
      </c>
      <c r="H573" s="22">
        <v>1</v>
      </c>
      <c r="I573" s="22" t="s">
        <v>158</v>
      </c>
      <c r="J573" s="22" t="s">
        <v>143</v>
      </c>
      <c r="K573" s="22" t="s">
        <v>144</v>
      </c>
      <c r="L573" s="22" t="s">
        <v>141</v>
      </c>
      <c r="M573" s="22">
        <v>4</v>
      </c>
      <c r="N573" s="22" t="s">
        <v>141</v>
      </c>
      <c r="O573" s="50"/>
      <c r="P573" s="50">
        <v>95.63</v>
      </c>
      <c r="Q573" s="50"/>
      <c r="R573" s="28"/>
      <c r="S573" s="50"/>
      <c r="T573" s="50">
        <f>P573*AK8</f>
        <v>76.045759847285822</v>
      </c>
      <c r="U573" s="50"/>
      <c r="V573" s="28"/>
      <c r="W573" s="50"/>
      <c r="X573" s="50">
        <f>P573*AU8</f>
        <v>667.19632491370214</v>
      </c>
      <c r="Y573" s="50"/>
      <c r="Z573" s="28"/>
      <c r="AA573" s="50"/>
      <c r="AB573" s="50">
        <f>P573*AU10</f>
        <v>95.63</v>
      </c>
      <c r="AC573" s="50"/>
      <c r="AD573" s="28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</row>
    <row r="574" spans="1:44" ht="16">
      <c r="A574" s="22" t="s">
        <v>204</v>
      </c>
      <c r="B574" s="22">
        <v>2022</v>
      </c>
      <c r="C574" s="22" t="s">
        <v>157</v>
      </c>
      <c r="D574" s="25" t="s">
        <v>45</v>
      </c>
      <c r="E574" s="22" t="s">
        <v>145</v>
      </c>
      <c r="F574" s="22">
        <v>0.7</v>
      </c>
      <c r="G574" s="22">
        <v>20</v>
      </c>
      <c r="H574" s="22">
        <v>1</v>
      </c>
      <c r="I574" s="22" t="s">
        <v>158</v>
      </c>
      <c r="J574" s="22" t="s">
        <v>143</v>
      </c>
      <c r="K574" s="22" t="s">
        <v>144</v>
      </c>
      <c r="L574" s="22" t="s">
        <v>141</v>
      </c>
      <c r="M574" s="22">
        <v>4</v>
      </c>
      <c r="N574" s="22" t="s">
        <v>141</v>
      </c>
      <c r="O574" s="50"/>
      <c r="P574" s="50"/>
      <c r="Q574" s="50">
        <v>13.23</v>
      </c>
      <c r="R574" s="28"/>
      <c r="S574" s="50"/>
      <c r="T574" s="50"/>
      <c r="U574" s="50">
        <f>Q574*AK8</f>
        <v>10.520604441907263</v>
      </c>
      <c r="V574" s="28"/>
      <c r="W574" s="50"/>
      <c r="X574" s="50"/>
      <c r="Y574" s="50">
        <f>Q574*AU8</f>
        <v>92.303747554201408</v>
      </c>
      <c r="Z574" s="28"/>
      <c r="AA574" s="50"/>
      <c r="AB574" s="50"/>
      <c r="AC574" s="50">
        <f>Q574*AU10</f>
        <v>13.23</v>
      </c>
      <c r="AD574" s="28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</row>
    <row r="575" spans="1:44" ht="16">
      <c r="A575" s="22" t="s">
        <v>206</v>
      </c>
      <c r="B575" s="22">
        <v>2022</v>
      </c>
      <c r="C575" s="22" t="s">
        <v>207</v>
      </c>
      <c r="D575" s="25" t="s">
        <v>45</v>
      </c>
      <c r="E575" s="22" t="s">
        <v>141</v>
      </c>
      <c r="F575" s="22">
        <v>100</v>
      </c>
      <c r="G575" s="22">
        <v>100</v>
      </c>
      <c r="H575" s="22">
        <v>10</v>
      </c>
      <c r="I575" s="22" t="s">
        <v>158</v>
      </c>
      <c r="J575" s="22" t="s">
        <v>143</v>
      </c>
      <c r="K575" s="22" t="s">
        <v>144</v>
      </c>
      <c r="L575" s="22" t="s">
        <v>141</v>
      </c>
      <c r="M575" s="22">
        <v>5</v>
      </c>
      <c r="N575" s="22" t="s">
        <v>141</v>
      </c>
      <c r="O575" s="50">
        <v>1</v>
      </c>
      <c r="P575" s="50"/>
      <c r="R575" s="28"/>
      <c r="S575" s="50">
        <f t="shared" ref="S575:S585" si="70">O575*$BL$8</f>
        <v>20.662664664512707</v>
      </c>
      <c r="T575" s="50"/>
      <c r="V575" s="28"/>
      <c r="W575" s="50">
        <f t="shared" ref="W575:W585" si="71">O575*$BL$8</f>
        <v>20.662664664512707</v>
      </c>
      <c r="X575" s="50"/>
      <c r="Z575" s="28"/>
      <c r="AA575" s="50">
        <f t="shared" ref="AA575:AA585" si="72">O575*$BL$10</f>
        <v>2.9616029766394925</v>
      </c>
      <c r="AB575" s="50"/>
      <c r="AD575" s="28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</row>
    <row r="576" spans="1:44" ht="16">
      <c r="A576" s="22" t="s">
        <v>206</v>
      </c>
      <c r="B576" s="22">
        <v>2022</v>
      </c>
      <c r="C576" s="22" t="s">
        <v>207</v>
      </c>
      <c r="D576" s="25" t="s">
        <v>45</v>
      </c>
      <c r="E576" s="22" t="s">
        <v>141</v>
      </c>
      <c r="F576" s="22">
        <v>100</v>
      </c>
      <c r="G576" s="22">
        <v>100</v>
      </c>
      <c r="H576" s="22">
        <v>10</v>
      </c>
      <c r="I576" s="22" t="s">
        <v>158</v>
      </c>
      <c r="J576" s="22" t="s">
        <v>143</v>
      </c>
      <c r="K576" s="22" t="s">
        <v>144</v>
      </c>
      <c r="L576" s="22" t="s">
        <v>141</v>
      </c>
      <c r="M576" s="22">
        <v>5</v>
      </c>
      <c r="N576" s="22" t="s">
        <v>141</v>
      </c>
      <c r="O576" s="50">
        <v>0.9</v>
      </c>
      <c r="P576" s="50"/>
      <c r="R576" s="28"/>
      <c r="S576" s="50">
        <f t="shared" si="70"/>
        <v>18.596398198061436</v>
      </c>
      <c r="T576" s="50"/>
      <c r="V576" s="28"/>
      <c r="W576" s="50">
        <f t="shared" si="71"/>
        <v>18.596398198061436</v>
      </c>
      <c r="X576" s="50"/>
      <c r="Z576" s="28"/>
      <c r="AA576" s="50">
        <f t="shared" si="72"/>
        <v>2.6654426789755434</v>
      </c>
      <c r="AB576" s="50"/>
      <c r="AD576" s="28"/>
      <c r="AE576" s="26"/>
      <c r="AF576" s="26"/>
      <c r="AG576" s="26"/>
      <c r="AH576" s="26"/>
      <c r="AI576" s="26"/>
      <c r="AJ576" s="26"/>
      <c r="AK576" s="26">
        <v>475.5959528271423</v>
      </c>
      <c r="AL576" s="26"/>
      <c r="AM576" s="26"/>
      <c r="AN576" s="26"/>
      <c r="AO576" s="26"/>
      <c r="AP576" s="26"/>
      <c r="AQ576" s="26"/>
      <c r="AR576" s="26"/>
    </row>
    <row r="577" spans="1:44" ht="16">
      <c r="A577" s="22" t="s">
        <v>206</v>
      </c>
      <c r="B577" s="22">
        <v>2022</v>
      </c>
      <c r="C577" s="22" t="s">
        <v>207</v>
      </c>
      <c r="D577" s="25" t="s">
        <v>45</v>
      </c>
      <c r="E577" s="22" t="s">
        <v>141</v>
      </c>
      <c r="F577" s="22">
        <v>100</v>
      </c>
      <c r="G577" s="22">
        <v>100</v>
      </c>
      <c r="H577" s="22">
        <v>10</v>
      </c>
      <c r="I577" s="22" t="s">
        <v>158</v>
      </c>
      <c r="J577" s="22" t="s">
        <v>143</v>
      </c>
      <c r="K577" s="22" t="s">
        <v>144</v>
      </c>
      <c r="L577" s="22" t="s">
        <v>141</v>
      </c>
      <c r="M577" s="22">
        <v>5</v>
      </c>
      <c r="N577" s="22" t="s">
        <v>141</v>
      </c>
      <c r="O577" s="50">
        <v>1</v>
      </c>
      <c r="P577" s="50"/>
      <c r="R577" s="28"/>
      <c r="S577" s="50">
        <f t="shared" si="70"/>
        <v>20.662664664512707</v>
      </c>
      <c r="T577" s="50"/>
      <c r="V577" s="28"/>
      <c r="W577" s="50">
        <f t="shared" si="71"/>
        <v>20.662664664512707</v>
      </c>
      <c r="X577" s="50"/>
      <c r="Z577" s="28"/>
      <c r="AA577" s="50">
        <f t="shared" si="72"/>
        <v>2.9616029766394925</v>
      </c>
      <c r="AB577" s="50"/>
      <c r="AD577" s="28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</row>
    <row r="578" spans="1:44" ht="16">
      <c r="A578" s="22" t="s">
        <v>206</v>
      </c>
      <c r="B578" s="22">
        <v>2022</v>
      </c>
      <c r="C578" s="22" t="s">
        <v>207</v>
      </c>
      <c r="D578" s="25" t="s">
        <v>45</v>
      </c>
      <c r="E578" s="22" t="s">
        <v>141</v>
      </c>
      <c r="F578" s="22">
        <v>100</v>
      </c>
      <c r="G578" s="22">
        <v>100</v>
      </c>
      <c r="H578" s="22">
        <v>10</v>
      </c>
      <c r="I578" s="22" t="s">
        <v>158</v>
      </c>
      <c r="J578" s="22" t="s">
        <v>143</v>
      </c>
      <c r="K578" s="22" t="s">
        <v>144</v>
      </c>
      <c r="L578" s="22" t="s">
        <v>141</v>
      </c>
      <c r="M578" s="22">
        <v>5</v>
      </c>
      <c r="N578" s="22" t="s">
        <v>141</v>
      </c>
      <c r="O578" s="50">
        <v>1.75</v>
      </c>
      <c r="P578" s="50"/>
      <c r="R578" s="28"/>
      <c r="S578" s="50">
        <f t="shared" si="70"/>
        <v>36.159663162897239</v>
      </c>
      <c r="T578" s="50"/>
      <c r="V578" s="28"/>
      <c r="W578" s="50">
        <f t="shared" si="71"/>
        <v>36.159663162897239</v>
      </c>
      <c r="X578" s="50"/>
      <c r="Z578" s="28"/>
      <c r="AA578" s="50">
        <f t="shared" si="72"/>
        <v>5.1828052091191115</v>
      </c>
      <c r="AB578" s="50"/>
      <c r="AD578" s="28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</row>
    <row r="579" spans="1:44" ht="16">
      <c r="A579" s="22" t="s">
        <v>206</v>
      </c>
      <c r="B579" s="22">
        <v>2022</v>
      </c>
      <c r="C579" s="22" t="s">
        <v>207</v>
      </c>
      <c r="D579" s="25" t="s">
        <v>45</v>
      </c>
      <c r="E579" s="22" t="s">
        <v>141</v>
      </c>
      <c r="F579" s="22">
        <v>100</v>
      </c>
      <c r="G579" s="22">
        <v>100</v>
      </c>
      <c r="H579" s="22">
        <v>10</v>
      </c>
      <c r="I579" s="22" t="s">
        <v>158</v>
      </c>
      <c r="J579" s="22" t="s">
        <v>143</v>
      </c>
      <c r="K579" s="22" t="s">
        <v>144</v>
      </c>
      <c r="L579" s="22" t="s">
        <v>141</v>
      </c>
      <c r="M579" s="22">
        <v>5</v>
      </c>
      <c r="N579" s="22" t="s">
        <v>141</v>
      </c>
      <c r="O579" s="50">
        <v>1.25</v>
      </c>
      <c r="P579" s="50"/>
      <c r="R579" s="28"/>
      <c r="S579" s="50">
        <f t="shared" si="70"/>
        <v>25.828330830640883</v>
      </c>
      <c r="T579" s="50"/>
      <c r="V579" s="28"/>
      <c r="W579" s="50">
        <f t="shared" si="71"/>
        <v>25.828330830640883</v>
      </c>
      <c r="X579" s="50"/>
      <c r="Z579" s="28"/>
      <c r="AA579" s="50">
        <f t="shared" si="72"/>
        <v>3.7020037207993655</v>
      </c>
      <c r="AB579" s="50"/>
      <c r="AD579" s="28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</row>
    <row r="580" spans="1:44" ht="16">
      <c r="A580" s="22" t="s">
        <v>206</v>
      </c>
      <c r="B580" s="22">
        <v>2022</v>
      </c>
      <c r="C580" s="22" t="s">
        <v>207</v>
      </c>
      <c r="D580" s="25" t="s">
        <v>45</v>
      </c>
      <c r="E580" s="22" t="s">
        <v>141</v>
      </c>
      <c r="F580" s="22">
        <v>100</v>
      </c>
      <c r="G580" s="22">
        <v>100</v>
      </c>
      <c r="H580" s="22">
        <v>10</v>
      </c>
      <c r="I580" s="22" t="s">
        <v>158</v>
      </c>
      <c r="J580" s="22" t="s">
        <v>143</v>
      </c>
      <c r="K580" s="22" t="s">
        <v>144</v>
      </c>
      <c r="L580" s="22" t="s">
        <v>141</v>
      </c>
      <c r="M580" s="22">
        <v>5</v>
      </c>
      <c r="N580" s="22" t="s">
        <v>141</v>
      </c>
      <c r="O580" s="50">
        <v>1</v>
      </c>
      <c r="P580" s="50"/>
      <c r="R580" s="28"/>
      <c r="S580" s="50">
        <f t="shared" si="70"/>
        <v>20.662664664512707</v>
      </c>
      <c r="T580" s="50"/>
      <c r="V580" s="28"/>
      <c r="W580" s="50">
        <f t="shared" si="71"/>
        <v>20.662664664512707</v>
      </c>
      <c r="X580" s="50"/>
      <c r="Z580" s="28"/>
      <c r="AA580" s="50">
        <f t="shared" si="72"/>
        <v>2.9616029766394925</v>
      </c>
      <c r="AB580" s="50"/>
      <c r="AD580" s="28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</row>
    <row r="581" spans="1:44" ht="16">
      <c r="A581" s="22" t="s">
        <v>206</v>
      </c>
      <c r="B581" s="22">
        <v>2022</v>
      </c>
      <c r="C581" s="22" t="s">
        <v>207</v>
      </c>
      <c r="D581" s="25" t="s">
        <v>45</v>
      </c>
      <c r="E581" s="22" t="s">
        <v>141</v>
      </c>
      <c r="F581" s="22">
        <v>100</v>
      </c>
      <c r="G581" s="22">
        <v>100</v>
      </c>
      <c r="H581" s="22">
        <v>10</v>
      </c>
      <c r="I581" s="22" t="s">
        <v>158</v>
      </c>
      <c r="J581" s="22" t="s">
        <v>143</v>
      </c>
      <c r="K581" s="22" t="s">
        <v>144</v>
      </c>
      <c r="L581" s="22" t="s">
        <v>141</v>
      </c>
      <c r="M581" s="22">
        <v>5</v>
      </c>
      <c r="N581" s="22" t="s">
        <v>141</v>
      </c>
      <c r="O581" s="50">
        <v>0.5</v>
      </c>
      <c r="P581" s="50"/>
      <c r="R581" s="28"/>
      <c r="S581" s="50">
        <f t="shared" si="70"/>
        <v>10.331332332256354</v>
      </c>
      <c r="T581" s="50"/>
      <c r="V581" s="28"/>
      <c r="W581" s="50">
        <f t="shared" si="71"/>
        <v>10.331332332256354</v>
      </c>
      <c r="X581" s="50"/>
      <c r="Z581" s="28"/>
      <c r="AA581" s="50">
        <f t="shared" si="72"/>
        <v>1.4808014883197462</v>
      </c>
      <c r="AB581" s="50"/>
      <c r="AD581" s="28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</row>
    <row r="582" spans="1:44" ht="16">
      <c r="A582" s="22" t="s">
        <v>206</v>
      </c>
      <c r="B582" s="22">
        <v>2022</v>
      </c>
      <c r="C582" s="22" t="s">
        <v>207</v>
      </c>
      <c r="D582" s="25" t="s">
        <v>45</v>
      </c>
      <c r="E582" s="22" t="s">
        <v>141</v>
      </c>
      <c r="F582" s="22">
        <v>100</v>
      </c>
      <c r="G582" s="22">
        <v>100</v>
      </c>
      <c r="H582" s="22">
        <v>10</v>
      </c>
      <c r="I582" s="22" t="s">
        <v>158</v>
      </c>
      <c r="J582" s="22" t="s">
        <v>143</v>
      </c>
      <c r="K582" s="22" t="s">
        <v>144</v>
      </c>
      <c r="L582" s="22" t="s">
        <v>141</v>
      </c>
      <c r="M582" s="22">
        <v>5</v>
      </c>
      <c r="N582" s="22" t="s">
        <v>141</v>
      </c>
      <c r="O582" s="50">
        <v>0.75</v>
      </c>
      <c r="P582" s="50"/>
      <c r="R582" s="28"/>
      <c r="S582" s="50">
        <f t="shared" si="70"/>
        <v>15.496998498384531</v>
      </c>
      <c r="T582" s="50"/>
      <c r="V582" s="28"/>
      <c r="W582" s="50">
        <f t="shared" si="71"/>
        <v>15.496998498384531</v>
      </c>
      <c r="X582" s="50"/>
      <c r="Z582" s="28"/>
      <c r="AA582" s="50">
        <f t="shared" si="72"/>
        <v>2.2212022324796195</v>
      </c>
      <c r="AB582" s="50"/>
      <c r="AD582" s="28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</row>
    <row r="583" spans="1:44" ht="16">
      <c r="A583" s="22" t="s">
        <v>206</v>
      </c>
      <c r="B583" s="22">
        <v>2022</v>
      </c>
      <c r="C583" s="22" t="s">
        <v>207</v>
      </c>
      <c r="D583" s="25" t="s">
        <v>45</v>
      </c>
      <c r="E583" s="22" t="s">
        <v>141</v>
      </c>
      <c r="F583" s="22">
        <v>100</v>
      </c>
      <c r="G583" s="22">
        <v>100</v>
      </c>
      <c r="H583" s="22">
        <v>10</v>
      </c>
      <c r="I583" s="22" t="s">
        <v>158</v>
      </c>
      <c r="J583" s="22" t="s">
        <v>143</v>
      </c>
      <c r="K583" s="22" t="s">
        <v>144</v>
      </c>
      <c r="L583" s="22" t="s">
        <v>141</v>
      </c>
      <c r="M583" s="22">
        <v>5</v>
      </c>
      <c r="N583" s="22" t="s">
        <v>141</v>
      </c>
      <c r="O583" s="50">
        <v>1</v>
      </c>
      <c r="P583" s="50"/>
      <c r="R583" s="28"/>
      <c r="S583" s="50">
        <f t="shared" si="70"/>
        <v>20.662664664512707</v>
      </c>
      <c r="T583" s="50"/>
      <c r="V583" s="28"/>
      <c r="W583" s="50">
        <f t="shared" si="71"/>
        <v>20.662664664512707</v>
      </c>
      <c r="X583" s="50"/>
      <c r="Z583" s="28"/>
      <c r="AA583" s="50">
        <f t="shared" si="72"/>
        <v>2.9616029766394925</v>
      </c>
      <c r="AB583" s="50"/>
      <c r="AD583" s="28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</row>
    <row r="584" spans="1:44" ht="16">
      <c r="A584" s="22" t="s">
        <v>206</v>
      </c>
      <c r="B584" s="22">
        <v>2022</v>
      </c>
      <c r="C584" s="22" t="s">
        <v>207</v>
      </c>
      <c r="D584" s="25" t="s">
        <v>45</v>
      </c>
      <c r="E584" s="22" t="s">
        <v>141</v>
      </c>
      <c r="F584" s="22">
        <v>100</v>
      </c>
      <c r="G584" s="22">
        <v>100</v>
      </c>
      <c r="H584" s="22">
        <v>10</v>
      </c>
      <c r="I584" s="22" t="s">
        <v>158</v>
      </c>
      <c r="J584" s="22" t="s">
        <v>143</v>
      </c>
      <c r="K584" s="22" t="s">
        <v>144</v>
      </c>
      <c r="L584" s="22" t="s">
        <v>141</v>
      </c>
      <c r="M584" s="22">
        <v>5</v>
      </c>
      <c r="N584" s="22" t="s">
        <v>141</v>
      </c>
      <c r="O584" s="50">
        <v>0.25</v>
      </c>
      <c r="P584" s="50"/>
      <c r="R584" s="28"/>
      <c r="S584" s="50">
        <f t="shared" si="70"/>
        <v>5.1656661661281769</v>
      </c>
      <c r="T584" s="50"/>
      <c r="V584" s="28"/>
      <c r="W584" s="50">
        <f t="shared" si="71"/>
        <v>5.1656661661281769</v>
      </c>
      <c r="X584" s="50"/>
      <c r="Z584" s="28"/>
      <c r="AA584" s="50">
        <f t="shared" si="72"/>
        <v>0.74040074415987311</v>
      </c>
      <c r="AB584" s="50"/>
      <c r="AD584" s="28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</row>
    <row r="585" spans="1:44" ht="16">
      <c r="A585" s="22" t="s">
        <v>206</v>
      </c>
      <c r="B585" s="22">
        <v>2022</v>
      </c>
      <c r="C585" s="22" t="s">
        <v>207</v>
      </c>
      <c r="D585" s="25" t="s">
        <v>45</v>
      </c>
      <c r="E585" s="22" t="s">
        <v>141</v>
      </c>
      <c r="F585" s="22">
        <v>100</v>
      </c>
      <c r="G585" s="22">
        <v>100</v>
      </c>
      <c r="H585" s="22">
        <v>10</v>
      </c>
      <c r="I585" s="22" t="s">
        <v>158</v>
      </c>
      <c r="J585" s="22" t="s">
        <v>143</v>
      </c>
      <c r="K585" s="22" t="s">
        <v>144</v>
      </c>
      <c r="L585" s="22" t="s">
        <v>141</v>
      </c>
      <c r="M585" s="22">
        <v>5</v>
      </c>
      <c r="N585" s="22" t="s">
        <v>141</v>
      </c>
      <c r="O585" s="50">
        <v>0.25</v>
      </c>
      <c r="P585" s="50"/>
      <c r="R585" s="28"/>
      <c r="S585" s="50">
        <f t="shared" si="70"/>
        <v>5.1656661661281769</v>
      </c>
      <c r="T585" s="50"/>
      <c r="V585" s="28"/>
      <c r="W585" s="50">
        <f t="shared" si="71"/>
        <v>5.1656661661281769</v>
      </c>
      <c r="X585" s="50"/>
      <c r="Z585" s="28"/>
      <c r="AA585" s="50">
        <f t="shared" si="72"/>
        <v>0.74040074415987311</v>
      </c>
      <c r="AB585" s="50"/>
      <c r="AD585" s="28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</row>
    <row r="586" spans="1:44" ht="16">
      <c r="A586" s="22" t="s">
        <v>208</v>
      </c>
      <c r="B586" s="22">
        <v>2019</v>
      </c>
      <c r="C586" s="22" t="s">
        <v>165</v>
      </c>
      <c r="D586" s="22" t="s">
        <v>165</v>
      </c>
      <c r="E586" s="22" t="s">
        <v>165</v>
      </c>
      <c r="F586" s="22" t="s">
        <v>165</v>
      </c>
      <c r="G586" s="22" t="s">
        <v>165</v>
      </c>
      <c r="H586" s="22" t="s">
        <v>165</v>
      </c>
      <c r="I586" s="22" t="s">
        <v>165</v>
      </c>
      <c r="J586" s="22" t="s">
        <v>145</v>
      </c>
      <c r="K586" s="22" t="s">
        <v>209</v>
      </c>
      <c r="L586" s="22" t="s">
        <v>165</v>
      </c>
      <c r="M586" s="22" t="s">
        <v>165</v>
      </c>
      <c r="N586" s="22" t="s">
        <v>165</v>
      </c>
      <c r="O586" s="50"/>
      <c r="P586" s="50"/>
      <c r="Q586" s="50"/>
      <c r="R586" s="28"/>
      <c r="S586" s="50"/>
      <c r="T586" s="50"/>
      <c r="U586" s="50"/>
      <c r="V586" s="28"/>
      <c r="W586" s="50"/>
      <c r="X586" s="50"/>
      <c r="Y586" s="50"/>
      <c r="Z586" s="28"/>
      <c r="AA586" s="50"/>
      <c r="AB586" s="50"/>
      <c r="AC586" s="50"/>
      <c r="AD586" s="28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</row>
    <row r="587" spans="1:44" ht="16">
      <c r="A587" s="22" t="s">
        <v>210</v>
      </c>
      <c r="B587" s="22">
        <v>2021</v>
      </c>
      <c r="C587" s="22" t="s">
        <v>165</v>
      </c>
      <c r="D587" s="22" t="s">
        <v>165</v>
      </c>
      <c r="E587" s="22" t="s">
        <v>165</v>
      </c>
      <c r="F587" s="22" t="s">
        <v>165</v>
      </c>
      <c r="G587" s="22" t="s">
        <v>165</v>
      </c>
      <c r="H587" s="22" t="s">
        <v>165</v>
      </c>
      <c r="I587" s="22" t="s">
        <v>165</v>
      </c>
      <c r="J587" s="22" t="s">
        <v>145</v>
      </c>
      <c r="K587" s="22" t="s">
        <v>209</v>
      </c>
      <c r="L587" s="22" t="s">
        <v>165</v>
      </c>
      <c r="M587" s="22" t="s">
        <v>165</v>
      </c>
      <c r="N587" s="22" t="s">
        <v>165</v>
      </c>
      <c r="O587" s="50"/>
      <c r="P587" s="50"/>
      <c r="Q587" s="50"/>
      <c r="R587" s="28"/>
      <c r="S587" s="50"/>
      <c r="T587" s="50"/>
      <c r="U587" s="50"/>
      <c r="V587" s="28"/>
      <c r="W587" s="50"/>
      <c r="X587" s="50"/>
      <c r="Y587" s="50"/>
      <c r="Z587" s="28"/>
      <c r="AA587" s="50"/>
      <c r="AB587" s="50"/>
      <c r="AC587" s="50"/>
      <c r="AD587" s="28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</row>
    <row r="588" spans="1:44" ht="16">
      <c r="A588" s="22" t="s">
        <v>211</v>
      </c>
      <c r="B588" s="22">
        <v>2019</v>
      </c>
      <c r="C588" s="22" t="s">
        <v>165</v>
      </c>
      <c r="D588" s="22" t="s">
        <v>165</v>
      </c>
      <c r="E588" s="22" t="s">
        <v>165</v>
      </c>
      <c r="F588" s="22" t="s">
        <v>165</v>
      </c>
      <c r="G588" s="22" t="s">
        <v>165</v>
      </c>
      <c r="H588" s="22" t="s">
        <v>165</v>
      </c>
      <c r="I588" s="22" t="s">
        <v>165</v>
      </c>
      <c r="J588" s="22" t="s">
        <v>145</v>
      </c>
      <c r="K588" s="22" t="s">
        <v>209</v>
      </c>
      <c r="L588" s="22" t="s">
        <v>165</v>
      </c>
      <c r="M588" s="22" t="s">
        <v>165</v>
      </c>
      <c r="N588" s="22" t="s">
        <v>165</v>
      </c>
      <c r="O588" s="50"/>
      <c r="P588" s="50"/>
      <c r="Q588" s="50"/>
      <c r="R588" s="28"/>
      <c r="S588" s="50"/>
      <c r="T588" s="50"/>
      <c r="U588" s="50"/>
      <c r="V588" s="28"/>
      <c r="W588" s="50"/>
      <c r="X588" s="50"/>
      <c r="Y588" s="50"/>
      <c r="Z588" s="28"/>
      <c r="AA588" s="50"/>
      <c r="AB588" s="50"/>
      <c r="AC588" s="50"/>
      <c r="AD588" s="28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</row>
    <row r="589" spans="1:44" ht="16">
      <c r="A589" s="22" t="s">
        <v>212</v>
      </c>
      <c r="B589" s="22">
        <v>2022</v>
      </c>
      <c r="C589" s="22" t="s">
        <v>165</v>
      </c>
      <c r="D589" s="22" t="s">
        <v>165</v>
      </c>
      <c r="E589" s="22" t="s">
        <v>165</v>
      </c>
      <c r="F589" s="22" t="s">
        <v>165</v>
      </c>
      <c r="G589" s="22" t="s">
        <v>165</v>
      </c>
      <c r="H589" s="22" t="s">
        <v>165</v>
      </c>
      <c r="I589" s="22" t="s">
        <v>165</v>
      </c>
      <c r="J589" s="22" t="s">
        <v>145</v>
      </c>
      <c r="K589" s="22" t="s">
        <v>213</v>
      </c>
      <c r="L589" s="22" t="s">
        <v>165</v>
      </c>
      <c r="M589" s="22" t="s">
        <v>165</v>
      </c>
      <c r="N589" s="22" t="s">
        <v>165</v>
      </c>
      <c r="O589" s="50"/>
      <c r="P589" s="50"/>
      <c r="Q589" s="50"/>
      <c r="R589" s="28"/>
      <c r="S589" s="50"/>
      <c r="T589" s="50"/>
      <c r="U589" s="50"/>
      <c r="V589" s="28"/>
      <c r="W589" s="50"/>
      <c r="X589" s="50"/>
      <c r="Y589" s="50"/>
      <c r="Z589" s="28"/>
      <c r="AA589" s="50"/>
      <c r="AB589" s="50"/>
      <c r="AC589" s="50"/>
      <c r="AD589" s="28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</row>
    <row r="590" spans="1:44" ht="16">
      <c r="A590" s="22" t="s">
        <v>181</v>
      </c>
      <c r="B590" s="22">
        <v>2021</v>
      </c>
      <c r="C590" s="22" t="s">
        <v>165</v>
      </c>
      <c r="D590" s="22" t="s">
        <v>165</v>
      </c>
      <c r="E590" s="22" t="s">
        <v>165</v>
      </c>
      <c r="F590" s="22" t="s">
        <v>165</v>
      </c>
      <c r="G590" s="22" t="s">
        <v>165</v>
      </c>
      <c r="H590" s="22" t="s">
        <v>165</v>
      </c>
      <c r="I590" s="22" t="s">
        <v>165</v>
      </c>
      <c r="J590" s="22" t="s">
        <v>145</v>
      </c>
      <c r="K590" s="22" t="s">
        <v>213</v>
      </c>
      <c r="L590" s="22" t="s">
        <v>165</v>
      </c>
      <c r="M590" s="22" t="s">
        <v>165</v>
      </c>
      <c r="N590" s="22" t="s">
        <v>165</v>
      </c>
      <c r="O590" s="50"/>
      <c r="P590" s="50"/>
      <c r="Q590" s="50"/>
      <c r="R590" s="28"/>
      <c r="S590" s="50"/>
      <c r="T590" s="50"/>
      <c r="U590" s="50"/>
      <c r="V590" s="28"/>
      <c r="W590" s="50"/>
      <c r="X590" s="50"/>
      <c r="Y590" s="50"/>
      <c r="Z590" s="28"/>
      <c r="AA590" s="50"/>
      <c r="AB590" s="50"/>
      <c r="AC590" s="50"/>
      <c r="AD590" s="28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</row>
    <row r="591" spans="1:44" ht="16">
      <c r="A591" s="22" t="s">
        <v>214</v>
      </c>
      <c r="B591" s="22">
        <v>2021</v>
      </c>
      <c r="C591" s="22" t="s">
        <v>165</v>
      </c>
      <c r="D591" s="22" t="s">
        <v>165</v>
      </c>
      <c r="E591" s="22" t="s">
        <v>165</v>
      </c>
      <c r="F591" s="22" t="s">
        <v>165</v>
      </c>
      <c r="G591" s="22" t="s">
        <v>165</v>
      </c>
      <c r="H591" s="22" t="s">
        <v>165</v>
      </c>
      <c r="I591" s="22" t="s">
        <v>165</v>
      </c>
      <c r="J591" s="22" t="s">
        <v>145</v>
      </c>
      <c r="K591" s="22" t="s">
        <v>213</v>
      </c>
      <c r="L591" s="22" t="s">
        <v>165</v>
      </c>
      <c r="M591" s="22" t="s">
        <v>165</v>
      </c>
      <c r="N591" s="22" t="s">
        <v>165</v>
      </c>
      <c r="O591" s="50"/>
      <c r="P591" s="50"/>
      <c r="Q591" s="50"/>
      <c r="R591" s="28"/>
      <c r="S591" s="50"/>
      <c r="T591" s="50"/>
      <c r="U591" s="50"/>
      <c r="V591" s="28"/>
      <c r="W591" s="50"/>
      <c r="X591" s="50"/>
      <c r="Y591" s="50"/>
      <c r="Z591" s="28"/>
      <c r="AA591" s="50"/>
      <c r="AB591" s="50"/>
      <c r="AC591" s="50"/>
      <c r="AD591" s="28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</row>
    <row r="592" spans="1:44" ht="16">
      <c r="A592" s="22" t="s">
        <v>215</v>
      </c>
      <c r="B592" s="22">
        <v>2021</v>
      </c>
      <c r="C592" s="22" t="s">
        <v>165</v>
      </c>
      <c r="D592" s="22" t="s">
        <v>165</v>
      </c>
      <c r="E592" s="22" t="s">
        <v>165</v>
      </c>
      <c r="F592" s="22" t="s">
        <v>165</v>
      </c>
      <c r="G592" s="22" t="s">
        <v>165</v>
      </c>
      <c r="H592" s="22" t="s">
        <v>165</v>
      </c>
      <c r="I592" s="22" t="s">
        <v>165</v>
      </c>
      <c r="J592" s="22" t="s">
        <v>145</v>
      </c>
      <c r="K592" s="22" t="s">
        <v>213</v>
      </c>
      <c r="L592" s="22" t="s">
        <v>165</v>
      </c>
      <c r="M592" s="22" t="s">
        <v>165</v>
      </c>
      <c r="N592" s="22" t="s">
        <v>165</v>
      </c>
      <c r="O592" s="50"/>
      <c r="P592" s="50"/>
      <c r="Q592" s="50"/>
      <c r="R592" s="28"/>
      <c r="S592" s="50"/>
      <c r="T592" s="50"/>
      <c r="U592" s="50"/>
      <c r="V592" s="28"/>
      <c r="W592" s="50"/>
      <c r="X592" s="50"/>
      <c r="Y592" s="50"/>
      <c r="Z592" s="28"/>
      <c r="AA592" s="50"/>
      <c r="AB592" s="50"/>
      <c r="AC592" s="50"/>
      <c r="AD592" s="28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</row>
    <row r="593" spans="1:44" ht="16">
      <c r="A593" s="22" t="s">
        <v>216</v>
      </c>
      <c r="B593" s="22">
        <v>2018</v>
      </c>
      <c r="C593" s="22" t="s">
        <v>165</v>
      </c>
      <c r="D593" s="22" t="s">
        <v>165</v>
      </c>
      <c r="E593" s="22" t="s">
        <v>165</v>
      </c>
      <c r="F593" s="22" t="s">
        <v>165</v>
      </c>
      <c r="G593" s="22" t="s">
        <v>165</v>
      </c>
      <c r="H593" s="22" t="s">
        <v>165</v>
      </c>
      <c r="I593" s="22" t="s">
        <v>165</v>
      </c>
      <c r="J593" s="22" t="s">
        <v>145</v>
      </c>
      <c r="K593" s="22" t="s">
        <v>213</v>
      </c>
      <c r="L593" s="22" t="s">
        <v>165</v>
      </c>
      <c r="M593" s="22" t="s">
        <v>165</v>
      </c>
      <c r="N593" s="22" t="s">
        <v>165</v>
      </c>
      <c r="O593" s="50"/>
      <c r="P593" s="50"/>
      <c r="Q593" s="50"/>
      <c r="R593" s="28"/>
      <c r="S593" s="50"/>
      <c r="T593" s="50"/>
      <c r="U593" s="50"/>
      <c r="V593" s="28"/>
      <c r="W593" s="50"/>
      <c r="X593" s="50"/>
      <c r="Y593" s="50"/>
      <c r="Z593" s="28"/>
      <c r="AA593" s="50"/>
      <c r="AB593" s="50"/>
      <c r="AC593" s="50"/>
      <c r="AD593" s="28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</row>
    <row r="594" spans="1:44" ht="16">
      <c r="A594" s="22" t="s">
        <v>151</v>
      </c>
      <c r="B594" s="22">
        <v>2019</v>
      </c>
      <c r="C594" s="22" t="s">
        <v>165</v>
      </c>
      <c r="D594" s="22" t="s">
        <v>165</v>
      </c>
      <c r="E594" s="22" t="s">
        <v>165</v>
      </c>
      <c r="F594" s="22" t="s">
        <v>165</v>
      </c>
      <c r="G594" s="22" t="s">
        <v>165</v>
      </c>
      <c r="H594" s="22" t="s">
        <v>165</v>
      </c>
      <c r="I594" s="22" t="s">
        <v>165</v>
      </c>
      <c r="J594" s="22" t="s">
        <v>145</v>
      </c>
      <c r="K594" s="22" t="s">
        <v>217</v>
      </c>
      <c r="L594" s="22" t="s">
        <v>165</v>
      </c>
      <c r="M594" s="22" t="s">
        <v>165</v>
      </c>
      <c r="N594" s="22" t="s">
        <v>165</v>
      </c>
      <c r="O594" s="50"/>
      <c r="P594" s="50"/>
      <c r="Q594" s="50"/>
      <c r="R594" s="28"/>
      <c r="S594" s="50"/>
      <c r="T594" s="50"/>
      <c r="U594" s="50"/>
      <c r="V594" s="28"/>
      <c r="W594" s="50"/>
      <c r="X594" s="50"/>
      <c r="Y594" s="50"/>
      <c r="Z594" s="28"/>
      <c r="AA594" s="50"/>
      <c r="AB594" s="50"/>
      <c r="AC594" s="50"/>
      <c r="AD594" s="28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</row>
    <row r="595" spans="1:44" ht="16">
      <c r="A595" s="22" t="s">
        <v>208</v>
      </c>
      <c r="B595" s="22">
        <v>2019</v>
      </c>
      <c r="C595" s="22" t="s">
        <v>165</v>
      </c>
      <c r="D595" s="22" t="s">
        <v>165</v>
      </c>
      <c r="E595" s="22" t="s">
        <v>165</v>
      </c>
      <c r="F595" s="22" t="s">
        <v>165</v>
      </c>
      <c r="G595" s="22" t="s">
        <v>165</v>
      </c>
      <c r="H595" s="22" t="s">
        <v>165</v>
      </c>
      <c r="I595" s="22" t="s">
        <v>165</v>
      </c>
      <c r="J595" s="22" t="s">
        <v>145</v>
      </c>
      <c r="K595" s="22" t="s">
        <v>217</v>
      </c>
      <c r="L595" s="22" t="s">
        <v>165</v>
      </c>
      <c r="M595" s="22" t="s">
        <v>165</v>
      </c>
      <c r="N595" s="22" t="s">
        <v>165</v>
      </c>
      <c r="O595" s="50"/>
      <c r="P595" s="50"/>
      <c r="Q595" s="50"/>
      <c r="R595" s="28"/>
      <c r="S595" s="50"/>
      <c r="T595" s="50"/>
      <c r="U595" s="50"/>
      <c r="V595" s="28"/>
      <c r="W595" s="50"/>
      <c r="X595" s="50"/>
      <c r="Y595" s="50"/>
      <c r="Z595" s="28"/>
      <c r="AA595" s="50"/>
      <c r="AB595" s="50"/>
      <c r="AC595" s="50"/>
      <c r="AD595" s="28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</row>
    <row r="596" spans="1:44" ht="16">
      <c r="A596" s="22" t="s">
        <v>218</v>
      </c>
      <c r="B596" s="22">
        <v>2017</v>
      </c>
      <c r="C596" s="22" t="s">
        <v>165</v>
      </c>
      <c r="D596" s="22" t="s">
        <v>165</v>
      </c>
      <c r="E596" s="22" t="s">
        <v>165</v>
      </c>
      <c r="F596" s="22" t="s">
        <v>165</v>
      </c>
      <c r="G596" s="22" t="s">
        <v>165</v>
      </c>
      <c r="H596" s="22" t="s">
        <v>165</v>
      </c>
      <c r="I596" s="22" t="s">
        <v>165</v>
      </c>
      <c r="J596" s="22" t="s">
        <v>145</v>
      </c>
      <c r="K596" s="22" t="s">
        <v>219</v>
      </c>
      <c r="L596" s="22" t="s">
        <v>165</v>
      </c>
      <c r="M596" s="22" t="s">
        <v>165</v>
      </c>
      <c r="N596" s="22" t="s">
        <v>165</v>
      </c>
      <c r="O596" s="50"/>
      <c r="P596" s="50"/>
      <c r="Q596" s="50"/>
      <c r="R596" s="28"/>
      <c r="S596" s="50"/>
      <c r="T596" s="50"/>
      <c r="U596" s="50"/>
      <c r="V596" s="28"/>
      <c r="W596" s="50"/>
      <c r="X596" s="50"/>
      <c r="Y596" s="50"/>
      <c r="Z596" s="28"/>
      <c r="AA596" s="50"/>
      <c r="AB596" s="50"/>
      <c r="AC596" s="50"/>
      <c r="AD596" s="28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</row>
    <row r="597" spans="1:44" ht="16">
      <c r="A597" s="22" t="s">
        <v>220</v>
      </c>
      <c r="B597" s="22">
        <v>2020</v>
      </c>
      <c r="C597" s="22" t="s">
        <v>165</v>
      </c>
      <c r="D597" s="22" t="s">
        <v>165</v>
      </c>
      <c r="E597" s="22" t="s">
        <v>165</v>
      </c>
      <c r="F597" s="22" t="s">
        <v>165</v>
      </c>
      <c r="G597" s="22" t="s">
        <v>165</v>
      </c>
      <c r="H597" s="22" t="s">
        <v>165</v>
      </c>
      <c r="I597" s="22" t="s">
        <v>165</v>
      </c>
      <c r="J597" s="22" t="s">
        <v>145</v>
      </c>
      <c r="K597" s="22" t="s">
        <v>219</v>
      </c>
      <c r="L597" s="22" t="s">
        <v>165</v>
      </c>
      <c r="M597" s="22" t="s">
        <v>165</v>
      </c>
      <c r="N597" s="22" t="s">
        <v>165</v>
      </c>
      <c r="O597" s="50"/>
      <c r="P597" s="50"/>
      <c r="Q597" s="50"/>
      <c r="R597" s="28"/>
      <c r="S597" s="50"/>
      <c r="T597" s="50"/>
      <c r="U597" s="50"/>
      <c r="V597" s="28"/>
      <c r="W597" s="50"/>
      <c r="X597" s="50"/>
      <c r="Y597" s="50"/>
      <c r="Z597" s="28"/>
      <c r="AA597" s="50"/>
      <c r="AB597" s="50"/>
      <c r="AC597" s="50"/>
      <c r="AD597" s="28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</row>
    <row r="598" spans="1:44" ht="16">
      <c r="A598" s="22" t="s">
        <v>221</v>
      </c>
      <c r="B598" s="22">
        <v>2018</v>
      </c>
      <c r="C598" s="22" t="s">
        <v>165</v>
      </c>
      <c r="D598" s="22" t="s">
        <v>165</v>
      </c>
      <c r="E598" s="22" t="s">
        <v>165</v>
      </c>
      <c r="F598" s="22" t="s">
        <v>165</v>
      </c>
      <c r="G598" s="22" t="s">
        <v>165</v>
      </c>
      <c r="H598" s="22" t="s">
        <v>165</v>
      </c>
      <c r="I598" s="22" t="s">
        <v>165</v>
      </c>
      <c r="J598" s="22" t="s">
        <v>145</v>
      </c>
      <c r="K598" s="22" t="s">
        <v>219</v>
      </c>
      <c r="L598" s="22" t="s">
        <v>165</v>
      </c>
      <c r="M598" s="22" t="s">
        <v>165</v>
      </c>
      <c r="N598" s="22" t="s">
        <v>165</v>
      </c>
      <c r="O598" s="50"/>
      <c r="P598" s="50"/>
      <c r="Q598" s="50"/>
      <c r="R598" s="28"/>
      <c r="S598" s="50"/>
      <c r="T598" s="50"/>
      <c r="U598" s="50"/>
      <c r="V598" s="28"/>
      <c r="W598" s="50"/>
      <c r="X598" s="50"/>
      <c r="Y598" s="50"/>
      <c r="Z598" s="28"/>
      <c r="AA598" s="50"/>
      <c r="AB598" s="50"/>
      <c r="AC598" s="50"/>
      <c r="AD598" s="28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</row>
    <row r="599" spans="1:44" ht="16">
      <c r="A599" s="22" t="s">
        <v>222</v>
      </c>
      <c r="B599" s="22">
        <v>2021</v>
      </c>
      <c r="C599" s="22" t="s">
        <v>165</v>
      </c>
      <c r="D599" s="22" t="s">
        <v>165</v>
      </c>
      <c r="E599" s="22" t="s">
        <v>165</v>
      </c>
      <c r="F599" s="22" t="s">
        <v>165</v>
      </c>
      <c r="G599" s="22" t="s">
        <v>165</v>
      </c>
      <c r="H599" s="22" t="s">
        <v>165</v>
      </c>
      <c r="I599" s="22" t="s">
        <v>165</v>
      </c>
      <c r="J599" s="22" t="s">
        <v>145</v>
      </c>
      <c r="K599" s="22" t="s">
        <v>219</v>
      </c>
      <c r="L599" s="22" t="s">
        <v>165</v>
      </c>
      <c r="M599" s="22" t="s">
        <v>165</v>
      </c>
      <c r="N599" s="22" t="s">
        <v>165</v>
      </c>
      <c r="O599" s="50"/>
      <c r="P599" s="50"/>
      <c r="Q599" s="50"/>
      <c r="R599" s="28"/>
      <c r="S599" s="50"/>
      <c r="T599" s="50"/>
      <c r="U599" s="50"/>
      <c r="V599" s="28"/>
      <c r="W599" s="50"/>
      <c r="X599" s="50"/>
      <c r="Y599" s="50"/>
      <c r="Z599" s="28"/>
      <c r="AA599" s="50"/>
      <c r="AB599" s="50"/>
      <c r="AC599" s="50"/>
      <c r="AD599" s="28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</row>
    <row r="600" spans="1:44" ht="16">
      <c r="A600" s="51" t="s">
        <v>223</v>
      </c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2">
        <f t="shared" ref="O600:AD600" si="73">AVERAGE(O3:O599)</f>
        <v>178.86124641727068</v>
      </c>
      <c r="P600" s="52">
        <f t="shared" si="73"/>
        <v>131.62172000000007</v>
      </c>
      <c r="Q600" s="52">
        <f t="shared" si="73"/>
        <v>128.63657119531169</v>
      </c>
      <c r="R600" s="52">
        <f t="shared" si="73"/>
        <v>286.53991379310338</v>
      </c>
      <c r="S600" s="52">
        <f t="shared" si="73"/>
        <v>209.33776242760322</v>
      </c>
      <c r="T600" s="52">
        <f t="shared" si="73"/>
        <v>149.51173089171084</v>
      </c>
      <c r="U600" s="52">
        <f t="shared" si="73"/>
        <v>126.20055642609871</v>
      </c>
      <c r="V600" s="52">
        <f t="shared" si="73"/>
        <v>455.34971200016008</v>
      </c>
      <c r="W600" s="52">
        <f t="shared" si="73"/>
        <v>220.24131528466017</v>
      </c>
      <c r="X600" s="52">
        <f t="shared" si="73"/>
        <v>179.04736827397235</v>
      </c>
      <c r="Y600" s="52">
        <f t="shared" si="73"/>
        <v>198.55426837102783</v>
      </c>
      <c r="Z600" s="52">
        <f t="shared" si="73"/>
        <v>558.59067082713671</v>
      </c>
      <c r="AA600" s="52">
        <f t="shared" si="73"/>
        <v>31.567492785234393</v>
      </c>
      <c r="AB600" s="52">
        <f t="shared" si="73"/>
        <v>25.663060764392924</v>
      </c>
      <c r="AC600" s="52">
        <f t="shared" si="73"/>
        <v>34.898293251856451</v>
      </c>
      <c r="AD600" s="52">
        <f t="shared" si="73"/>
        <v>245.98163020600984</v>
      </c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</row>
    <row r="601" spans="1:44" ht="16">
      <c r="A601" s="22" t="s">
        <v>44</v>
      </c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50">
        <f t="shared" ref="O601:AD601" si="74">STDEV(O3:O599)</f>
        <v>875.13795067184162</v>
      </c>
      <c r="P601" s="50">
        <f t="shared" si="74"/>
        <v>256.36410069677237</v>
      </c>
      <c r="Q601" s="50">
        <f t="shared" si="74"/>
        <v>243.18965131925717</v>
      </c>
      <c r="R601" s="50">
        <f t="shared" si="74"/>
        <v>1494.5730454357931</v>
      </c>
      <c r="S601" s="50">
        <f t="shared" si="74"/>
        <v>876.7551910720739</v>
      </c>
      <c r="T601" s="50">
        <f t="shared" si="74"/>
        <v>257.39229465067876</v>
      </c>
      <c r="U601" s="50">
        <f t="shared" si="74"/>
        <v>244.13995468868225</v>
      </c>
      <c r="V601" s="50">
        <f t="shared" si="74"/>
        <v>1411.6981825105163</v>
      </c>
      <c r="W601" s="50">
        <f t="shared" si="74"/>
        <v>880.42863937872414</v>
      </c>
      <c r="X601" s="50">
        <f t="shared" si="74"/>
        <v>281.35468842995732</v>
      </c>
      <c r="Y601" s="50">
        <f t="shared" si="74"/>
        <v>263.05240416524032</v>
      </c>
      <c r="Z601" s="50">
        <f t="shared" si="74"/>
        <v>1883.8145184300517</v>
      </c>
      <c r="AA601" s="50">
        <f t="shared" si="74"/>
        <v>126.19281306701147</v>
      </c>
      <c r="AB601" s="50">
        <f t="shared" si="74"/>
        <v>40.326884081738513</v>
      </c>
      <c r="AC601" s="50">
        <f t="shared" si="74"/>
        <v>45.751107456593509</v>
      </c>
      <c r="AD601" s="50">
        <f t="shared" si="74"/>
        <v>3220.4756356304833</v>
      </c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</row>
    <row r="602" spans="1:44" ht="16">
      <c r="A602" s="22" t="s">
        <v>230</v>
      </c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50">
        <f t="shared" ref="O602:AD602" si="75">MEDIAN(O3:O599)</f>
        <v>1.75</v>
      </c>
      <c r="P602" s="50">
        <f t="shared" si="75"/>
        <v>9.5000000000000001E-2</v>
      </c>
      <c r="Q602" s="50">
        <f t="shared" si="75"/>
        <v>8</v>
      </c>
      <c r="R602" s="50">
        <f t="shared" si="75"/>
        <v>9</v>
      </c>
      <c r="S602" s="50">
        <f t="shared" si="75"/>
        <v>15.496998498384531</v>
      </c>
      <c r="T602" s="50">
        <f t="shared" si="75"/>
        <v>0.66280090836350225</v>
      </c>
      <c r="U602" s="50">
        <f t="shared" si="75"/>
        <v>5.2980787703165255</v>
      </c>
      <c r="V602" s="50">
        <f t="shared" si="75"/>
        <v>165.30131731610166</v>
      </c>
      <c r="W602" s="50">
        <f t="shared" si="75"/>
        <v>16.050034351278249</v>
      </c>
      <c r="X602" s="50">
        <f t="shared" si="75"/>
        <v>0.66280090836350225</v>
      </c>
      <c r="Y602" s="50">
        <f t="shared" si="75"/>
        <v>102.79565181614888</v>
      </c>
      <c r="Z602" s="50">
        <f t="shared" si="75"/>
        <v>165.30131731610166</v>
      </c>
      <c r="AA602" s="50">
        <f t="shared" si="75"/>
        <v>2.3004694835680701</v>
      </c>
      <c r="AB602" s="50">
        <f t="shared" si="75"/>
        <v>9.5000000000000001E-2</v>
      </c>
      <c r="AC602" s="50">
        <f t="shared" si="75"/>
        <v>20.731220836476446</v>
      </c>
      <c r="AD602" s="50">
        <f t="shared" si="75"/>
        <v>23.69282381311594</v>
      </c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</row>
    <row r="603" spans="1:44" ht="1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50"/>
      <c r="P603" s="50"/>
      <c r="Q603" s="50"/>
      <c r="R603" s="50"/>
      <c r="S603" s="50"/>
      <c r="T603" s="50"/>
      <c r="U603" s="50"/>
      <c r="V603" s="26"/>
      <c r="W603" s="50"/>
      <c r="X603" s="50"/>
      <c r="Y603" s="50"/>
      <c r="Z603" s="50"/>
      <c r="AA603" s="50"/>
      <c r="AB603" s="50"/>
      <c r="AC603" s="50"/>
      <c r="AD603" s="50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</row>
    <row r="604" spans="1:44" ht="1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>
        <f>AD600/AC600</f>
        <v>7.0485289475560409</v>
      </c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</row>
    <row r="605" spans="1:44" ht="1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50"/>
      <c r="P605" s="50"/>
      <c r="Q605" s="22"/>
      <c r="R605" s="22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</row>
    <row r="606" spans="1:44" ht="1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101"/>
      <c r="O606" s="100"/>
      <c r="P606" s="100"/>
      <c r="Q606" s="102"/>
      <c r="R606" s="100"/>
      <c r="S606" s="100"/>
      <c r="T606" s="50"/>
      <c r="U606" s="50"/>
      <c r="V606" s="50"/>
      <c r="W606" s="97"/>
      <c r="X606" s="97"/>
      <c r="Y606" s="97"/>
      <c r="Z606" s="97"/>
      <c r="AA606" s="50"/>
      <c r="AB606" s="50"/>
      <c r="AC606" s="50"/>
      <c r="AD606" s="50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</row>
    <row r="607" spans="1:44" ht="1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</row>
    <row r="608" spans="1:44" ht="1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50"/>
      <c r="O608" s="50"/>
      <c r="Q608" s="53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</row>
    <row r="609" spans="1:44" ht="1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</row>
    <row r="610" spans="1:44" ht="1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</row>
    <row r="611" spans="1:44" ht="1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</row>
    <row r="612" spans="1:44" ht="1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</row>
    <row r="613" spans="1:44" ht="1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</row>
    <row r="614" spans="1:44" ht="1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</row>
    <row r="615" spans="1:44" ht="1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</row>
    <row r="616" spans="1:44" ht="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</row>
    <row r="617" spans="1:44" ht="1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</row>
    <row r="618" spans="1:44" ht="1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</row>
    <row r="619" spans="1:44" ht="1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</row>
    <row r="620" spans="1:44" ht="1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</row>
    <row r="621" spans="1:44" ht="1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</row>
    <row r="622" spans="1:44" ht="1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</row>
    <row r="623" spans="1:44" ht="1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</row>
    <row r="624" spans="1:44" ht="1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</row>
    <row r="625" spans="1:44" ht="1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</row>
    <row r="626" spans="1:44" ht="1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</row>
    <row r="627" spans="1:44" ht="1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</row>
    <row r="628" spans="1:44" ht="1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</row>
    <row r="629" spans="1:44" ht="1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</row>
    <row r="630" spans="1:44" ht="1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</row>
    <row r="631" spans="1:44" ht="1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</row>
    <row r="632" spans="1:44" ht="1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</row>
    <row r="633" spans="1:44" ht="1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</row>
    <row r="634" spans="1:44" ht="1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</row>
    <row r="635" spans="1:44" ht="1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</row>
    <row r="636" spans="1:44" ht="1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</row>
    <row r="637" spans="1:44" ht="1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</row>
    <row r="638" spans="1:44" ht="1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</row>
    <row r="639" spans="1:44" ht="1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</row>
    <row r="640" spans="1:44" ht="1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</row>
    <row r="641" spans="1:44" ht="1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</row>
    <row r="642" spans="1:44" ht="1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</row>
    <row r="643" spans="1:44" ht="1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</row>
    <row r="644" spans="1:44" ht="1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</row>
    <row r="645" spans="1:44" ht="1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</row>
    <row r="646" spans="1:44" ht="1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</row>
    <row r="647" spans="1:44" ht="1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</row>
    <row r="648" spans="1:44" ht="1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</row>
    <row r="649" spans="1:44" ht="1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</row>
    <row r="650" spans="1:44" ht="1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</row>
    <row r="651" spans="1:44" ht="1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</row>
    <row r="652" spans="1:44" ht="1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</row>
    <row r="653" spans="1:44" ht="1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7"/>
      <c r="P653" s="27"/>
      <c r="Q653" s="27"/>
      <c r="R653" s="27"/>
      <c r="S653" s="29"/>
      <c r="T653" s="29"/>
      <c r="U653" s="29"/>
      <c r="V653" s="29"/>
      <c r="W653" s="29"/>
      <c r="X653" s="29"/>
      <c r="Y653" s="29"/>
      <c r="Z653" s="29"/>
      <c r="AA653" s="27"/>
      <c r="AB653" s="27"/>
      <c r="AC653" s="27"/>
      <c r="AD653" s="27"/>
      <c r="AE653" s="22"/>
    </row>
    <row r="654" spans="1:44" ht="1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7"/>
      <c r="P654" s="27"/>
      <c r="Q654" s="27"/>
      <c r="R654" s="27"/>
      <c r="S654" s="29"/>
      <c r="T654" s="29"/>
      <c r="U654" s="29"/>
      <c r="V654" s="29"/>
      <c r="W654" s="29"/>
      <c r="X654" s="29"/>
      <c r="Y654" s="29"/>
      <c r="Z654" s="29"/>
      <c r="AA654" s="27"/>
      <c r="AB654" s="27"/>
      <c r="AC654" s="27"/>
      <c r="AD654" s="27"/>
      <c r="AE654" s="22"/>
    </row>
    <row r="655" spans="1:44" ht="1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7"/>
      <c r="P655" s="27"/>
      <c r="Q655" s="27"/>
      <c r="R655" s="27"/>
      <c r="S655" s="29"/>
      <c r="T655" s="29"/>
      <c r="U655" s="29"/>
      <c r="V655" s="29"/>
      <c r="W655" s="29"/>
      <c r="X655" s="29"/>
      <c r="Y655" s="29"/>
      <c r="Z655" s="29"/>
      <c r="AA655" s="27"/>
      <c r="AB655" s="27"/>
      <c r="AC655" s="27"/>
      <c r="AD655" s="27"/>
      <c r="AE655" s="22"/>
    </row>
    <row r="656" spans="1:44" ht="1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7"/>
      <c r="P656" s="27"/>
      <c r="Q656" s="27"/>
      <c r="R656" s="27"/>
      <c r="S656" s="29"/>
      <c r="T656" s="29"/>
      <c r="U656" s="29"/>
      <c r="V656" s="29"/>
      <c r="W656" s="29"/>
      <c r="X656" s="29"/>
      <c r="Y656" s="29"/>
      <c r="Z656" s="29"/>
      <c r="AA656" s="27"/>
      <c r="AB656" s="27"/>
      <c r="AC656" s="27"/>
      <c r="AD656" s="27"/>
      <c r="AE656" s="22"/>
    </row>
    <row r="657" spans="1:31" ht="1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7"/>
      <c r="P657" s="27"/>
      <c r="Q657" s="27"/>
      <c r="R657" s="27"/>
      <c r="S657" s="29"/>
      <c r="T657" s="29"/>
      <c r="U657" s="29"/>
      <c r="V657" s="29"/>
      <c r="W657" s="29"/>
      <c r="X657" s="29"/>
      <c r="Y657" s="29"/>
      <c r="Z657" s="29"/>
      <c r="AA657" s="27"/>
      <c r="AB657" s="27"/>
      <c r="AC657" s="27"/>
      <c r="AD657" s="27"/>
      <c r="AE657" s="22"/>
    </row>
    <row r="658" spans="1:31" ht="1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7"/>
      <c r="P658" s="27"/>
      <c r="Q658" s="27"/>
      <c r="R658" s="27"/>
      <c r="S658" s="29"/>
      <c r="T658" s="29"/>
      <c r="U658" s="29"/>
      <c r="V658" s="29"/>
      <c r="W658" s="29"/>
      <c r="X658" s="29"/>
      <c r="Y658" s="29"/>
      <c r="Z658" s="29"/>
      <c r="AA658" s="27"/>
      <c r="AB658" s="27"/>
      <c r="AC658" s="27"/>
      <c r="AD658" s="27"/>
      <c r="AE658" s="22"/>
    </row>
    <row r="659" spans="1:31" ht="1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7"/>
      <c r="P659" s="27"/>
      <c r="Q659" s="27"/>
      <c r="R659" s="27"/>
      <c r="S659" s="29"/>
      <c r="T659" s="29"/>
      <c r="U659" s="29"/>
      <c r="V659" s="29"/>
      <c r="W659" s="29"/>
      <c r="X659" s="29"/>
      <c r="Y659" s="29"/>
      <c r="Z659" s="29"/>
      <c r="AA659" s="27"/>
      <c r="AB659" s="27"/>
      <c r="AC659" s="27"/>
      <c r="AD659" s="27"/>
      <c r="AE659" s="22"/>
    </row>
    <row r="660" spans="1:31" ht="1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7"/>
      <c r="P660" s="27"/>
      <c r="Q660" s="27"/>
      <c r="R660" s="27"/>
      <c r="S660" s="29"/>
      <c r="T660" s="29"/>
      <c r="U660" s="29"/>
      <c r="V660" s="29"/>
      <c r="W660" s="29"/>
      <c r="X660" s="29"/>
      <c r="Y660" s="29"/>
      <c r="Z660" s="29"/>
      <c r="AA660" s="27"/>
      <c r="AB660" s="27"/>
      <c r="AC660" s="27"/>
      <c r="AD660" s="27"/>
      <c r="AE660" s="22"/>
    </row>
    <row r="661" spans="1:31" ht="1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7"/>
      <c r="P661" s="27"/>
      <c r="Q661" s="27"/>
      <c r="R661" s="27"/>
      <c r="S661" s="29"/>
      <c r="T661" s="29"/>
      <c r="U661" s="29"/>
      <c r="V661" s="29"/>
      <c r="W661" s="29"/>
      <c r="X661" s="29"/>
      <c r="Y661" s="29"/>
      <c r="Z661" s="29"/>
      <c r="AA661" s="27"/>
      <c r="AB661" s="27"/>
      <c r="AC661" s="27"/>
      <c r="AD661" s="27"/>
      <c r="AE661" s="22"/>
    </row>
    <row r="662" spans="1:31" ht="1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7"/>
      <c r="P662" s="27"/>
      <c r="Q662" s="27"/>
      <c r="R662" s="27"/>
      <c r="S662" s="29"/>
      <c r="T662" s="29"/>
      <c r="U662" s="29"/>
      <c r="V662" s="29"/>
      <c r="W662" s="29"/>
      <c r="X662" s="29"/>
      <c r="Y662" s="29"/>
      <c r="Z662" s="29"/>
      <c r="AA662" s="27"/>
      <c r="AB662" s="27"/>
      <c r="AC662" s="27"/>
      <c r="AD662" s="27"/>
      <c r="AE662" s="22"/>
    </row>
    <row r="663" spans="1:31" ht="1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7"/>
      <c r="P663" s="27"/>
      <c r="Q663" s="27"/>
      <c r="R663" s="27"/>
      <c r="S663" s="29"/>
      <c r="T663" s="29"/>
      <c r="U663" s="29"/>
      <c r="V663" s="29"/>
      <c r="W663" s="29"/>
      <c r="X663" s="29"/>
      <c r="Y663" s="29"/>
      <c r="Z663" s="29"/>
      <c r="AA663" s="27"/>
      <c r="AB663" s="27"/>
      <c r="AC663" s="27"/>
      <c r="AD663" s="27"/>
      <c r="AE663" s="22"/>
    </row>
    <row r="664" spans="1:31" ht="1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7"/>
      <c r="P664" s="27"/>
      <c r="Q664" s="27"/>
      <c r="R664" s="27"/>
      <c r="S664" s="29"/>
      <c r="T664" s="29"/>
      <c r="U664" s="29"/>
      <c r="V664" s="29"/>
      <c r="W664" s="29"/>
      <c r="X664" s="29"/>
      <c r="Y664" s="29"/>
      <c r="Z664" s="29"/>
      <c r="AA664" s="27"/>
      <c r="AB664" s="27"/>
      <c r="AC664" s="27"/>
      <c r="AD664" s="27"/>
      <c r="AE664" s="22"/>
    </row>
    <row r="665" spans="1:31" ht="1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7"/>
      <c r="P665" s="27"/>
      <c r="Q665" s="27"/>
      <c r="R665" s="27"/>
      <c r="S665" s="29"/>
      <c r="T665" s="29"/>
      <c r="U665" s="29"/>
      <c r="V665" s="29"/>
      <c r="W665" s="29"/>
      <c r="X665" s="29"/>
      <c r="Y665" s="29"/>
      <c r="Z665" s="29"/>
      <c r="AA665" s="27"/>
      <c r="AB665" s="27"/>
      <c r="AC665" s="27"/>
      <c r="AD665" s="27"/>
      <c r="AE665" s="22"/>
    </row>
    <row r="666" spans="1:31" ht="1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7"/>
      <c r="P666" s="27"/>
      <c r="Q666" s="27"/>
      <c r="R666" s="27"/>
      <c r="S666" s="29"/>
      <c r="T666" s="29"/>
      <c r="U666" s="29"/>
      <c r="V666" s="29"/>
      <c r="W666" s="29"/>
      <c r="X666" s="29"/>
      <c r="Y666" s="29"/>
      <c r="Z666" s="29"/>
      <c r="AA666" s="27"/>
      <c r="AB666" s="27"/>
      <c r="AC666" s="27"/>
      <c r="AD666" s="27"/>
      <c r="AE666" s="22"/>
    </row>
    <row r="667" spans="1:31" ht="1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7"/>
      <c r="P667" s="27"/>
      <c r="Q667" s="27"/>
      <c r="R667" s="27"/>
      <c r="S667" s="29"/>
      <c r="T667" s="29"/>
      <c r="U667" s="29"/>
      <c r="V667" s="29"/>
      <c r="W667" s="29"/>
      <c r="X667" s="29"/>
      <c r="Y667" s="29"/>
      <c r="Z667" s="29"/>
      <c r="AA667" s="27"/>
      <c r="AB667" s="27"/>
      <c r="AC667" s="27"/>
      <c r="AD667" s="27"/>
      <c r="AE667" s="22"/>
    </row>
    <row r="668" spans="1:31" ht="1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7"/>
      <c r="P668" s="27"/>
      <c r="Q668" s="27"/>
      <c r="R668" s="27"/>
      <c r="S668" s="29"/>
      <c r="T668" s="29"/>
      <c r="U668" s="29"/>
      <c r="V668" s="29"/>
      <c r="W668" s="29"/>
      <c r="X668" s="29"/>
      <c r="Y668" s="29"/>
      <c r="Z668" s="29"/>
      <c r="AA668" s="27"/>
      <c r="AB668" s="27"/>
      <c r="AC668" s="27"/>
      <c r="AD668" s="27"/>
      <c r="AE668" s="22"/>
    </row>
    <row r="669" spans="1:31" ht="1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7"/>
      <c r="P669" s="27"/>
      <c r="Q669" s="27"/>
      <c r="R669" s="27"/>
      <c r="S669" s="29"/>
      <c r="T669" s="29"/>
      <c r="U669" s="29"/>
      <c r="V669" s="29"/>
      <c r="W669" s="29"/>
      <c r="X669" s="29"/>
      <c r="Y669" s="29"/>
      <c r="Z669" s="29"/>
      <c r="AA669" s="27"/>
      <c r="AB669" s="27"/>
      <c r="AC669" s="27"/>
      <c r="AD669" s="27"/>
      <c r="AE669" s="22"/>
    </row>
    <row r="670" spans="1:31" ht="1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7"/>
      <c r="P670" s="27"/>
      <c r="Q670" s="27"/>
      <c r="R670" s="27"/>
      <c r="S670" s="29"/>
      <c r="T670" s="29"/>
      <c r="U670" s="29"/>
      <c r="V670" s="29"/>
      <c r="W670" s="29"/>
      <c r="X670" s="29"/>
      <c r="Y670" s="29"/>
      <c r="Z670" s="29"/>
      <c r="AA670" s="27"/>
      <c r="AB670" s="27"/>
      <c r="AC670" s="27"/>
      <c r="AD670" s="27"/>
      <c r="AE670" s="22"/>
    </row>
    <row r="671" spans="1:31" ht="1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7"/>
      <c r="P671" s="27"/>
      <c r="Q671" s="27"/>
      <c r="R671" s="27"/>
      <c r="S671" s="29"/>
      <c r="T671" s="29"/>
      <c r="U671" s="29"/>
      <c r="V671" s="29"/>
      <c r="W671" s="29"/>
      <c r="X671" s="29"/>
      <c r="Y671" s="29"/>
      <c r="Z671" s="29"/>
      <c r="AA671" s="27"/>
      <c r="AB671" s="27"/>
      <c r="AC671" s="27"/>
      <c r="AD671" s="27"/>
      <c r="AE671" s="22"/>
    </row>
    <row r="672" spans="1:31" ht="1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7"/>
      <c r="P672" s="27"/>
      <c r="Q672" s="27"/>
      <c r="R672" s="27"/>
      <c r="S672" s="29"/>
      <c r="T672" s="29"/>
      <c r="U672" s="29"/>
      <c r="V672" s="29"/>
      <c r="W672" s="29"/>
      <c r="X672" s="29"/>
      <c r="Y672" s="29"/>
      <c r="Z672" s="29"/>
      <c r="AA672" s="27"/>
      <c r="AB672" s="27"/>
      <c r="AC672" s="27"/>
      <c r="AD672" s="27"/>
      <c r="AE672" s="22"/>
    </row>
    <row r="673" spans="1:31" ht="1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7"/>
      <c r="P673" s="27"/>
      <c r="Q673" s="27"/>
      <c r="R673" s="27"/>
      <c r="S673" s="29"/>
      <c r="T673" s="29"/>
      <c r="U673" s="29"/>
      <c r="V673" s="29"/>
      <c r="W673" s="29"/>
      <c r="X673" s="29"/>
      <c r="Y673" s="29"/>
      <c r="Z673" s="29"/>
      <c r="AA673" s="27"/>
      <c r="AB673" s="27"/>
      <c r="AC673" s="27"/>
      <c r="AD673" s="27"/>
      <c r="AE673" s="22"/>
    </row>
    <row r="674" spans="1:31" ht="1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7"/>
      <c r="P674" s="27"/>
      <c r="Q674" s="27"/>
      <c r="R674" s="27"/>
      <c r="S674" s="29"/>
      <c r="T674" s="29"/>
      <c r="U674" s="29"/>
      <c r="V674" s="29"/>
      <c r="W674" s="29"/>
      <c r="X674" s="29"/>
      <c r="Y674" s="29"/>
      <c r="Z674" s="29"/>
      <c r="AA674" s="27"/>
      <c r="AB674" s="27"/>
      <c r="AC674" s="27"/>
      <c r="AD674" s="27"/>
      <c r="AE674" s="22"/>
    </row>
    <row r="675" spans="1:31" ht="1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7"/>
      <c r="P675" s="27"/>
      <c r="Q675" s="27"/>
      <c r="R675" s="27"/>
      <c r="S675" s="29"/>
      <c r="T675" s="29"/>
      <c r="U675" s="29"/>
      <c r="V675" s="29"/>
      <c r="W675" s="29"/>
      <c r="X675" s="29"/>
      <c r="Y675" s="29"/>
      <c r="Z675" s="29"/>
      <c r="AA675" s="27"/>
      <c r="AB675" s="27"/>
      <c r="AC675" s="27"/>
      <c r="AD675" s="27"/>
      <c r="AE675" s="22"/>
    </row>
    <row r="676" spans="1:31" ht="1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7"/>
      <c r="P676" s="27"/>
      <c r="Q676" s="27"/>
      <c r="R676" s="27"/>
      <c r="S676" s="29"/>
      <c r="T676" s="29"/>
      <c r="U676" s="29"/>
      <c r="V676" s="29"/>
      <c r="W676" s="29"/>
      <c r="X676" s="29"/>
      <c r="Y676" s="29"/>
      <c r="Z676" s="29"/>
      <c r="AA676" s="27"/>
      <c r="AB676" s="27"/>
      <c r="AC676" s="27"/>
      <c r="AD676" s="27"/>
      <c r="AE676" s="22"/>
    </row>
    <row r="677" spans="1:31" ht="1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7"/>
      <c r="P677" s="27"/>
      <c r="Q677" s="27"/>
      <c r="R677" s="27"/>
      <c r="S677" s="29"/>
      <c r="T677" s="29"/>
      <c r="U677" s="29"/>
      <c r="V677" s="29"/>
      <c r="W677" s="29"/>
      <c r="X677" s="29"/>
      <c r="Y677" s="29"/>
      <c r="Z677" s="29"/>
      <c r="AA677" s="27"/>
      <c r="AB677" s="27"/>
      <c r="AC677" s="27"/>
      <c r="AD677" s="27"/>
      <c r="AE677" s="22"/>
    </row>
    <row r="678" spans="1:31" ht="1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7"/>
      <c r="P678" s="27"/>
      <c r="Q678" s="27"/>
      <c r="R678" s="27"/>
      <c r="S678" s="29"/>
      <c r="T678" s="29"/>
      <c r="U678" s="29"/>
      <c r="V678" s="29"/>
      <c r="W678" s="29"/>
      <c r="X678" s="29"/>
      <c r="Y678" s="29"/>
      <c r="Z678" s="29"/>
      <c r="AA678" s="27"/>
      <c r="AB678" s="27"/>
      <c r="AC678" s="27"/>
      <c r="AD678" s="27"/>
      <c r="AE678" s="22"/>
    </row>
    <row r="679" spans="1:31" ht="1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7"/>
      <c r="P679" s="27"/>
      <c r="Q679" s="27"/>
      <c r="R679" s="27"/>
      <c r="S679" s="29"/>
      <c r="T679" s="29"/>
      <c r="U679" s="29"/>
      <c r="V679" s="29"/>
      <c r="W679" s="29"/>
      <c r="X679" s="29"/>
      <c r="Y679" s="29"/>
      <c r="Z679" s="29"/>
      <c r="AA679" s="27"/>
      <c r="AB679" s="27"/>
      <c r="AC679" s="27"/>
      <c r="AD679" s="27"/>
      <c r="AE679" s="22"/>
    </row>
    <row r="680" spans="1:31" ht="1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7"/>
      <c r="P680" s="27"/>
      <c r="Q680" s="27"/>
      <c r="R680" s="27"/>
      <c r="S680" s="29"/>
      <c r="T680" s="29"/>
      <c r="U680" s="29"/>
      <c r="V680" s="29"/>
      <c r="W680" s="29"/>
      <c r="X680" s="29"/>
      <c r="Y680" s="29"/>
      <c r="Z680" s="29"/>
      <c r="AA680" s="27"/>
      <c r="AB680" s="27"/>
      <c r="AC680" s="27"/>
      <c r="AD680" s="27"/>
      <c r="AE680" s="22"/>
    </row>
    <row r="681" spans="1:31" ht="1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7"/>
      <c r="P681" s="27"/>
      <c r="Q681" s="27"/>
      <c r="R681" s="27"/>
      <c r="S681" s="29"/>
      <c r="T681" s="29"/>
      <c r="U681" s="29"/>
      <c r="V681" s="29"/>
      <c r="W681" s="29"/>
      <c r="X681" s="29"/>
      <c r="Y681" s="29"/>
      <c r="Z681" s="29"/>
      <c r="AA681" s="27"/>
      <c r="AB681" s="27"/>
      <c r="AC681" s="27"/>
      <c r="AD681" s="27"/>
      <c r="AE681" s="22"/>
    </row>
    <row r="682" spans="1:31" ht="1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7"/>
      <c r="P682" s="27"/>
      <c r="Q682" s="27"/>
      <c r="R682" s="27"/>
      <c r="S682" s="29"/>
      <c r="T682" s="29"/>
      <c r="U682" s="29"/>
      <c r="V682" s="29"/>
      <c r="W682" s="29"/>
      <c r="X682" s="29"/>
      <c r="Y682" s="29"/>
      <c r="Z682" s="29"/>
      <c r="AA682" s="27"/>
      <c r="AB682" s="27"/>
      <c r="AC682" s="27"/>
      <c r="AD682" s="27"/>
      <c r="AE682" s="22"/>
    </row>
    <row r="683" spans="1:31" ht="1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7"/>
      <c r="P683" s="27"/>
      <c r="Q683" s="27"/>
      <c r="R683" s="27"/>
      <c r="S683" s="29"/>
      <c r="T683" s="29"/>
      <c r="U683" s="29"/>
      <c r="V683" s="29"/>
      <c r="W683" s="29"/>
      <c r="X683" s="29"/>
      <c r="Y683" s="29"/>
      <c r="Z683" s="29"/>
      <c r="AA683" s="27"/>
      <c r="AB683" s="27"/>
      <c r="AC683" s="27"/>
      <c r="AD683" s="27"/>
      <c r="AE683" s="22"/>
    </row>
    <row r="684" spans="1:31" ht="1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7"/>
      <c r="P684" s="27"/>
      <c r="Q684" s="27"/>
      <c r="R684" s="27"/>
      <c r="S684" s="29"/>
      <c r="T684" s="29"/>
      <c r="U684" s="29"/>
      <c r="V684" s="29"/>
      <c r="W684" s="29"/>
      <c r="X684" s="29"/>
      <c r="Y684" s="29"/>
      <c r="Z684" s="29"/>
      <c r="AA684" s="27"/>
      <c r="AB684" s="27"/>
      <c r="AC684" s="27"/>
      <c r="AD684" s="27"/>
      <c r="AE684" s="22"/>
    </row>
    <row r="685" spans="1:31" ht="1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7"/>
      <c r="P685" s="27"/>
      <c r="Q685" s="27"/>
      <c r="R685" s="27"/>
      <c r="S685" s="29"/>
      <c r="T685" s="29"/>
      <c r="U685" s="29"/>
      <c r="V685" s="29"/>
      <c r="W685" s="29"/>
      <c r="X685" s="29"/>
      <c r="Y685" s="29"/>
      <c r="Z685" s="29"/>
      <c r="AA685" s="27"/>
      <c r="AB685" s="27"/>
      <c r="AC685" s="27"/>
      <c r="AD685" s="27"/>
      <c r="AE685" s="22"/>
    </row>
    <row r="686" spans="1:31" ht="1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7"/>
      <c r="P686" s="27"/>
      <c r="Q686" s="27"/>
      <c r="R686" s="27"/>
      <c r="S686" s="29"/>
      <c r="T686" s="29"/>
      <c r="U686" s="29"/>
      <c r="V686" s="29"/>
      <c r="W686" s="29"/>
      <c r="X686" s="29"/>
      <c r="Y686" s="29"/>
      <c r="Z686" s="29"/>
      <c r="AA686" s="27"/>
      <c r="AB686" s="27"/>
      <c r="AC686" s="27"/>
      <c r="AD686" s="27"/>
      <c r="AE686" s="22"/>
    </row>
    <row r="687" spans="1:31" ht="1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7"/>
      <c r="P687" s="27"/>
      <c r="Q687" s="27"/>
      <c r="R687" s="27"/>
      <c r="S687" s="29"/>
      <c r="T687" s="29"/>
      <c r="U687" s="29"/>
      <c r="V687" s="29"/>
      <c r="W687" s="29"/>
      <c r="X687" s="29"/>
      <c r="Y687" s="29"/>
      <c r="Z687" s="29"/>
      <c r="AA687" s="27"/>
      <c r="AB687" s="27"/>
      <c r="AC687" s="27"/>
      <c r="AD687" s="27"/>
      <c r="AE687" s="22"/>
    </row>
    <row r="688" spans="1:31" ht="1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7"/>
      <c r="P688" s="27"/>
      <c r="Q688" s="27"/>
      <c r="R688" s="27"/>
      <c r="S688" s="29"/>
      <c r="T688" s="29"/>
      <c r="U688" s="29"/>
      <c r="V688" s="29"/>
      <c r="W688" s="29"/>
      <c r="X688" s="29"/>
      <c r="Y688" s="29"/>
      <c r="Z688" s="29"/>
      <c r="AA688" s="27"/>
      <c r="AB688" s="27"/>
      <c r="AC688" s="27"/>
      <c r="AD688" s="27"/>
      <c r="AE688" s="22"/>
    </row>
    <row r="689" spans="1:31" ht="1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7"/>
      <c r="P689" s="27"/>
      <c r="Q689" s="27"/>
      <c r="R689" s="27"/>
      <c r="S689" s="29"/>
      <c r="T689" s="29"/>
      <c r="U689" s="29"/>
      <c r="V689" s="29"/>
      <c r="W689" s="29"/>
      <c r="X689" s="29"/>
      <c r="Y689" s="29"/>
      <c r="Z689" s="29"/>
      <c r="AA689" s="27"/>
      <c r="AB689" s="27"/>
      <c r="AC689" s="27"/>
      <c r="AD689" s="27"/>
      <c r="AE689" s="22"/>
    </row>
    <row r="690" spans="1:31" ht="1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7"/>
      <c r="P690" s="27"/>
      <c r="Q690" s="27"/>
      <c r="R690" s="27"/>
      <c r="S690" s="29"/>
      <c r="T690" s="29"/>
      <c r="U690" s="29"/>
      <c r="V690" s="29"/>
      <c r="W690" s="29"/>
      <c r="X690" s="29"/>
      <c r="Y690" s="29"/>
      <c r="Z690" s="29"/>
      <c r="AA690" s="27"/>
      <c r="AB690" s="27"/>
      <c r="AC690" s="27"/>
      <c r="AD690" s="27"/>
      <c r="AE690" s="22"/>
    </row>
    <row r="691" spans="1:31" ht="1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7"/>
      <c r="P691" s="27"/>
      <c r="Q691" s="27"/>
      <c r="R691" s="27"/>
      <c r="S691" s="29"/>
      <c r="T691" s="29"/>
      <c r="U691" s="29"/>
      <c r="V691" s="29"/>
      <c r="W691" s="29"/>
      <c r="X691" s="29"/>
      <c r="Y691" s="29"/>
      <c r="Z691" s="29"/>
      <c r="AA691" s="27"/>
      <c r="AB691" s="27"/>
      <c r="AC691" s="27"/>
      <c r="AD691" s="27"/>
      <c r="AE691" s="22"/>
    </row>
    <row r="692" spans="1:31" ht="1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7"/>
      <c r="P692" s="27"/>
      <c r="Q692" s="27"/>
      <c r="R692" s="27"/>
      <c r="S692" s="29"/>
      <c r="T692" s="29"/>
      <c r="U692" s="29"/>
      <c r="V692" s="29"/>
      <c r="W692" s="29"/>
      <c r="X692" s="29"/>
      <c r="Y692" s="29"/>
      <c r="Z692" s="29"/>
      <c r="AA692" s="27"/>
      <c r="AB692" s="27"/>
      <c r="AC692" s="27"/>
      <c r="AD692" s="27"/>
      <c r="AE692" s="22"/>
    </row>
    <row r="693" spans="1:31" ht="1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7"/>
      <c r="P693" s="27"/>
      <c r="Q693" s="27"/>
      <c r="R693" s="27"/>
      <c r="S693" s="29"/>
      <c r="T693" s="29"/>
      <c r="U693" s="29"/>
      <c r="V693" s="29"/>
      <c r="W693" s="29"/>
      <c r="X693" s="29"/>
      <c r="Y693" s="29"/>
      <c r="Z693" s="29"/>
      <c r="AA693" s="27"/>
      <c r="AB693" s="27"/>
      <c r="AC693" s="27"/>
      <c r="AD693" s="27"/>
      <c r="AE693" s="22"/>
    </row>
    <row r="694" spans="1:31" ht="1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7"/>
      <c r="P694" s="27"/>
      <c r="Q694" s="27"/>
      <c r="R694" s="27"/>
      <c r="S694" s="29"/>
      <c r="T694" s="29"/>
      <c r="U694" s="29"/>
      <c r="V694" s="29"/>
      <c r="W694" s="29"/>
      <c r="X694" s="29"/>
      <c r="Y694" s="29"/>
      <c r="Z694" s="29"/>
      <c r="AA694" s="27"/>
      <c r="AB694" s="27"/>
      <c r="AC694" s="27"/>
      <c r="AD694" s="27"/>
      <c r="AE694" s="22"/>
    </row>
    <row r="695" spans="1:31" ht="1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7"/>
      <c r="P695" s="27"/>
      <c r="Q695" s="27"/>
      <c r="R695" s="27"/>
      <c r="S695" s="29"/>
      <c r="T695" s="29"/>
      <c r="U695" s="29"/>
      <c r="V695" s="29"/>
      <c r="W695" s="29"/>
      <c r="X695" s="29"/>
      <c r="Y695" s="29"/>
      <c r="Z695" s="29"/>
      <c r="AA695" s="27"/>
      <c r="AB695" s="27"/>
      <c r="AC695" s="27"/>
      <c r="AD695" s="27"/>
      <c r="AE695" s="22"/>
    </row>
    <row r="696" spans="1:31" ht="1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7"/>
      <c r="P696" s="27"/>
      <c r="Q696" s="27"/>
      <c r="R696" s="27"/>
      <c r="S696" s="29"/>
      <c r="T696" s="29"/>
      <c r="U696" s="29"/>
      <c r="V696" s="29"/>
      <c r="W696" s="29"/>
      <c r="X696" s="29"/>
      <c r="Y696" s="29"/>
      <c r="Z696" s="29"/>
      <c r="AA696" s="27"/>
      <c r="AB696" s="27"/>
      <c r="AC696" s="27"/>
      <c r="AD696" s="27"/>
      <c r="AE696" s="22"/>
    </row>
    <row r="697" spans="1:31" ht="1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7"/>
      <c r="P697" s="27"/>
      <c r="Q697" s="27"/>
      <c r="R697" s="27"/>
      <c r="S697" s="29"/>
      <c r="T697" s="29"/>
      <c r="U697" s="29"/>
      <c r="V697" s="29"/>
      <c r="W697" s="29"/>
      <c r="X697" s="29"/>
      <c r="Y697" s="29"/>
      <c r="Z697" s="29"/>
      <c r="AA697" s="27"/>
      <c r="AB697" s="27"/>
      <c r="AC697" s="27"/>
      <c r="AD697" s="27"/>
      <c r="AE697" s="22"/>
    </row>
    <row r="698" spans="1:31" ht="1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7"/>
      <c r="P698" s="27"/>
      <c r="Q698" s="27"/>
      <c r="R698" s="27"/>
      <c r="S698" s="29"/>
      <c r="T698" s="29"/>
      <c r="U698" s="29"/>
      <c r="V698" s="29"/>
      <c r="W698" s="29"/>
      <c r="X698" s="29"/>
      <c r="Y698" s="29"/>
      <c r="Z698" s="29"/>
      <c r="AA698" s="27"/>
      <c r="AB698" s="27"/>
      <c r="AC698" s="27"/>
      <c r="AD698" s="27"/>
      <c r="AE698" s="22"/>
    </row>
    <row r="699" spans="1:31" ht="1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7"/>
      <c r="P699" s="27"/>
      <c r="Q699" s="27"/>
      <c r="R699" s="27"/>
      <c r="S699" s="29"/>
      <c r="T699" s="29"/>
      <c r="U699" s="29"/>
      <c r="V699" s="29"/>
      <c r="W699" s="29"/>
      <c r="X699" s="29"/>
      <c r="Y699" s="29"/>
      <c r="Z699" s="29"/>
      <c r="AA699" s="27"/>
      <c r="AB699" s="27"/>
      <c r="AC699" s="27"/>
      <c r="AD699" s="27"/>
      <c r="AE699" s="22"/>
    </row>
    <row r="700" spans="1:31" ht="1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7"/>
      <c r="P700" s="27"/>
      <c r="Q700" s="27"/>
      <c r="R700" s="27"/>
      <c r="S700" s="29"/>
      <c r="T700" s="29"/>
      <c r="U700" s="29"/>
      <c r="V700" s="29"/>
      <c r="W700" s="29"/>
      <c r="X700" s="29"/>
      <c r="Y700" s="29"/>
      <c r="Z700" s="29"/>
      <c r="AA700" s="27"/>
      <c r="AB700" s="27"/>
      <c r="AC700" s="27"/>
      <c r="AD700" s="27"/>
      <c r="AE700" s="22"/>
    </row>
    <row r="701" spans="1:31" ht="1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7"/>
      <c r="P701" s="27"/>
      <c r="Q701" s="27"/>
      <c r="R701" s="27"/>
      <c r="S701" s="29"/>
      <c r="T701" s="29"/>
      <c r="U701" s="29"/>
      <c r="V701" s="29"/>
      <c r="W701" s="29"/>
      <c r="X701" s="29"/>
      <c r="Y701" s="29"/>
      <c r="Z701" s="29"/>
      <c r="AA701" s="27"/>
      <c r="AB701" s="27"/>
      <c r="AC701" s="27"/>
      <c r="AD701" s="27"/>
      <c r="AE701" s="22"/>
    </row>
    <row r="702" spans="1:31" ht="1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7"/>
      <c r="P702" s="27"/>
      <c r="Q702" s="27"/>
      <c r="R702" s="27"/>
      <c r="S702" s="29"/>
      <c r="T702" s="29"/>
      <c r="U702" s="29"/>
      <c r="V702" s="29"/>
      <c r="W702" s="29"/>
      <c r="X702" s="29"/>
      <c r="Y702" s="29"/>
      <c r="Z702" s="29"/>
      <c r="AA702" s="27"/>
      <c r="AB702" s="27"/>
      <c r="AC702" s="27"/>
      <c r="AD702" s="27"/>
      <c r="AE702" s="22"/>
    </row>
    <row r="703" spans="1:31" ht="1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7"/>
      <c r="P703" s="27"/>
      <c r="Q703" s="27"/>
      <c r="R703" s="27"/>
      <c r="S703" s="29"/>
      <c r="T703" s="29"/>
      <c r="U703" s="29"/>
      <c r="V703" s="29"/>
      <c r="W703" s="29"/>
      <c r="X703" s="29"/>
      <c r="Y703" s="29"/>
      <c r="Z703" s="29"/>
      <c r="AA703" s="27"/>
      <c r="AB703" s="27"/>
      <c r="AC703" s="27"/>
      <c r="AD703" s="27"/>
      <c r="AE703" s="22"/>
    </row>
    <row r="704" spans="1:31" ht="1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7"/>
      <c r="P704" s="27"/>
      <c r="Q704" s="27"/>
      <c r="R704" s="27"/>
      <c r="S704" s="29"/>
      <c r="T704" s="29"/>
      <c r="U704" s="29"/>
      <c r="V704" s="29"/>
      <c r="W704" s="29"/>
      <c r="X704" s="29"/>
      <c r="Y704" s="29"/>
      <c r="Z704" s="29"/>
      <c r="AA704" s="27"/>
      <c r="AB704" s="27"/>
      <c r="AC704" s="27"/>
      <c r="AD704" s="27"/>
      <c r="AE704" s="22"/>
    </row>
    <row r="705" spans="1:31" ht="1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7"/>
      <c r="P705" s="27"/>
      <c r="Q705" s="27"/>
      <c r="R705" s="27"/>
      <c r="S705" s="29"/>
      <c r="T705" s="29"/>
      <c r="U705" s="29"/>
      <c r="V705" s="29"/>
      <c r="W705" s="29"/>
      <c r="X705" s="29"/>
      <c r="Y705" s="29"/>
      <c r="Z705" s="29"/>
      <c r="AA705" s="27"/>
      <c r="AB705" s="27"/>
      <c r="AC705" s="27"/>
      <c r="AD705" s="27"/>
      <c r="AE705" s="22"/>
    </row>
    <row r="706" spans="1:31" ht="1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7"/>
      <c r="P706" s="27"/>
      <c r="Q706" s="27"/>
      <c r="R706" s="27"/>
      <c r="S706" s="29"/>
      <c r="T706" s="29"/>
      <c r="U706" s="29"/>
      <c r="V706" s="29"/>
      <c r="W706" s="29"/>
      <c r="X706" s="29"/>
      <c r="Y706" s="29"/>
      <c r="Z706" s="29"/>
      <c r="AA706" s="27"/>
      <c r="AB706" s="27"/>
      <c r="AC706" s="27"/>
      <c r="AD706" s="27"/>
      <c r="AE706" s="22"/>
    </row>
    <row r="707" spans="1:31" ht="1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7"/>
      <c r="P707" s="27"/>
      <c r="Q707" s="27"/>
      <c r="R707" s="27"/>
      <c r="S707" s="29"/>
      <c r="T707" s="29"/>
      <c r="U707" s="29"/>
      <c r="V707" s="29"/>
      <c r="W707" s="29"/>
      <c r="X707" s="29"/>
      <c r="Y707" s="29"/>
      <c r="Z707" s="29"/>
      <c r="AA707" s="27"/>
      <c r="AB707" s="27"/>
      <c r="AC707" s="27"/>
      <c r="AD707" s="27"/>
      <c r="AE707" s="22"/>
    </row>
    <row r="708" spans="1:31" ht="1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7"/>
      <c r="P708" s="27"/>
      <c r="Q708" s="27"/>
      <c r="R708" s="27"/>
      <c r="S708" s="29"/>
      <c r="T708" s="29"/>
      <c r="U708" s="29"/>
      <c r="V708" s="29"/>
      <c r="W708" s="29"/>
      <c r="X708" s="29"/>
      <c r="Y708" s="29"/>
      <c r="Z708" s="29"/>
      <c r="AA708" s="27"/>
      <c r="AB708" s="27"/>
      <c r="AC708" s="27"/>
      <c r="AD708" s="27"/>
      <c r="AE708" s="22"/>
    </row>
    <row r="709" spans="1:31" ht="1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7"/>
      <c r="P709" s="27"/>
      <c r="Q709" s="27"/>
      <c r="R709" s="27"/>
      <c r="S709" s="29"/>
      <c r="T709" s="29"/>
      <c r="U709" s="29"/>
      <c r="V709" s="29"/>
      <c r="W709" s="29"/>
      <c r="X709" s="29"/>
      <c r="Y709" s="29"/>
      <c r="Z709" s="29"/>
      <c r="AA709" s="27"/>
      <c r="AB709" s="27"/>
      <c r="AC709" s="27"/>
      <c r="AD709" s="27"/>
      <c r="AE709" s="22"/>
    </row>
    <row r="710" spans="1:31" ht="1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7"/>
      <c r="P710" s="27"/>
      <c r="Q710" s="27"/>
      <c r="R710" s="27"/>
      <c r="S710" s="29"/>
      <c r="T710" s="29"/>
      <c r="U710" s="29"/>
      <c r="V710" s="29"/>
      <c r="W710" s="29"/>
      <c r="X710" s="29"/>
      <c r="Y710" s="29"/>
      <c r="Z710" s="29"/>
      <c r="AA710" s="27"/>
      <c r="AB710" s="27"/>
      <c r="AC710" s="27"/>
      <c r="AD710" s="27"/>
      <c r="AE710" s="22"/>
    </row>
    <row r="711" spans="1:31" ht="1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7"/>
      <c r="P711" s="27"/>
      <c r="Q711" s="27"/>
      <c r="R711" s="27"/>
      <c r="S711" s="29"/>
      <c r="T711" s="29"/>
      <c r="U711" s="29"/>
      <c r="V711" s="29"/>
      <c r="W711" s="29"/>
      <c r="X711" s="29"/>
      <c r="Y711" s="29"/>
      <c r="Z711" s="29"/>
      <c r="AA711" s="27"/>
      <c r="AB711" s="27"/>
      <c r="AC711" s="27"/>
      <c r="AD711" s="27"/>
      <c r="AE711" s="22"/>
    </row>
    <row r="712" spans="1:31" ht="1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7"/>
      <c r="P712" s="27"/>
      <c r="Q712" s="27"/>
      <c r="R712" s="27"/>
      <c r="S712" s="29"/>
      <c r="T712" s="29"/>
      <c r="U712" s="29"/>
      <c r="V712" s="29"/>
      <c r="W712" s="29"/>
      <c r="X712" s="29"/>
      <c r="Y712" s="29"/>
      <c r="Z712" s="29"/>
      <c r="AA712" s="27"/>
      <c r="AB712" s="27"/>
      <c r="AC712" s="27"/>
      <c r="AD712" s="27"/>
      <c r="AE712" s="22"/>
    </row>
    <row r="713" spans="1:31" ht="1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7"/>
      <c r="P713" s="27"/>
      <c r="Q713" s="27"/>
      <c r="R713" s="27"/>
      <c r="S713" s="29"/>
      <c r="T713" s="29"/>
      <c r="U713" s="29"/>
      <c r="V713" s="29"/>
      <c r="W713" s="29"/>
      <c r="X713" s="29"/>
      <c r="Y713" s="29"/>
      <c r="Z713" s="29"/>
      <c r="AA713" s="27"/>
      <c r="AB713" s="27"/>
      <c r="AC713" s="27"/>
      <c r="AD713" s="27"/>
      <c r="AE713" s="22"/>
    </row>
    <row r="714" spans="1:31" ht="1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7"/>
      <c r="P714" s="27"/>
      <c r="Q714" s="27"/>
      <c r="R714" s="27"/>
      <c r="S714" s="29"/>
      <c r="T714" s="29"/>
      <c r="U714" s="29"/>
      <c r="V714" s="29"/>
      <c r="W714" s="29"/>
      <c r="X714" s="29"/>
      <c r="Y714" s="29"/>
      <c r="Z714" s="29"/>
      <c r="AA714" s="27"/>
      <c r="AB714" s="27"/>
      <c r="AC714" s="27"/>
      <c r="AD714" s="27"/>
      <c r="AE714" s="22"/>
    </row>
    <row r="715" spans="1:31" ht="1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7"/>
      <c r="P715" s="27"/>
      <c r="Q715" s="27"/>
      <c r="R715" s="27"/>
      <c r="S715" s="29"/>
      <c r="T715" s="29"/>
      <c r="U715" s="29"/>
      <c r="V715" s="29"/>
      <c r="W715" s="29"/>
      <c r="X715" s="29"/>
      <c r="Y715" s="29"/>
      <c r="Z715" s="29"/>
      <c r="AA715" s="27"/>
      <c r="AB715" s="27"/>
      <c r="AC715" s="27"/>
      <c r="AD715" s="27"/>
      <c r="AE715" s="22"/>
    </row>
    <row r="716" spans="1:31" ht="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7"/>
      <c r="P716" s="27"/>
      <c r="Q716" s="27"/>
      <c r="R716" s="27"/>
      <c r="S716" s="29"/>
      <c r="T716" s="29"/>
      <c r="U716" s="29"/>
      <c r="V716" s="29"/>
      <c r="W716" s="29"/>
      <c r="X716" s="29"/>
      <c r="Y716" s="29"/>
      <c r="Z716" s="29"/>
      <c r="AA716" s="27"/>
      <c r="AB716" s="27"/>
      <c r="AC716" s="27"/>
      <c r="AD716" s="27"/>
      <c r="AE716" s="22"/>
    </row>
    <row r="717" spans="1:31" ht="1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7"/>
      <c r="P717" s="27"/>
      <c r="Q717" s="27"/>
      <c r="R717" s="27"/>
      <c r="S717" s="29"/>
      <c r="T717" s="29"/>
      <c r="U717" s="29"/>
      <c r="V717" s="29"/>
      <c r="W717" s="29"/>
      <c r="X717" s="29"/>
      <c r="Y717" s="29"/>
      <c r="Z717" s="29"/>
      <c r="AA717" s="27"/>
      <c r="AB717" s="27"/>
      <c r="AC717" s="27"/>
      <c r="AD717" s="27"/>
      <c r="AE717" s="22"/>
    </row>
    <row r="718" spans="1:31" ht="1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7"/>
      <c r="P718" s="27"/>
      <c r="Q718" s="27"/>
      <c r="R718" s="27"/>
      <c r="S718" s="29"/>
      <c r="T718" s="29"/>
      <c r="U718" s="29"/>
      <c r="V718" s="29"/>
      <c r="W718" s="29"/>
      <c r="X718" s="29"/>
      <c r="Y718" s="29"/>
      <c r="Z718" s="29"/>
      <c r="AA718" s="27"/>
      <c r="AB718" s="27"/>
      <c r="AC718" s="27"/>
      <c r="AD718" s="27"/>
      <c r="AE718" s="22"/>
    </row>
    <row r="719" spans="1:31" ht="1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7"/>
      <c r="P719" s="27"/>
      <c r="Q719" s="27"/>
      <c r="R719" s="27"/>
      <c r="S719" s="29"/>
      <c r="T719" s="29"/>
      <c r="U719" s="29"/>
      <c r="V719" s="29"/>
      <c r="W719" s="29"/>
      <c r="X719" s="29"/>
      <c r="Y719" s="29"/>
      <c r="Z719" s="29"/>
      <c r="AA719" s="27"/>
      <c r="AB719" s="27"/>
      <c r="AC719" s="27"/>
      <c r="AD719" s="27"/>
      <c r="AE719" s="22"/>
    </row>
    <row r="720" spans="1:31" ht="1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7"/>
      <c r="P720" s="27"/>
      <c r="Q720" s="27"/>
      <c r="R720" s="27"/>
      <c r="S720" s="29"/>
      <c r="T720" s="29"/>
      <c r="U720" s="29"/>
      <c r="V720" s="29"/>
      <c r="W720" s="29"/>
      <c r="X720" s="29"/>
      <c r="Y720" s="29"/>
      <c r="Z720" s="29"/>
      <c r="AA720" s="27"/>
      <c r="AB720" s="27"/>
      <c r="AC720" s="27"/>
      <c r="AD720" s="27"/>
      <c r="AE720" s="22"/>
    </row>
    <row r="721" spans="1:31" ht="1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7"/>
      <c r="P721" s="27"/>
      <c r="Q721" s="27"/>
      <c r="R721" s="27"/>
      <c r="S721" s="29"/>
      <c r="T721" s="29"/>
      <c r="U721" s="29"/>
      <c r="V721" s="29"/>
      <c r="W721" s="29"/>
      <c r="X721" s="29"/>
      <c r="Y721" s="29"/>
      <c r="Z721" s="29"/>
      <c r="AA721" s="27"/>
      <c r="AB721" s="27"/>
      <c r="AC721" s="27"/>
      <c r="AD721" s="27"/>
      <c r="AE721" s="22"/>
    </row>
    <row r="722" spans="1:31" ht="1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7"/>
      <c r="P722" s="27"/>
      <c r="Q722" s="27"/>
      <c r="R722" s="27"/>
      <c r="S722" s="29"/>
      <c r="T722" s="29"/>
      <c r="U722" s="29"/>
      <c r="V722" s="29"/>
      <c r="W722" s="29"/>
      <c r="X722" s="29"/>
      <c r="Y722" s="29"/>
      <c r="Z722" s="29"/>
      <c r="AA722" s="27"/>
      <c r="AB722" s="27"/>
      <c r="AC722" s="27"/>
      <c r="AD722" s="27"/>
      <c r="AE722" s="22"/>
    </row>
    <row r="723" spans="1:31" ht="1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7"/>
      <c r="P723" s="27"/>
      <c r="Q723" s="27"/>
      <c r="R723" s="27"/>
      <c r="S723" s="29"/>
      <c r="T723" s="29"/>
      <c r="U723" s="29"/>
      <c r="V723" s="29"/>
      <c r="W723" s="29"/>
      <c r="X723" s="29"/>
      <c r="Y723" s="29"/>
      <c r="Z723" s="29"/>
      <c r="AA723" s="27"/>
      <c r="AB723" s="27"/>
      <c r="AC723" s="27"/>
      <c r="AD723" s="27"/>
      <c r="AE723" s="22"/>
    </row>
    <row r="724" spans="1:31" ht="1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7"/>
      <c r="P724" s="27"/>
      <c r="Q724" s="27"/>
      <c r="R724" s="27"/>
      <c r="S724" s="29"/>
      <c r="T724" s="29"/>
      <c r="U724" s="29"/>
      <c r="V724" s="29"/>
      <c r="W724" s="29"/>
      <c r="X724" s="29"/>
      <c r="Y724" s="29"/>
      <c r="Z724" s="29"/>
      <c r="AA724" s="27"/>
      <c r="AB724" s="27"/>
      <c r="AC724" s="27"/>
      <c r="AD724" s="27"/>
      <c r="AE724" s="22"/>
    </row>
    <row r="725" spans="1:31" ht="1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7"/>
      <c r="P725" s="27"/>
      <c r="Q725" s="27"/>
      <c r="R725" s="27"/>
      <c r="S725" s="29"/>
      <c r="T725" s="29"/>
      <c r="U725" s="29"/>
      <c r="V725" s="29"/>
      <c r="W725" s="29"/>
      <c r="X725" s="29"/>
      <c r="Y725" s="29"/>
      <c r="Z725" s="29"/>
      <c r="AA725" s="27"/>
      <c r="AB725" s="27"/>
      <c r="AC725" s="27"/>
      <c r="AD725" s="27"/>
      <c r="AE725" s="22"/>
    </row>
    <row r="726" spans="1:31" ht="1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7"/>
      <c r="P726" s="27"/>
      <c r="Q726" s="27"/>
      <c r="R726" s="27"/>
      <c r="S726" s="29"/>
      <c r="T726" s="29"/>
      <c r="U726" s="29"/>
      <c r="V726" s="29"/>
      <c r="W726" s="29"/>
      <c r="X726" s="29"/>
      <c r="Y726" s="29"/>
      <c r="Z726" s="29"/>
      <c r="AA726" s="27"/>
      <c r="AB726" s="27"/>
      <c r="AC726" s="27"/>
      <c r="AD726" s="27"/>
      <c r="AE726" s="22"/>
    </row>
    <row r="727" spans="1:31" ht="1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7"/>
      <c r="P727" s="27"/>
      <c r="Q727" s="27"/>
      <c r="R727" s="27"/>
      <c r="S727" s="29"/>
      <c r="T727" s="29"/>
      <c r="U727" s="29"/>
      <c r="V727" s="29"/>
      <c r="W727" s="29"/>
      <c r="X727" s="29"/>
      <c r="Y727" s="29"/>
      <c r="Z727" s="29"/>
      <c r="AA727" s="27"/>
      <c r="AB727" s="27"/>
      <c r="AC727" s="27"/>
      <c r="AD727" s="27"/>
      <c r="AE727" s="22"/>
    </row>
    <row r="728" spans="1:31" ht="1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7"/>
      <c r="P728" s="27"/>
      <c r="Q728" s="27"/>
      <c r="R728" s="27"/>
      <c r="S728" s="29"/>
      <c r="T728" s="29"/>
      <c r="U728" s="29"/>
      <c r="V728" s="29"/>
      <c r="W728" s="29"/>
      <c r="X728" s="29"/>
      <c r="Y728" s="29"/>
      <c r="Z728" s="29"/>
      <c r="AA728" s="27"/>
      <c r="AB728" s="27"/>
      <c r="AC728" s="27"/>
      <c r="AD728" s="27"/>
      <c r="AE728" s="22"/>
    </row>
    <row r="729" spans="1:31" ht="1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7"/>
      <c r="P729" s="27"/>
      <c r="Q729" s="27"/>
      <c r="R729" s="27"/>
      <c r="S729" s="29"/>
      <c r="T729" s="29"/>
      <c r="U729" s="29"/>
      <c r="V729" s="29"/>
      <c r="W729" s="29"/>
      <c r="X729" s="29"/>
      <c r="Y729" s="29"/>
      <c r="Z729" s="29"/>
      <c r="AA729" s="27"/>
      <c r="AB729" s="27"/>
      <c r="AC729" s="27"/>
      <c r="AD729" s="27"/>
      <c r="AE729" s="22"/>
    </row>
    <row r="730" spans="1:31" ht="1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7"/>
      <c r="P730" s="27"/>
      <c r="Q730" s="27"/>
      <c r="R730" s="27"/>
      <c r="S730" s="29"/>
      <c r="T730" s="29"/>
      <c r="U730" s="29"/>
      <c r="V730" s="29"/>
      <c r="W730" s="29"/>
      <c r="X730" s="29"/>
      <c r="Y730" s="29"/>
      <c r="Z730" s="29"/>
      <c r="AA730" s="27"/>
      <c r="AB730" s="27"/>
      <c r="AC730" s="27"/>
      <c r="AD730" s="27"/>
      <c r="AE730" s="22"/>
    </row>
    <row r="731" spans="1:31" ht="1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7"/>
      <c r="P731" s="27"/>
      <c r="Q731" s="27"/>
      <c r="R731" s="27"/>
      <c r="S731" s="29"/>
      <c r="T731" s="29"/>
      <c r="U731" s="29"/>
      <c r="V731" s="29"/>
      <c r="W731" s="29"/>
      <c r="X731" s="29"/>
      <c r="Y731" s="29"/>
      <c r="Z731" s="29"/>
      <c r="AA731" s="27"/>
      <c r="AB731" s="27"/>
      <c r="AC731" s="27"/>
      <c r="AD731" s="27"/>
      <c r="AE731" s="22"/>
    </row>
    <row r="732" spans="1:31" ht="1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7"/>
      <c r="P732" s="27"/>
      <c r="Q732" s="27"/>
      <c r="R732" s="27"/>
      <c r="S732" s="29"/>
      <c r="T732" s="29"/>
      <c r="U732" s="29"/>
      <c r="V732" s="29"/>
      <c r="W732" s="29"/>
      <c r="X732" s="29"/>
      <c r="Y732" s="29"/>
      <c r="Z732" s="29"/>
      <c r="AA732" s="27"/>
      <c r="AB732" s="27"/>
      <c r="AC732" s="27"/>
      <c r="AD732" s="27"/>
      <c r="AE732" s="22"/>
    </row>
    <row r="733" spans="1:31" ht="1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7"/>
      <c r="P733" s="27"/>
      <c r="Q733" s="27"/>
      <c r="R733" s="27"/>
      <c r="S733" s="29"/>
      <c r="T733" s="29"/>
      <c r="U733" s="29"/>
      <c r="V733" s="29"/>
      <c r="W733" s="29"/>
      <c r="X733" s="29"/>
      <c r="Y733" s="29"/>
      <c r="Z733" s="29"/>
      <c r="AA733" s="27"/>
      <c r="AB733" s="27"/>
      <c r="AC733" s="27"/>
      <c r="AD733" s="27"/>
      <c r="AE733" s="22"/>
    </row>
    <row r="734" spans="1:31" ht="1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7"/>
      <c r="P734" s="27"/>
      <c r="Q734" s="27"/>
      <c r="R734" s="27"/>
      <c r="S734" s="29"/>
      <c r="T734" s="29"/>
      <c r="U734" s="29"/>
      <c r="V734" s="29"/>
      <c r="W734" s="29"/>
      <c r="X734" s="29"/>
      <c r="Y734" s="29"/>
      <c r="Z734" s="29"/>
      <c r="AA734" s="27"/>
      <c r="AB734" s="27"/>
      <c r="AC734" s="27"/>
      <c r="AD734" s="27"/>
      <c r="AE734" s="22"/>
    </row>
    <row r="735" spans="1:31" ht="1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7"/>
      <c r="P735" s="27"/>
      <c r="Q735" s="27"/>
      <c r="R735" s="27"/>
      <c r="S735" s="29"/>
      <c r="T735" s="29"/>
      <c r="U735" s="29"/>
      <c r="V735" s="29"/>
      <c r="W735" s="29"/>
      <c r="X735" s="29"/>
      <c r="Y735" s="29"/>
      <c r="Z735" s="29"/>
      <c r="AA735" s="27"/>
      <c r="AB735" s="27"/>
      <c r="AC735" s="27"/>
      <c r="AD735" s="27"/>
      <c r="AE735" s="22"/>
    </row>
    <row r="736" spans="1:31" ht="1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7"/>
      <c r="P736" s="27"/>
      <c r="Q736" s="27"/>
      <c r="R736" s="27"/>
      <c r="S736" s="29"/>
      <c r="T736" s="29"/>
      <c r="U736" s="29"/>
      <c r="V736" s="29"/>
      <c r="W736" s="29"/>
      <c r="X736" s="29"/>
      <c r="Y736" s="29"/>
      <c r="Z736" s="29"/>
      <c r="AA736" s="27"/>
      <c r="AB736" s="27"/>
      <c r="AC736" s="27"/>
      <c r="AD736" s="27"/>
      <c r="AE736" s="22"/>
    </row>
    <row r="737" spans="1:31" ht="1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7"/>
      <c r="P737" s="27"/>
      <c r="Q737" s="27"/>
      <c r="R737" s="27"/>
      <c r="S737" s="29"/>
      <c r="T737" s="29"/>
      <c r="U737" s="29"/>
      <c r="V737" s="29"/>
      <c r="W737" s="29"/>
      <c r="X737" s="29"/>
      <c r="Y737" s="29"/>
      <c r="Z737" s="29"/>
      <c r="AA737" s="27"/>
      <c r="AB737" s="27"/>
      <c r="AC737" s="27"/>
      <c r="AD737" s="27"/>
      <c r="AE737" s="22"/>
    </row>
    <row r="738" spans="1:31" ht="1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7"/>
      <c r="P738" s="27"/>
      <c r="Q738" s="27"/>
      <c r="R738" s="27"/>
      <c r="S738" s="29"/>
      <c r="T738" s="29"/>
      <c r="U738" s="29"/>
      <c r="V738" s="29"/>
      <c r="W738" s="29"/>
      <c r="X738" s="29"/>
      <c r="Y738" s="29"/>
      <c r="Z738" s="29"/>
      <c r="AA738" s="27"/>
      <c r="AB738" s="27"/>
      <c r="AC738" s="27"/>
      <c r="AD738" s="27"/>
      <c r="AE738" s="22"/>
    </row>
    <row r="739" spans="1:31" ht="1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7"/>
      <c r="P739" s="27"/>
      <c r="Q739" s="27"/>
      <c r="R739" s="27"/>
      <c r="S739" s="29"/>
      <c r="T739" s="29"/>
      <c r="U739" s="29"/>
      <c r="V739" s="29"/>
      <c r="W739" s="29"/>
      <c r="X739" s="29"/>
      <c r="Y739" s="29"/>
      <c r="Z739" s="29"/>
      <c r="AA739" s="27"/>
      <c r="AB739" s="27"/>
      <c r="AC739" s="27"/>
      <c r="AD739" s="27"/>
      <c r="AE739" s="22"/>
    </row>
    <row r="740" spans="1:31" ht="1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7"/>
      <c r="P740" s="27"/>
      <c r="Q740" s="27"/>
      <c r="R740" s="27"/>
      <c r="S740" s="29"/>
      <c r="T740" s="29"/>
      <c r="U740" s="29"/>
      <c r="V740" s="29"/>
      <c r="W740" s="29"/>
      <c r="X740" s="29"/>
      <c r="Y740" s="29"/>
      <c r="Z740" s="29"/>
      <c r="AA740" s="27"/>
      <c r="AB740" s="27"/>
      <c r="AC740" s="27"/>
      <c r="AD740" s="27"/>
      <c r="AE740" s="22"/>
    </row>
    <row r="741" spans="1:31" ht="1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7"/>
      <c r="P741" s="27"/>
      <c r="Q741" s="27"/>
      <c r="R741" s="27"/>
      <c r="S741" s="29"/>
      <c r="T741" s="29"/>
      <c r="U741" s="29"/>
      <c r="V741" s="29"/>
      <c r="W741" s="29"/>
      <c r="X741" s="29"/>
      <c r="Y741" s="29"/>
      <c r="Z741" s="29"/>
      <c r="AA741" s="27"/>
      <c r="AB741" s="27"/>
      <c r="AC741" s="27"/>
      <c r="AD741" s="27"/>
      <c r="AE741" s="22"/>
    </row>
    <row r="742" spans="1:31" ht="1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7"/>
      <c r="P742" s="27"/>
      <c r="Q742" s="27"/>
      <c r="R742" s="27"/>
      <c r="S742" s="29"/>
      <c r="T742" s="29"/>
      <c r="U742" s="29"/>
      <c r="V742" s="29"/>
      <c r="W742" s="29"/>
      <c r="X742" s="29"/>
      <c r="Y742" s="29"/>
      <c r="Z742" s="29"/>
      <c r="AA742" s="27"/>
      <c r="AB742" s="27"/>
      <c r="AC742" s="27"/>
      <c r="AD742" s="27"/>
      <c r="AE742" s="22"/>
    </row>
    <row r="743" spans="1:31" ht="1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7"/>
      <c r="P743" s="27"/>
      <c r="Q743" s="27"/>
      <c r="R743" s="27"/>
      <c r="S743" s="29"/>
      <c r="T743" s="29"/>
      <c r="U743" s="29"/>
      <c r="V743" s="29"/>
      <c r="W743" s="29"/>
      <c r="X743" s="29"/>
      <c r="Y743" s="29"/>
      <c r="Z743" s="29"/>
      <c r="AA743" s="27"/>
      <c r="AB743" s="27"/>
      <c r="AC743" s="27"/>
      <c r="AD743" s="27"/>
      <c r="AE743" s="22"/>
    </row>
    <row r="744" spans="1:31" ht="1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7"/>
      <c r="P744" s="27"/>
      <c r="Q744" s="27"/>
      <c r="R744" s="27"/>
      <c r="S744" s="29"/>
      <c r="T744" s="29"/>
      <c r="U744" s="29"/>
      <c r="V744" s="29"/>
      <c r="W744" s="29"/>
      <c r="X744" s="29"/>
      <c r="Y744" s="29"/>
      <c r="Z744" s="29"/>
      <c r="AA744" s="27"/>
      <c r="AB744" s="27"/>
      <c r="AC744" s="27"/>
      <c r="AD744" s="27"/>
      <c r="AE744" s="22"/>
    </row>
    <row r="745" spans="1:31" ht="1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7"/>
      <c r="P745" s="27"/>
      <c r="Q745" s="27"/>
      <c r="R745" s="27"/>
      <c r="S745" s="29"/>
      <c r="T745" s="29"/>
      <c r="U745" s="29"/>
      <c r="V745" s="29"/>
      <c r="W745" s="29"/>
      <c r="X745" s="29"/>
      <c r="Y745" s="29"/>
      <c r="Z745" s="29"/>
      <c r="AA745" s="27"/>
      <c r="AB745" s="27"/>
      <c r="AC745" s="27"/>
      <c r="AD745" s="27"/>
      <c r="AE745" s="22"/>
    </row>
    <row r="746" spans="1:31" ht="1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7"/>
      <c r="P746" s="27"/>
      <c r="Q746" s="27"/>
      <c r="R746" s="27"/>
      <c r="S746" s="29"/>
      <c r="T746" s="29"/>
      <c r="U746" s="29"/>
      <c r="V746" s="29"/>
      <c r="W746" s="29"/>
      <c r="X746" s="29"/>
      <c r="Y746" s="29"/>
      <c r="Z746" s="29"/>
      <c r="AA746" s="27"/>
      <c r="AB746" s="27"/>
      <c r="AC746" s="27"/>
      <c r="AD746" s="27"/>
      <c r="AE746" s="22"/>
    </row>
    <row r="747" spans="1:31" ht="1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7"/>
      <c r="P747" s="27"/>
      <c r="Q747" s="27"/>
      <c r="R747" s="27"/>
      <c r="S747" s="29"/>
      <c r="T747" s="29"/>
      <c r="U747" s="29"/>
      <c r="V747" s="29"/>
      <c r="W747" s="29"/>
      <c r="X747" s="29"/>
      <c r="Y747" s="29"/>
      <c r="Z747" s="29"/>
      <c r="AA747" s="27"/>
      <c r="AB747" s="27"/>
      <c r="AC747" s="27"/>
      <c r="AD747" s="27"/>
      <c r="AE747" s="22"/>
    </row>
    <row r="748" spans="1:31" ht="1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7"/>
      <c r="P748" s="27"/>
      <c r="Q748" s="27"/>
      <c r="R748" s="27"/>
      <c r="S748" s="29"/>
      <c r="T748" s="29"/>
      <c r="U748" s="29"/>
      <c r="V748" s="29"/>
      <c r="W748" s="29"/>
      <c r="X748" s="29"/>
      <c r="Y748" s="29"/>
      <c r="Z748" s="29"/>
      <c r="AA748" s="27"/>
      <c r="AB748" s="27"/>
      <c r="AC748" s="27"/>
      <c r="AD748" s="27"/>
      <c r="AE748" s="22"/>
    </row>
    <row r="749" spans="1:31" ht="1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7"/>
      <c r="P749" s="27"/>
      <c r="Q749" s="27"/>
      <c r="R749" s="27"/>
      <c r="S749" s="29"/>
      <c r="T749" s="29"/>
      <c r="U749" s="29"/>
      <c r="V749" s="29"/>
      <c r="W749" s="29"/>
      <c r="X749" s="29"/>
      <c r="Y749" s="29"/>
      <c r="Z749" s="29"/>
      <c r="AA749" s="27"/>
      <c r="AB749" s="27"/>
      <c r="AC749" s="27"/>
      <c r="AD749" s="27"/>
      <c r="AE749" s="22"/>
    </row>
    <row r="750" spans="1:31" ht="1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7"/>
      <c r="P750" s="27"/>
      <c r="Q750" s="27"/>
      <c r="R750" s="27"/>
      <c r="S750" s="29"/>
      <c r="T750" s="29"/>
      <c r="U750" s="29"/>
      <c r="V750" s="29"/>
      <c r="W750" s="29"/>
      <c r="X750" s="29"/>
      <c r="Y750" s="29"/>
      <c r="Z750" s="29"/>
      <c r="AA750" s="27"/>
      <c r="AB750" s="27"/>
      <c r="AC750" s="27"/>
      <c r="AD750" s="27"/>
      <c r="AE750" s="22"/>
    </row>
    <row r="751" spans="1:31" ht="1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7"/>
      <c r="P751" s="27"/>
      <c r="Q751" s="27"/>
      <c r="R751" s="27"/>
      <c r="S751" s="29"/>
      <c r="T751" s="29"/>
      <c r="U751" s="29"/>
      <c r="V751" s="29"/>
      <c r="W751" s="29"/>
      <c r="X751" s="29"/>
      <c r="Y751" s="29"/>
      <c r="Z751" s="29"/>
      <c r="AA751" s="27"/>
      <c r="AB751" s="27"/>
      <c r="AC751" s="27"/>
      <c r="AD751" s="27"/>
      <c r="AE751" s="22"/>
    </row>
    <row r="752" spans="1:31" ht="1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7"/>
      <c r="P752" s="27"/>
      <c r="Q752" s="27"/>
      <c r="R752" s="27"/>
      <c r="S752" s="29"/>
      <c r="T752" s="29"/>
      <c r="U752" s="29"/>
      <c r="V752" s="29"/>
      <c r="W752" s="29"/>
      <c r="X752" s="29"/>
      <c r="Y752" s="29"/>
      <c r="Z752" s="29"/>
      <c r="AA752" s="27"/>
      <c r="AB752" s="27"/>
      <c r="AC752" s="27"/>
      <c r="AD752" s="27"/>
      <c r="AE752" s="22"/>
    </row>
    <row r="753" spans="1:31" ht="1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7"/>
      <c r="P753" s="27"/>
      <c r="Q753" s="27"/>
      <c r="R753" s="27"/>
      <c r="S753" s="29"/>
      <c r="T753" s="29"/>
      <c r="U753" s="29"/>
      <c r="V753" s="29"/>
      <c r="W753" s="29"/>
      <c r="X753" s="29"/>
      <c r="Y753" s="29"/>
      <c r="Z753" s="29"/>
      <c r="AA753" s="27"/>
      <c r="AB753" s="27"/>
      <c r="AC753" s="27"/>
      <c r="AD753" s="27"/>
      <c r="AE753" s="22"/>
    </row>
    <row r="754" spans="1:31" ht="1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7"/>
      <c r="P754" s="27"/>
      <c r="Q754" s="27"/>
      <c r="R754" s="27"/>
      <c r="S754" s="29"/>
      <c r="T754" s="29"/>
      <c r="U754" s="29"/>
      <c r="V754" s="29"/>
      <c r="W754" s="29"/>
      <c r="X754" s="29"/>
      <c r="Y754" s="29"/>
      <c r="Z754" s="29"/>
      <c r="AA754" s="27"/>
      <c r="AB754" s="27"/>
      <c r="AC754" s="27"/>
      <c r="AD754" s="27"/>
      <c r="AE754" s="22"/>
    </row>
    <row r="755" spans="1:31" ht="1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7"/>
      <c r="P755" s="27"/>
      <c r="Q755" s="27"/>
      <c r="R755" s="27"/>
      <c r="S755" s="29"/>
      <c r="T755" s="29"/>
      <c r="U755" s="29"/>
      <c r="V755" s="29"/>
      <c r="W755" s="29"/>
      <c r="X755" s="29"/>
      <c r="Y755" s="29"/>
      <c r="Z755" s="29"/>
      <c r="AA755" s="27"/>
      <c r="AB755" s="27"/>
      <c r="AC755" s="27"/>
      <c r="AD755" s="27"/>
      <c r="AE755" s="22"/>
    </row>
    <row r="756" spans="1:31" ht="1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7"/>
      <c r="P756" s="27"/>
      <c r="Q756" s="27"/>
      <c r="R756" s="27"/>
      <c r="S756" s="29"/>
      <c r="T756" s="29"/>
      <c r="U756" s="29"/>
      <c r="V756" s="29"/>
      <c r="W756" s="29"/>
      <c r="X756" s="29"/>
      <c r="Y756" s="29"/>
      <c r="Z756" s="29"/>
      <c r="AA756" s="27"/>
      <c r="AB756" s="27"/>
      <c r="AC756" s="27"/>
      <c r="AD756" s="27"/>
      <c r="AE756" s="22"/>
    </row>
    <row r="757" spans="1:31" ht="1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7"/>
      <c r="P757" s="27"/>
      <c r="Q757" s="27"/>
      <c r="R757" s="27"/>
      <c r="S757" s="29"/>
      <c r="T757" s="29"/>
      <c r="U757" s="29"/>
      <c r="V757" s="29"/>
      <c r="W757" s="29"/>
      <c r="X757" s="29"/>
      <c r="Y757" s="29"/>
      <c r="Z757" s="29"/>
      <c r="AA757" s="27"/>
      <c r="AB757" s="27"/>
      <c r="AC757" s="27"/>
      <c r="AD757" s="27"/>
      <c r="AE757" s="22"/>
    </row>
    <row r="758" spans="1:31" ht="1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7"/>
      <c r="P758" s="27"/>
      <c r="Q758" s="27"/>
      <c r="R758" s="27"/>
      <c r="S758" s="29"/>
      <c r="T758" s="29"/>
      <c r="U758" s="29"/>
      <c r="V758" s="29"/>
      <c r="W758" s="29"/>
      <c r="X758" s="29"/>
      <c r="Y758" s="29"/>
      <c r="Z758" s="29"/>
      <c r="AA758" s="27"/>
      <c r="AB758" s="27"/>
      <c r="AC758" s="27"/>
      <c r="AD758" s="27"/>
      <c r="AE758" s="22"/>
    </row>
    <row r="759" spans="1:31" ht="1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7"/>
      <c r="P759" s="27"/>
      <c r="Q759" s="27"/>
      <c r="R759" s="27"/>
      <c r="S759" s="29"/>
      <c r="T759" s="29"/>
      <c r="U759" s="29"/>
      <c r="V759" s="29"/>
      <c r="W759" s="29"/>
      <c r="X759" s="29"/>
      <c r="Y759" s="29"/>
      <c r="Z759" s="29"/>
      <c r="AA759" s="27"/>
      <c r="AB759" s="27"/>
      <c r="AC759" s="27"/>
      <c r="AD759" s="27"/>
      <c r="AE759" s="22"/>
    </row>
    <row r="760" spans="1:31" ht="1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7"/>
      <c r="P760" s="27"/>
      <c r="Q760" s="27"/>
      <c r="R760" s="27"/>
      <c r="S760" s="29"/>
      <c r="T760" s="29"/>
      <c r="U760" s="29"/>
      <c r="V760" s="29"/>
      <c r="W760" s="29"/>
      <c r="X760" s="29"/>
      <c r="Y760" s="29"/>
      <c r="Z760" s="29"/>
      <c r="AA760" s="27"/>
      <c r="AB760" s="27"/>
      <c r="AC760" s="27"/>
      <c r="AD760" s="27"/>
      <c r="AE760" s="22"/>
    </row>
    <row r="761" spans="1:31" ht="1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7"/>
      <c r="P761" s="27"/>
      <c r="Q761" s="27"/>
      <c r="R761" s="27"/>
      <c r="S761" s="29"/>
      <c r="T761" s="29"/>
      <c r="U761" s="29"/>
      <c r="V761" s="29"/>
      <c r="W761" s="29"/>
      <c r="X761" s="29"/>
      <c r="Y761" s="29"/>
      <c r="Z761" s="29"/>
      <c r="AA761" s="27"/>
      <c r="AB761" s="27"/>
      <c r="AC761" s="27"/>
      <c r="AD761" s="27"/>
      <c r="AE761" s="22"/>
    </row>
    <row r="762" spans="1:31" ht="1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7"/>
      <c r="P762" s="27"/>
      <c r="Q762" s="27"/>
      <c r="R762" s="27"/>
      <c r="S762" s="29"/>
      <c r="T762" s="29"/>
      <c r="U762" s="29"/>
      <c r="V762" s="29"/>
      <c r="W762" s="29"/>
      <c r="X762" s="29"/>
      <c r="Y762" s="29"/>
      <c r="Z762" s="29"/>
      <c r="AA762" s="27"/>
      <c r="AB762" s="27"/>
      <c r="AC762" s="27"/>
      <c r="AD762" s="27"/>
      <c r="AE762" s="22"/>
    </row>
    <row r="763" spans="1:31" ht="1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7"/>
      <c r="P763" s="27"/>
      <c r="Q763" s="27"/>
      <c r="R763" s="27"/>
      <c r="S763" s="29"/>
      <c r="T763" s="29"/>
      <c r="U763" s="29"/>
      <c r="V763" s="29"/>
      <c r="W763" s="29"/>
      <c r="X763" s="29"/>
      <c r="Y763" s="29"/>
      <c r="Z763" s="29"/>
      <c r="AA763" s="27"/>
      <c r="AB763" s="27"/>
      <c r="AC763" s="27"/>
      <c r="AD763" s="27"/>
      <c r="AE763" s="22"/>
    </row>
    <row r="764" spans="1:31" ht="1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7"/>
      <c r="P764" s="27"/>
      <c r="Q764" s="27"/>
      <c r="R764" s="27"/>
      <c r="S764" s="29"/>
      <c r="T764" s="29"/>
      <c r="U764" s="29"/>
      <c r="V764" s="29"/>
      <c r="W764" s="29"/>
      <c r="X764" s="29"/>
      <c r="Y764" s="29"/>
      <c r="Z764" s="29"/>
      <c r="AA764" s="27"/>
      <c r="AB764" s="27"/>
      <c r="AC764" s="27"/>
      <c r="AD764" s="27"/>
      <c r="AE764" s="22"/>
    </row>
    <row r="765" spans="1:31" ht="1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7"/>
      <c r="P765" s="27"/>
      <c r="Q765" s="27"/>
      <c r="R765" s="27"/>
      <c r="S765" s="29"/>
      <c r="T765" s="29"/>
      <c r="U765" s="29"/>
      <c r="V765" s="29"/>
      <c r="W765" s="29"/>
      <c r="X765" s="29"/>
      <c r="Y765" s="29"/>
      <c r="Z765" s="29"/>
      <c r="AA765" s="27"/>
      <c r="AB765" s="27"/>
      <c r="AC765" s="27"/>
      <c r="AD765" s="27"/>
      <c r="AE765" s="22"/>
    </row>
    <row r="766" spans="1:31" ht="1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7"/>
      <c r="P766" s="27"/>
      <c r="Q766" s="27"/>
      <c r="R766" s="27"/>
      <c r="S766" s="29"/>
      <c r="T766" s="29"/>
      <c r="U766" s="29"/>
      <c r="V766" s="29"/>
      <c r="W766" s="29"/>
      <c r="X766" s="29"/>
      <c r="Y766" s="29"/>
      <c r="Z766" s="29"/>
      <c r="AA766" s="27"/>
      <c r="AB766" s="27"/>
      <c r="AC766" s="27"/>
      <c r="AD766" s="27"/>
      <c r="AE766" s="22"/>
    </row>
    <row r="767" spans="1:31" ht="1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7"/>
      <c r="P767" s="27"/>
      <c r="Q767" s="27"/>
      <c r="R767" s="27"/>
      <c r="S767" s="29"/>
      <c r="T767" s="29"/>
      <c r="U767" s="29"/>
      <c r="V767" s="29"/>
      <c r="W767" s="29"/>
      <c r="X767" s="29"/>
      <c r="Y767" s="29"/>
      <c r="Z767" s="29"/>
      <c r="AA767" s="27"/>
      <c r="AB767" s="27"/>
      <c r="AC767" s="27"/>
      <c r="AD767" s="27"/>
      <c r="AE767" s="22"/>
    </row>
    <row r="768" spans="1:31" ht="1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7"/>
      <c r="P768" s="27"/>
      <c r="Q768" s="27"/>
      <c r="R768" s="27"/>
      <c r="S768" s="29"/>
      <c r="T768" s="29"/>
      <c r="U768" s="29"/>
      <c r="V768" s="29"/>
      <c r="W768" s="29"/>
      <c r="X768" s="29"/>
      <c r="Y768" s="29"/>
      <c r="Z768" s="29"/>
      <c r="AA768" s="27"/>
      <c r="AB768" s="27"/>
      <c r="AC768" s="27"/>
      <c r="AD768" s="27"/>
      <c r="AE768" s="22"/>
    </row>
    <row r="769" spans="1:31" ht="1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7"/>
      <c r="P769" s="27"/>
      <c r="Q769" s="27"/>
      <c r="R769" s="27"/>
      <c r="S769" s="29"/>
      <c r="T769" s="29"/>
      <c r="U769" s="29"/>
      <c r="V769" s="29"/>
      <c r="W769" s="29"/>
      <c r="X769" s="29"/>
      <c r="Y769" s="29"/>
      <c r="Z769" s="29"/>
      <c r="AA769" s="27"/>
      <c r="AB769" s="27"/>
      <c r="AC769" s="27"/>
      <c r="AD769" s="27"/>
      <c r="AE769" s="22"/>
    </row>
    <row r="770" spans="1:31" ht="1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7"/>
      <c r="P770" s="27"/>
      <c r="Q770" s="27"/>
      <c r="R770" s="27"/>
      <c r="S770" s="29"/>
      <c r="T770" s="29"/>
      <c r="U770" s="29"/>
      <c r="V770" s="29"/>
      <c r="W770" s="29"/>
      <c r="X770" s="29"/>
      <c r="Y770" s="29"/>
      <c r="Z770" s="29"/>
      <c r="AA770" s="27"/>
      <c r="AB770" s="27"/>
      <c r="AC770" s="27"/>
      <c r="AD770" s="27"/>
      <c r="AE770" s="22"/>
    </row>
    <row r="771" spans="1:31" ht="1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7"/>
      <c r="P771" s="27"/>
      <c r="Q771" s="27"/>
      <c r="R771" s="27"/>
      <c r="S771" s="29"/>
      <c r="T771" s="29"/>
      <c r="U771" s="29"/>
      <c r="V771" s="29"/>
      <c r="W771" s="29"/>
      <c r="X771" s="29"/>
      <c r="Y771" s="29"/>
      <c r="Z771" s="29"/>
      <c r="AA771" s="27"/>
      <c r="AB771" s="27"/>
      <c r="AC771" s="27"/>
      <c r="AD771" s="27"/>
      <c r="AE771" s="22"/>
    </row>
    <row r="772" spans="1:31" ht="1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7"/>
      <c r="P772" s="27"/>
      <c r="Q772" s="27"/>
      <c r="R772" s="27"/>
      <c r="S772" s="29"/>
      <c r="T772" s="29"/>
      <c r="U772" s="29"/>
      <c r="V772" s="29"/>
      <c r="W772" s="29"/>
      <c r="X772" s="29"/>
      <c r="Y772" s="29"/>
      <c r="Z772" s="29"/>
      <c r="AA772" s="27"/>
      <c r="AB772" s="27"/>
      <c r="AC772" s="27"/>
      <c r="AD772" s="27"/>
      <c r="AE772" s="22"/>
    </row>
    <row r="773" spans="1:31" ht="1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7"/>
      <c r="P773" s="27"/>
      <c r="Q773" s="27"/>
      <c r="R773" s="27"/>
      <c r="S773" s="29"/>
      <c r="T773" s="29"/>
      <c r="U773" s="29"/>
      <c r="V773" s="29"/>
      <c r="W773" s="29"/>
      <c r="X773" s="29"/>
      <c r="Y773" s="29"/>
      <c r="Z773" s="29"/>
      <c r="AA773" s="27"/>
      <c r="AB773" s="27"/>
      <c r="AC773" s="27"/>
      <c r="AD773" s="27"/>
      <c r="AE773" s="22"/>
    </row>
    <row r="774" spans="1:31" ht="1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7"/>
      <c r="P774" s="27"/>
      <c r="Q774" s="27"/>
      <c r="R774" s="27"/>
      <c r="S774" s="29"/>
      <c r="T774" s="29"/>
      <c r="U774" s="29"/>
      <c r="V774" s="29"/>
      <c r="W774" s="29"/>
      <c r="X774" s="29"/>
      <c r="Y774" s="29"/>
      <c r="Z774" s="29"/>
      <c r="AA774" s="27"/>
      <c r="AB774" s="27"/>
      <c r="AC774" s="27"/>
      <c r="AD774" s="27"/>
      <c r="AE774" s="22"/>
    </row>
    <row r="775" spans="1:31" ht="1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7"/>
      <c r="P775" s="27"/>
      <c r="Q775" s="27"/>
      <c r="R775" s="27"/>
      <c r="S775" s="29"/>
      <c r="T775" s="29"/>
      <c r="U775" s="29"/>
      <c r="V775" s="29"/>
      <c r="W775" s="29"/>
      <c r="X775" s="29"/>
      <c r="Y775" s="29"/>
      <c r="Z775" s="29"/>
      <c r="AA775" s="27"/>
      <c r="AB775" s="27"/>
      <c r="AC775" s="27"/>
      <c r="AD775" s="27"/>
      <c r="AE775" s="22"/>
    </row>
    <row r="776" spans="1:31" ht="1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7"/>
      <c r="P776" s="27"/>
      <c r="Q776" s="27"/>
      <c r="R776" s="27"/>
      <c r="S776" s="29"/>
      <c r="T776" s="29"/>
      <c r="U776" s="29"/>
      <c r="V776" s="29"/>
      <c r="W776" s="29"/>
      <c r="X776" s="29"/>
      <c r="Y776" s="29"/>
      <c r="Z776" s="29"/>
      <c r="AA776" s="27"/>
      <c r="AB776" s="27"/>
      <c r="AC776" s="27"/>
      <c r="AD776" s="27"/>
      <c r="AE776" s="22"/>
    </row>
    <row r="777" spans="1:31" ht="1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7"/>
      <c r="P777" s="27"/>
      <c r="Q777" s="27"/>
      <c r="R777" s="27"/>
      <c r="S777" s="29"/>
      <c r="T777" s="29"/>
      <c r="U777" s="29"/>
      <c r="V777" s="29"/>
      <c r="W777" s="29"/>
      <c r="X777" s="29"/>
      <c r="Y777" s="29"/>
      <c r="Z777" s="29"/>
      <c r="AA777" s="27"/>
      <c r="AB777" s="27"/>
      <c r="AC777" s="27"/>
      <c r="AD777" s="27"/>
      <c r="AE777" s="22"/>
    </row>
    <row r="778" spans="1:31" ht="1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7"/>
      <c r="P778" s="27"/>
      <c r="Q778" s="27"/>
      <c r="R778" s="27"/>
      <c r="S778" s="29"/>
      <c r="T778" s="29"/>
      <c r="U778" s="29"/>
      <c r="V778" s="29"/>
      <c r="W778" s="29"/>
      <c r="X778" s="29"/>
      <c r="Y778" s="29"/>
      <c r="Z778" s="29"/>
      <c r="AA778" s="27"/>
      <c r="AB778" s="27"/>
      <c r="AC778" s="27"/>
      <c r="AD778" s="27"/>
      <c r="AE778" s="22"/>
    </row>
    <row r="779" spans="1:31" ht="1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7"/>
      <c r="P779" s="27"/>
      <c r="Q779" s="27"/>
      <c r="R779" s="27"/>
      <c r="S779" s="29"/>
      <c r="T779" s="29"/>
      <c r="U779" s="29"/>
      <c r="V779" s="29"/>
      <c r="W779" s="29"/>
      <c r="X779" s="29"/>
      <c r="Y779" s="29"/>
      <c r="Z779" s="29"/>
      <c r="AA779" s="27"/>
      <c r="AB779" s="27"/>
      <c r="AC779" s="27"/>
      <c r="AD779" s="27"/>
      <c r="AE779" s="22"/>
    </row>
    <row r="780" spans="1:31" ht="1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7"/>
      <c r="P780" s="27"/>
      <c r="Q780" s="27"/>
      <c r="R780" s="27"/>
      <c r="S780" s="29"/>
      <c r="T780" s="29"/>
      <c r="U780" s="29"/>
      <c r="V780" s="29"/>
      <c r="W780" s="29"/>
      <c r="X780" s="29"/>
      <c r="Y780" s="29"/>
      <c r="Z780" s="29"/>
      <c r="AA780" s="27"/>
      <c r="AB780" s="27"/>
      <c r="AC780" s="27"/>
      <c r="AD780" s="27"/>
      <c r="AE780" s="22"/>
    </row>
    <row r="781" spans="1:31" ht="1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7"/>
      <c r="P781" s="27"/>
      <c r="Q781" s="27"/>
      <c r="R781" s="27"/>
      <c r="S781" s="29"/>
      <c r="T781" s="29"/>
      <c r="U781" s="29"/>
      <c r="V781" s="29"/>
      <c r="W781" s="29"/>
      <c r="X781" s="29"/>
      <c r="Y781" s="29"/>
      <c r="Z781" s="29"/>
      <c r="AA781" s="27"/>
      <c r="AB781" s="27"/>
      <c r="AC781" s="27"/>
      <c r="AD781" s="27"/>
      <c r="AE781" s="22"/>
    </row>
    <row r="782" spans="1:31" ht="1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7"/>
      <c r="P782" s="27"/>
      <c r="Q782" s="27"/>
      <c r="R782" s="27"/>
      <c r="S782" s="29"/>
      <c r="T782" s="29"/>
      <c r="U782" s="29"/>
      <c r="V782" s="29"/>
      <c r="W782" s="29"/>
      <c r="X782" s="29"/>
      <c r="Y782" s="29"/>
      <c r="Z782" s="29"/>
      <c r="AA782" s="27"/>
      <c r="AB782" s="27"/>
      <c r="AC782" s="27"/>
      <c r="AD782" s="27"/>
      <c r="AE782" s="22"/>
    </row>
    <row r="783" spans="1:31" ht="1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7"/>
      <c r="P783" s="27"/>
      <c r="Q783" s="27"/>
      <c r="R783" s="27"/>
      <c r="S783" s="29"/>
      <c r="T783" s="29"/>
      <c r="U783" s="29"/>
      <c r="V783" s="29"/>
      <c r="W783" s="29"/>
      <c r="X783" s="29"/>
      <c r="Y783" s="29"/>
      <c r="Z783" s="29"/>
      <c r="AA783" s="27"/>
      <c r="AB783" s="27"/>
      <c r="AC783" s="27"/>
      <c r="AD783" s="27"/>
      <c r="AE783" s="22"/>
    </row>
    <row r="784" spans="1:31" ht="1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7"/>
      <c r="P784" s="27"/>
      <c r="Q784" s="27"/>
      <c r="R784" s="27"/>
      <c r="S784" s="29"/>
      <c r="T784" s="29"/>
      <c r="U784" s="29"/>
      <c r="V784" s="29"/>
      <c r="W784" s="29"/>
      <c r="X784" s="29"/>
      <c r="Y784" s="29"/>
      <c r="Z784" s="29"/>
      <c r="AA784" s="27"/>
      <c r="AB784" s="27"/>
      <c r="AC784" s="27"/>
      <c r="AD784" s="27"/>
      <c r="AE784" s="22"/>
    </row>
    <row r="785" spans="1:31" ht="1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7"/>
      <c r="P785" s="27"/>
      <c r="Q785" s="27"/>
      <c r="R785" s="27"/>
      <c r="S785" s="29"/>
      <c r="T785" s="29"/>
      <c r="U785" s="29"/>
      <c r="V785" s="29"/>
      <c r="W785" s="29"/>
      <c r="X785" s="29"/>
      <c r="Y785" s="29"/>
      <c r="Z785" s="29"/>
      <c r="AA785" s="27"/>
      <c r="AB785" s="27"/>
      <c r="AC785" s="27"/>
      <c r="AD785" s="27"/>
      <c r="AE785" s="22"/>
    </row>
    <row r="786" spans="1:31" ht="1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7"/>
      <c r="P786" s="27"/>
      <c r="Q786" s="27"/>
      <c r="R786" s="27"/>
      <c r="S786" s="29"/>
      <c r="T786" s="29"/>
      <c r="U786" s="29"/>
      <c r="V786" s="29"/>
      <c r="W786" s="29"/>
      <c r="X786" s="29"/>
      <c r="Y786" s="29"/>
      <c r="Z786" s="29"/>
      <c r="AA786" s="27"/>
      <c r="AB786" s="27"/>
      <c r="AC786" s="27"/>
      <c r="AD786" s="27"/>
      <c r="AE786" s="22"/>
    </row>
    <row r="787" spans="1:31" ht="1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7"/>
      <c r="P787" s="27"/>
      <c r="Q787" s="27"/>
      <c r="R787" s="27"/>
      <c r="S787" s="29"/>
      <c r="T787" s="29"/>
      <c r="U787" s="29"/>
      <c r="V787" s="29"/>
      <c r="W787" s="29"/>
      <c r="X787" s="29"/>
      <c r="Y787" s="29"/>
      <c r="Z787" s="29"/>
      <c r="AA787" s="27"/>
      <c r="AB787" s="27"/>
      <c r="AC787" s="27"/>
      <c r="AD787" s="27"/>
      <c r="AE787" s="22"/>
    </row>
    <row r="788" spans="1:31" ht="1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7"/>
      <c r="P788" s="27"/>
      <c r="Q788" s="27"/>
      <c r="R788" s="27"/>
      <c r="S788" s="29"/>
      <c r="T788" s="29"/>
      <c r="U788" s="29"/>
      <c r="V788" s="29"/>
      <c r="W788" s="29"/>
      <c r="X788" s="29"/>
      <c r="Y788" s="29"/>
      <c r="Z788" s="29"/>
      <c r="AA788" s="27"/>
      <c r="AB788" s="27"/>
      <c r="AC788" s="27"/>
      <c r="AD788" s="27"/>
      <c r="AE788" s="22"/>
    </row>
    <row r="789" spans="1:31" ht="1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7"/>
      <c r="P789" s="27"/>
      <c r="Q789" s="27"/>
      <c r="R789" s="27"/>
      <c r="S789" s="29"/>
      <c r="T789" s="29"/>
      <c r="U789" s="29"/>
      <c r="V789" s="29"/>
      <c r="W789" s="29"/>
      <c r="X789" s="29"/>
      <c r="Y789" s="29"/>
      <c r="Z789" s="29"/>
      <c r="AA789" s="27"/>
      <c r="AB789" s="27"/>
      <c r="AC789" s="27"/>
      <c r="AD789" s="27"/>
      <c r="AE789" s="22"/>
    </row>
    <row r="790" spans="1:31" ht="1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7"/>
      <c r="P790" s="27"/>
      <c r="Q790" s="27"/>
      <c r="R790" s="27"/>
      <c r="S790" s="29"/>
      <c r="T790" s="29"/>
      <c r="U790" s="29"/>
      <c r="V790" s="29"/>
      <c r="W790" s="29"/>
      <c r="X790" s="29"/>
      <c r="Y790" s="29"/>
      <c r="Z790" s="29"/>
      <c r="AA790" s="27"/>
      <c r="AB790" s="27"/>
      <c r="AC790" s="27"/>
      <c r="AD790" s="27"/>
      <c r="AE790" s="22"/>
    </row>
    <row r="791" spans="1:31" ht="1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7"/>
      <c r="P791" s="27"/>
      <c r="Q791" s="27"/>
      <c r="R791" s="27"/>
      <c r="S791" s="29"/>
      <c r="T791" s="29"/>
      <c r="U791" s="29"/>
      <c r="V791" s="29"/>
      <c r="W791" s="29"/>
      <c r="X791" s="29"/>
      <c r="Y791" s="29"/>
      <c r="Z791" s="29"/>
      <c r="AA791" s="27"/>
      <c r="AB791" s="27"/>
      <c r="AC791" s="27"/>
      <c r="AD791" s="27"/>
      <c r="AE791" s="22"/>
    </row>
    <row r="792" spans="1:31" ht="1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7"/>
      <c r="P792" s="27"/>
      <c r="Q792" s="27"/>
      <c r="R792" s="27"/>
      <c r="S792" s="29"/>
      <c r="T792" s="29"/>
      <c r="U792" s="29"/>
      <c r="V792" s="29"/>
      <c r="W792" s="29"/>
      <c r="X792" s="29"/>
      <c r="Y792" s="29"/>
      <c r="Z792" s="29"/>
      <c r="AA792" s="27"/>
      <c r="AB792" s="27"/>
      <c r="AC792" s="27"/>
      <c r="AD792" s="27"/>
      <c r="AE792" s="22"/>
    </row>
    <row r="793" spans="1:31" ht="1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7"/>
      <c r="P793" s="27"/>
      <c r="Q793" s="27"/>
      <c r="R793" s="27"/>
      <c r="S793" s="29"/>
      <c r="T793" s="29"/>
      <c r="U793" s="29"/>
      <c r="V793" s="29"/>
      <c r="W793" s="29"/>
      <c r="X793" s="29"/>
      <c r="Y793" s="29"/>
      <c r="Z793" s="29"/>
      <c r="AA793" s="27"/>
      <c r="AB793" s="27"/>
      <c r="AC793" s="27"/>
      <c r="AD793" s="27"/>
      <c r="AE793" s="22"/>
    </row>
    <row r="794" spans="1:31" ht="1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7"/>
      <c r="P794" s="27"/>
      <c r="Q794" s="27"/>
      <c r="R794" s="27"/>
      <c r="S794" s="29"/>
      <c r="T794" s="29"/>
      <c r="U794" s="29"/>
      <c r="V794" s="29"/>
      <c r="W794" s="29"/>
      <c r="X794" s="29"/>
      <c r="Y794" s="29"/>
      <c r="Z794" s="29"/>
      <c r="AA794" s="27"/>
      <c r="AB794" s="27"/>
      <c r="AC794" s="27"/>
      <c r="AD794" s="27"/>
      <c r="AE794" s="22"/>
    </row>
    <row r="795" spans="1:31" ht="1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7"/>
      <c r="P795" s="27"/>
      <c r="Q795" s="27"/>
      <c r="R795" s="27"/>
      <c r="S795" s="29"/>
      <c r="T795" s="29"/>
      <c r="U795" s="29"/>
      <c r="V795" s="29"/>
      <c r="W795" s="29"/>
      <c r="X795" s="29"/>
      <c r="Y795" s="29"/>
      <c r="Z795" s="29"/>
      <c r="AA795" s="27"/>
      <c r="AB795" s="27"/>
      <c r="AC795" s="27"/>
      <c r="AD795" s="27"/>
      <c r="AE795" s="22"/>
    </row>
    <row r="796" spans="1:31" ht="1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7"/>
      <c r="P796" s="27"/>
      <c r="Q796" s="27"/>
      <c r="R796" s="27"/>
      <c r="S796" s="29"/>
      <c r="T796" s="29"/>
      <c r="U796" s="29"/>
      <c r="V796" s="29"/>
      <c r="W796" s="29"/>
      <c r="X796" s="29"/>
      <c r="Y796" s="29"/>
      <c r="Z796" s="29"/>
      <c r="AA796" s="27"/>
      <c r="AB796" s="27"/>
      <c r="AC796" s="27"/>
      <c r="AD796" s="27"/>
      <c r="AE796" s="22"/>
    </row>
    <row r="797" spans="1:31" ht="1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7"/>
      <c r="P797" s="27"/>
      <c r="Q797" s="27"/>
      <c r="R797" s="27"/>
      <c r="S797" s="29"/>
      <c r="T797" s="29"/>
      <c r="U797" s="29"/>
      <c r="V797" s="29"/>
      <c r="W797" s="29"/>
      <c r="X797" s="29"/>
      <c r="Y797" s="29"/>
      <c r="Z797" s="29"/>
      <c r="AA797" s="27"/>
      <c r="AB797" s="27"/>
      <c r="AC797" s="27"/>
      <c r="AD797" s="27"/>
      <c r="AE797" s="22"/>
    </row>
    <row r="798" spans="1:31" ht="1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7"/>
      <c r="P798" s="27"/>
      <c r="Q798" s="27"/>
      <c r="R798" s="27"/>
      <c r="S798" s="29"/>
      <c r="T798" s="29"/>
      <c r="U798" s="29"/>
      <c r="V798" s="29"/>
      <c r="W798" s="29"/>
      <c r="X798" s="29"/>
      <c r="Y798" s="29"/>
      <c r="Z798" s="29"/>
      <c r="AA798" s="27"/>
      <c r="AB798" s="27"/>
      <c r="AC798" s="27"/>
      <c r="AD798" s="27"/>
      <c r="AE798" s="22"/>
    </row>
    <row r="799" spans="1:31" ht="1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7"/>
      <c r="P799" s="27"/>
      <c r="Q799" s="27"/>
      <c r="R799" s="27"/>
      <c r="S799" s="29"/>
      <c r="T799" s="29"/>
      <c r="U799" s="29"/>
      <c r="V799" s="29"/>
      <c r="W799" s="29"/>
      <c r="X799" s="29"/>
      <c r="Y799" s="29"/>
      <c r="Z799" s="29"/>
      <c r="AA799" s="27"/>
      <c r="AB799" s="27"/>
      <c r="AC799" s="27"/>
      <c r="AD799" s="27"/>
      <c r="AE799" s="22"/>
    </row>
    <row r="800" spans="1:31" ht="1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7"/>
      <c r="P800" s="27"/>
      <c r="Q800" s="27"/>
      <c r="R800" s="27"/>
      <c r="S800" s="29"/>
      <c r="T800" s="29"/>
      <c r="U800" s="29"/>
      <c r="V800" s="29"/>
      <c r="W800" s="29"/>
      <c r="X800" s="29"/>
      <c r="Y800" s="29"/>
      <c r="Z800" s="29"/>
      <c r="AA800" s="27"/>
      <c r="AB800" s="27"/>
      <c r="AC800" s="27"/>
      <c r="AD800" s="27"/>
      <c r="AE800" s="22"/>
    </row>
    <row r="801" spans="1:31" ht="1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7"/>
      <c r="P801" s="27"/>
      <c r="Q801" s="27"/>
      <c r="R801" s="27"/>
      <c r="S801" s="29"/>
      <c r="T801" s="29"/>
      <c r="U801" s="29"/>
      <c r="V801" s="29"/>
      <c r="W801" s="29"/>
      <c r="X801" s="29"/>
      <c r="Y801" s="29"/>
      <c r="Z801" s="29"/>
      <c r="AA801" s="27"/>
      <c r="AB801" s="27"/>
      <c r="AC801" s="27"/>
      <c r="AD801" s="27"/>
      <c r="AE801" s="22"/>
    </row>
    <row r="802" spans="1:31" ht="1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7"/>
      <c r="P802" s="27"/>
      <c r="Q802" s="27"/>
      <c r="R802" s="27"/>
      <c r="S802" s="29"/>
      <c r="T802" s="29"/>
      <c r="U802" s="29"/>
      <c r="V802" s="29"/>
      <c r="W802" s="29"/>
      <c r="X802" s="29"/>
      <c r="Y802" s="29"/>
      <c r="Z802" s="29"/>
      <c r="AA802" s="27"/>
      <c r="AB802" s="27"/>
      <c r="AC802" s="27"/>
      <c r="AD802" s="27"/>
      <c r="AE802" s="22"/>
    </row>
    <row r="803" spans="1:31" ht="1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7"/>
      <c r="P803" s="27"/>
      <c r="Q803" s="27"/>
      <c r="R803" s="27"/>
      <c r="S803" s="29"/>
      <c r="T803" s="29"/>
      <c r="U803" s="29"/>
      <c r="V803" s="29"/>
      <c r="W803" s="29"/>
      <c r="X803" s="29"/>
      <c r="Y803" s="29"/>
      <c r="Z803" s="29"/>
      <c r="AA803" s="27"/>
      <c r="AB803" s="27"/>
      <c r="AC803" s="27"/>
      <c r="AD803" s="27"/>
      <c r="AE803" s="22"/>
    </row>
    <row r="804" spans="1:31" ht="1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7"/>
      <c r="P804" s="27"/>
      <c r="Q804" s="27"/>
      <c r="R804" s="27"/>
      <c r="S804" s="29"/>
      <c r="T804" s="29"/>
      <c r="U804" s="29"/>
      <c r="V804" s="29"/>
      <c r="W804" s="29"/>
      <c r="X804" s="29"/>
      <c r="Y804" s="29"/>
      <c r="Z804" s="29"/>
      <c r="AA804" s="27"/>
      <c r="AB804" s="27"/>
      <c r="AC804" s="27"/>
      <c r="AD804" s="27"/>
      <c r="AE804" s="22"/>
    </row>
    <row r="805" spans="1:31" ht="1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7"/>
      <c r="P805" s="27"/>
      <c r="Q805" s="27"/>
      <c r="R805" s="27"/>
      <c r="S805" s="29"/>
      <c r="T805" s="29"/>
      <c r="U805" s="29"/>
      <c r="V805" s="29"/>
      <c r="W805" s="29"/>
      <c r="X805" s="29"/>
      <c r="Y805" s="29"/>
      <c r="Z805" s="29"/>
      <c r="AA805" s="27"/>
      <c r="AB805" s="27"/>
      <c r="AC805" s="27"/>
      <c r="AD805" s="27"/>
      <c r="AE805" s="22"/>
    </row>
    <row r="806" spans="1:31" ht="1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7"/>
      <c r="P806" s="27"/>
      <c r="Q806" s="27"/>
      <c r="R806" s="27"/>
      <c r="S806" s="29"/>
      <c r="T806" s="29"/>
      <c r="U806" s="29"/>
      <c r="V806" s="29"/>
      <c r="W806" s="29"/>
      <c r="X806" s="29"/>
      <c r="Y806" s="29"/>
      <c r="Z806" s="29"/>
      <c r="AA806" s="27"/>
      <c r="AB806" s="27"/>
      <c r="AC806" s="27"/>
      <c r="AD806" s="27"/>
      <c r="AE806" s="22"/>
    </row>
    <row r="807" spans="1:31" ht="1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7"/>
      <c r="P807" s="27"/>
      <c r="Q807" s="27"/>
      <c r="R807" s="27"/>
      <c r="S807" s="29"/>
      <c r="T807" s="29"/>
      <c r="U807" s="29"/>
      <c r="V807" s="29"/>
      <c r="W807" s="29"/>
      <c r="X807" s="29"/>
      <c r="Y807" s="29"/>
      <c r="Z807" s="29"/>
      <c r="AA807" s="27"/>
      <c r="AB807" s="27"/>
      <c r="AC807" s="27"/>
      <c r="AD807" s="27"/>
      <c r="AE807" s="22"/>
    </row>
    <row r="808" spans="1:31" ht="1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7"/>
      <c r="P808" s="27"/>
      <c r="Q808" s="27"/>
      <c r="R808" s="27"/>
      <c r="S808" s="29"/>
      <c r="T808" s="29"/>
      <c r="U808" s="29"/>
      <c r="V808" s="29"/>
      <c r="W808" s="29"/>
      <c r="X808" s="29"/>
      <c r="Y808" s="29"/>
      <c r="Z808" s="29"/>
      <c r="AA808" s="27"/>
      <c r="AB808" s="27"/>
      <c r="AC808" s="27"/>
      <c r="AD808" s="27"/>
      <c r="AE808" s="22"/>
    </row>
    <row r="809" spans="1:31" ht="1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7"/>
      <c r="P809" s="27"/>
      <c r="Q809" s="27"/>
      <c r="R809" s="27"/>
      <c r="S809" s="29"/>
      <c r="T809" s="29"/>
      <c r="U809" s="29"/>
      <c r="V809" s="29"/>
      <c r="W809" s="29"/>
      <c r="X809" s="29"/>
      <c r="Y809" s="29"/>
      <c r="Z809" s="29"/>
      <c r="AA809" s="27"/>
      <c r="AB809" s="27"/>
      <c r="AC809" s="27"/>
      <c r="AD809" s="27"/>
      <c r="AE809" s="22"/>
    </row>
    <row r="810" spans="1:31" ht="1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7"/>
      <c r="P810" s="27"/>
      <c r="Q810" s="27"/>
      <c r="R810" s="27"/>
      <c r="S810" s="29"/>
      <c r="T810" s="29"/>
      <c r="U810" s="29"/>
      <c r="V810" s="29"/>
      <c r="W810" s="29"/>
      <c r="X810" s="29"/>
      <c r="Y810" s="29"/>
      <c r="Z810" s="29"/>
      <c r="AA810" s="27"/>
      <c r="AB810" s="27"/>
      <c r="AC810" s="27"/>
      <c r="AD810" s="27"/>
      <c r="AE810" s="22"/>
    </row>
    <row r="811" spans="1:31" ht="1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7"/>
      <c r="P811" s="27"/>
      <c r="Q811" s="27"/>
      <c r="R811" s="27"/>
      <c r="S811" s="29"/>
      <c r="T811" s="29"/>
      <c r="U811" s="29"/>
      <c r="V811" s="29"/>
      <c r="W811" s="29"/>
      <c r="X811" s="29"/>
      <c r="Y811" s="29"/>
      <c r="Z811" s="29"/>
      <c r="AA811" s="27"/>
      <c r="AB811" s="27"/>
      <c r="AC811" s="27"/>
      <c r="AD811" s="27"/>
      <c r="AE811" s="22"/>
    </row>
    <row r="812" spans="1:31" ht="1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7"/>
      <c r="P812" s="27"/>
      <c r="Q812" s="27"/>
      <c r="R812" s="27"/>
      <c r="S812" s="29"/>
      <c r="T812" s="29"/>
      <c r="U812" s="29"/>
      <c r="V812" s="29"/>
      <c r="W812" s="29"/>
      <c r="X812" s="29"/>
      <c r="Y812" s="29"/>
      <c r="Z812" s="29"/>
      <c r="AA812" s="27"/>
      <c r="AB812" s="27"/>
      <c r="AC812" s="27"/>
      <c r="AD812" s="27"/>
      <c r="AE812" s="22"/>
    </row>
    <row r="813" spans="1:31" ht="1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7"/>
      <c r="P813" s="27"/>
      <c r="Q813" s="27"/>
      <c r="R813" s="27"/>
      <c r="S813" s="29"/>
      <c r="T813" s="29"/>
      <c r="U813" s="29"/>
      <c r="V813" s="29"/>
      <c r="W813" s="29"/>
      <c r="X813" s="29"/>
      <c r="Y813" s="29"/>
      <c r="Z813" s="29"/>
      <c r="AA813" s="27"/>
      <c r="AB813" s="27"/>
      <c r="AC813" s="27"/>
      <c r="AD813" s="27"/>
      <c r="AE813" s="22"/>
    </row>
    <row r="814" spans="1:31" ht="1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7"/>
      <c r="P814" s="27"/>
      <c r="Q814" s="27"/>
      <c r="R814" s="27"/>
      <c r="S814" s="29"/>
      <c r="T814" s="29"/>
      <c r="U814" s="29"/>
      <c r="V814" s="29"/>
      <c r="W814" s="29"/>
      <c r="X814" s="29"/>
      <c r="Y814" s="29"/>
      <c r="Z814" s="29"/>
      <c r="AA814" s="27"/>
      <c r="AB814" s="27"/>
      <c r="AC814" s="27"/>
      <c r="AD814" s="27"/>
      <c r="AE814" s="22"/>
    </row>
    <row r="815" spans="1:31" ht="1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7"/>
      <c r="P815" s="27"/>
      <c r="Q815" s="27"/>
      <c r="R815" s="27"/>
      <c r="S815" s="29"/>
      <c r="T815" s="29"/>
      <c r="U815" s="29"/>
      <c r="V815" s="29"/>
      <c r="W815" s="29"/>
      <c r="X815" s="29"/>
      <c r="Y815" s="29"/>
      <c r="Z815" s="29"/>
      <c r="AA815" s="27"/>
      <c r="AB815" s="27"/>
      <c r="AC815" s="27"/>
      <c r="AD815" s="27"/>
      <c r="AE815" s="22"/>
    </row>
    <row r="816" spans="1:31" ht="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7"/>
      <c r="P816" s="27"/>
      <c r="Q816" s="27"/>
      <c r="R816" s="27"/>
      <c r="S816" s="29"/>
      <c r="T816" s="29"/>
      <c r="U816" s="29"/>
      <c r="V816" s="29"/>
      <c r="W816" s="29"/>
      <c r="X816" s="29"/>
      <c r="Y816" s="29"/>
      <c r="Z816" s="29"/>
      <c r="AA816" s="27"/>
      <c r="AB816" s="27"/>
      <c r="AC816" s="27"/>
      <c r="AD816" s="27"/>
      <c r="AE816" s="22"/>
    </row>
    <row r="817" spans="1:31" ht="1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7"/>
      <c r="P817" s="27"/>
      <c r="Q817" s="27"/>
      <c r="R817" s="27"/>
      <c r="S817" s="29"/>
      <c r="T817" s="29"/>
      <c r="U817" s="29"/>
      <c r="V817" s="29"/>
      <c r="W817" s="29"/>
      <c r="X817" s="29"/>
      <c r="Y817" s="29"/>
      <c r="Z817" s="29"/>
      <c r="AA817" s="27"/>
      <c r="AB817" s="27"/>
      <c r="AC817" s="27"/>
      <c r="AD817" s="27"/>
      <c r="AE817" s="22"/>
    </row>
    <row r="818" spans="1:31" ht="1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7"/>
      <c r="P818" s="27"/>
      <c r="Q818" s="27"/>
      <c r="R818" s="27"/>
      <c r="S818" s="29"/>
      <c r="T818" s="29"/>
      <c r="U818" s="29"/>
      <c r="V818" s="29"/>
      <c r="W818" s="29"/>
      <c r="X818" s="29"/>
      <c r="Y818" s="29"/>
      <c r="Z818" s="29"/>
      <c r="AA818" s="27"/>
      <c r="AB818" s="27"/>
      <c r="AC818" s="27"/>
      <c r="AD818" s="27"/>
      <c r="AE818" s="22"/>
    </row>
    <row r="819" spans="1:31" ht="1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7"/>
      <c r="P819" s="27"/>
      <c r="Q819" s="27"/>
      <c r="R819" s="27"/>
      <c r="S819" s="29"/>
      <c r="T819" s="29"/>
      <c r="U819" s="29"/>
      <c r="V819" s="29"/>
      <c r="W819" s="29"/>
      <c r="X819" s="29"/>
      <c r="Y819" s="29"/>
      <c r="Z819" s="29"/>
      <c r="AA819" s="27"/>
      <c r="AB819" s="27"/>
      <c r="AC819" s="27"/>
      <c r="AD819" s="27"/>
      <c r="AE819" s="22"/>
    </row>
    <row r="820" spans="1:31" ht="1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7"/>
      <c r="P820" s="27"/>
      <c r="Q820" s="27"/>
      <c r="R820" s="27"/>
      <c r="S820" s="29"/>
      <c r="T820" s="29"/>
      <c r="U820" s="29"/>
      <c r="V820" s="29"/>
      <c r="W820" s="29"/>
      <c r="X820" s="29"/>
      <c r="Y820" s="29"/>
      <c r="Z820" s="29"/>
      <c r="AA820" s="27"/>
      <c r="AB820" s="27"/>
      <c r="AC820" s="27"/>
      <c r="AD820" s="27"/>
      <c r="AE820" s="22"/>
    </row>
    <row r="821" spans="1:31" ht="1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7"/>
      <c r="P821" s="27"/>
      <c r="Q821" s="27"/>
      <c r="R821" s="27"/>
      <c r="S821" s="29"/>
      <c r="T821" s="29"/>
      <c r="U821" s="29"/>
      <c r="V821" s="29"/>
      <c r="W821" s="29"/>
      <c r="X821" s="29"/>
      <c r="Y821" s="29"/>
      <c r="Z821" s="29"/>
      <c r="AA821" s="27"/>
      <c r="AB821" s="27"/>
      <c r="AC821" s="27"/>
      <c r="AD821" s="27"/>
      <c r="AE821" s="22"/>
    </row>
    <row r="822" spans="1:31" ht="1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7"/>
      <c r="P822" s="27"/>
      <c r="Q822" s="27"/>
      <c r="R822" s="27"/>
      <c r="S822" s="29"/>
      <c r="T822" s="29"/>
      <c r="U822" s="29"/>
      <c r="V822" s="29"/>
      <c r="W822" s="29"/>
      <c r="X822" s="29"/>
      <c r="Y822" s="29"/>
      <c r="Z822" s="29"/>
      <c r="AA822" s="27"/>
      <c r="AB822" s="27"/>
      <c r="AC822" s="27"/>
      <c r="AD822" s="27"/>
      <c r="AE822" s="22"/>
    </row>
    <row r="823" spans="1:31" ht="1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7"/>
      <c r="P823" s="27"/>
      <c r="Q823" s="27"/>
      <c r="R823" s="27"/>
      <c r="S823" s="29"/>
      <c r="T823" s="29"/>
      <c r="U823" s="29"/>
      <c r="V823" s="29"/>
      <c r="W823" s="29"/>
      <c r="X823" s="29"/>
      <c r="Y823" s="29"/>
      <c r="Z823" s="29"/>
      <c r="AA823" s="27"/>
      <c r="AB823" s="27"/>
      <c r="AC823" s="27"/>
      <c r="AD823" s="27"/>
      <c r="AE823" s="22"/>
    </row>
    <row r="824" spans="1:31" ht="1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7"/>
      <c r="P824" s="27"/>
      <c r="Q824" s="27"/>
      <c r="R824" s="27"/>
      <c r="S824" s="29"/>
      <c r="T824" s="29"/>
      <c r="U824" s="29"/>
      <c r="V824" s="29"/>
      <c r="W824" s="29"/>
      <c r="X824" s="29"/>
      <c r="Y824" s="29"/>
      <c r="Z824" s="29"/>
      <c r="AA824" s="27"/>
      <c r="AB824" s="27"/>
      <c r="AC824" s="27"/>
      <c r="AD824" s="27"/>
      <c r="AE824" s="22"/>
    </row>
    <row r="825" spans="1:31" ht="1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7"/>
      <c r="P825" s="27"/>
      <c r="Q825" s="27"/>
      <c r="R825" s="27"/>
      <c r="S825" s="29"/>
      <c r="T825" s="29"/>
      <c r="U825" s="29"/>
      <c r="V825" s="29"/>
      <c r="W825" s="29"/>
      <c r="X825" s="29"/>
      <c r="Y825" s="29"/>
      <c r="Z825" s="29"/>
      <c r="AA825" s="27"/>
      <c r="AB825" s="27"/>
      <c r="AC825" s="27"/>
      <c r="AD825" s="27"/>
      <c r="AE825" s="22"/>
    </row>
    <row r="826" spans="1:31" ht="1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7"/>
      <c r="P826" s="27"/>
      <c r="Q826" s="27"/>
      <c r="R826" s="27"/>
      <c r="S826" s="29"/>
      <c r="T826" s="29"/>
      <c r="U826" s="29"/>
      <c r="V826" s="29"/>
      <c r="W826" s="29"/>
      <c r="X826" s="29"/>
      <c r="Y826" s="29"/>
      <c r="Z826" s="29"/>
      <c r="AA826" s="27"/>
      <c r="AB826" s="27"/>
      <c r="AC826" s="27"/>
      <c r="AD826" s="27"/>
      <c r="AE826" s="22"/>
    </row>
    <row r="827" spans="1:31" ht="1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7"/>
      <c r="P827" s="27"/>
      <c r="Q827" s="27"/>
      <c r="R827" s="27"/>
      <c r="S827" s="29"/>
      <c r="T827" s="29"/>
      <c r="U827" s="29"/>
      <c r="V827" s="29"/>
      <c r="W827" s="29"/>
      <c r="X827" s="29"/>
      <c r="Y827" s="29"/>
      <c r="Z827" s="29"/>
      <c r="AA827" s="27"/>
      <c r="AB827" s="27"/>
      <c r="AC827" s="27"/>
      <c r="AD827" s="27"/>
      <c r="AE827" s="22"/>
    </row>
    <row r="828" spans="1:31" ht="1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7"/>
      <c r="P828" s="27"/>
      <c r="Q828" s="27"/>
      <c r="R828" s="27"/>
      <c r="S828" s="29"/>
      <c r="T828" s="29"/>
      <c r="U828" s="29"/>
      <c r="V828" s="29"/>
      <c r="W828" s="29"/>
      <c r="X828" s="29"/>
      <c r="Y828" s="29"/>
      <c r="Z828" s="29"/>
      <c r="AA828" s="27"/>
      <c r="AB828" s="27"/>
      <c r="AC828" s="27"/>
      <c r="AD828" s="27"/>
      <c r="AE828" s="22"/>
    </row>
    <row r="829" spans="1:31" ht="1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7"/>
      <c r="P829" s="27"/>
      <c r="Q829" s="27"/>
      <c r="R829" s="27"/>
      <c r="S829" s="29"/>
      <c r="T829" s="29"/>
      <c r="U829" s="29"/>
      <c r="V829" s="29"/>
      <c r="W829" s="29"/>
      <c r="X829" s="29"/>
      <c r="Y829" s="29"/>
      <c r="Z829" s="29"/>
      <c r="AA829" s="27"/>
      <c r="AB829" s="27"/>
      <c r="AC829" s="27"/>
      <c r="AD829" s="27"/>
      <c r="AE829" s="22"/>
    </row>
    <row r="830" spans="1:31" ht="1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7"/>
      <c r="P830" s="27"/>
      <c r="Q830" s="27"/>
      <c r="R830" s="27"/>
      <c r="S830" s="29"/>
      <c r="T830" s="29"/>
      <c r="U830" s="29"/>
      <c r="V830" s="29"/>
      <c r="W830" s="29"/>
      <c r="X830" s="29"/>
      <c r="Y830" s="29"/>
      <c r="Z830" s="29"/>
      <c r="AA830" s="27"/>
      <c r="AB830" s="27"/>
      <c r="AC830" s="27"/>
      <c r="AD830" s="27"/>
      <c r="AE830" s="22"/>
    </row>
    <row r="831" spans="1:31" ht="1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7"/>
      <c r="P831" s="27"/>
      <c r="Q831" s="27"/>
      <c r="R831" s="27"/>
      <c r="S831" s="29"/>
      <c r="T831" s="29"/>
      <c r="U831" s="29"/>
      <c r="V831" s="29"/>
      <c r="W831" s="29"/>
      <c r="X831" s="29"/>
      <c r="Y831" s="29"/>
      <c r="Z831" s="29"/>
      <c r="AA831" s="27"/>
      <c r="AB831" s="27"/>
      <c r="AC831" s="27"/>
      <c r="AD831" s="27"/>
      <c r="AE831" s="22"/>
    </row>
    <row r="832" spans="1:31" ht="1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7"/>
      <c r="P832" s="27"/>
      <c r="Q832" s="27"/>
      <c r="R832" s="27"/>
      <c r="S832" s="29"/>
      <c r="T832" s="29"/>
      <c r="U832" s="29"/>
      <c r="V832" s="29"/>
      <c r="W832" s="29"/>
      <c r="X832" s="29"/>
      <c r="Y832" s="29"/>
      <c r="Z832" s="29"/>
      <c r="AA832" s="27"/>
      <c r="AB832" s="27"/>
      <c r="AC832" s="27"/>
      <c r="AD832" s="27"/>
      <c r="AE832" s="22"/>
    </row>
    <row r="833" spans="1:31" ht="1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7"/>
      <c r="P833" s="27"/>
      <c r="Q833" s="27"/>
      <c r="R833" s="27"/>
      <c r="S833" s="29"/>
      <c r="T833" s="29"/>
      <c r="U833" s="29"/>
      <c r="V833" s="29"/>
      <c r="W833" s="29"/>
      <c r="X833" s="29"/>
      <c r="Y833" s="29"/>
      <c r="Z833" s="29"/>
      <c r="AA833" s="27"/>
      <c r="AB833" s="27"/>
      <c r="AC833" s="27"/>
      <c r="AD833" s="27"/>
      <c r="AE833" s="22"/>
    </row>
    <row r="834" spans="1:31" ht="1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7"/>
      <c r="P834" s="27"/>
      <c r="Q834" s="27"/>
      <c r="R834" s="27"/>
      <c r="S834" s="29"/>
      <c r="T834" s="29"/>
      <c r="U834" s="29"/>
      <c r="V834" s="29"/>
      <c r="W834" s="29"/>
      <c r="X834" s="29"/>
      <c r="Y834" s="29"/>
      <c r="Z834" s="29"/>
      <c r="AA834" s="27"/>
      <c r="AB834" s="27"/>
      <c r="AC834" s="27"/>
      <c r="AD834" s="27"/>
      <c r="AE834" s="22"/>
    </row>
    <row r="835" spans="1:31" ht="1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7"/>
      <c r="P835" s="27"/>
      <c r="Q835" s="27"/>
      <c r="R835" s="27"/>
      <c r="S835" s="29"/>
      <c r="T835" s="29"/>
      <c r="U835" s="29"/>
      <c r="V835" s="29"/>
      <c r="W835" s="29"/>
      <c r="X835" s="29"/>
      <c r="Y835" s="29"/>
      <c r="Z835" s="29"/>
      <c r="AA835" s="27"/>
      <c r="AB835" s="27"/>
      <c r="AC835" s="27"/>
      <c r="AD835" s="27"/>
      <c r="AE835" s="22"/>
    </row>
    <row r="836" spans="1:31" ht="1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7"/>
      <c r="P836" s="27"/>
      <c r="Q836" s="27"/>
      <c r="R836" s="27"/>
      <c r="S836" s="29"/>
      <c r="T836" s="29"/>
      <c r="U836" s="29"/>
      <c r="V836" s="29"/>
      <c r="W836" s="29"/>
      <c r="X836" s="29"/>
      <c r="Y836" s="29"/>
      <c r="Z836" s="29"/>
      <c r="AA836" s="27"/>
      <c r="AB836" s="27"/>
      <c r="AC836" s="27"/>
      <c r="AD836" s="27"/>
      <c r="AE836" s="22"/>
    </row>
    <row r="837" spans="1:31" ht="1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7"/>
      <c r="P837" s="27"/>
      <c r="Q837" s="27"/>
      <c r="R837" s="27"/>
      <c r="S837" s="29"/>
      <c r="T837" s="29"/>
      <c r="U837" s="29"/>
      <c r="V837" s="29"/>
      <c r="W837" s="29"/>
      <c r="X837" s="29"/>
      <c r="Y837" s="29"/>
      <c r="Z837" s="29"/>
      <c r="AA837" s="27"/>
      <c r="AB837" s="27"/>
      <c r="AC837" s="27"/>
      <c r="AD837" s="27"/>
      <c r="AE837" s="22"/>
    </row>
    <row r="838" spans="1:31" ht="1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7"/>
      <c r="P838" s="27"/>
      <c r="Q838" s="27"/>
      <c r="R838" s="27"/>
      <c r="S838" s="29"/>
      <c r="T838" s="29"/>
      <c r="U838" s="29"/>
      <c r="V838" s="29"/>
      <c r="W838" s="29"/>
      <c r="X838" s="29"/>
      <c r="Y838" s="29"/>
      <c r="Z838" s="29"/>
      <c r="AA838" s="27"/>
      <c r="AB838" s="27"/>
      <c r="AC838" s="27"/>
      <c r="AD838" s="27"/>
      <c r="AE838" s="22"/>
    </row>
    <row r="839" spans="1:31" ht="1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7"/>
      <c r="P839" s="27"/>
      <c r="Q839" s="27"/>
      <c r="R839" s="27"/>
      <c r="S839" s="29"/>
      <c r="T839" s="29"/>
      <c r="U839" s="29"/>
      <c r="V839" s="29"/>
      <c r="W839" s="29"/>
      <c r="X839" s="29"/>
      <c r="Y839" s="29"/>
      <c r="Z839" s="29"/>
      <c r="AA839" s="27"/>
      <c r="AB839" s="27"/>
      <c r="AC839" s="27"/>
      <c r="AD839" s="27"/>
      <c r="AE839" s="22"/>
    </row>
    <row r="840" spans="1:31" ht="1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7"/>
      <c r="P840" s="27"/>
      <c r="Q840" s="27"/>
      <c r="R840" s="27"/>
      <c r="S840" s="29"/>
      <c r="T840" s="29"/>
      <c r="U840" s="29"/>
      <c r="V840" s="29"/>
      <c r="W840" s="29"/>
      <c r="X840" s="29"/>
      <c r="Y840" s="29"/>
      <c r="Z840" s="29"/>
      <c r="AA840" s="27"/>
      <c r="AB840" s="27"/>
      <c r="AC840" s="27"/>
      <c r="AD840" s="27"/>
      <c r="AE840" s="22"/>
    </row>
    <row r="841" spans="1:31" ht="1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7"/>
      <c r="P841" s="27"/>
      <c r="Q841" s="27"/>
      <c r="R841" s="27"/>
      <c r="S841" s="29"/>
      <c r="T841" s="29"/>
      <c r="U841" s="29"/>
      <c r="V841" s="29"/>
      <c r="W841" s="29"/>
      <c r="X841" s="29"/>
      <c r="Y841" s="29"/>
      <c r="Z841" s="29"/>
      <c r="AA841" s="27"/>
      <c r="AB841" s="27"/>
      <c r="AC841" s="27"/>
      <c r="AD841" s="27"/>
      <c r="AE841" s="22"/>
    </row>
    <row r="842" spans="1:31" ht="1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7"/>
      <c r="P842" s="27"/>
      <c r="Q842" s="27"/>
      <c r="R842" s="27"/>
      <c r="S842" s="29"/>
      <c r="T842" s="29"/>
      <c r="U842" s="29"/>
      <c r="V842" s="29"/>
      <c r="W842" s="29"/>
      <c r="X842" s="29"/>
      <c r="Y842" s="29"/>
      <c r="Z842" s="29"/>
      <c r="AA842" s="27"/>
      <c r="AB842" s="27"/>
      <c r="AC842" s="27"/>
      <c r="AD842" s="27"/>
      <c r="AE842" s="22"/>
    </row>
    <row r="843" spans="1:31" ht="1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7"/>
      <c r="P843" s="27"/>
      <c r="Q843" s="27"/>
      <c r="R843" s="27"/>
      <c r="S843" s="29"/>
      <c r="T843" s="29"/>
      <c r="U843" s="29"/>
      <c r="V843" s="29"/>
      <c r="W843" s="29"/>
      <c r="X843" s="29"/>
      <c r="Y843" s="29"/>
      <c r="Z843" s="29"/>
      <c r="AA843" s="27"/>
      <c r="AB843" s="27"/>
      <c r="AC843" s="27"/>
      <c r="AD843" s="27"/>
      <c r="AE843" s="22"/>
    </row>
    <row r="844" spans="1:31" ht="1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7"/>
      <c r="P844" s="27"/>
      <c r="Q844" s="27"/>
      <c r="R844" s="27"/>
      <c r="S844" s="29"/>
      <c r="T844" s="29"/>
      <c r="U844" s="29"/>
      <c r="V844" s="29"/>
      <c r="W844" s="29"/>
      <c r="X844" s="29"/>
      <c r="Y844" s="29"/>
      <c r="Z844" s="29"/>
      <c r="AA844" s="27"/>
      <c r="AB844" s="27"/>
      <c r="AC844" s="27"/>
      <c r="AD844" s="27"/>
      <c r="AE844" s="22"/>
    </row>
    <row r="845" spans="1:31" ht="1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7"/>
      <c r="P845" s="27"/>
      <c r="Q845" s="27"/>
      <c r="R845" s="27"/>
      <c r="S845" s="29"/>
      <c r="T845" s="29"/>
      <c r="U845" s="29"/>
      <c r="V845" s="29"/>
      <c r="W845" s="29"/>
      <c r="X845" s="29"/>
      <c r="Y845" s="29"/>
      <c r="Z845" s="29"/>
      <c r="AA845" s="27"/>
      <c r="AB845" s="27"/>
      <c r="AC845" s="27"/>
      <c r="AD845" s="27"/>
      <c r="AE845" s="22"/>
    </row>
    <row r="846" spans="1:31" ht="1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7"/>
      <c r="P846" s="27"/>
      <c r="Q846" s="27"/>
      <c r="R846" s="27"/>
      <c r="S846" s="29"/>
      <c r="T846" s="29"/>
      <c r="U846" s="29"/>
      <c r="V846" s="29"/>
      <c r="W846" s="29"/>
      <c r="X846" s="29"/>
      <c r="Y846" s="29"/>
      <c r="Z846" s="29"/>
      <c r="AA846" s="27"/>
      <c r="AB846" s="27"/>
      <c r="AC846" s="27"/>
      <c r="AD846" s="27"/>
      <c r="AE846" s="22"/>
    </row>
    <row r="847" spans="1:31" ht="1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7"/>
      <c r="P847" s="27"/>
      <c r="Q847" s="27"/>
      <c r="R847" s="27"/>
      <c r="S847" s="29"/>
      <c r="T847" s="29"/>
      <c r="U847" s="29"/>
      <c r="V847" s="29"/>
      <c r="W847" s="29"/>
      <c r="X847" s="29"/>
      <c r="Y847" s="29"/>
      <c r="Z847" s="29"/>
      <c r="AA847" s="27"/>
      <c r="AB847" s="27"/>
      <c r="AC847" s="27"/>
      <c r="AD847" s="27"/>
      <c r="AE847" s="22"/>
    </row>
    <row r="848" spans="1:31" ht="1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7"/>
      <c r="P848" s="27"/>
      <c r="Q848" s="27"/>
      <c r="R848" s="27"/>
      <c r="S848" s="29"/>
      <c r="T848" s="29"/>
      <c r="U848" s="29"/>
      <c r="V848" s="29"/>
      <c r="W848" s="29"/>
      <c r="X848" s="29"/>
      <c r="Y848" s="29"/>
      <c r="Z848" s="29"/>
      <c r="AA848" s="27"/>
      <c r="AB848" s="27"/>
      <c r="AC848" s="27"/>
      <c r="AD848" s="27"/>
      <c r="AE848" s="22"/>
    </row>
    <row r="849" spans="1:31" ht="1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7"/>
      <c r="P849" s="27"/>
      <c r="Q849" s="27"/>
      <c r="R849" s="27"/>
      <c r="S849" s="29"/>
      <c r="T849" s="29"/>
      <c r="U849" s="29"/>
      <c r="V849" s="29"/>
      <c r="W849" s="29"/>
      <c r="X849" s="29"/>
      <c r="Y849" s="29"/>
      <c r="Z849" s="29"/>
      <c r="AA849" s="27"/>
      <c r="AB849" s="27"/>
      <c r="AC849" s="27"/>
      <c r="AD849" s="27"/>
      <c r="AE849" s="22"/>
    </row>
    <row r="850" spans="1:31" ht="1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7"/>
      <c r="P850" s="27"/>
      <c r="Q850" s="27"/>
      <c r="R850" s="27"/>
      <c r="S850" s="29"/>
      <c r="T850" s="29"/>
      <c r="U850" s="29"/>
      <c r="V850" s="29"/>
      <c r="W850" s="29"/>
      <c r="X850" s="29"/>
      <c r="Y850" s="29"/>
      <c r="Z850" s="29"/>
      <c r="AA850" s="27"/>
      <c r="AB850" s="27"/>
      <c r="AC850" s="27"/>
      <c r="AD850" s="27"/>
      <c r="AE850" s="22"/>
    </row>
    <row r="851" spans="1:31" ht="1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7"/>
      <c r="P851" s="27"/>
      <c r="Q851" s="27"/>
      <c r="R851" s="27"/>
      <c r="S851" s="29"/>
      <c r="T851" s="29"/>
      <c r="U851" s="29"/>
      <c r="V851" s="29"/>
      <c r="W851" s="29"/>
      <c r="X851" s="29"/>
      <c r="Y851" s="29"/>
      <c r="Z851" s="29"/>
      <c r="AA851" s="27"/>
      <c r="AB851" s="27"/>
      <c r="AC851" s="27"/>
      <c r="AD851" s="27"/>
      <c r="AE851" s="22"/>
    </row>
    <row r="852" spans="1:31" ht="1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7"/>
      <c r="P852" s="27"/>
      <c r="Q852" s="27"/>
      <c r="R852" s="27"/>
      <c r="S852" s="29"/>
      <c r="T852" s="29"/>
      <c r="U852" s="29"/>
      <c r="V852" s="29"/>
      <c r="W852" s="29"/>
      <c r="X852" s="29"/>
      <c r="Y852" s="29"/>
      <c r="Z852" s="29"/>
      <c r="AA852" s="27"/>
      <c r="AB852" s="27"/>
      <c r="AC852" s="27"/>
      <c r="AD852" s="27"/>
      <c r="AE852" s="22"/>
    </row>
    <row r="853" spans="1:31" ht="1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7"/>
      <c r="P853" s="27"/>
      <c r="Q853" s="27"/>
      <c r="R853" s="27"/>
      <c r="S853" s="29"/>
      <c r="T853" s="29"/>
      <c r="U853" s="29"/>
      <c r="V853" s="29"/>
      <c r="W853" s="29"/>
      <c r="X853" s="29"/>
      <c r="Y853" s="29"/>
      <c r="Z853" s="29"/>
      <c r="AA853" s="27"/>
      <c r="AB853" s="27"/>
      <c r="AC853" s="27"/>
      <c r="AD853" s="27"/>
      <c r="AE853" s="22"/>
    </row>
    <row r="854" spans="1:31" ht="1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7"/>
      <c r="P854" s="27"/>
      <c r="Q854" s="27"/>
      <c r="R854" s="27"/>
      <c r="S854" s="29"/>
      <c r="T854" s="29"/>
      <c r="U854" s="29"/>
      <c r="V854" s="29"/>
      <c r="W854" s="29"/>
      <c r="X854" s="29"/>
      <c r="Y854" s="29"/>
      <c r="Z854" s="29"/>
      <c r="AA854" s="27"/>
      <c r="AB854" s="27"/>
      <c r="AC854" s="27"/>
      <c r="AD854" s="27"/>
      <c r="AE854" s="22"/>
    </row>
    <row r="855" spans="1:31" ht="1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7"/>
      <c r="P855" s="27"/>
      <c r="Q855" s="27"/>
      <c r="R855" s="27"/>
      <c r="S855" s="29"/>
      <c r="T855" s="29"/>
      <c r="U855" s="29"/>
      <c r="V855" s="29"/>
      <c r="W855" s="29"/>
      <c r="X855" s="29"/>
      <c r="Y855" s="29"/>
      <c r="Z855" s="29"/>
      <c r="AA855" s="27"/>
      <c r="AB855" s="27"/>
      <c r="AC855" s="27"/>
      <c r="AD855" s="27"/>
      <c r="AE855" s="22"/>
    </row>
    <row r="856" spans="1:31" ht="1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7"/>
      <c r="P856" s="27"/>
      <c r="Q856" s="27"/>
      <c r="R856" s="27"/>
      <c r="S856" s="29"/>
      <c r="T856" s="29"/>
      <c r="U856" s="29"/>
      <c r="V856" s="29"/>
      <c r="W856" s="29"/>
      <c r="X856" s="29"/>
      <c r="Y856" s="29"/>
      <c r="Z856" s="29"/>
      <c r="AA856" s="27"/>
      <c r="AB856" s="27"/>
      <c r="AC856" s="27"/>
      <c r="AD856" s="27"/>
      <c r="AE856" s="22"/>
    </row>
    <row r="857" spans="1:31" ht="1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7"/>
      <c r="P857" s="27"/>
      <c r="Q857" s="27"/>
      <c r="R857" s="27"/>
      <c r="S857" s="29"/>
      <c r="T857" s="29"/>
      <c r="U857" s="29"/>
      <c r="V857" s="29"/>
      <c r="W857" s="29"/>
      <c r="X857" s="29"/>
      <c r="Y857" s="29"/>
      <c r="Z857" s="29"/>
      <c r="AA857" s="27"/>
      <c r="AB857" s="27"/>
      <c r="AC857" s="27"/>
      <c r="AD857" s="27"/>
      <c r="AE857" s="22"/>
    </row>
    <row r="858" spans="1:31" ht="1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7"/>
      <c r="P858" s="27"/>
      <c r="Q858" s="27"/>
      <c r="R858" s="27"/>
      <c r="S858" s="29"/>
      <c r="T858" s="29"/>
      <c r="U858" s="29"/>
      <c r="V858" s="29"/>
      <c r="W858" s="29"/>
      <c r="X858" s="29"/>
      <c r="Y858" s="29"/>
      <c r="Z858" s="29"/>
      <c r="AA858" s="27"/>
      <c r="AB858" s="27"/>
      <c r="AC858" s="27"/>
      <c r="AD858" s="27"/>
      <c r="AE858" s="22"/>
    </row>
    <row r="859" spans="1:31" ht="1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7"/>
      <c r="P859" s="27"/>
      <c r="Q859" s="27"/>
      <c r="R859" s="27"/>
      <c r="S859" s="29"/>
      <c r="T859" s="29"/>
      <c r="U859" s="29"/>
      <c r="V859" s="29"/>
      <c r="W859" s="29"/>
      <c r="X859" s="29"/>
      <c r="Y859" s="29"/>
      <c r="Z859" s="29"/>
      <c r="AA859" s="27"/>
      <c r="AB859" s="27"/>
      <c r="AC859" s="27"/>
      <c r="AD859" s="27"/>
      <c r="AE859" s="22"/>
    </row>
    <row r="860" spans="1:31" ht="1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7"/>
      <c r="P860" s="27"/>
      <c r="Q860" s="27"/>
      <c r="R860" s="27"/>
      <c r="S860" s="29"/>
      <c r="T860" s="29"/>
      <c r="U860" s="29"/>
      <c r="V860" s="29"/>
      <c r="W860" s="29"/>
      <c r="X860" s="29"/>
      <c r="Y860" s="29"/>
      <c r="Z860" s="29"/>
      <c r="AA860" s="27"/>
      <c r="AB860" s="27"/>
      <c r="AC860" s="27"/>
      <c r="AD860" s="27"/>
      <c r="AE860" s="22"/>
    </row>
    <row r="861" spans="1:31" ht="1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7"/>
      <c r="P861" s="27"/>
      <c r="Q861" s="27"/>
      <c r="R861" s="27"/>
      <c r="S861" s="29"/>
      <c r="T861" s="29"/>
      <c r="U861" s="29"/>
      <c r="V861" s="29"/>
      <c r="W861" s="29"/>
      <c r="X861" s="29"/>
      <c r="Y861" s="29"/>
      <c r="Z861" s="29"/>
      <c r="AA861" s="27"/>
      <c r="AB861" s="27"/>
      <c r="AC861" s="27"/>
      <c r="AD861" s="27"/>
      <c r="AE861" s="22"/>
    </row>
    <row r="862" spans="1:31" ht="1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7"/>
      <c r="P862" s="27"/>
      <c r="Q862" s="27"/>
      <c r="R862" s="27"/>
      <c r="S862" s="29"/>
      <c r="T862" s="29"/>
      <c r="U862" s="29"/>
      <c r="V862" s="29"/>
      <c r="W862" s="29"/>
      <c r="X862" s="29"/>
      <c r="Y862" s="29"/>
      <c r="Z862" s="29"/>
      <c r="AA862" s="27"/>
      <c r="AB862" s="27"/>
      <c r="AC862" s="27"/>
      <c r="AD862" s="27"/>
      <c r="AE862" s="22"/>
    </row>
    <row r="863" spans="1:31" ht="1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7"/>
      <c r="P863" s="27"/>
      <c r="Q863" s="27"/>
      <c r="R863" s="27"/>
      <c r="S863" s="29"/>
      <c r="T863" s="29"/>
      <c r="U863" s="29"/>
      <c r="V863" s="29"/>
      <c r="W863" s="29"/>
      <c r="X863" s="29"/>
      <c r="Y863" s="29"/>
      <c r="Z863" s="29"/>
      <c r="AA863" s="27"/>
      <c r="AB863" s="27"/>
      <c r="AC863" s="27"/>
      <c r="AD863" s="27"/>
      <c r="AE863" s="22"/>
    </row>
    <row r="864" spans="1:31" ht="1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7"/>
      <c r="P864" s="27"/>
      <c r="Q864" s="27"/>
      <c r="R864" s="27"/>
      <c r="S864" s="29"/>
      <c r="T864" s="29"/>
      <c r="U864" s="29"/>
      <c r="V864" s="29"/>
      <c r="W864" s="29"/>
      <c r="X864" s="29"/>
      <c r="Y864" s="29"/>
      <c r="Z864" s="29"/>
      <c r="AA864" s="27"/>
      <c r="AB864" s="27"/>
      <c r="AC864" s="27"/>
      <c r="AD864" s="27"/>
      <c r="AE864" s="22"/>
    </row>
    <row r="865" spans="1:31" ht="1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7"/>
      <c r="P865" s="27"/>
      <c r="Q865" s="27"/>
      <c r="R865" s="27"/>
      <c r="S865" s="29"/>
      <c r="T865" s="29"/>
      <c r="U865" s="29"/>
      <c r="V865" s="29"/>
      <c r="W865" s="29"/>
      <c r="X865" s="29"/>
      <c r="Y865" s="29"/>
      <c r="Z865" s="29"/>
      <c r="AA865" s="27"/>
      <c r="AB865" s="27"/>
      <c r="AC865" s="27"/>
      <c r="AD865" s="27"/>
      <c r="AE865" s="22"/>
    </row>
    <row r="866" spans="1:31" ht="1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7"/>
      <c r="P866" s="27"/>
      <c r="Q866" s="27"/>
      <c r="R866" s="27"/>
      <c r="S866" s="29"/>
      <c r="T866" s="29"/>
      <c r="U866" s="29"/>
      <c r="V866" s="29"/>
      <c r="W866" s="29"/>
      <c r="X866" s="29"/>
      <c r="Y866" s="29"/>
      <c r="Z866" s="29"/>
      <c r="AA866" s="27"/>
      <c r="AB866" s="27"/>
      <c r="AC866" s="27"/>
      <c r="AD866" s="27"/>
      <c r="AE866" s="22"/>
    </row>
    <row r="867" spans="1:31" ht="1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7"/>
      <c r="P867" s="27"/>
      <c r="Q867" s="27"/>
      <c r="R867" s="27"/>
      <c r="S867" s="29"/>
      <c r="T867" s="29"/>
      <c r="U867" s="29"/>
      <c r="V867" s="29"/>
      <c r="W867" s="29"/>
      <c r="X867" s="29"/>
      <c r="Y867" s="29"/>
      <c r="Z867" s="29"/>
      <c r="AA867" s="27"/>
      <c r="AB867" s="27"/>
      <c r="AC867" s="27"/>
      <c r="AD867" s="27"/>
      <c r="AE867" s="22"/>
    </row>
    <row r="868" spans="1:31" ht="1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7"/>
      <c r="P868" s="27"/>
      <c r="Q868" s="27"/>
      <c r="R868" s="27"/>
      <c r="S868" s="29"/>
      <c r="T868" s="29"/>
      <c r="U868" s="29"/>
      <c r="V868" s="29"/>
      <c r="W868" s="29"/>
      <c r="X868" s="29"/>
      <c r="Y868" s="29"/>
      <c r="Z868" s="29"/>
      <c r="AA868" s="27"/>
      <c r="AB868" s="27"/>
      <c r="AC868" s="27"/>
      <c r="AD868" s="27"/>
      <c r="AE868" s="22"/>
    </row>
    <row r="869" spans="1:31" ht="1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7"/>
      <c r="P869" s="27"/>
      <c r="Q869" s="27"/>
      <c r="R869" s="27"/>
      <c r="S869" s="29"/>
      <c r="T869" s="29"/>
      <c r="U869" s="29"/>
      <c r="V869" s="29"/>
      <c r="W869" s="29"/>
      <c r="X869" s="29"/>
      <c r="Y869" s="29"/>
      <c r="Z869" s="29"/>
      <c r="AA869" s="27"/>
      <c r="AB869" s="27"/>
      <c r="AC869" s="27"/>
      <c r="AD869" s="27"/>
      <c r="AE869" s="22"/>
    </row>
    <row r="870" spans="1:31" ht="1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7"/>
      <c r="P870" s="27"/>
      <c r="Q870" s="27"/>
      <c r="R870" s="27"/>
      <c r="S870" s="29"/>
      <c r="T870" s="29"/>
      <c r="U870" s="29"/>
      <c r="V870" s="29"/>
      <c r="W870" s="29"/>
      <c r="X870" s="29"/>
      <c r="Y870" s="29"/>
      <c r="Z870" s="29"/>
      <c r="AA870" s="27"/>
      <c r="AB870" s="27"/>
      <c r="AC870" s="27"/>
      <c r="AD870" s="27"/>
      <c r="AE870" s="22"/>
    </row>
    <row r="871" spans="1:31" ht="1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7"/>
      <c r="P871" s="27"/>
      <c r="Q871" s="27"/>
      <c r="R871" s="27"/>
      <c r="S871" s="29"/>
      <c r="T871" s="29"/>
      <c r="U871" s="29"/>
      <c r="V871" s="29"/>
      <c r="W871" s="29"/>
      <c r="X871" s="29"/>
      <c r="Y871" s="29"/>
      <c r="Z871" s="29"/>
      <c r="AA871" s="27"/>
      <c r="AB871" s="27"/>
      <c r="AC871" s="27"/>
      <c r="AD871" s="27"/>
      <c r="AE871" s="22"/>
    </row>
    <row r="872" spans="1:31" ht="1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7"/>
      <c r="P872" s="27"/>
      <c r="Q872" s="27"/>
      <c r="R872" s="27"/>
      <c r="S872" s="29"/>
      <c r="T872" s="29"/>
      <c r="U872" s="29"/>
      <c r="V872" s="29"/>
      <c r="W872" s="29"/>
      <c r="X872" s="29"/>
      <c r="Y872" s="29"/>
      <c r="Z872" s="29"/>
      <c r="AA872" s="27"/>
      <c r="AB872" s="27"/>
      <c r="AC872" s="27"/>
      <c r="AD872" s="27"/>
      <c r="AE872" s="22"/>
    </row>
    <row r="873" spans="1:31" ht="1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7"/>
      <c r="P873" s="27"/>
      <c r="Q873" s="27"/>
      <c r="R873" s="27"/>
      <c r="S873" s="29"/>
      <c r="T873" s="29"/>
      <c r="U873" s="29"/>
      <c r="V873" s="29"/>
      <c r="W873" s="29"/>
      <c r="X873" s="29"/>
      <c r="Y873" s="29"/>
      <c r="Z873" s="29"/>
      <c r="AA873" s="27"/>
      <c r="AB873" s="27"/>
      <c r="AC873" s="27"/>
      <c r="AD873" s="27"/>
      <c r="AE873" s="22"/>
    </row>
    <row r="874" spans="1:31" ht="1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7"/>
      <c r="P874" s="27"/>
      <c r="Q874" s="27"/>
      <c r="R874" s="27"/>
      <c r="S874" s="29"/>
      <c r="T874" s="29"/>
      <c r="U874" s="29"/>
      <c r="V874" s="29"/>
      <c r="W874" s="29"/>
      <c r="X874" s="29"/>
      <c r="Y874" s="29"/>
      <c r="Z874" s="29"/>
      <c r="AA874" s="27"/>
      <c r="AB874" s="27"/>
      <c r="AC874" s="27"/>
      <c r="AD874" s="27"/>
      <c r="AE874" s="22"/>
    </row>
    <row r="875" spans="1:31" ht="1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7"/>
      <c r="P875" s="27"/>
      <c r="Q875" s="27"/>
      <c r="R875" s="27"/>
      <c r="S875" s="29"/>
      <c r="T875" s="29"/>
      <c r="U875" s="29"/>
      <c r="V875" s="29"/>
      <c r="W875" s="29"/>
      <c r="X875" s="29"/>
      <c r="Y875" s="29"/>
      <c r="Z875" s="29"/>
      <c r="AA875" s="27"/>
      <c r="AB875" s="27"/>
      <c r="AC875" s="27"/>
      <c r="AD875" s="27"/>
      <c r="AE875" s="22"/>
    </row>
    <row r="876" spans="1:31" ht="1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7"/>
      <c r="P876" s="27"/>
      <c r="Q876" s="27"/>
      <c r="R876" s="27"/>
      <c r="S876" s="29"/>
      <c r="T876" s="29"/>
      <c r="U876" s="29"/>
      <c r="V876" s="29"/>
      <c r="W876" s="29"/>
      <c r="X876" s="29"/>
      <c r="Y876" s="29"/>
      <c r="Z876" s="29"/>
      <c r="AA876" s="27"/>
      <c r="AB876" s="27"/>
      <c r="AC876" s="27"/>
      <c r="AD876" s="27"/>
      <c r="AE876" s="22"/>
    </row>
    <row r="877" spans="1:31" ht="1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7"/>
      <c r="P877" s="27"/>
      <c r="Q877" s="27"/>
      <c r="R877" s="27"/>
      <c r="S877" s="29"/>
      <c r="T877" s="29"/>
      <c r="U877" s="29"/>
      <c r="V877" s="29"/>
      <c r="W877" s="29"/>
      <c r="X877" s="29"/>
      <c r="Y877" s="29"/>
      <c r="Z877" s="29"/>
      <c r="AA877" s="27"/>
      <c r="AB877" s="27"/>
      <c r="AC877" s="27"/>
      <c r="AD877" s="27"/>
      <c r="AE877" s="22"/>
    </row>
    <row r="878" spans="1:31" ht="1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7"/>
      <c r="P878" s="27"/>
      <c r="Q878" s="27"/>
      <c r="R878" s="27"/>
      <c r="S878" s="29"/>
      <c r="T878" s="29"/>
      <c r="U878" s="29"/>
      <c r="V878" s="29"/>
      <c r="W878" s="29"/>
      <c r="X878" s="29"/>
      <c r="Y878" s="29"/>
      <c r="Z878" s="29"/>
      <c r="AA878" s="27"/>
      <c r="AB878" s="27"/>
      <c r="AC878" s="27"/>
      <c r="AD878" s="27"/>
      <c r="AE878" s="22"/>
    </row>
    <row r="879" spans="1:31" ht="1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7"/>
      <c r="P879" s="27"/>
      <c r="Q879" s="27"/>
      <c r="R879" s="27"/>
      <c r="S879" s="29"/>
      <c r="T879" s="29"/>
      <c r="U879" s="29"/>
      <c r="V879" s="29"/>
      <c r="W879" s="29"/>
      <c r="X879" s="29"/>
      <c r="Y879" s="29"/>
      <c r="Z879" s="29"/>
      <c r="AA879" s="27"/>
      <c r="AB879" s="27"/>
      <c r="AC879" s="27"/>
      <c r="AD879" s="27"/>
      <c r="AE879" s="22"/>
    </row>
    <row r="880" spans="1:31" ht="1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7"/>
      <c r="P880" s="27"/>
      <c r="Q880" s="27"/>
      <c r="R880" s="27"/>
      <c r="S880" s="29"/>
      <c r="T880" s="29"/>
      <c r="U880" s="29"/>
      <c r="V880" s="29"/>
      <c r="W880" s="29"/>
      <c r="X880" s="29"/>
      <c r="Y880" s="29"/>
      <c r="Z880" s="29"/>
      <c r="AA880" s="27"/>
      <c r="AB880" s="27"/>
      <c r="AC880" s="27"/>
      <c r="AD880" s="27"/>
      <c r="AE880" s="22"/>
    </row>
    <row r="881" spans="1:31" ht="1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7"/>
      <c r="P881" s="27"/>
      <c r="Q881" s="27"/>
      <c r="R881" s="27"/>
      <c r="S881" s="29"/>
      <c r="T881" s="29"/>
      <c r="U881" s="29"/>
      <c r="V881" s="29"/>
      <c r="W881" s="29"/>
      <c r="X881" s="29"/>
      <c r="Y881" s="29"/>
      <c r="Z881" s="29"/>
      <c r="AA881" s="27"/>
      <c r="AB881" s="27"/>
      <c r="AC881" s="27"/>
      <c r="AD881" s="27"/>
      <c r="AE881" s="22"/>
    </row>
    <row r="882" spans="1:31" ht="1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7"/>
      <c r="P882" s="27"/>
      <c r="Q882" s="27"/>
      <c r="R882" s="27"/>
      <c r="S882" s="29"/>
      <c r="T882" s="29"/>
      <c r="U882" s="29"/>
      <c r="V882" s="29"/>
      <c r="W882" s="29"/>
      <c r="X882" s="29"/>
      <c r="Y882" s="29"/>
      <c r="Z882" s="29"/>
      <c r="AA882" s="27"/>
      <c r="AB882" s="27"/>
      <c r="AC882" s="27"/>
      <c r="AD882" s="27"/>
      <c r="AE882" s="22"/>
    </row>
    <row r="883" spans="1:31" ht="1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7"/>
      <c r="P883" s="27"/>
      <c r="Q883" s="27"/>
      <c r="R883" s="27"/>
      <c r="S883" s="29"/>
      <c r="T883" s="29"/>
      <c r="U883" s="29"/>
      <c r="V883" s="29"/>
      <c r="W883" s="29"/>
      <c r="X883" s="29"/>
      <c r="Y883" s="29"/>
      <c r="Z883" s="29"/>
      <c r="AA883" s="27"/>
      <c r="AB883" s="27"/>
      <c r="AC883" s="27"/>
      <c r="AD883" s="27"/>
      <c r="AE883" s="22"/>
    </row>
    <row r="884" spans="1:31" ht="1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7"/>
      <c r="P884" s="27"/>
      <c r="Q884" s="27"/>
      <c r="R884" s="27"/>
      <c r="S884" s="29"/>
      <c r="T884" s="29"/>
      <c r="U884" s="29"/>
      <c r="V884" s="29"/>
      <c r="W884" s="29"/>
      <c r="X884" s="29"/>
      <c r="Y884" s="29"/>
      <c r="Z884" s="29"/>
      <c r="AA884" s="27"/>
      <c r="AB884" s="27"/>
      <c r="AC884" s="27"/>
      <c r="AD884" s="27"/>
      <c r="AE884" s="22"/>
    </row>
    <row r="885" spans="1:31" ht="1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7"/>
      <c r="P885" s="27"/>
      <c r="Q885" s="27"/>
      <c r="R885" s="27"/>
      <c r="S885" s="29"/>
      <c r="T885" s="29"/>
      <c r="U885" s="29"/>
      <c r="V885" s="29"/>
      <c r="W885" s="29"/>
      <c r="X885" s="29"/>
      <c r="Y885" s="29"/>
      <c r="Z885" s="29"/>
      <c r="AA885" s="27"/>
      <c r="AB885" s="27"/>
      <c r="AC885" s="27"/>
      <c r="AD885" s="27"/>
      <c r="AE885" s="22"/>
    </row>
    <row r="886" spans="1:31" ht="1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7"/>
      <c r="P886" s="27"/>
      <c r="Q886" s="27"/>
      <c r="R886" s="27"/>
      <c r="S886" s="29"/>
      <c r="T886" s="29"/>
      <c r="U886" s="29"/>
      <c r="V886" s="29"/>
      <c r="W886" s="29"/>
      <c r="X886" s="29"/>
      <c r="Y886" s="29"/>
      <c r="Z886" s="29"/>
      <c r="AA886" s="27"/>
      <c r="AB886" s="27"/>
      <c r="AC886" s="27"/>
      <c r="AD886" s="27"/>
      <c r="AE886" s="22"/>
    </row>
    <row r="887" spans="1:31" ht="1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7"/>
      <c r="P887" s="27"/>
      <c r="Q887" s="27"/>
      <c r="R887" s="27"/>
      <c r="S887" s="29"/>
      <c r="T887" s="29"/>
      <c r="U887" s="29"/>
      <c r="V887" s="29"/>
      <c r="W887" s="29"/>
      <c r="X887" s="29"/>
      <c r="Y887" s="29"/>
      <c r="Z887" s="29"/>
      <c r="AA887" s="27"/>
      <c r="AB887" s="27"/>
      <c r="AC887" s="27"/>
      <c r="AD887" s="27"/>
      <c r="AE887" s="22"/>
    </row>
    <row r="888" spans="1:31" ht="1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7"/>
      <c r="P888" s="27"/>
      <c r="Q888" s="27"/>
      <c r="R888" s="27"/>
      <c r="S888" s="29"/>
      <c r="T888" s="29"/>
      <c r="U888" s="29"/>
      <c r="V888" s="29"/>
      <c r="W888" s="29"/>
      <c r="X888" s="29"/>
      <c r="Y888" s="29"/>
      <c r="Z888" s="29"/>
      <c r="AA888" s="27"/>
      <c r="AB888" s="27"/>
      <c r="AC888" s="27"/>
      <c r="AD888" s="27"/>
      <c r="AE888" s="22"/>
    </row>
    <row r="889" spans="1:31" ht="1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7"/>
      <c r="P889" s="27"/>
      <c r="Q889" s="27"/>
      <c r="R889" s="27"/>
      <c r="S889" s="29"/>
      <c r="T889" s="29"/>
      <c r="U889" s="29"/>
      <c r="V889" s="29"/>
      <c r="W889" s="29"/>
      <c r="X889" s="29"/>
      <c r="Y889" s="29"/>
      <c r="Z889" s="29"/>
      <c r="AA889" s="27"/>
      <c r="AB889" s="27"/>
      <c r="AC889" s="27"/>
      <c r="AD889" s="27"/>
      <c r="AE889" s="22"/>
    </row>
    <row r="890" spans="1:31" ht="1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7"/>
      <c r="P890" s="27"/>
      <c r="Q890" s="27"/>
      <c r="R890" s="27"/>
      <c r="S890" s="29"/>
      <c r="T890" s="29"/>
      <c r="U890" s="29"/>
      <c r="V890" s="29"/>
      <c r="W890" s="29"/>
      <c r="X890" s="29"/>
      <c r="Y890" s="29"/>
      <c r="Z890" s="29"/>
      <c r="AA890" s="27"/>
      <c r="AB890" s="27"/>
      <c r="AC890" s="27"/>
      <c r="AD890" s="27"/>
      <c r="AE890" s="22"/>
    </row>
    <row r="891" spans="1:31" ht="1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7"/>
      <c r="P891" s="27"/>
      <c r="Q891" s="27"/>
      <c r="R891" s="27"/>
      <c r="S891" s="29"/>
      <c r="T891" s="29"/>
      <c r="U891" s="29"/>
      <c r="V891" s="29"/>
      <c r="W891" s="29"/>
      <c r="X891" s="29"/>
      <c r="Y891" s="29"/>
      <c r="Z891" s="29"/>
      <c r="AA891" s="27"/>
      <c r="AB891" s="27"/>
      <c r="AC891" s="27"/>
      <c r="AD891" s="27"/>
      <c r="AE891" s="22"/>
    </row>
    <row r="892" spans="1:31" ht="1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7"/>
      <c r="P892" s="27"/>
      <c r="Q892" s="27"/>
      <c r="R892" s="27"/>
      <c r="S892" s="29"/>
      <c r="T892" s="29"/>
      <c r="U892" s="29"/>
      <c r="V892" s="29"/>
      <c r="W892" s="29"/>
      <c r="X892" s="29"/>
      <c r="Y892" s="29"/>
      <c r="Z892" s="29"/>
      <c r="AA892" s="27"/>
      <c r="AB892" s="27"/>
      <c r="AC892" s="27"/>
      <c r="AD892" s="27"/>
      <c r="AE892" s="22"/>
    </row>
    <row r="893" spans="1:31" ht="1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7"/>
      <c r="P893" s="27"/>
      <c r="Q893" s="27"/>
      <c r="R893" s="27"/>
      <c r="S893" s="29"/>
      <c r="T893" s="29"/>
      <c r="U893" s="29"/>
      <c r="V893" s="29"/>
      <c r="W893" s="29"/>
      <c r="X893" s="29"/>
      <c r="Y893" s="29"/>
      <c r="Z893" s="29"/>
      <c r="AA893" s="27"/>
      <c r="AB893" s="27"/>
      <c r="AC893" s="27"/>
      <c r="AD893" s="27"/>
      <c r="AE893" s="22"/>
    </row>
    <row r="894" spans="1:31" ht="1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7"/>
      <c r="P894" s="27"/>
      <c r="Q894" s="27"/>
      <c r="R894" s="27"/>
      <c r="S894" s="29"/>
      <c r="T894" s="29"/>
      <c r="U894" s="29"/>
      <c r="V894" s="29"/>
      <c r="W894" s="29"/>
      <c r="X894" s="29"/>
      <c r="Y894" s="29"/>
      <c r="Z894" s="29"/>
      <c r="AA894" s="27"/>
      <c r="AB894" s="27"/>
      <c r="AC894" s="27"/>
      <c r="AD894" s="27"/>
      <c r="AE894" s="22"/>
    </row>
    <row r="895" spans="1:31" ht="1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7"/>
      <c r="P895" s="27"/>
      <c r="Q895" s="27"/>
      <c r="R895" s="27"/>
      <c r="S895" s="29"/>
      <c r="T895" s="29"/>
      <c r="U895" s="29"/>
      <c r="V895" s="29"/>
      <c r="W895" s="29"/>
      <c r="X895" s="29"/>
      <c r="Y895" s="29"/>
      <c r="Z895" s="29"/>
      <c r="AA895" s="27"/>
      <c r="AB895" s="27"/>
      <c r="AC895" s="27"/>
      <c r="AD895" s="27"/>
      <c r="AE895" s="22"/>
    </row>
    <row r="896" spans="1:31" ht="1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7"/>
      <c r="P896" s="27"/>
      <c r="Q896" s="27"/>
      <c r="R896" s="27"/>
      <c r="S896" s="29"/>
      <c r="T896" s="29"/>
      <c r="U896" s="29"/>
      <c r="V896" s="29"/>
      <c r="W896" s="29"/>
      <c r="X896" s="29"/>
      <c r="Y896" s="29"/>
      <c r="Z896" s="29"/>
      <c r="AA896" s="27"/>
      <c r="AB896" s="27"/>
      <c r="AC896" s="27"/>
      <c r="AD896" s="27"/>
      <c r="AE896" s="22"/>
    </row>
    <row r="897" spans="1:31" ht="1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7"/>
      <c r="P897" s="27"/>
      <c r="Q897" s="27"/>
      <c r="R897" s="27"/>
      <c r="S897" s="29"/>
      <c r="T897" s="29"/>
      <c r="U897" s="29"/>
      <c r="V897" s="29"/>
      <c r="W897" s="29"/>
      <c r="X897" s="29"/>
      <c r="Y897" s="29"/>
      <c r="Z897" s="29"/>
      <c r="AA897" s="27"/>
      <c r="AB897" s="27"/>
      <c r="AC897" s="27"/>
      <c r="AD897" s="27"/>
      <c r="AE897" s="22"/>
    </row>
    <row r="898" spans="1:31" ht="1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7"/>
      <c r="P898" s="27"/>
      <c r="Q898" s="27"/>
      <c r="R898" s="27"/>
      <c r="S898" s="29"/>
      <c r="T898" s="29"/>
      <c r="U898" s="29"/>
      <c r="V898" s="29"/>
      <c r="W898" s="29"/>
      <c r="X898" s="29"/>
      <c r="Y898" s="29"/>
      <c r="Z898" s="29"/>
      <c r="AA898" s="27"/>
      <c r="AB898" s="27"/>
      <c r="AC898" s="27"/>
      <c r="AD898" s="27"/>
      <c r="AE898" s="22"/>
    </row>
    <row r="899" spans="1:31" ht="1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7"/>
      <c r="P899" s="27"/>
      <c r="Q899" s="27"/>
      <c r="R899" s="27"/>
      <c r="S899" s="29"/>
      <c r="T899" s="29"/>
      <c r="U899" s="29"/>
      <c r="V899" s="29"/>
      <c r="W899" s="29"/>
      <c r="X899" s="29"/>
      <c r="Y899" s="29"/>
      <c r="Z899" s="29"/>
      <c r="AA899" s="27"/>
      <c r="AB899" s="27"/>
      <c r="AC899" s="27"/>
      <c r="AD899" s="27"/>
      <c r="AE899" s="22"/>
    </row>
    <row r="900" spans="1:31" ht="1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7"/>
      <c r="P900" s="27"/>
      <c r="Q900" s="27"/>
      <c r="R900" s="27"/>
      <c r="S900" s="29"/>
      <c r="T900" s="29"/>
      <c r="U900" s="29"/>
      <c r="V900" s="29"/>
      <c r="W900" s="29"/>
      <c r="X900" s="29"/>
      <c r="Y900" s="29"/>
      <c r="Z900" s="29"/>
      <c r="AA900" s="27"/>
      <c r="AB900" s="27"/>
      <c r="AC900" s="27"/>
      <c r="AD900" s="27"/>
      <c r="AE900" s="22"/>
    </row>
    <row r="901" spans="1:31" ht="1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7"/>
      <c r="P901" s="27"/>
      <c r="Q901" s="27"/>
      <c r="R901" s="27"/>
      <c r="S901" s="29"/>
      <c r="T901" s="29"/>
      <c r="U901" s="29"/>
      <c r="V901" s="29"/>
      <c r="W901" s="29"/>
      <c r="X901" s="29"/>
      <c r="Y901" s="29"/>
      <c r="Z901" s="29"/>
      <c r="AA901" s="27"/>
      <c r="AB901" s="27"/>
      <c r="AC901" s="27"/>
      <c r="AD901" s="27"/>
      <c r="AE901" s="22"/>
    </row>
    <row r="902" spans="1:31" ht="1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7"/>
      <c r="P902" s="27"/>
      <c r="Q902" s="27"/>
      <c r="R902" s="27"/>
      <c r="S902" s="29"/>
      <c r="T902" s="29"/>
      <c r="U902" s="29"/>
      <c r="V902" s="29"/>
      <c r="W902" s="29"/>
      <c r="X902" s="29"/>
      <c r="Y902" s="29"/>
      <c r="Z902" s="29"/>
      <c r="AA902" s="27"/>
      <c r="AB902" s="27"/>
      <c r="AC902" s="27"/>
      <c r="AD902" s="27"/>
      <c r="AE902" s="22"/>
    </row>
    <row r="903" spans="1:31" ht="1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7"/>
      <c r="P903" s="27"/>
      <c r="Q903" s="27"/>
      <c r="R903" s="27"/>
      <c r="S903" s="29"/>
      <c r="T903" s="29"/>
      <c r="U903" s="29"/>
      <c r="V903" s="29"/>
      <c r="W903" s="29"/>
      <c r="X903" s="29"/>
      <c r="Y903" s="29"/>
      <c r="Z903" s="29"/>
      <c r="AA903" s="27"/>
      <c r="AB903" s="27"/>
      <c r="AC903" s="27"/>
      <c r="AD903" s="27"/>
      <c r="AE903" s="22"/>
    </row>
    <row r="904" spans="1:31" ht="1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7"/>
      <c r="P904" s="27"/>
      <c r="Q904" s="27"/>
      <c r="R904" s="27"/>
      <c r="S904" s="29"/>
      <c r="T904" s="29"/>
      <c r="U904" s="29"/>
      <c r="V904" s="29"/>
      <c r="W904" s="29"/>
      <c r="X904" s="29"/>
      <c r="Y904" s="29"/>
      <c r="Z904" s="29"/>
      <c r="AA904" s="27"/>
      <c r="AB904" s="27"/>
      <c r="AC904" s="27"/>
      <c r="AD904" s="27"/>
      <c r="AE904" s="22"/>
    </row>
    <row r="905" spans="1:31" ht="1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7"/>
      <c r="P905" s="27"/>
      <c r="Q905" s="27"/>
      <c r="R905" s="27"/>
      <c r="S905" s="29"/>
      <c r="T905" s="29"/>
      <c r="U905" s="29"/>
      <c r="V905" s="29"/>
      <c r="W905" s="29"/>
      <c r="X905" s="29"/>
      <c r="Y905" s="29"/>
      <c r="Z905" s="29"/>
      <c r="AA905" s="27"/>
      <c r="AB905" s="27"/>
      <c r="AC905" s="27"/>
      <c r="AD905" s="27"/>
      <c r="AE905" s="22"/>
    </row>
    <row r="906" spans="1:31" ht="1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7"/>
      <c r="P906" s="27"/>
      <c r="Q906" s="27"/>
      <c r="R906" s="27"/>
      <c r="S906" s="29"/>
      <c r="T906" s="29"/>
      <c r="U906" s="29"/>
      <c r="V906" s="29"/>
      <c r="W906" s="29"/>
      <c r="X906" s="29"/>
      <c r="Y906" s="29"/>
      <c r="Z906" s="29"/>
      <c r="AA906" s="27"/>
      <c r="AB906" s="27"/>
      <c r="AC906" s="27"/>
      <c r="AD906" s="27"/>
      <c r="AE906" s="22"/>
    </row>
    <row r="907" spans="1:31" ht="1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7"/>
      <c r="P907" s="27"/>
      <c r="Q907" s="27"/>
      <c r="R907" s="27"/>
      <c r="S907" s="29"/>
      <c r="T907" s="29"/>
      <c r="U907" s="29"/>
      <c r="V907" s="29"/>
      <c r="W907" s="29"/>
      <c r="X907" s="29"/>
      <c r="Y907" s="29"/>
      <c r="Z907" s="29"/>
      <c r="AA907" s="27"/>
      <c r="AB907" s="27"/>
      <c r="AC907" s="27"/>
      <c r="AD907" s="27"/>
      <c r="AE907" s="22"/>
    </row>
    <row r="908" spans="1:31" ht="1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7"/>
      <c r="P908" s="27"/>
      <c r="Q908" s="27"/>
      <c r="R908" s="27"/>
      <c r="S908" s="29"/>
      <c r="T908" s="29"/>
      <c r="U908" s="29"/>
      <c r="V908" s="29"/>
      <c r="W908" s="29"/>
      <c r="X908" s="29"/>
      <c r="Y908" s="29"/>
      <c r="Z908" s="29"/>
      <c r="AA908" s="27"/>
      <c r="AB908" s="27"/>
      <c r="AC908" s="27"/>
      <c r="AD908" s="27"/>
      <c r="AE908" s="22"/>
    </row>
    <row r="909" spans="1:31" ht="1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7"/>
      <c r="P909" s="27"/>
      <c r="Q909" s="27"/>
      <c r="R909" s="27"/>
      <c r="S909" s="29"/>
      <c r="T909" s="29"/>
      <c r="U909" s="29"/>
      <c r="V909" s="29"/>
      <c r="W909" s="29"/>
      <c r="X909" s="29"/>
      <c r="Y909" s="29"/>
      <c r="Z909" s="29"/>
      <c r="AA909" s="27"/>
      <c r="AB909" s="27"/>
      <c r="AC909" s="27"/>
      <c r="AD909" s="27"/>
      <c r="AE909" s="22"/>
    </row>
    <row r="910" spans="1:31" ht="1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7"/>
      <c r="P910" s="27"/>
      <c r="Q910" s="27"/>
      <c r="R910" s="27"/>
      <c r="S910" s="29"/>
      <c r="T910" s="29"/>
      <c r="U910" s="29"/>
      <c r="V910" s="29"/>
      <c r="W910" s="29"/>
      <c r="X910" s="29"/>
      <c r="Y910" s="29"/>
      <c r="Z910" s="29"/>
      <c r="AA910" s="27"/>
      <c r="AB910" s="27"/>
      <c r="AC910" s="27"/>
      <c r="AD910" s="27"/>
      <c r="AE910" s="22"/>
    </row>
    <row r="911" spans="1:31" ht="1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7"/>
      <c r="P911" s="27"/>
      <c r="Q911" s="27"/>
      <c r="R911" s="27"/>
      <c r="S911" s="29"/>
      <c r="T911" s="29"/>
      <c r="U911" s="29"/>
      <c r="V911" s="29"/>
      <c r="W911" s="29"/>
      <c r="X911" s="29"/>
      <c r="Y911" s="29"/>
      <c r="Z911" s="29"/>
      <c r="AA911" s="27"/>
      <c r="AB911" s="27"/>
      <c r="AC911" s="27"/>
      <c r="AD911" s="27"/>
      <c r="AE911" s="22"/>
    </row>
    <row r="912" spans="1:31" ht="1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7"/>
      <c r="P912" s="27"/>
      <c r="Q912" s="27"/>
      <c r="R912" s="27"/>
      <c r="S912" s="29"/>
      <c r="T912" s="29"/>
      <c r="U912" s="29"/>
      <c r="V912" s="29"/>
      <c r="W912" s="29"/>
      <c r="X912" s="29"/>
      <c r="Y912" s="29"/>
      <c r="Z912" s="29"/>
      <c r="AA912" s="27"/>
      <c r="AB912" s="27"/>
      <c r="AC912" s="27"/>
      <c r="AD912" s="27"/>
      <c r="AE912" s="22"/>
    </row>
    <row r="913" spans="1:31" ht="1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7"/>
      <c r="P913" s="27"/>
      <c r="Q913" s="27"/>
      <c r="R913" s="27"/>
      <c r="S913" s="29"/>
      <c r="T913" s="29"/>
      <c r="U913" s="29"/>
      <c r="V913" s="29"/>
      <c r="W913" s="29"/>
      <c r="X913" s="29"/>
      <c r="Y913" s="29"/>
      <c r="Z913" s="29"/>
      <c r="AA913" s="27"/>
      <c r="AB913" s="27"/>
      <c r="AC913" s="27"/>
      <c r="AD913" s="27"/>
      <c r="AE913" s="22"/>
    </row>
    <row r="914" spans="1:31" ht="1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7"/>
      <c r="P914" s="27"/>
      <c r="Q914" s="27"/>
      <c r="R914" s="27"/>
      <c r="S914" s="29"/>
      <c r="T914" s="29"/>
      <c r="U914" s="29"/>
      <c r="V914" s="29"/>
      <c r="W914" s="29"/>
      <c r="X914" s="29"/>
      <c r="Y914" s="29"/>
      <c r="Z914" s="29"/>
      <c r="AA914" s="27"/>
      <c r="AB914" s="27"/>
      <c r="AC914" s="27"/>
      <c r="AD914" s="27"/>
      <c r="AE914" s="22"/>
    </row>
    <row r="915" spans="1:31" ht="1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7"/>
      <c r="P915" s="27"/>
      <c r="Q915" s="27"/>
      <c r="R915" s="27"/>
      <c r="S915" s="29"/>
      <c r="T915" s="29"/>
      <c r="U915" s="29"/>
      <c r="V915" s="29"/>
      <c r="W915" s="29"/>
      <c r="X915" s="29"/>
      <c r="Y915" s="29"/>
      <c r="Z915" s="29"/>
      <c r="AA915" s="27"/>
      <c r="AB915" s="27"/>
      <c r="AC915" s="27"/>
      <c r="AD915" s="27"/>
      <c r="AE915" s="22"/>
    </row>
    <row r="916" spans="1:31" ht="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7"/>
      <c r="P916" s="27"/>
      <c r="Q916" s="27"/>
      <c r="R916" s="27"/>
      <c r="S916" s="29"/>
      <c r="T916" s="29"/>
      <c r="U916" s="29"/>
      <c r="V916" s="29"/>
      <c r="W916" s="29"/>
      <c r="X916" s="29"/>
      <c r="Y916" s="29"/>
      <c r="Z916" s="29"/>
      <c r="AA916" s="27"/>
      <c r="AB916" s="27"/>
      <c r="AC916" s="27"/>
      <c r="AD916" s="27"/>
      <c r="AE916" s="22"/>
    </row>
    <row r="917" spans="1:31" ht="1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7"/>
      <c r="P917" s="27"/>
      <c r="Q917" s="27"/>
      <c r="R917" s="27"/>
      <c r="S917" s="29"/>
      <c r="T917" s="29"/>
      <c r="U917" s="29"/>
      <c r="V917" s="29"/>
      <c r="W917" s="29"/>
      <c r="X917" s="29"/>
      <c r="Y917" s="29"/>
      <c r="Z917" s="29"/>
      <c r="AA917" s="27"/>
      <c r="AB917" s="27"/>
      <c r="AC917" s="27"/>
      <c r="AD917" s="27"/>
      <c r="AE917" s="22"/>
    </row>
    <row r="918" spans="1:31" ht="1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7"/>
      <c r="P918" s="27"/>
      <c r="Q918" s="27"/>
      <c r="R918" s="27"/>
      <c r="S918" s="29"/>
      <c r="T918" s="29"/>
      <c r="U918" s="29"/>
      <c r="V918" s="29"/>
      <c r="W918" s="29"/>
      <c r="X918" s="29"/>
      <c r="Y918" s="29"/>
      <c r="Z918" s="29"/>
      <c r="AA918" s="27"/>
      <c r="AB918" s="27"/>
      <c r="AC918" s="27"/>
      <c r="AD918" s="27"/>
      <c r="AE918" s="22"/>
    </row>
    <row r="919" spans="1:31" ht="1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7"/>
      <c r="P919" s="27"/>
      <c r="Q919" s="27"/>
      <c r="R919" s="27"/>
      <c r="S919" s="29"/>
      <c r="T919" s="29"/>
      <c r="U919" s="29"/>
      <c r="V919" s="29"/>
      <c r="W919" s="29"/>
      <c r="X919" s="29"/>
      <c r="Y919" s="29"/>
      <c r="Z919" s="29"/>
      <c r="AA919" s="27"/>
      <c r="AB919" s="27"/>
      <c r="AC919" s="27"/>
      <c r="AD919" s="27"/>
      <c r="AE919" s="22"/>
    </row>
    <row r="920" spans="1:31" ht="1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7"/>
      <c r="P920" s="27"/>
      <c r="Q920" s="27"/>
      <c r="R920" s="27"/>
      <c r="S920" s="29"/>
      <c r="T920" s="29"/>
      <c r="U920" s="29"/>
      <c r="V920" s="29"/>
      <c r="W920" s="29"/>
      <c r="X920" s="29"/>
      <c r="Y920" s="29"/>
      <c r="Z920" s="29"/>
      <c r="AA920" s="27"/>
      <c r="AB920" s="27"/>
      <c r="AC920" s="27"/>
      <c r="AD920" s="27"/>
      <c r="AE920" s="22"/>
    </row>
    <row r="921" spans="1:31" ht="1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7"/>
      <c r="P921" s="27"/>
      <c r="Q921" s="27"/>
      <c r="R921" s="27"/>
      <c r="S921" s="29"/>
      <c r="T921" s="29"/>
      <c r="U921" s="29"/>
      <c r="V921" s="29"/>
      <c r="W921" s="29"/>
      <c r="X921" s="29"/>
      <c r="Y921" s="29"/>
      <c r="Z921" s="29"/>
      <c r="AA921" s="27"/>
      <c r="AB921" s="27"/>
      <c r="AC921" s="27"/>
      <c r="AD921" s="27"/>
      <c r="AE921" s="22"/>
    </row>
    <row r="922" spans="1:31" ht="1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7"/>
      <c r="P922" s="27"/>
      <c r="Q922" s="27"/>
      <c r="R922" s="27"/>
      <c r="S922" s="29"/>
      <c r="T922" s="29"/>
      <c r="U922" s="29"/>
      <c r="V922" s="29"/>
      <c r="W922" s="29"/>
      <c r="X922" s="29"/>
      <c r="Y922" s="29"/>
      <c r="Z922" s="29"/>
      <c r="AA922" s="27"/>
      <c r="AB922" s="27"/>
      <c r="AC922" s="27"/>
      <c r="AD922" s="27"/>
      <c r="AE922" s="22"/>
    </row>
    <row r="923" spans="1:31" ht="1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7"/>
      <c r="P923" s="27"/>
      <c r="Q923" s="27"/>
      <c r="R923" s="27"/>
      <c r="S923" s="29"/>
      <c r="T923" s="29"/>
      <c r="U923" s="29"/>
      <c r="V923" s="29"/>
      <c r="W923" s="29"/>
      <c r="X923" s="29"/>
      <c r="Y923" s="29"/>
      <c r="Z923" s="29"/>
      <c r="AA923" s="27"/>
      <c r="AB923" s="27"/>
      <c r="AC923" s="27"/>
      <c r="AD923" s="27"/>
      <c r="AE923" s="22"/>
    </row>
    <row r="924" spans="1:31" ht="1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7"/>
      <c r="P924" s="27"/>
      <c r="Q924" s="27"/>
      <c r="R924" s="27"/>
      <c r="S924" s="29"/>
      <c r="T924" s="29"/>
      <c r="U924" s="29"/>
      <c r="V924" s="29"/>
      <c r="W924" s="29"/>
      <c r="X924" s="29"/>
      <c r="Y924" s="29"/>
      <c r="Z924" s="29"/>
      <c r="AA924" s="27"/>
      <c r="AB924" s="27"/>
      <c r="AC924" s="27"/>
      <c r="AD924" s="27"/>
      <c r="AE924" s="22"/>
    </row>
    <row r="925" spans="1:31" ht="1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7"/>
      <c r="P925" s="27"/>
      <c r="Q925" s="27"/>
      <c r="R925" s="27"/>
      <c r="S925" s="29"/>
      <c r="T925" s="29"/>
      <c r="U925" s="29"/>
      <c r="V925" s="29"/>
      <c r="W925" s="29"/>
      <c r="X925" s="29"/>
      <c r="Y925" s="29"/>
      <c r="Z925" s="29"/>
      <c r="AA925" s="27"/>
      <c r="AB925" s="27"/>
      <c r="AC925" s="27"/>
      <c r="AD925" s="27"/>
      <c r="AE925" s="22"/>
    </row>
    <row r="926" spans="1:31" ht="1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7"/>
      <c r="P926" s="27"/>
      <c r="Q926" s="27"/>
      <c r="R926" s="27"/>
      <c r="S926" s="29"/>
      <c r="T926" s="29"/>
      <c r="U926" s="29"/>
      <c r="V926" s="29"/>
      <c r="W926" s="29"/>
      <c r="X926" s="29"/>
      <c r="Y926" s="29"/>
      <c r="Z926" s="29"/>
      <c r="AA926" s="27"/>
      <c r="AB926" s="27"/>
      <c r="AC926" s="27"/>
      <c r="AD926" s="27"/>
      <c r="AE926" s="22"/>
    </row>
    <row r="927" spans="1:31" ht="1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7"/>
      <c r="P927" s="27"/>
      <c r="Q927" s="27"/>
      <c r="R927" s="27"/>
      <c r="S927" s="29"/>
      <c r="T927" s="29"/>
      <c r="U927" s="29"/>
      <c r="V927" s="29"/>
      <c r="W927" s="29"/>
      <c r="X927" s="29"/>
      <c r="Y927" s="29"/>
      <c r="Z927" s="29"/>
      <c r="AA927" s="27"/>
      <c r="AB927" s="27"/>
      <c r="AC927" s="27"/>
      <c r="AD927" s="27"/>
      <c r="AE927" s="22"/>
    </row>
    <row r="928" spans="1:31" ht="1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7"/>
      <c r="P928" s="27"/>
      <c r="Q928" s="27"/>
      <c r="R928" s="27"/>
      <c r="S928" s="29"/>
      <c r="T928" s="29"/>
      <c r="U928" s="29"/>
      <c r="V928" s="29"/>
      <c r="W928" s="29"/>
      <c r="X928" s="29"/>
      <c r="Y928" s="29"/>
      <c r="Z928" s="29"/>
      <c r="AA928" s="27"/>
      <c r="AB928" s="27"/>
      <c r="AC928" s="27"/>
      <c r="AD928" s="27"/>
      <c r="AE928" s="22"/>
    </row>
    <row r="929" spans="1:31" ht="1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7"/>
      <c r="P929" s="27"/>
      <c r="Q929" s="27"/>
      <c r="R929" s="27"/>
      <c r="S929" s="29"/>
      <c r="T929" s="29"/>
      <c r="U929" s="29"/>
      <c r="V929" s="29"/>
      <c r="W929" s="29"/>
      <c r="X929" s="29"/>
      <c r="Y929" s="29"/>
      <c r="Z929" s="29"/>
      <c r="AA929" s="27"/>
      <c r="AB929" s="27"/>
      <c r="AC929" s="27"/>
      <c r="AD929" s="27"/>
      <c r="AE929" s="22"/>
    </row>
    <row r="930" spans="1:31" ht="1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7"/>
      <c r="P930" s="27"/>
      <c r="Q930" s="27"/>
      <c r="R930" s="27"/>
      <c r="S930" s="29"/>
      <c r="T930" s="29"/>
      <c r="U930" s="29"/>
      <c r="V930" s="29"/>
      <c r="W930" s="29"/>
      <c r="X930" s="29"/>
      <c r="Y930" s="29"/>
      <c r="Z930" s="29"/>
      <c r="AA930" s="27"/>
      <c r="AB930" s="27"/>
      <c r="AC930" s="27"/>
      <c r="AD930" s="27"/>
      <c r="AE930" s="22"/>
    </row>
    <row r="931" spans="1:31" ht="1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7"/>
      <c r="P931" s="27"/>
      <c r="Q931" s="27"/>
      <c r="R931" s="27"/>
      <c r="S931" s="29"/>
      <c r="T931" s="29"/>
      <c r="U931" s="29"/>
      <c r="V931" s="29"/>
      <c r="W931" s="29"/>
      <c r="X931" s="29"/>
      <c r="Y931" s="29"/>
      <c r="Z931" s="29"/>
      <c r="AA931" s="27"/>
      <c r="AB931" s="27"/>
      <c r="AC931" s="27"/>
      <c r="AD931" s="27"/>
      <c r="AE931" s="22"/>
    </row>
    <row r="932" spans="1:31" ht="1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7"/>
      <c r="P932" s="27"/>
      <c r="Q932" s="27"/>
      <c r="R932" s="27"/>
      <c r="S932" s="29"/>
      <c r="T932" s="29"/>
      <c r="U932" s="29"/>
      <c r="V932" s="29"/>
      <c r="W932" s="29"/>
      <c r="X932" s="29"/>
      <c r="Y932" s="29"/>
      <c r="Z932" s="29"/>
      <c r="AA932" s="27"/>
      <c r="AB932" s="27"/>
      <c r="AC932" s="27"/>
      <c r="AD932" s="27"/>
      <c r="AE932" s="22"/>
    </row>
    <row r="933" spans="1:31" ht="1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7"/>
      <c r="P933" s="27"/>
      <c r="Q933" s="27"/>
      <c r="R933" s="27"/>
      <c r="S933" s="29"/>
      <c r="T933" s="29"/>
      <c r="U933" s="29"/>
      <c r="V933" s="29"/>
      <c r="W933" s="29"/>
      <c r="X933" s="29"/>
      <c r="Y933" s="29"/>
      <c r="Z933" s="29"/>
      <c r="AA933" s="27"/>
      <c r="AB933" s="27"/>
      <c r="AC933" s="27"/>
      <c r="AD933" s="27"/>
      <c r="AE933" s="22"/>
    </row>
    <row r="934" spans="1:31" ht="1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7"/>
      <c r="P934" s="27"/>
      <c r="Q934" s="27"/>
      <c r="R934" s="27"/>
      <c r="S934" s="29"/>
      <c r="T934" s="29"/>
      <c r="U934" s="29"/>
      <c r="V934" s="29"/>
      <c r="W934" s="29"/>
      <c r="X934" s="29"/>
      <c r="Y934" s="29"/>
      <c r="Z934" s="29"/>
      <c r="AA934" s="27"/>
      <c r="AB934" s="27"/>
      <c r="AC934" s="27"/>
      <c r="AD934" s="27"/>
      <c r="AE934" s="22"/>
    </row>
    <row r="935" spans="1:31" ht="1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7"/>
      <c r="P935" s="27"/>
      <c r="Q935" s="27"/>
      <c r="R935" s="27"/>
      <c r="S935" s="29"/>
      <c r="T935" s="29"/>
      <c r="U935" s="29"/>
      <c r="V935" s="29"/>
      <c r="W935" s="29"/>
      <c r="X935" s="29"/>
      <c r="Y935" s="29"/>
      <c r="Z935" s="29"/>
      <c r="AA935" s="27"/>
      <c r="AB935" s="27"/>
      <c r="AC935" s="27"/>
      <c r="AD935" s="27"/>
      <c r="AE935" s="22"/>
    </row>
    <row r="936" spans="1:31" ht="1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7"/>
      <c r="P936" s="27"/>
      <c r="Q936" s="27"/>
      <c r="R936" s="27"/>
      <c r="S936" s="29"/>
      <c r="T936" s="29"/>
      <c r="U936" s="29"/>
      <c r="V936" s="29"/>
      <c r="W936" s="29"/>
      <c r="X936" s="29"/>
      <c r="Y936" s="29"/>
      <c r="Z936" s="29"/>
      <c r="AA936" s="27"/>
      <c r="AB936" s="27"/>
      <c r="AC936" s="27"/>
      <c r="AD936" s="27"/>
      <c r="AE936" s="22"/>
    </row>
    <row r="937" spans="1:31" ht="1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7"/>
      <c r="P937" s="27"/>
      <c r="Q937" s="27"/>
      <c r="R937" s="27"/>
      <c r="S937" s="29"/>
      <c r="T937" s="29"/>
      <c r="U937" s="29"/>
      <c r="V937" s="29"/>
      <c r="W937" s="29"/>
      <c r="X937" s="29"/>
      <c r="Y937" s="29"/>
      <c r="Z937" s="29"/>
      <c r="AA937" s="27"/>
      <c r="AB937" s="27"/>
      <c r="AC937" s="27"/>
      <c r="AD937" s="27"/>
      <c r="AE937" s="22"/>
    </row>
    <row r="938" spans="1:31" ht="1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7"/>
      <c r="P938" s="27"/>
      <c r="Q938" s="27"/>
      <c r="R938" s="27"/>
      <c r="S938" s="29"/>
      <c r="T938" s="29"/>
      <c r="U938" s="29"/>
      <c r="V938" s="29"/>
      <c r="W938" s="29"/>
      <c r="X938" s="29"/>
      <c r="Y938" s="29"/>
      <c r="Z938" s="29"/>
      <c r="AA938" s="27"/>
      <c r="AB938" s="27"/>
      <c r="AC938" s="27"/>
      <c r="AD938" s="27"/>
      <c r="AE938" s="22"/>
    </row>
    <row r="939" spans="1:31" ht="1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7"/>
      <c r="P939" s="27"/>
      <c r="Q939" s="27"/>
      <c r="R939" s="27"/>
      <c r="S939" s="29"/>
      <c r="T939" s="29"/>
      <c r="U939" s="29"/>
      <c r="V939" s="29"/>
      <c r="W939" s="29"/>
      <c r="X939" s="29"/>
      <c r="Y939" s="29"/>
      <c r="Z939" s="29"/>
      <c r="AA939" s="27"/>
      <c r="AB939" s="27"/>
      <c r="AC939" s="27"/>
      <c r="AD939" s="27"/>
      <c r="AE939" s="22"/>
    </row>
    <row r="940" spans="1:31" ht="1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7"/>
      <c r="P940" s="27"/>
      <c r="Q940" s="27"/>
      <c r="R940" s="27"/>
      <c r="S940" s="29"/>
      <c r="T940" s="29"/>
      <c r="U940" s="29"/>
      <c r="V940" s="29"/>
      <c r="W940" s="29"/>
      <c r="X940" s="29"/>
      <c r="Y940" s="29"/>
      <c r="Z940" s="29"/>
      <c r="AA940" s="27"/>
      <c r="AB940" s="27"/>
      <c r="AC940" s="27"/>
      <c r="AD940" s="27"/>
      <c r="AE940" s="22"/>
    </row>
    <row r="941" spans="1:31" ht="1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7"/>
      <c r="P941" s="27"/>
      <c r="Q941" s="27"/>
      <c r="R941" s="27"/>
      <c r="S941" s="29"/>
      <c r="T941" s="29"/>
      <c r="U941" s="29"/>
      <c r="V941" s="29"/>
      <c r="W941" s="29"/>
      <c r="X941" s="29"/>
      <c r="Y941" s="29"/>
      <c r="Z941" s="29"/>
      <c r="AA941" s="27"/>
      <c r="AB941" s="27"/>
      <c r="AC941" s="27"/>
      <c r="AD941" s="27"/>
      <c r="AE941" s="22"/>
    </row>
    <row r="942" spans="1:31" ht="1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7"/>
      <c r="P942" s="27"/>
      <c r="Q942" s="27"/>
      <c r="R942" s="27"/>
      <c r="S942" s="29"/>
      <c r="T942" s="29"/>
      <c r="U942" s="29"/>
      <c r="V942" s="29"/>
      <c r="W942" s="29"/>
      <c r="X942" s="29"/>
      <c r="Y942" s="29"/>
      <c r="Z942" s="29"/>
      <c r="AA942" s="27"/>
      <c r="AB942" s="27"/>
      <c r="AC942" s="27"/>
      <c r="AD942" s="27"/>
      <c r="AE942" s="22"/>
    </row>
    <row r="943" spans="1:31" ht="1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7"/>
      <c r="P943" s="27"/>
      <c r="Q943" s="27"/>
      <c r="R943" s="27"/>
      <c r="S943" s="29"/>
      <c r="T943" s="29"/>
      <c r="U943" s="29"/>
      <c r="V943" s="29"/>
      <c r="W943" s="29"/>
      <c r="X943" s="29"/>
      <c r="Y943" s="29"/>
      <c r="Z943" s="29"/>
      <c r="AA943" s="27"/>
      <c r="AB943" s="27"/>
      <c r="AC943" s="27"/>
      <c r="AD943" s="27"/>
      <c r="AE943" s="22"/>
    </row>
    <row r="944" spans="1:31" ht="1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7"/>
      <c r="P944" s="27"/>
      <c r="Q944" s="27"/>
      <c r="R944" s="27"/>
      <c r="S944" s="29"/>
      <c r="T944" s="29"/>
      <c r="U944" s="29"/>
      <c r="V944" s="29"/>
      <c r="W944" s="29"/>
      <c r="X944" s="29"/>
      <c r="Y944" s="29"/>
      <c r="Z944" s="29"/>
      <c r="AA944" s="27"/>
      <c r="AB944" s="27"/>
      <c r="AC944" s="27"/>
      <c r="AD944" s="27"/>
      <c r="AE944" s="22"/>
    </row>
    <row r="945" spans="1:31" ht="1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7"/>
      <c r="P945" s="27"/>
      <c r="Q945" s="27"/>
      <c r="R945" s="27"/>
      <c r="S945" s="29"/>
      <c r="T945" s="29"/>
      <c r="U945" s="29"/>
      <c r="V945" s="29"/>
      <c r="W945" s="29"/>
      <c r="X945" s="29"/>
      <c r="Y945" s="29"/>
      <c r="Z945" s="29"/>
      <c r="AA945" s="27"/>
      <c r="AB945" s="27"/>
      <c r="AC945" s="27"/>
      <c r="AD945" s="27"/>
      <c r="AE945" s="22"/>
    </row>
    <row r="946" spans="1:31" ht="1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7"/>
      <c r="P946" s="27"/>
      <c r="Q946" s="27"/>
      <c r="R946" s="27"/>
      <c r="S946" s="29"/>
      <c r="T946" s="29"/>
      <c r="U946" s="29"/>
      <c r="V946" s="29"/>
      <c r="W946" s="29"/>
      <c r="X946" s="29"/>
      <c r="Y946" s="29"/>
      <c r="Z946" s="29"/>
      <c r="AA946" s="27"/>
      <c r="AB946" s="27"/>
      <c r="AC946" s="27"/>
      <c r="AD946" s="27"/>
      <c r="AE946" s="22"/>
    </row>
    <row r="947" spans="1:31" ht="1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7"/>
      <c r="P947" s="27"/>
      <c r="Q947" s="27"/>
      <c r="R947" s="27"/>
      <c r="S947" s="29"/>
      <c r="T947" s="29"/>
      <c r="U947" s="29"/>
      <c r="V947" s="29"/>
      <c r="W947" s="29"/>
      <c r="X947" s="29"/>
      <c r="Y947" s="29"/>
      <c r="Z947" s="29"/>
      <c r="AA947" s="27"/>
      <c r="AB947" s="27"/>
      <c r="AC947" s="27"/>
      <c r="AD947" s="27"/>
      <c r="AE947" s="22"/>
    </row>
    <row r="948" spans="1:31" ht="1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7"/>
      <c r="P948" s="27"/>
      <c r="Q948" s="27"/>
      <c r="R948" s="27"/>
      <c r="S948" s="29"/>
      <c r="T948" s="29"/>
      <c r="U948" s="29"/>
      <c r="V948" s="29"/>
      <c r="W948" s="29"/>
      <c r="X948" s="29"/>
      <c r="Y948" s="29"/>
      <c r="Z948" s="29"/>
      <c r="AA948" s="27"/>
      <c r="AB948" s="27"/>
      <c r="AC948" s="27"/>
      <c r="AD948" s="27"/>
      <c r="AE948" s="22"/>
    </row>
    <row r="949" spans="1:31" ht="1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7"/>
      <c r="P949" s="27"/>
      <c r="Q949" s="27"/>
      <c r="R949" s="27"/>
      <c r="S949" s="29"/>
      <c r="T949" s="29"/>
      <c r="U949" s="29"/>
      <c r="V949" s="29"/>
      <c r="W949" s="29"/>
      <c r="X949" s="29"/>
      <c r="Y949" s="29"/>
      <c r="Z949" s="29"/>
      <c r="AA949" s="27"/>
      <c r="AB949" s="27"/>
      <c r="AC949" s="27"/>
      <c r="AD949" s="27"/>
      <c r="AE949" s="22"/>
    </row>
    <row r="950" spans="1:31" ht="1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7"/>
      <c r="P950" s="27"/>
      <c r="Q950" s="27"/>
      <c r="R950" s="27"/>
      <c r="S950" s="29"/>
      <c r="T950" s="29"/>
      <c r="U950" s="29"/>
      <c r="V950" s="29"/>
      <c r="W950" s="29"/>
      <c r="X950" s="29"/>
      <c r="Y950" s="29"/>
      <c r="Z950" s="29"/>
      <c r="AA950" s="27"/>
      <c r="AB950" s="27"/>
      <c r="AC950" s="27"/>
      <c r="AD950" s="27"/>
      <c r="AE950" s="22"/>
    </row>
    <row r="951" spans="1:31" ht="1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7"/>
      <c r="P951" s="27"/>
      <c r="Q951" s="27"/>
      <c r="R951" s="27"/>
      <c r="S951" s="29"/>
      <c r="T951" s="29"/>
      <c r="U951" s="29"/>
      <c r="V951" s="29"/>
      <c r="W951" s="29"/>
      <c r="X951" s="29"/>
      <c r="Y951" s="29"/>
      <c r="Z951" s="29"/>
      <c r="AA951" s="27"/>
      <c r="AB951" s="27"/>
      <c r="AC951" s="27"/>
      <c r="AD951" s="27"/>
      <c r="AE951" s="22"/>
    </row>
    <row r="952" spans="1:31" ht="1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7"/>
      <c r="P952" s="27"/>
      <c r="Q952" s="27"/>
      <c r="R952" s="27"/>
      <c r="S952" s="29"/>
      <c r="T952" s="29"/>
      <c r="U952" s="29"/>
      <c r="V952" s="29"/>
      <c r="W952" s="29"/>
      <c r="X952" s="29"/>
      <c r="Y952" s="29"/>
      <c r="Z952" s="29"/>
      <c r="AA952" s="27"/>
      <c r="AB952" s="27"/>
      <c r="AC952" s="27"/>
      <c r="AD952" s="27"/>
      <c r="AE952" s="22"/>
    </row>
    <row r="953" spans="1:31" ht="1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7"/>
      <c r="P953" s="27"/>
      <c r="Q953" s="27"/>
      <c r="R953" s="27"/>
      <c r="S953" s="29"/>
      <c r="T953" s="29"/>
      <c r="U953" s="29"/>
      <c r="V953" s="29"/>
      <c r="W953" s="29"/>
      <c r="X953" s="29"/>
      <c r="Y953" s="29"/>
      <c r="Z953" s="29"/>
      <c r="AA953" s="27"/>
      <c r="AB953" s="27"/>
      <c r="AC953" s="27"/>
      <c r="AD953" s="27"/>
      <c r="AE953" s="22"/>
    </row>
    <row r="954" spans="1:31" ht="1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7"/>
      <c r="P954" s="27"/>
      <c r="Q954" s="27"/>
      <c r="R954" s="27"/>
      <c r="S954" s="29"/>
      <c r="T954" s="29"/>
      <c r="U954" s="29"/>
      <c r="V954" s="29"/>
      <c r="W954" s="29"/>
      <c r="X954" s="29"/>
      <c r="Y954" s="29"/>
      <c r="Z954" s="29"/>
      <c r="AA954" s="27"/>
      <c r="AB954" s="27"/>
      <c r="AC954" s="27"/>
      <c r="AD954" s="27"/>
      <c r="AE954" s="22"/>
    </row>
    <row r="955" spans="1:31" ht="1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7"/>
      <c r="P955" s="27"/>
      <c r="Q955" s="27"/>
      <c r="R955" s="27"/>
      <c r="S955" s="29"/>
      <c r="T955" s="29"/>
      <c r="U955" s="29"/>
      <c r="V955" s="29"/>
      <c r="W955" s="29"/>
      <c r="X955" s="29"/>
      <c r="Y955" s="29"/>
      <c r="Z955" s="29"/>
      <c r="AA955" s="27"/>
      <c r="AB955" s="27"/>
      <c r="AC955" s="27"/>
      <c r="AD955" s="27"/>
      <c r="AE955" s="22"/>
    </row>
    <row r="956" spans="1:31" ht="1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7"/>
      <c r="P956" s="27"/>
      <c r="Q956" s="27"/>
      <c r="R956" s="27"/>
      <c r="S956" s="29"/>
      <c r="T956" s="29"/>
      <c r="U956" s="29"/>
      <c r="V956" s="29"/>
      <c r="W956" s="29"/>
      <c r="X956" s="29"/>
      <c r="Y956" s="29"/>
      <c r="Z956" s="29"/>
      <c r="AA956" s="27"/>
      <c r="AB956" s="27"/>
      <c r="AC956" s="27"/>
      <c r="AD956" s="27"/>
      <c r="AE956" s="22"/>
    </row>
    <row r="957" spans="1:31" ht="1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7"/>
      <c r="P957" s="27"/>
      <c r="Q957" s="27"/>
      <c r="R957" s="27"/>
      <c r="S957" s="29"/>
      <c r="T957" s="29"/>
      <c r="U957" s="29"/>
      <c r="V957" s="29"/>
      <c r="W957" s="29"/>
      <c r="X957" s="29"/>
      <c r="Y957" s="29"/>
      <c r="Z957" s="29"/>
      <c r="AA957" s="27"/>
      <c r="AB957" s="27"/>
      <c r="AC957" s="27"/>
      <c r="AD957" s="27"/>
      <c r="AE957" s="22"/>
    </row>
    <row r="958" spans="1:31" ht="1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7"/>
      <c r="P958" s="27"/>
      <c r="Q958" s="27"/>
      <c r="R958" s="27"/>
      <c r="S958" s="29"/>
      <c r="T958" s="29"/>
      <c r="U958" s="29"/>
      <c r="V958" s="29"/>
      <c r="W958" s="29"/>
      <c r="X958" s="29"/>
      <c r="Y958" s="29"/>
      <c r="Z958" s="29"/>
      <c r="AA958" s="27"/>
      <c r="AB958" s="27"/>
      <c r="AC958" s="27"/>
      <c r="AD958" s="27"/>
      <c r="AE958" s="22"/>
    </row>
    <row r="959" spans="1:31" ht="1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7"/>
      <c r="P959" s="27"/>
      <c r="Q959" s="27"/>
      <c r="R959" s="27"/>
      <c r="S959" s="29"/>
      <c r="T959" s="29"/>
      <c r="U959" s="29"/>
      <c r="V959" s="29"/>
      <c r="W959" s="29"/>
      <c r="X959" s="29"/>
      <c r="Y959" s="29"/>
      <c r="Z959" s="29"/>
      <c r="AA959" s="27"/>
      <c r="AB959" s="27"/>
      <c r="AC959" s="27"/>
      <c r="AD959" s="27"/>
      <c r="AE959" s="22"/>
    </row>
    <row r="960" spans="1:31" ht="1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7"/>
      <c r="P960" s="27"/>
      <c r="Q960" s="27"/>
      <c r="R960" s="27"/>
      <c r="S960" s="29"/>
      <c r="T960" s="29"/>
      <c r="U960" s="29"/>
      <c r="V960" s="29"/>
      <c r="W960" s="29"/>
      <c r="X960" s="29"/>
      <c r="Y960" s="29"/>
      <c r="Z960" s="29"/>
      <c r="AA960" s="27"/>
      <c r="AB960" s="27"/>
      <c r="AC960" s="27"/>
      <c r="AD960" s="27"/>
      <c r="AE960" s="22"/>
    </row>
    <row r="961" spans="1:31" ht="1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7"/>
      <c r="P961" s="27"/>
      <c r="Q961" s="27"/>
      <c r="R961" s="27"/>
      <c r="S961" s="29"/>
      <c r="T961" s="29"/>
      <c r="U961" s="29"/>
      <c r="V961" s="29"/>
      <c r="W961" s="29"/>
      <c r="X961" s="29"/>
      <c r="Y961" s="29"/>
      <c r="Z961" s="29"/>
      <c r="AA961" s="27"/>
      <c r="AB961" s="27"/>
      <c r="AC961" s="27"/>
      <c r="AD961" s="27"/>
      <c r="AE961" s="22"/>
    </row>
    <row r="962" spans="1:31" ht="1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7"/>
      <c r="P962" s="27"/>
      <c r="Q962" s="27"/>
      <c r="R962" s="27"/>
      <c r="S962" s="29"/>
      <c r="T962" s="29"/>
      <c r="U962" s="29"/>
      <c r="V962" s="29"/>
      <c r="W962" s="29"/>
      <c r="X962" s="29"/>
      <c r="Y962" s="29"/>
      <c r="Z962" s="29"/>
      <c r="AA962" s="27"/>
      <c r="AB962" s="27"/>
      <c r="AC962" s="27"/>
      <c r="AD962" s="27"/>
      <c r="AE962" s="22"/>
    </row>
    <row r="963" spans="1:31" ht="1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7"/>
      <c r="P963" s="27"/>
      <c r="Q963" s="27"/>
      <c r="R963" s="27"/>
      <c r="S963" s="29"/>
      <c r="T963" s="29"/>
      <c r="U963" s="29"/>
      <c r="V963" s="29"/>
      <c r="W963" s="29"/>
      <c r="X963" s="29"/>
      <c r="Y963" s="29"/>
      <c r="Z963" s="29"/>
      <c r="AA963" s="27"/>
      <c r="AB963" s="27"/>
      <c r="AC963" s="27"/>
      <c r="AD963" s="27"/>
      <c r="AE963" s="22"/>
    </row>
    <row r="964" spans="1:31" ht="1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7"/>
      <c r="P964" s="27"/>
      <c r="Q964" s="27"/>
      <c r="R964" s="27"/>
      <c r="S964" s="29"/>
      <c r="T964" s="29"/>
      <c r="U964" s="29"/>
      <c r="V964" s="29"/>
      <c r="W964" s="29"/>
      <c r="X964" s="29"/>
      <c r="Y964" s="29"/>
      <c r="Z964" s="29"/>
      <c r="AA964" s="27"/>
      <c r="AB964" s="27"/>
      <c r="AC964" s="27"/>
      <c r="AD964" s="27"/>
      <c r="AE964" s="22"/>
    </row>
    <row r="965" spans="1:31" ht="1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7"/>
      <c r="P965" s="27"/>
      <c r="Q965" s="27"/>
      <c r="R965" s="27"/>
      <c r="S965" s="29"/>
      <c r="T965" s="29"/>
      <c r="U965" s="29"/>
      <c r="V965" s="29"/>
      <c r="W965" s="29"/>
      <c r="X965" s="29"/>
      <c r="Y965" s="29"/>
      <c r="Z965" s="29"/>
      <c r="AA965" s="27"/>
      <c r="AB965" s="27"/>
      <c r="AC965" s="27"/>
      <c r="AD965" s="27"/>
      <c r="AE965" s="22"/>
    </row>
    <row r="966" spans="1:31" ht="1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7"/>
      <c r="P966" s="27"/>
      <c r="Q966" s="27"/>
      <c r="R966" s="27"/>
      <c r="S966" s="29"/>
      <c r="T966" s="29"/>
      <c r="U966" s="29"/>
      <c r="V966" s="29"/>
      <c r="W966" s="29"/>
      <c r="X966" s="29"/>
      <c r="Y966" s="29"/>
      <c r="Z966" s="29"/>
      <c r="AA966" s="27"/>
      <c r="AB966" s="27"/>
      <c r="AC966" s="27"/>
      <c r="AD966" s="27"/>
      <c r="AE966" s="22"/>
    </row>
    <row r="967" spans="1:31" ht="1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7"/>
      <c r="P967" s="27"/>
      <c r="Q967" s="27"/>
      <c r="R967" s="27"/>
      <c r="S967" s="29"/>
      <c r="T967" s="29"/>
      <c r="U967" s="29"/>
      <c r="V967" s="29"/>
      <c r="W967" s="29"/>
      <c r="X967" s="29"/>
      <c r="Y967" s="29"/>
      <c r="Z967" s="29"/>
      <c r="AA967" s="27"/>
      <c r="AB967" s="27"/>
      <c r="AC967" s="27"/>
      <c r="AD967" s="27"/>
      <c r="AE967" s="22"/>
    </row>
    <row r="968" spans="1:31" ht="1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7"/>
      <c r="P968" s="27"/>
      <c r="Q968" s="27"/>
      <c r="R968" s="27"/>
      <c r="S968" s="29"/>
      <c r="T968" s="29"/>
      <c r="U968" s="29"/>
      <c r="V968" s="29"/>
      <c r="W968" s="29"/>
      <c r="X968" s="29"/>
      <c r="Y968" s="29"/>
      <c r="Z968" s="29"/>
      <c r="AA968" s="27"/>
      <c r="AB968" s="27"/>
      <c r="AC968" s="27"/>
      <c r="AD968" s="27"/>
      <c r="AE968" s="22"/>
    </row>
    <row r="969" spans="1:31" ht="1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7"/>
      <c r="P969" s="27"/>
      <c r="Q969" s="27"/>
      <c r="R969" s="27"/>
      <c r="S969" s="29"/>
      <c r="T969" s="29"/>
      <c r="U969" s="29"/>
      <c r="V969" s="29"/>
      <c r="W969" s="29"/>
      <c r="X969" s="29"/>
      <c r="Y969" s="29"/>
      <c r="Z969" s="29"/>
      <c r="AA969" s="27"/>
      <c r="AB969" s="27"/>
      <c r="AC969" s="27"/>
      <c r="AD969" s="27"/>
      <c r="AE969" s="22"/>
    </row>
    <row r="970" spans="1:31" ht="1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7"/>
      <c r="P970" s="27"/>
      <c r="Q970" s="27"/>
      <c r="R970" s="27"/>
      <c r="S970" s="29"/>
      <c r="T970" s="29"/>
      <c r="U970" s="29"/>
      <c r="V970" s="29"/>
      <c r="W970" s="29"/>
      <c r="X970" s="29"/>
      <c r="Y970" s="29"/>
      <c r="Z970" s="29"/>
      <c r="AA970" s="27"/>
      <c r="AB970" s="27"/>
      <c r="AC970" s="27"/>
      <c r="AD970" s="27"/>
      <c r="AE970" s="22"/>
    </row>
    <row r="971" spans="1:31" ht="1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7"/>
      <c r="P971" s="27"/>
      <c r="Q971" s="27"/>
      <c r="R971" s="27"/>
      <c r="S971" s="29"/>
      <c r="T971" s="29"/>
      <c r="U971" s="29"/>
      <c r="V971" s="29"/>
      <c r="W971" s="29"/>
      <c r="X971" s="29"/>
      <c r="Y971" s="29"/>
      <c r="Z971" s="29"/>
      <c r="AA971" s="27"/>
      <c r="AB971" s="27"/>
      <c r="AC971" s="27"/>
      <c r="AD971" s="27"/>
      <c r="AE971" s="22"/>
    </row>
    <row r="972" spans="1:31" ht="1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7"/>
      <c r="P972" s="27"/>
      <c r="Q972" s="27"/>
      <c r="R972" s="27"/>
      <c r="S972" s="29"/>
      <c r="T972" s="29"/>
      <c r="U972" s="29"/>
      <c r="V972" s="29"/>
      <c r="W972" s="29"/>
      <c r="X972" s="29"/>
      <c r="Y972" s="29"/>
      <c r="Z972" s="29"/>
      <c r="AA972" s="27"/>
      <c r="AB972" s="27"/>
      <c r="AC972" s="27"/>
      <c r="AD972" s="27"/>
      <c r="AE972" s="22"/>
    </row>
    <row r="973" spans="1:31" ht="1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7"/>
      <c r="P973" s="27"/>
      <c r="Q973" s="27"/>
      <c r="R973" s="27"/>
      <c r="S973" s="29"/>
      <c r="T973" s="29"/>
      <c r="U973" s="29"/>
      <c r="V973" s="29"/>
      <c r="W973" s="29"/>
      <c r="X973" s="29"/>
      <c r="Y973" s="29"/>
      <c r="Z973" s="29"/>
      <c r="AA973" s="27"/>
      <c r="AB973" s="27"/>
      <c r="AC973" s="27"/>
      <c r="AD973" s="27"/>
      <c r="AE973" s="22"/>
    </row>
    <row r="974" spans="1:31" ht="1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7"/>
      <c r="P974" s="27"/>
      <c r="Q974" s="27"/>
      <c r="R974" s="27"/>
      <c r="S974" s="29"/>
      <c r="T974" s="29"/>
      <c r="U974" s="29"/>
      <c r="V974" s="29"/>
      <c r="W974" s="29"/>
      <c r="X974" s="29"/>
      <c r="Y974" s="29"/>
      <c r="Z974" s="29"/>
      <c r="AA974" s="27"/>
      <c r="AB974" s="27"/>
      <c r="AC974" s="27"/>
      <c r="AD974" s="27"/>
      <c r="AE974" s="22"/>
    </row>
    <row r="975" spans="1:31" ht="1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7"/>
      <c r="P975" s="27"/>
      <c r="Q975" s="27"/>
      <c r="R975" s="27"/>
      <c r="S975" s="29"/>
      <c r="T975" s="29"/>
      <c r="U975" s="29"/>
      <c r="V975" s="29"/>
      <c r="W975" s="29"/>
      <c r="X975" s="29"/>
      <c r="Y975" s="29"/>
      <c r="Z975" s="29"/>
      <c r="AA975" s="27"/>
      <c r="AB975" s="27"/>
      <c r="AC975" s="27"/>
      <c r="AD975" s="27"/>
      <c r="AE975" s="22"/>
    </row>
    <row r="976" spans="1:31" ht="1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7"/>
      <c r="P976" s="27"/>
      <c r="Q976" s="27"/>
      <c r="R976" s="27"/>
      <c r="S976" s="29"/>
      <c r="T976" s="29"/>
      <c r="U976" s="29"/>
      <c r="V976" s="29"/>
      <c r="W976" s="29"/>
      <c r="X976" s="29"/>
      <c r="Y976" s="29"/>
      <c r="Z976" s="29"/>
      <c r="AA976" s="27"/>
      <c r="AB976" s="27"/>
      <c r="AC976" s="27"/>
      <c r="AD976" s="27"/>
      <c r="AE976" s="22"/>
    </row>
    <row r="977" spans="1:31" ht="1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7"/>
      <c r="P977" s="27"/>
      <c r="Q977" s="27"/>
      <c r="R977" s="27"/>
      <c r="S977" s="29"/>
      <c r="T977" s="29"/>
      <c r="U977" s="29"/>
      <c r="V977" s="29"/>
      <c r="W977" s="29"/>
      <c r="X977" s="29"/>
      <c r="Y977" s="29"/>
      <c r="Z977" s="29"/>
      <c r="AA977" s="27"/>
      <c r="AB977" s="27"/>
      <c r="AC977" s="27"/>
      <c r="AD977" s="27"/>
      <c r="AE977" s="22"/>
    </row>
    <row r="978" spans="1:31" ht="1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7"/>
      <c r="P978" s="27"/>
      <c r="Q978" s="27"/>
      <c r="R978" s="27"/>
      <c r="S978" s="29"/>
      <c r="T978" s="29"/>
      <c r="U978" s="29"/>
      <c r="V978" s="29"/>
      <c r="W978" s="29"/>
      <c r="X978" s="29"/>
      <c r="Y978" s="29"/>
      <c r="Z978" s="29"/>
      <c r="AA978" s="27"/>
      <c r="AB978" s="27"/>
      <c r="AC978" s="27"/>
      <c r="AD978" s="27"/>
      <c r="AE978" s="22"/>
    </row>
    <row r="979" spans="1:31" ht="1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7"/>
      <c r="P979" s="27"/>
      <c r="Q979" s="27"/>
      <c r="R979" s="27"/>
      <c r="S979" s="29"/>
      <c r="T979" s="29"/>
      <c r="U979" s="29"/>
      <c r="V979" s="29"/>
      <c r="W979" s="29"/>
      <c r="X979" s="29"/>
      <c r="Y979" s="29"/>
      <c r="Z979" s="29"/>
      <c r="AA979" s="27"/>
      <c r="AB979" s="27"/>
      <c r="AC979" s="27"/>
      <c r="AD979" s="27"/>
      <c r="AE979" s="22"/>
    </row>
    <row r="980" spans="1:31" ht="1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7"/>
      <c r="P980" s="27"/>
      <c r="Q980" s="27"/>
      <c r="R980" s="27"/>
      <c r="S980" s="29"/>
      <c r="T980" s="29"/>
      <c r="U980" s="29"/>
      <c r="V980" s="29"/>
      <c r="W980" s="29"/>
      <c r="X980" s="29"/>
      <c r="Y980" s="29"/>
      <c r="Z980" s="29"/>
      <c r="AA980" s="27"/>
      <c r="AB980" s="27"/>
      <c r="AC980" s="27"/>
      <c r="AD980" s="27"/>
      <c r="AE980" s="22"/>
    </row>
    <row r="981" spans="1:31" ht="1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7"/>
      <c r="P981" s="27"/>
      <c r="Q981" s="27"/>
      <c r="R981" s="27"/>
      <c r="S981" s="29"/>
      <c r="T981" s="29"/>
      <c r="U981" s="29"/>
      <c r="V981" s="29"/>
      <c r="W981" s="29"/>
      <c r="X981" s="29"/>
      <c r="Y981" s="29"/>
      <c r="Z981" s="29"/>
      <c r="AA981" s="27"/>
      <c r="AB981" s="27"/>
      <c r="AC981" s="27"/>
      <c r="AD981" s="27"/>
      <c r="AE981" s="22"/>
    </row>
    <row r="982" spans="1:31" ht="1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7"/>
      <c r="P982" s="27"/>
      <c r="Q982" s="27"/>
      <c r="R982" s="27"/>
      <c r="S982" s="29"/>
      <c r="T982" s="29"/>
      <c r="U982" s="29"/>
      <c r="V982" s="29"/>
      <c r="W982" s="29"/>
      <c r="X982" s="29"/>
      <c r="Y982" s="29"/>
      <c r="Z982" s="29"/>
      <c r="AA982" s="27"/>
      <c r="AB982" s="27"/>
      <c r="AC982" s="27"/>
      <c r="AD982" s="27"/>
      <c r="AE982" s="22"/>
    </row>
    <row r="983" spans="1:31" ht="1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7"/>
      <c r="P983" s="27"/>
      <c r="Q983" s="27"/>
      <c r="R983" s="27"/>
      <c r="S983" s="29"/>
      <c r="T983" s="29"/>
      <c r="U983" s="29"/>
      <c r="V983" s="29"/>
      <c r="W983" s="29"/>
      <c r="X983" s="29"/>
      <c r="Y983" s="29"/>
      <c r="Z983" s="29"/>
      <c r="AA983" s="27"/>
      <c r="AB983" s="27"/>
      <c r="AC983" s="27"/>
      <c r="AD983" s="27"/>
      <c r="AE983" s="22"/>
    </row>
    <row r="984" spans="1:31" ht="1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7"/>
      <c r="P984" s="27"/>
      <c r="Q984" s="27"/>
      <c r="R984" s="27"/>
      <c r="S984" s="29"/>
      <c r="T984" s="29"/>
      <c r="U984" s="29"/>
      <c r="V984" s="29"/>
      <c r="W984" s="29"/>
      <c r="X984" s="29"/>
      <c r="Y984" s="29"/>
      <c r="Z984" s="29"/>
      <c r="AA984" s="27"/>
      <c r="AB984" s="27"/>
      <c r="AC984" s="27"/>
      <c r="AD984" s="27"/>
      <c r="AE984" s="22"/>
    </row>
    <row r="985" spans="1:31" ht="1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7"/>
      <c r="P985" s="27"/>
      <c r="Q985" s="27"/>
      <c r="R985" s="27"/>
      <c r="S985" s="29"/>
      <c r="T985" s="29"/>
      <c r="U985" s="29"/>
      <c r="V985" s="29"/>
      <c r="W985" s="29"/>
      <c r="X985" s="29"/>
      <c r="Y985" s="29"/>
      <c r="Z985" s="29"/>
      <c r="AA985" s="27"/>
      <c r="AB985" s="27"/>
      <c r="AC985" s="27"/>
      <c r="AD985" s="27"/>
      <c r="AE985" s="22"/>
    </row>
    <row r="986" spans="1:31" ht="1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7"/>
      <c r="P986" s="27"/>
      <c r="Q986" s="27"/>
      <c r="R986" s="27"/>
      <c r="S986" s="29"/>
      <c r="T986" s="29"/>
      <c r="U986" s="29"/>
      <c r="V986" s="29"/>
      <c r="W986" s="29"/>
      <c r="X986" s="29"/>
      <c r="Y986" s="29"/>
      <c r="Z986" s="29"/>
      <c r="AA986" s="27"/>
      <c r="AB986" s="27"/>
      <c r="AC986" s="27"/>
      <c r="AD986" s="27"/>
      <c r="AE986" s="22"/>
    </row>
    <row r="987" spans="1:31" ht="1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7"/>
      <c r="P987" s="27"/>
      <c r="Q987" s="27"/>
      <c r="R987" s="27"/>
      <c r="S987" s="29"/>
      <c r="T987" s="29"/>
      <c r="U987" s="29"/>
      <c r="V987" s="29"/>
      <c r="W987" s="29"/>
      <c r="X987" s="29"/>
      <c r="Y987" s="29"/>
      <c r="Z987" s="29"/>
      <c r="AA987" s="27"/>
      <c r="AB987" s="27"/>
      <c r="AC987" s="27"/>
      <c r="AD987" s="27"/>
      <c r="AE987" s="22"/>
    </row>
    <row r="988" spans="1:31" ht="1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7"/>
      <c r="P988" s="27"/>
      <c r="Q988" s="27"/>
      <c r="R988" s="27"/>
      <c r="S988" s="29"/>
      <c r="T988" s="29"/>
      <c r="U988" s="29"/>
      <c r="V988" s="29"/>
      <c r="W988" s="29"/>
      <c r="X988" s="29"/>
      <c r="Y988" s="29"/>
      <c r="Z988" s="29"/>
      <c r="AA988" s="27"/>
      <c r="AB988" s="27"/>
      <c r="AC988" s="27"/>
      <c r="AD988" s="27"/>
      <c r="AE988" s="22"/>
    </row>
    <row r="989" spans="1:31" ht="1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7"/>
      <c r="P989" s="27"/>
      <c r="Q989" s="27"/>
      <c r="R989" s="27"/>
      <c r="S989" s="29"/>
      <c r="T989" s="29"/>
      <c r="U989" s="29"/>
      <c r="V989" s="29"/>
      <c r="W989" s="29"/>
      <c r="X989" s="29"/>
      <c r="Y989" s="29"/>
      <c r="Z989" s="29"/>
      <c r="AA989" s="27"/>
      <c r="AB989" s="27"/>
      <c r="AC989" s="27"/>
      <c r="AD989" s="27"/>
      <c r="AE989" s="22"/>
    </row>
    <row r="990" spans="1:31" ht="1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7"/>
      <c r="P990" s="27"/>
      <c r="Q990" s="27"/>
      <c r="R990" s="27"/>
      <c r="S990" s="29"/>
      <c r="T990" s="29"/>
      <c r="U990" s="29"/>
      <c r="V990" s="29"/>
      <c r="W990" s="29"/>
      <c r="X990" s="29"/>
      <c r="Y990" s="29"/>
      <c r="Z990" s="29"/>
      <c r="AA990" s="27"/>
      <c r="AB990" s="27"/>
      <c r="AC990" s="27"/>
      <c r="AD990" s="27"/>
      <c r="AE990" s="22"/>
    </row>
    <row r="991" spans="1:31" ht="1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7"/>
      <c r="P991" s="27"/>
      <c r="Q991" s="27"/>
      <c r="R991" s="27"/>
      <c r="S991" s="29"/>
      <c r="T991" s="29"/>
      <c r="U991" s="29"/>
      <c r="V991" s="29"/>
      <c r="W991" s="29"/>
      <c r="X991" s="29"/>
      <c r="Y991" s="29"/>
      <c r="Z991" s="29"/>
      <c r="AA991" s="27"/>
      <c r="AB991" s="27"/>
      <c r="AC991" s="27"/>
      <c r="AD991" s="27"/>
      <c r="AE991" s="22"/>
    </row>
    <row r="992" spans="1:31" ht="1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7"/>
      <c r="P992" s="27"/>
      <c r="Q992" s="27"/>
      <c r="R992" s="27"/>
      <c r="S992" s="29"/>
      <c r="T992" s="29"/>
      <c r="U992" s="29"/>
      <c r="V992" s="29"/>
      <c r="W992" s="29"/>
      <c r="X992" s="29"/>
      <c r="Y992" s="29"/>
      <c r="Z992" s="29"/>
      <c r="AA992" s="27"/>
      <c r="AB992" s="27"/>
      <c r="AC992" s="27"/>
      <c r="AD992" s="27"/>
      <c r="AE992" s="22"/>
    </row>
    <row r="993" spans="1:31" ht="1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7"/>
      <c r="P993" s="27"/>
      <c r="Q993" s="27"/>
      <c r="R993" s="27"/>
      <c r="S993" s="29"/>
      <c r="T993" s="29"/>
      <c r="U993" s="29"/>
      <c r="V993" s="29"/>
      <c r="W993" s="29"/>
      <c r="X993" s="29"/>
      <c r="Y993" s="29"/>
      <c r="Z993" s="29"/>
      <c r="AA993" s="27"/>
      <c r="AB993" s="27"/>
      <c r="AC993" s="27"/>
      <c r="AD993" s="27"/>
      <c r="AE993" s="22"/>
    </row>
    <row r="994" spans="1:31" ht="1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7"/>
      <c r="P994" s="27"/>
      <c r="Q994" s="27"/>
      <c r="R994" s="27"/>
      <c r="S994" s="29"/>
      <c r="T994" s="29"/>
      <c r="U994" s="29"/>
      <c r="V994" s="29"/>
      <c r="W994" s="29"/>
      <c r="X994" s="29"/>
      <c r="Y994" s="29"/>
      <c r="Z994" s="29"/>
      <c r="AA994" s="27"/>
      <c r="AB994" s="27"/>
      <c r="AC994" s="27"/>
      <c r="AD994" s="27"/>
      <c r="AE994" s="22"/>
    </row>
    <row r="995" spans="1:31" ht="1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7"/>
      <c r="P995" s="27"/>
      <c r="Q995" s="27"/>
      <c r="R995" s="27"/>
      <c r="S995" s="29"/>
      <c r="T995" s="29"/>
      <c r="U995" s="29"/>
      <c r="V995" s="29"/>
      <c r="W995" s="29"/>
      <c r="X995" s="29"/>
      <c r="Y995" s="29"/>
      <c r="Z995" s="29"/>
      <c r="AA995" s="27"/>
      <c r="AB995" s="27"/>
      <c r="AC995" s="27"/>
      <c r="AD995" s="27"/>
      <c r="AE995" s="22"/>
    </row>
    <row r="996" spans="1:31" ht="1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7"/>
      <c r="P996" s="27"/>
      <c r="Q996" s="27"/>
      <c r="R996" s="27"/>
      <c r="S996" s="29"/>
      <c r="T996" s="29"/>
      <c r="U996" s="29"/>
      <c r="V996" s="29"/>
      <c r="W996" s="29"/>
      <c r="X996" s="29"/>
      <c r="Y996" s="29"/>
      <c r="Z996" s="29"/>
      <c r="AA996" s="27"/>
      <c r="AB996" s="27"/>
      <c r="AC996" s="27"/>
      <c r="AD996" s="27"/>
      <c r="AE996" s="22"/>
    </row>
    <row r="997" spans="1:31" ht="1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7"/>
      <c r="P997" s="27"/>
      <c r="Q997" s="27"/>
      <c r="R997" s="27"/>
      <c r="S997" s="29"/>
      <c r="T997" s="29"/>
      <c r="U997" s="29"/>
      <c r="V997" s="29"/>
      <c r="W997" s="29"/>
      <c r="X997" s="29"/>
      <c r="Y997" s="29"/>
      <c r="Z997" s="29"/>
      <c r="AA997" s="27"/>
      <c r="AB997" s="27"/>
      <c r="AC997" s="27"/>
      <c r="AD997" s="27"/>
      <c r="AE997" s="22"/>
    </row>
    <row r="998" spans="1:31" ht="1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7"/>
      <c r="P998" s="27"/>
      <c r="Q998" s="27"/>
      <c r="R998" s="27"/>
      <c r="S998" s="29"/>
      <c r="T998" s="29"/>
      <c r="U998" s="29"/>
      <c r="V998" s="29"/>
      <c r="W998" s="29"/>
      <c r="X998" s="29"/>
      <c r="Y998" s="29"/>
      <c r="Z998" s="29"/>
      <c r="AA998" s="27"/>
      <c r="AB998" s="27"/>
      <c r="AC998" s="27"/>
      <c r="AD998" s="27"/>
      <c r="AE998" s="22"/>
    </row>
    <row r="999" spans="1:31" ht="16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7"/>
      <c r="P999" s="27"/>
      <c r="Q999" s="27"/>
      <c r="R999" s="27"/>
      <c r="S999" s="29"/>
      <c r="T999" s="29"/>
      <c r="U999" s="29"/>
      <c r="V999" s="29"/>
      <c r="W999" s="29"/>
      <c r="X999" s="29"/>
      <c r="Y999" s="29"/>
      <c r="Z999" s="29"/>
      <c r="AA999" s="27"/>
      <c r="AB999" s="27"/>
      <c r="AC999" s="27"/>
      <c r="AD999" s="27"/>
      <c r="AE999" s="22"/>
    </row>
    <row r="1000" spans="1:31" ht="16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7"/>
      <c r="P1000" s="27"/>
      <c r="Q1000" s="27"/>
      <c r="R1000" s="27"/>
      <c r="S1000" s="29"/>
      <c r="T1000" s="29"/>
      <c r="U1000" s="29"/>
      <c r="V1000" s="29"/>
      <c r="W1000" s="29"/>
      <c r="X1000" s="29"/>
      <c r="Y1000" s="29"/>
      <c r="Z1000" s="29"/>
      <c r="AA1000" s="27"/>
      <c r="AB1000" s="27"/>
      <c r="AC1000" s="27"/>
      <c r="AD1000" s="27"/>
      <c r="AE1000" s="22"/>
    </row>
    <row r="1001" spans="1:31" ht="16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7"/>
      <c r="P1001" s="27"/>
      <c r="Q1001" s="27"/>
      <c r="R1001" s="27"/>
      <c r="S1001" s="29"/>
      <c r="T1001" s="29"/>
      <c r="U1001" s="29"/>
      <c r="V1001" s="29"/>
      <c r="W1001" s="29"/>
      <c r="X1001" s="29"/>
      <c r="Y1001" s="29"/>
      <c r="Z1001" s="29"/>
      <c r="AA1001" s="27"/>
      <c r="AB1001" s="27"/>
      <c r="AC1001" s="27"/>
      <c r="AD1001" s="27"/>
      <c r="AE1001" s="22"/>
    </row>
    <row r="1002" spans="1:31" ht="16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7"/>
      <c r="P1002" s="27"/>
      <c r="Q1002" s="27"/>
      <c r="R1002" s="27"/>
      <c r="S1002" s="29"/>
      <c r="T1002" s="29"/>
      <c r="U1002" s="29"/>
      <c r="V1002" s="29"/>
      <c r="W1002" s="29"/>
      <c r="X1002" s="29"/>
      <c r="Y1002" s="29"/>
      <c r="Z1002" s="29"/>
      <c r="AA1002" s="27"/>
      <c r="AB1002" s="27"/>
      <c r="AC1002" s="27"/>
      <c r="AD1002" s="27"/>
      <c r="AE1002" s="22"/>
    </row>
    <row r="1003" spans="1:31" ht="16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7"/>
      <c r="P1003" s="27"/>
      <c r="Q1003" s="27"/>
      <c r="R1003" s="27"/>
      <c r="S1003" s="29"/>
      <c r="T1003" s="29"/>
      <c r="U1003" s="29"/>
      <c r="V1003" s="29"/>
      <c r="W1003" s="29"/>
      <c r="X1003" s="29"/>
      <c r="Y1003" s="29"/>
      <c r="Z1003" s="29"/>
      <c r="AA1003" s="27"/>
      <c r="AB1003" s="27"/>
      <c r="AC1003" s="27"/>
      <c r="AD1003" s="27"/>
      <c r="AE1003" s="22"/>
    </row>
    <row r="1004" spans="1:31" ht="16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7"/>
      <c r="P1004" s="27"/>
      <c r="Q1004" s="27"/>
      <c r="R1004" s="27"/>
      <c r="S1004" s="29"/>
      <c r="T1004" s="29"/>
      <c r="U1004" s="29"/>
      <c r="V1004" s="29"/>
      <c r="W1004" s="29"/>
      <c r="X1004" s="29"/>
      <c r="Y1004" s="29"/>
      <c r="Z1004" s="29"/>
      <c r="AA1004" s="27"/>
      <c r="AB1004" s="27"/>
      <c r="AC1004" s="27"/>
      <c r="AD1004" s="27"/>
      <c r="AE1004" s="22"/>
    </row>
    <row r="1005" spans="1:31" ht="16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7"/>
      <c r="P1005" s="27"/>
      <c r="Q1005" s="27"/>
      <c r="R1005" s="27"/>
      <c r="S1005" s="29"/>
      <c r="T1005" s="29"/>
      <c r="U1005" s="29"/>
      <c r="V1005" s="29"/>
      <c r="W1005" s="29"/>
      <c r="X1005" s="29"/>
      <c r="Y1005" s="29"/>
      <c r="Z1005" s="29"/>
      <c r="AA1005" s="27"/>
      <c r="AB1005" s="27"/>
      <c r="AC1005" s="27"/>
      <c r="AD1005" s="27"/>
      <c r="AE1005" s="22"/>
    </row>
    <row r="1006" spans="1:31" ht="1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7"/>
      <c r="P1006" s="27"/>
      <c r="Q1006" s="27"/>
      <c r="R1006" s="27"/>
      <c r="S1006" s="29"/>
      <c r="T1006" s="29"/>
      <c r="U1006" s="29"/>
      <c r="V1006" s="29"/>
      <c r="W1006" s="29"/>
      <c r="X1006" s="29"/>
      <c r="Y1006" s="29"/>
      <c r="Z1006" s="29"/>
      <c r="AA1006" s="27"/>
      <c r="AB1006" s="27"/>
      <c r="AC1006" s="27"/>
      <c r="AD1006" s="27"/>
      <c r="AE1006" s="22"/>
    </row>
    <row r="1007" spans="1:31" ht="16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7"/>
      <c r="P1007" s="27"/>
      <c r="Q1007" s="27"/>
      <c r="R1007" s="27"/>
      <c r="S1007" s="29"/>
      <c r="T1007" s="29"/>
      <c r="U1007" s="29"/>
      <c r="V1007" s="29"/>
      <c r="W1007" s="29"/>
      <c r="X1007" s="29"/>
      <c r="Y1007" s="29"/>
      <c r="Z1007" s="29"/>
      <c r="AA1007" s="27"/>
      <c r="AB1007" s="27"/>
      <c r="AC1007" s="27"/>
      <c r="AD1007" s="27"/>
      <c r="AE1007" s="22"/>
    </row>
    <row r="1008" spans="1:31" ht="16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7"/>
      <c r="P1008" s="27"/>
      <c r="Q1008" s="27"/>
      <c r="R1008" s="27"/>
      <c r="S1008" s="29"/>
      <c r="T1008" s="29"/>
      <c r="U1008" s="29"/>
      <c r="V1008" s="29"/>
      <c r="W1008" s="29"/>
      <c r="X1008" s="29"/>
      <c r="Y1008" s="29"/>
      <c r="Z1008" s="29"/>
      <c r="AA1008" s="27"/>
      <c r="AB1008" s="27"/>
      <c r="AC1008" s="27"/>
      <c r="AD1008" s="27"/>
      <c r="AE1008" s="22"/>
    </row>
    <row r="1009" spans="1:31" ht="16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7"/>
      <c r="P1009" s="27"/>
      <c r="Q1009" s="27"/>
      <c r="R1009" s="27"/>
      <c r="S1009" s="29"/>
      <c r="T1009" s="29"/>
      <c r="U1009" s="29"/>
      <c r="V1009" s="29"/>
      <c r="W1009" s="29"/>
      <c r="X1009" s="29"/>
      <c r="Y1009" s="29"/>
      <c r="Z1009" s="29"/>
      <c r="AA1009" s="27"/>
      <c r="AB1009" s="27"/>
      <c r="AC1009" s="27"/>
      <c r="AD1009" s="27"/>
      <c r="AE1009" s="22"/>
    </row>
    <row r="1010" spans="1:31" ht="16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7"/>
      <c r="P1010" s="27"/>
      <c r="Q1010" s="27"/>
      <c r="R1010" s="27"/>
      <c r="S1010" s="29"/>
      <c r="T1010" s="29"/>
      <c r="U1010" s="29"/>
      <c r="V1010" s="29"/>
      <c r="W1010" s="29"/>
      <c r="X1010" s="29"/>
      <c r="Y1010" s="29"/>
      <c r="Z1010" s="29"/>
      <c r="AA1010" s="27"/>
      <c r="AB1010" s="27"/>
      <c r="AC1010" s="27"/>
      <c r="AD1010" s="27"/>
      <c r="AE1010" s="22"/>
    </row>
    <row r="1011" spans="1:31" ht="16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7"/>
      <c r="P1011" s="27"/>
      <c r="Q1011" s="27"/>
      <c r="R1011" s="27"/>
      <c r="S1011" s="29"/>
      <c r="T1011" s="29"/>
      <c r="U1011" s="29"/>
      <c r="V1011" s="29"/>
      <c r="W1011" s="29"/>
      <c r="X1011" s="29"/>
      <c r="Y1011" s="29"/>
      <c r="Z1011" s="29"/>
      <c r="AA1011" s="27"/>
      <c r="AB1011" s="27"/>
      <c r="AC1011" s="27"/>
      <c r="AD1011" s="27"/>
      <c r="AE1011" s="22"/>
    </row>
    <row r="1012" spans="1:31" ht="16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7"/>
      <c r="P1012" s="27"/>
      <c r="Q1012" s="27"/>
      <c r="R1012" s="27"/>
      <c r="S1012" s="29"/>
      <c r="T1012" s="29"/>
      <c r="U1012" s="29"/>
      <c r="V1012" s="29"/>
      <c r="W1012" s="29"/>
      <c r="X1012" s="29"/>
      <c r="Y1012" s="29"/>
      <c r="Z1012" s="29"/>
      <c r="AA1012" s="27"/>
      <c r="AB1012" s="27"/>
      <c r="AC1012" s="27"/>
      <c r="AD1012" s="27"/>
      <c r="AE1012" s="22"/>
    </row>
    <row r="1013" spans="1:31" ht="16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7"/>
      <c r="P1013" s="27"/>
      <c r="Q1013" s="27"/>
      <c r="R1013" s="27"/>
      <c r="S1013" s="29"/>
      <c r="T1013" s="29"/>
      <c r="U1013" s="29"/>
      <c r="V1013" s="29"/>
      <c r="W1013" s="29"/>
      <c r="X1013" s="29"/>
      <c r="Y1013" s="29"/>
      <c r="Z1013" s="29"/>
      <c r="AA1013" s="27"/>
      <c r="AB1013" s="27"/>
      <c r="AC1013" s="27"/>
      <c r="AD1013" s="27"/>
      <c r="AE1013" s="22"/>
    </row>
    <row r="1014" spans="1:31" ht="16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7"/>
      <c r="P1014" s="27"/>
      <c r="Q1014" s="27"/>
      <c r="R1014" s="27"/>
      <c r="S1014" s="29"/>
      <c r="T1014" s="29"/>
      <c r="U1014" s="29"/>
      <c r="V1014" s="29"/>
      <c r="W1014" s="29"/>
      <c r="X1014" s="29"/>
      <c r="Y1014" s="29"/>
      <c r="Z1014" s="29"/>
      <c r="AA1014" s="27"/>
      <c r="AB1014" s="27"/>
      <c r="AC1014" s="27"/>
      <c r="AD1014" s="27"/>
      <c r="AE1014" s="22"/>
    </row>
    <row r="1015" spans="1:31" ht="16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7"/>
      <c r="P1015" s="27"/>
      <c r="Q1015" s="27"/>
      <c r="R1015" s="27"/>
      <c r="S1015" s="29"/>
      <c r="T1015" s="29"/>
      <c r="U1015" s="29"/>
      <c r="V1015" s="29"/>
      <c r="W1015" s="29"/>
      <c r="X1015" s="29"/>
      <c r="Y1015" s="29"/>
      <c r="Z1015" s="29"/>
      <c r="AA1015" s="27"/>
      <c r="AB1015" s="27"/>
      <c r="AC1015" s="27"/>
      <c r="AD1015" s="27"/>
      <c r="AE1015" s="22"/>
    </row>
    <row r="1016" spans="1:31" ht="1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7"/>
      <c r="P1016" s="27"/>
      <c r="Q1016" s="27"/>
      <c r="R1016" s="27"/>
      <c r="S1016" s="29"/>
      <c r="T1016" s="29"/>
      <c r="U1016" s="29"/>
      <c r="V1016" s="29"/>
      <c r="W1016" s="29"/>
      <c r="X1016" s="29"/>
      <c r="Y1016" s="29"/>
      <c r="Z1016" s="29"/>
      <c r="AA1016" s="27"/>
      <c r="AB1016" s="27"/>
      <c r="AC1016" s="27"/>
      <c r="AD1016" s="27"/>
      <c r="AE1016" s="22"/>
    </row>
    <row r="1017" spans="1:31" ht="16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7"/>
      <c r="P1017" s="27"/>
      <c r="Q1017" s="27"/>
      <c r="R1017" s="27"/>
      <c r="S1017" s="29"/>
      <c r="T1017" s="29"/>
      <c r="U1017" s="29"/>
      <c r="V1017" s="29"/>
      <c r="W1017" s="29"/>
      <c r="X1017" s="29"/>
      <c r="Y1017" s="29"/>
      <c r="Z1017" s="29"/>
      <c r="AA1017" s="27"/>
      <c r="AB1017" s="27"/>
      <c r="AC1017" s="27"/>
      <c r="AD1017" s="27"/>
      <c r="AE1017" s="22"/>
    </row>
    <row r="1018" spans="1:31" ht="16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7"/>
      <c r="P1018" s="27"/>
      <c r="Q1018" s="27"/>
      <c r="R1018" s="27"/>
      <c r="S1018" s="29"/>
      <c r="T1018" s="29"/>
      <c r="U1018" s="29"/>
      <c r="V1018" s="29"/>
      <c r="W1018" s="29"/>
      <c r="X1018" s="29"/>
      <c r="Y1018" s="29"/>
      <c r="Z1018" s="29"/>
      <c r="AA1018" s="27"/>
      <c r="AB1018" s="27"/>
      <c r="AC1018" s="27"/>
      <c r="AD1018" s="27"/>
      <c r="AE1018" s="22"/>
    </row>
    <row r="1019" spans="1:31" ht="16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7"/>
      <c r="P1019" s="27"/>
      <c r="Q1019" s="27"/>
      <c r="R1019" s="27"/>
      <c r="S1019" s="29"/>
      <c r="T1019" s="29"/>
      <c r="U1019" s="29"/>
      <c r="V1019" s="29"/>
      <c r="W1019" s="29"/>
      <c r="X1019" s="29"/>
      <c r="Y1019" s="29"/>
      <c r="Z1019" s="29"/>
      <c r="AA1019" s="27"/>
      <c r="AB1019" s="27"/>
      <c r="AC1019" s="27"/>
      <c r="AD1019" s="27"/>
      <c r="AE1019" s="22"/>
    </row>
    <row r="1020" spans="1:31" ht="16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7"/>
      <c r="P1020" s="27"/>
      <c r="Q1020" s="27"/>
      <c r="R1020" s="27"/>
      <c r="S1020" s="29"/>
      <c r="T1020" s="29"/>
      <c r="U1020" s="29"/>
      <c r="V1020" s="29"/>
      <c r="W1020" s="29"/>
      <c r="X1020" s="29"/>
      <c r="Y1020" s="29"/>
      <c r="Z1020" s="29"/>
      <c r="AA1020" s="27"/>
      <c r="AB1020" s="27"/>
      <c r="AC1020" s="27"/>
      <c r="AD1020" s="27"/>
      <c r="AE1020" s="22"/>
    </row>
    <row r="1021" spans="1:31" ht="16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7"/>
      <c r="P1021" s="27"/>
      <c r="Q1021" s="27"/>
      <c r="R1021" s="27"/>
      <c r="S1021" s="29"/>
      <c r="T1021" s="29"/>
      <c r="U1021" s="29"/>
      <c r="V1021" s="29"/>
      <c r="W1021" s="29"/>
      <c r="X1021" s="29"/>
      <c r="Y1021" s="29"/>
      <c r="Z1021" s="29"/>
      <c r="AA1021" s="27"/>
      <c r="AB1021" s="27"/>
      <c r="AC1021" s="27"/>
      <c r="AD1021" s="27"/>
      <c r="AE1021" s="22"/>
    </row>
    <row r="1022" spans="1:31" ht="16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7"/>
      <c r="P1022" s="27"/>
      <c r="Q1022" s="27"/>
      <c r="R1022" s="27"/>
      <c r="S1022" s="29"/>
      <c r="T1022" s="29"/>
      <c r="U1022" s="29"/>
      <c r="V1022" s="29"/>
      <c r="W1022" s="29"/>
      <c r="X1022" s="29"/>
      <c r="Y1022" s="29"/>
      <c r="Z1022" s="29"/>
      <c r="AA1022" s="27"/>
      <c r="AB1022" s="27"/>
      <c r="AC1022" s="27"/>
      <c r="AD1022" s="27"/>
      <c r="AE1022" s="22"/>
    </row>
    <row r="1023" spans="1:31" ht="16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7"/>
      <c r="P1023" s="27"/>
      <c r="Q1023" s="27"/>
      <c r="R1023" s="27"/>
      <c r="S1023" s="29"/>
      <c r="T1023" s="29"/>
      <c r="U1023" s="29"/>
      <c r="V1023" s="29"/>
      <c r="W1023" s="29"/>
      <c r="X1023" s="29"/>
      <c r="Y1023" s="29"/>
      <c r="Z1023" s="29"/>
      <c r="AA1023" s="27"/>
      <c r="AB1023" s="27"/>
      <c r="AC1023" s="27"/>
      <c r="AD1023" s="27"/>
      <c r="AE1023" s="22"/>
    </row>
    <row r="1024" spans="1:31" ht="16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7"/>
      <c r="P1024" s="27"/>
      <c r="Q1024" s="27"/>
      <c r="R1024" s="27"/>
      <c r="S1024" s="29"/>
      <c r="T1024" s="29"/>
      <c r="U1024" s="29"/>
      <c r="V1024" s="29"/>
      <c r="W1024" s="29"/>
      <c r="X1024" s="29"/>
      <c r="Y1024" s="29"/>
      <c r="Z1024" s="29"/>
      <c r="AA1024" s="27"/>
      <c r="AB1024" s="27"/>
      <c r="AC1024" s="27"/>
      <c r="AD1024" s="27"/>
      <c r="AE1024" s="22"/>
    </row>
    <row r="1025" spans="1:31" ht="16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7"/>
      <c r="P1025" s="27"/>
      <c r="Q1025" s="27"/>
      <c r="R1025" s="27"/>
      <c r="S1025" s="29"/>
      <c r="T1025" s="29"/>
      <c r="U1025" s="29"/>
      <c r="V1025" s="29"/>
      <c r="W1025" s="29"/>
      <c r="X1025" s="29"/>
      <c r="Y1025" s="29"/>
      <c r="Z1025" s="29"/>
      <c r="AA1025" s="27"/>
      <c r="AB1025" s="27"/>
      <c r="AC1025" s="27"/>
      <c r="AD1025" s="27"/>
      <c r="AE1025" s="22"/>
    </row>
    <row r="1026" spans="1:31" ht="16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7"/>
      <c r="P1026" s="27"/>
      <c r="Q1026" s="27"/>
      <c r="R1026" s="27"/>
      <c r="S1026" s="29"/>
      <c r="T1026" s="29"/>
      <c r="U1026" s="29"/>
      <c r="V1026" s="29"/>
      <c r="W1026" s="29"/>
      <c r="X1026" s="29"/>
      <c r="Y1026" s="29"/>
      <c r="Z1026" s="29"/>
      <c r="AA1026" s="27"/>
      <c r="AB1026" s="27"/>
      <c r="AC1026" s="27"/>
      <c r="AD1026" s="27"/>
      <c r="AE1026" s="22"/>
    </row>
    <row r="1027" spans="1:31" ht="16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7"/>
      <c r="P1027" s="27"/>
      <c r="Q1027" s="27"/>
      <c r="R1027" s="27"/>
      <c r="S1027" s="29"/>
      <c r="T1027" s="29"/>
      <c r="U1027" s="29"/>
      <c r="V1027" s="29"/>
      <c r="W1027" s="29"/>
      <c r="X1027" s="29"/>
      <c r="Y1027" s="29"/>
      <c r="Z1027" s="29"/>
      <c r="AA1027" s="27"/>
      <c r="AB1027" s="27"/>
      <c r="AC1027" s="27"/>
      <c r="AD1027" s="27"/>
      <c r="AE1027" s="22"/>
    </row>
    <row r="1028" spans="1:31" ht="16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7"/>
      <c r="P1028" s="27"/>
      <c r="Q1028" s="27"/>
      <c r="R1028" s="27"/>
      <c r="S1028" s="29"/>
      <c r="T1028" s="29"/>
      <c r="U1028" s="29"/>
      <c r="V1028" s="29"/>
      <c r="W1028" s="29"/>
      <c r="X1028" s="29"/>
      <c r="Y1028" s="29"/>
      <c r="Z1028" s="29"/>
      <c r="AA1028" s="27"/>
      <c r="AB1028" s="27"/>
      <c r="AC1028" s="27"/>
      <c r="AD1028" s="27"/>
      <c r="AE1028" s="22"/>
    </row>
    <row r="1029" spans="1:31" ht="16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7"/>
      <c r="P1029" s="27"/>
      <c r="Q1029" s="27"/>
      <c r="R1029" s="27"/>
      <c r="S1029" s="29"/>
      <c r="T1029" s="29"/>
      <c r="U1029" s="29"/>
      <c r="V1029" s="29"/>
      <c r="W1029" s="29"/>
      <c r="X1029" s="29"/>
      <c r="Y1029" s="29"/>
      <c r="Z1029" s="29"/>
      <c r="AA1029" s="27"/>
      <c r="AB1029" s="27"/>
      <c r="AC1029" s="27"/>
      <c r="AD1029" s="27"/>
      <c r="AE1029" s="22"/>
    </row>
    <row r="1030" spans="1:31" ht="16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7"/>
      <c r="P1030" s="27"/>
      <c r="Q1030" s="27"/>
      <c r="R1030" s="27"/>
      <c r="S1030" s="29"/>
      <c r="T1030" s="29"/>
      <c r="U1030" s="29"/>
      <c r="V1030" s="29"/>
      <c r="W1030" s="29"/>
      <c r="X1030" s="29"/>
      <c r="Y1030" s="29"/>
      <c r="Z1030" s="29"/>
      <c r="AA1030" s="27"/>
      <c r="AB1030" s="27"/>
      <c r="AC1030" s="27"/>
      <c r="AD1030" s="27"/>
      <c r="AE1030" s="22"/>
    </row>
    <row r="1031" spans="1:31" ht="16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7"/>
      <c r="P1031" s="27"/>
      <c r="Q1031" s="27"/>
      <c r="R1031" s="27"/>
      <c r="S1031" s="29"/>
      <c r="T1031" s="29"/>
      <c r="U1031" s="29"/>
      <c r="V1031" s="29"/>
      <c r="W1031" s="29"/>
      <c r="X1031" s="29"/>
      <c r="Y1031" s="29"/>
      <c r="Z1031" s="29"/>
      <c r="AA1031" s="27"/>
      <c r="AB1031" s="27"/>
      <c r="AC1031" s="27"/>
      <c r="AD1031" s="27"/>
      <c r="AE1031" s="22"/>
    </row>
    <row r="1032" spans="1:31" ht="16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7"/>
      <c r="P1032" s="27"/>
      <c r="Q1032" s="27"/>
      <c r="R1032" s="27"/>
      <c r="S1032" s="29"/>
      <c r="T1032" s="29"/>
      <c r="U1032" s="29"/>
      <c r="V1032" s="29"/>
      <c r="W1032" s="29"/>
      <c r="X1032" s="29"/>
      <c r="Y1032" s="29"/>
      <c r="Z1032" s="29"/>
      <c r="AA1032" s="27"/>
      <c r="AB1032" s="27"/>
      <c r="AC1032" s="27"/>
      <c r="AD1032" s="27"/>
      <c r="AE1032" s="22"/>
    </row>
    <row r="1033" spans="1:31" ht="16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7"/>
      <c r="P1033" s="27"/>
      <c r="Q1033" s="27"/>
      <c r="R1033" s="27"/>
      <c r="S1033" s="29"/>
      <c r="T1033" s="29"/>
      <c r="U1033" s="29"/>
      <c r="V1033" s="29"/>
      <c r="W1033" s="29"/>
      <c r="X1033" s="29"/>
      <c r="Y1033" s="29"/>
      <c r="Z1033" s="29"/>
      <c r="AA1033" s="27"/>
      <c r="AB1033" s="27"/>
      <c r="AC1033" s="27"/>
      <c r="AD1033" s="27"/>
      <c r="AE1033" s="22"/>
    </row>
    <row r="1034" spans="1:31" ht="16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7"/>
      <c r="P1034" s="27"/>
      <c r="Q1034" s="27"/>
      <c r="R1034" s="27"/>
      <c r="S1034" s="29"/>
      <c r="T1034" s="29"/>
      <c r="U1034" s="29"/>
      <c r="V1034" s="29"/>
      <c r="W1034" s="29"/>
      <c r="X1034" s="29"/>
      <c r="Y1034" s="29"/>
      <c r="Z1034" s="29"/>
      <c r="AA1034" s="27"/>
      <c r="AB1034" s="27"/>
      <c r="AC1034" s="27"/>
      <c r="AD1034" s="27"/>
      <c r="AE1034" s="22"/>
    </row>
    <row r="1035" spans="1:31" ht="16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7"/>
      <c r="P1035" s="27"/>
      <c r="Q1035" s="27"/>
      <c r="R1035" s="27"/>
      <c r="S1035" s="29"/>
      <c r="T1035" s="29"/>
      <c r="U1035" s="29"/>
      <c r="V1035" s="29"/>
      <c r="W1035" s="29"/>
      <c r="X1035" s="29"/>
      <c r="Y1035" s="29"/>
      <c r="Z1035" s="29"/>
      <c r="AA1035" s="27"/>
      <c r="AB1035" s="27"/>
      <c r="AC1035" s="27"/>
      <c r="AD1035" s="27"/>
      <c r="AE1035" s="22"/>
    </row>
    <row r="1036" spans="1:31" ht="16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7"/>
      <c r="P1036" s="27"/>
      <c r="Q1036" s="27"/>
      <c r="R1036" s="27"/>
      <c r="S1036" s="29"/>
      <c r="T1036" s="29"/>
      <c r="U1036" s="29"/>
      <c r="V1036" s="29"/>
      <c r="W1036" s="29"/>
      <c r="X1036" s="29"/>
      <c r="Y1036" s="29"/>
      <c r="Z1036" s="29"/>
      <c r="AA1036" s="27"/>
      <c r="AB1036" s="27"/>
      <c r="AC1036" s="27"/>
      <c r="AD1036" s="27"/>
      <c r="AE1036" s="22"/>
    </row>
    <row r="1037" spans="1:31" ht="16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7"/>
      <c r="P1037" s="27"/>
      <c r="Q1037" s="27"/>
      <c r="R1037" s="27"/>
      <c r="S1037" s="29"/>
      <c r="T1037" s="29"/>
      <c r="U1037" s="29"/>
      <c r="V1037" s="29"/>
      <c r="W1037" s="29"/>
      <c r="X1037" s="29"/>
      <c r="Y1037" s="29"/>
      <c r="Z1037" s="29"/>
      <c r="AA1037" s="27"/>
      <c r="AB1037" s="27"/>
      <c r="AC1037" s="27"/>
      <c r="AD1037" s="27"/>
      <c r="AE1037" s="22"/>
    </row>
    <row r="1038" spans="1:31" ht="16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7"/>
      <c r="P1038" s="27"/>
      <c r="Q1038" s="27"/>
      <c r="R1038" s="27"/>
      <c r="S1038" s="29"/>
      <c r="T1038" s="29"/>
      <c r="U1038" s="29"/>
      <c r="V1038" s="29"/>
      <c r="W1038" s="29"/>
      <c r="X1038" s="29"/>
      <c r="Y1038" s="29"/>
      <c r="Z1038" s="29"/>
      <c r="AA1038" s="27"/>
      <c r="AB1038" s="27"/>
      <c r="AC1038" s="27"/>
      <c r="AD1038" s="27"/>
      <c r="AE1038" s="22"/>
    </row>
    <row r="1039" spans="1:31" ht="16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7"/>
      <c r="P1039" s="27"/>
      <c r="Q1039" s="27"/>
      <c r="R1039" s="27"/>
      <c r="S1039" s="29"/>
      <c r="T1039" s="29"/>
      <c r="U1039" s="29"/>
      <c r="V1039" s="29"/>
      <c r="W1039" s="29"/>
      <c r="X1039" s="29"/>
      <c r="Y1039" s="29"/>
      <c r="Z1039" s="29"/>
      <c r="AA1039" s="27"/>
      <c r="AB1039" s="27"/>
      <c r="AC1039" s="27"/>
      <c r="AD1039" s="27"/>
      <c r="AE1039" s="22"/>
    </row>
    <row r="1040" spans="1:31" ht="16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7"/>
      <c r="P1040" s="27"/>
      <c r="Q1040" s="27"/>
      <c r="R1040" s="27"/>
      <c r="S1040" s="29"/>
      <c r="T1040" s="29"/>
      <c r="U1040" s="29"/>
      <c r="V1040" s="29"/>
      <c r="W1040" s="29"/>
      <c r="X1040" s="29"/>
      <c r="Y1040" s="29"/>
      <c r="Z1040" s="29"/>
      <c r="AA1040" s="27"/>
      <c r="AB1040" s="27"/>
      <c r="AC1040" s="27"/>
      <c r="AD1040" s="27"/>
      <c r="AE1040" s="22"/>
    </row>
    <row r="1041" spans="1:31" ht="16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7"/>
      <c r="P1041" s="27"/>
      <c r="Q1041" s="27"/>
      <c r="R1041" s="27"/>
      <c r="S1041" s="29"/>
      <c r="T1041" s="29"/>
      <c r="U1041" s="29"/>
      <c r="V1041" s="29"/>
      <c r="W1041" s="29"/>
      <c r="X1041" s="29"/>
      <c r="Y1041" s="29"/>
      <c r="Z1041" s="29"/>
      <c r="AA1041" s="27"/>
      <c r="AB1041" s="27"/>
      <c r="AC1041" s="27"/>
      <c r="AD1041" s="27"/>
      <c r="AE1041" s="22"/>
    </row>
    <row r="1042" spans="1:31" ht="16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7"/>
      <c r="P1042" s="27"/>
      <c r="Q1042" s="27"/>
      <c r="R1042" s="27"/>
      <c r="S1042" s="29"/>
      <c r="T1042" s="29"/>
      <c r="U1042" s="29"/>
      <c r="V1042" s="29"/>
      <c r="W1042" s="29"/>
      <c r="X1042" s="29"/>
      <c r="Y1042" s="29"/>
      <c r="Z1042" s="29"/>
      <c r="AA1042" s="27"/>
      <c r="AB1042" s="27"/>
      <c r="AC1042" s="27"/>
      <c r="AD1042" s="27"/>
      <c r="AE1042" s="22"/>
    </row>
    <row r="1043" spans="1:31" ht="16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7"/>
      <c r="P1043" s="27"/>
      <c r="Q1043" s="27"/>
      <c r="R1043" s="27"/>
      <c r="S1043" s="29"/>
      <c r="T1043" s="29"/>
      <c r="U1043" s="29"/>
      <c r="V1043" s="29"/>
      <c r="W1043" s="29"/>
      <c r="X1043" s="29"/>
      <c r="Y1043" s="29"/>
      <c r="Z1043" s="29"/>
      <c r="AA1043" s="27"/>
      <c r="AB1043" s="27"/>
      <c r="AC1043" s="27"/>
      <c r="AD1043" s="27"/>
      <c r="AE1043" s="22"/>
    </row>
    <row r="1044" spans="1:31" ht="16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7"/>
      <c r="P1044" s="27"/>
      <c r="Q1044" s="27"/>
      <c r="R1044" s="27"/>
      <c r="S1044" s="29"/>
      <c r="T1044" s="29"/>
      <c r="U1044" s="29"/>
      <c r="V1044" s="29"/>
      <c r="W1044" s="29"/>
      <c r="X1044" s="29"/>
      <c r="Y1044" s="29"/>
      <c r="Z1044" s="29"/>
      <c r="AA1044" s="27"/>
      <c r="AB1044" s="27"/>
      <c r="AC1044" s="27"/>
      <c r="AD1044" s="27"/>
      <c r="AE1044" s="22"/>
    </row>
    <row r="1045" spans="1:31" ht="16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7"/>
      <c r="P1045" s="27"/>
      <c r="Q1045" s="27"/>
      <c r="R1045" s="27"/>
      <c r="S1045" s="29"/>
      <c r="T1045" s="29"/>
      <c r="U1045" s="29"/>
      <c r="V1045" s="29"/>
      <c r="W1045" s="29"/>
      <c r="X1045" s="29"/>
      <c r="Y1045" s="29"/>
      <c r="Z1045" s="29"/>
      <c r="AA1045" s="27"/>
      <c r="AB1045" s="27"/>
      <c r="AC1045" s="27"/>
      <c r="AD1045" s="27"/>
      <c r="AE1045" s="22"/>
    </row>
    <row r="1046" spans="1:31" ht="16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7"/>
      <c r="P1046" s="27"/>
      <c r="Q1046" s="27"/>
      <c r="R1046" s="27"/>
      <c r="S1046" s="29"/>
      <c r="T1046" s="29"/>
      <c r="U1046" s="29"/>
      <c r="V1046" s="29"/>
      <c r="W1046" s="29"/>
      <c r="X1046" s="29"/>
      <c r="Y1046" s="29"/>
      <c r="Z1046" s="29"/>
      <c r="AA1046" s="27"/>
      <c r="AB1046" s="27"/>
      <c r="AC1046" s="27"/>
      <c r="AD1046" s="27"/>
      <c r="AE1046" s="22"/>
    </row>
    <row r="1047" spans="1:31" ht="16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7"/>
      <c r="P1047" s="27"/>
      <c r="Q1047" s="27"/>
      <c r="R1047" s="27"/>
      <c r="S1047" s="29"/>
      <c r="T1047" s="29"/>
      <c r="U1047" s="29"/>
      <c r="V1047" s="29"/>
      <c r="W1047" s="29"/>
      <c r="X1047" s="29"/>
      <c r="Y1047" s="29"/>
      <c r="Z1047" s="29"/>
      <c r="AA1047" s="27"/>
      <c r="AB1047" s="27"/>
      <c r="AC1047" s="27"/>
      <c r="AD1047" s="27"/>
      <c r="AE1047" s="22"/>
    </row>
    <row r="1048" spans="1:31" ht="16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7"/>
      <c r="P1048" s="27"/>
      <c r="Q1048" s="27"/>
      <c r="R1048" s="27"/>
      <c r="S1048" s="29"/>
      <c r="T1048" s="29"/>
      <c r="U1048" s="29"/>
      <c r="V1048" s="29"/>
      <c r="W1048" s="29"/>
      <c r="X1048" s="29"/>
      <c r="Y1048" s="29"/>
      <c r="Z1048" s="29"/>
      <c r="AA1048" s="27"/>
      <c r="AB1048" s="27"/>
      <c r="AC1048" s="27"/>
      <c r="AD1048" s="27"/>
      <c r="AE1048" s="22"/>
    </row>
    <row r="1049" spans="1:31" ht="16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7"/>
      <c r="P1049" s="27"/>
      <c r="Q1049" s="27"/>
      <c r="R1049" s="27"/>
      <c r="S1049" s="29"/>
      <c r="T1049" s="29"/>
      <c r="U1049" s="29"/>
      <c r="V1049" s="29"/>
      <c r="W1049" s="29"/>
      <c r="X1049" s="29"/>
      <c r="Y1049" s="29"/>
      <c r="Z1049" s="29"/>
      <c r="AA1049" s="27"/>
      <c r="AB1049" s="27"/>
      <c r="AC1049" s="27"/>
      <c r="AD1049" s="27"/>
      <c r="AE1049" s="22"/>
    </row>
    <row r="1050" spans="1:31" ht="16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7"/>
      <c r="P1050" s="27"/>
      <c r="Q1050" s="27"/>
      <c r="R1050" s="27"/>
      <c r="S1050" s="29"/>
      <c r="T1050" s="29"/>
      <c r="U1050" s="29"/>
      <c r="V1050" s="29"/>
      <c r="W1050" s="29"/>
      <c r="X1050" s="29"/>
      <c r="Y1050" s="29"/>
      <c r="Z1050" s="29"/>
      <c r="AA1050" s="27"/>
      <c r="AB1050" s="27"/>
      <c r="AC1050" s="27"/>
      <c r="AD1050" s="27"/>
      <c r="AE1050" s="22"/>
    </row>
    <row r="1051" spans="1:31" ht="16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7"/>
      <c r="P1051" s="27"/>
      <c r="Q1051" s="27"/>
      <c r="R1051" s="27"/>
      <c r="S1051" s="29"/>
      <c r="T1051" s="29"/>
      <c r="U1051" s="29"/>
      <c r="V1051" s="29"/>
      <c r="W1051" s="29"/>
      <c r="X1051" s="29"/>
      <c r="Y1051" s="29"/>
      <c r="Z1051" s="29"/>
      <c r="AA1051" s="27"/>
      <c r="AB1051" s="27"/>
      <c r="AC1051" s="27"/>
      <c r="AD1051" s="27"/>
      <c r="AE1051" s="22"/>
    </row>
    <row r="1052" spans="1:31" ht="16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7"/>
      <c r="P1052" s="27"/>
      <c r="Q1052" s="27"/>
      <c r="R1052" s="27"/>
      <c r="S1052" s="29"/>
      <c r="T1052" s="29"/>
      <c r="U1052" s="29"/>
      <c r="V1052" s="29"/>
      <c r="W1052" s="29"/>
      <c r="X1052" s="29"/>
      <c r="Y1052" s="29"/>
      <c r="Z1052" s="29"/>
      <c r="AA1052" s="27"/>
      <c r="AB1052" s="27"/>
      <c r="AC1052" s="27"/>
      <c r="AD1052" s="27"/>
      <c r="AE1052" s="22"/>
    </row>
    <row r="1053" spans="1:31" ht="16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7"/>
      <c r="P1053" s="27"/>
      <c r="Q1053" s="27"/>
      <c r="R1053" s="27"/>
      <c r="S1053" s="29"/>
      <c r="T1053" s="29"/>
      <c r="U1053" s="29"/>
      <c r="V1053" s="29"/>
      <c r="W1053" s="29"/>
      <c r="X1053" s="29"/>
      <c r="Y1053" s="29"/>
      <c r="Z1053" s="29"/>
      <c r="AA1053" s="27"/>
      <c r="AB1053" s="27"/>
      <c r="AC1053" s="27"/>
      <c r="AD1053" s="27"/>
      <c r="AE1053" s="22"/>
    </row>
    <row r="1054" spans="1:31" ht="16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7"/>
      <c r="P1054" s="27"/>
      <c r="Q1054" s="27"/>
      <c r="R1054" s="27"/>
      <c r="S1054" s="29"/>
      <c r="T1054" s="29"/>
      <c r="U1054" s="29"/>
      <c r="V1054" s="29"/>
      <c r="W1054" s="29"/>
      <c r="X1054" s="29"/>
      <c r="Y1054" s="29"/>
      <c r="Z1054" s="29"/>
      <c r="AA1054" s="27"/>
      <c r="AB1054" s="27"/>
      <c r="AC1054" s="27"/>
      <c r="AD1054" s="27"/>
      <c r="AE1054" s="22"/>
    </row>
    <row r="1055" spans="1:31" ht="16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7"/>
      <c r="P1055" s="27"/>
      <c r="Q1055" s="27"/>
      <c r="R1055" s="27"/>
      <c r="S1055" s="29"/>
      <c r="T1055" s="29"/>
      <c r="U1055" s="29"/>
      <c r="V1055" s="29"/>
      <c r="W1055" s="29"/>
      <c r="X1055" s="29"/>
      <c r="Y1055" s="29"/>
      <c r="Z1055" s="29"/>
      <c r="AA1055" s="27"/>
      <c r="AB1055" s="27"/>
      <c r="AC1055" s="27"/>
      <c r="AD1055" s="27"/>
      <c r="AE1055" s="22"/>
    </row>
    <row r="1056" spans="1:31" ht="16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7"/>
      <c r="P1056" s="27"/>
      <c r="Q1056" s="27"/>
      <c r="R1056" s="27"/>
      <c r="S1056" s="29"/>
      <c r="T1056" s="29"/>
      <c r="U1056" s="29"/>
      <c r="V1056" s="29"/>
      <c r="W1056" s="29"/>
      <c r="X1056" s="29"/>
      <c r="Y1056" s="29"/>
      <c r="Z1056" s="29"/>
      <c r="AA1056" s="27"/>
      <c r="AB1056" s="27"/>
      <c r="AC1056" s="27"/>
      <c r="AD1056" s="27"/>
      <c r="AE1056" s="22"/>
    </row>
    <row r="1057" spans="1:31" ht="16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7"/>
      <c r="P1057" s="27"/>
      <c r="Q1057" s="27"/>
      <c r="R1057" s="27"/>
      <c r="S1057" s="29"/>
      <c r="T1057" s="29"/>
      <c r="U1057" s="29"/>
      <c r="V1057" s="29"/>
      <c r="W1057" s="29"/>
      <c r="X1057" s="29"/>
      <c r="Y1057" s="29"/>
      <c r="Z1057" s="29"/>
      <c r="AA1057" s="27"/>
      <c r="AB1057" s="27"/>
      <c r="AC1057" s="27"/>
      <c r="AD1057" s="27"/>
      <c r="AE1057" s="22"/>
    </row>
    <row r="1058" spans="1:31" ht="16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7"/>
      <c r="P1058" s="27"/>
      <c r="Q1058" s="27"/>
      <c r="R1058" s="27"/>
      <c r="S1058" s="29"/>
      <c r="T1058" s="29"/>
      <c r="U1058" s="29"/>
      <c r="V1058" s="29"/>
      <c r="W1058" s="29"/>
      <c r="X1058" s="29"/>
      <c r="Y1058" s="29"/>
      <c r="Z1058" s="29"/>
      <c r="AA1058" s="27"/>
      <c r="AB1058" s="27"/>
      <c r="AC1058" s="27"/>
      <c r="AD1058" s="27"/>
      <c r="AE1058" s="22"/>
    </row>
    <row r="1059" spans="1:31" ht="16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7"/>
      <c r="P1059" s="27"/>
      <c r="Q1059" s="27"/>
      <c r="R1059" s="27"/>
      <c r="S1059" s="29"/>
      <c r="T1059" s="29"/>
      <c r="U1059" s="29"/>
      <c r="V1059" s="29"/>
      <c r="W1059" s="29"/>
      <c r="X1059" s="29"/>
      <c r="Y1059" s="29"/>
      <c r="Z1059" s="29"/>
      <c r="AA1059" s="27"/>
      <c r="AB1059" s="27"/>
      <c r="AC1059" s="27"/>
      <c r="AD1059" s="27"/>
      <c r="AE1059" s="22"/>
    </row>
    <row r="1060" spans="1:31" ht="16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7"/>
      <c r="P1060" s="27"/>
      <c r="Q1060" s="27"/>
      <c r="R1060" s="27"/>
      <c r="S1060" s="29"/>
      <c r="T1060" s="29"/>
      <c r="U1060" s="29"/>
      <c r="V1060" s="29"/>
      <c r="W1060" s="29"/>
      <c r="X1060" s="29"/>
      <c r="Y1060" s="29"/>
      <c r="Z1060" s="29"/>
      <c r="AA1060" s="27"/>
      <c r="AB1060" s="27"/>
      <c r="AC1060" s="27"/>
      <c r="AD1060" s="27"/>
      <c r="AE1060" s="22"/>
    </row>
    <row r="1061" spans="1:31" ht="16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7"/>
      <c r="P1061" s="27"/>
      <c r="Q1061" s="27"/>
      <c r="R1061" s="27"/>
      <c r="S1061" s="29"/>
      <c r="T1061" s="29"/>
      <c r="U1061" s="29"/>
      <c r="V1061" s="29"/>
      <c r="W1061" s="29"/>
      <c r="X1061" s="29"/>
      <c r="Y1061" s="29"/>
      <c r="Z1061" s="29"/>
      <c r="AA1061" s="27"/>
      <c r="AB1061" s="27"/>
      <c r="AC1061" s="27"/>
      <c r="AD1061" s="27"/>
      <c r="AE1061" s="22"/>
    </row>
    <row r="1062" spans="1:31" ht="16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7"/>
      <c r="P1062" s="27"/>
      <c r="Q1062" s="27"/>
      <c r="R1062" s="27"/>
      <c r="S1062" s="29"/>
      <c r="T1062" s="29"/>
      <c r="U1062" s="29"/>
      <c r="V1062" s="29"/>
      <c r="W1062" s="29"/>
      <c r="X1062" s="29"/>
      <c r="Y1062" s="29"/>
      <c r="Z1062" s="29"/>
      <c r="AA1062" s="27"/>
      <c r="AB1062" s="27"/>
      <c r="AC1062" s="27"/>
      <c r="AD1062" s="27"/>
      <c r="AE1062" s="22"/>
    </row>
    <row r="1063" spans="1:31" ht="16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7"/>
      <c r="P1063" s="27"/>
      <c r="Q1063" s="27"/>
      <c r="R1063" s="27"/>
      <c r="S1063" s="29"/>
      <c r="T1063" s="29"/>
      <c r="U1063" s="29"/>
      <c r="V1063" s="29"/>
      <c r="W1063" s="29"/>
      <c r="X1063" s="29"/>
      <c r="Y1063" s="29"/>
      <c r="Z1063" s="29"/>
      <c r="AA1063" s="27"/>
      <c r="AB1063" s="27"/>
      <c r="AC1063" s="27"/>
      <c r="AD1063" s="27"/>
      <c r="AE1063" s="22"/>
    </row>
    <row r="1064" spans="1:31" ht="16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7"/>
      <c r="P1064" s="27"/>
      <c r="Q1064" s="27"/>
      <c r="R1064" s="27"/>
      <c r="S1064" s="29"/>
      <c r="T1064" s="29"/>
      <c r="U1064" s="29"/>
      <c r="V1064" s="29"/>
      <c r="W1064" s="29"/>
      <c r="X1064" s="29"/>
      <c r="Y1064" s="29"/>
      <c r="Z1064" s="29"/>
      <c r="AA1064" s="27"/>
      <c r="AB1064" s="27"/>
      <c r="AC1064" s="27"/>
      <c r="AD1064" s="27"/>
      <c r="AE1064" s="22"/>
    </row>
    <row r="1065" spans="1:31" ht="16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7"/>
      <c r="P1065" s="27"/>
      <c r="Q1065" s="27"/>
      <c r="R1065" s="27"/>
      <c r="S1065" s="29"/>
      <c r="T1065" s="29"/>
      <c r="U1065" s="29"/>
      <c r="V1065" s="29"/>
      <c r="W1065" s="29"/>
      <c r="X1065" s="29"/>
      <c r="Y1065" s="29"/>
      <c r="Z1065" s="29"/>
      <c r="AA1065" s="27"/>
      <c r="AB1065" s="27"/>
      <c r="AC1065" s="27"/>
      <c r="AD1065" s="27"/>
      <c r="AE1065" s="22"/>
    </row>
    <row r="1066" spans="1:31" ht="16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7"/>
      <c r="P1066" s="27"/>
      <c r="Q1066" s="27"/>
      <c r="R1066" s="27"/>
      <c r="S1066" s="29"/>
      <c r="T1066" s="29"/>
      <c r="U1066" s="29"/>
      <c r="V1066" s="29"/>
      <c r="W1066" s="29"/>
      <c r="X1066" s="29"/>
      <c r="Y1066" s="29"/>
      <c r="Z1066" s="29"/>
      <c r="AA1066" s="27"/>
      <c r="AB1066" s="27"/>
      <c r="AC1066" s="27"/>
      <c r="AD1066" s="27"/>
      <c r="AE1066" s="22"/>
    </row>
    <row r="1067" spans="1:31" ht="16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7"/>
      <c r="P1067" s="27"/>
      <c r="Q1067" s="27"/>
      <c r="R1067" s="27"/>
      <c r="S1067" s="29"/>
      <c r="T1067" s="29"/>
      <c r="U1067" s="29"/>
      <c r="V1067" s="29"/>
      <c r="W1067" s="29"/>
      <c r="X1067" s="29"/>
      <c r="Y1067" s="29"/>
      <c r="Z1067" s="29"/>
      <c r="AA1067" s="27"/>
      <c r="AB1067" s="27"/>
      <c r="AC1067" s="27"/>
      <c r="AD1067" s="27"/>
      <c r="AE1067" s="22"/>
    </row>
    <row r="1068" spans="1:31" ht="16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7"/>
      <c r="P1068" s="27"/>
      <c r="Q1068" s="27"/>
      <c r="R1068" s="27"/>
      <c r="S1068" s="29"/>
      <c r="T1068" s="29"/>
      <c r="U1068" s="29"/>
      <c r="V1068" s="29"/>
      <c r="W1068" s="29"/>
      <c r="X1068" s="29"/>
      <c r="Y1068" s="29"/>
      <c r="Z1068" s="29"/>
      <c r="AA1068" s="27"/>
      <c r="AB1068" s="27"/>
      <c r="AC1068" s="27"/>
      <c r="AD1068" s="27"/>
      <c r="AE1068" s="22"/>
    </row>
    <row r="1069" spans="1:31" ht="16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7"/>
      <c r="P1069" s="27"/>
      <c r="Q1069" s="27"/>
      <c r="R1069" s="27"/>
      <c r="S1069" s="29"/>
      <c r="T1069" s="29"/>
      <c r="U1069" s="29"/>
      <c r="V1069" s="29"/>
      <c r="W1069" s="29"/>
      <c r="X1069" s="29"/>
      <c r="Y1069" s="29"/>
      <c r="Z1069" s="29"/>
      <c r="AA1069" s="27"/>
      <c r="AB1069" s="27"/>
      <c r="AC1069" s="27"/>
      <c r="AD1069" s="27"/>
      <c r="AE1069" s="22"/>
    </row>
    <row r="1070" spans="1:31" ht="16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7"/>
      <c r="P1070" s="27"/>
      <c r="Q1070" s="27"/>
      <c r="R1070" s="27"/>
      <c r="S1070" s="29"/>
      <c r="T1070" s="29"/>
      <c r="U1070" s="29"/>
      <c r="V1070" s="29"/>
      <c r="W1070" s="29"/>
      <c r="X1070" s="29"/>
      <c r="Y1070" s="29"/>
      <c r="Z1070" s="29"/>
      <c r="AA1070" s="27"/>
      <c r="AB1070" s="27"/>
      <c r="AC1070" s="27"/>
      <c r="AD1070" s="27"/>
      <c r="AE1070" s="22"/>
    </row>
    <row r="1071" spans="1:31" ht="16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7"/>
      <c r="P1071" s="27"/>
      <c r="Q1071" s="27"/>
      <c r="R1071" s="27"/>
      <c r="S1071" s="29"/>
      <c r="T1071" s="29"/>
      <c r="U1071" s="29"/>
      <c r="V1071" s="29"/>
      <c r="W1071" s="29"/>
      <c r="X1071" s="29"/>
      <c r="Y1071" s="29"/>
      <c r="Z1071" s="29"/>
      <c r="AA1071" s="27"/>
      <c r="AB1071" s="27"/>
      <c r="AC1071" s="27"/>
      <c r="AD1071" s="27"/>
      <c r="AE1071" s="22"/>
    </row>
    <row r="1072" spans="1:31" ht="16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7"/>
      <c r="P1072" s="27"/>
      <c r="Q1072" s="27"/>
      <c r="R1072" s="27"/>
      <c r="S1072" s="29"/>
      <c r="T1072" s="29"/>
      <c r="U1072" s="29"/>
      <c r="V1072" s="29"/>
      <c r="W1072" s="29"/>
      <c r="X1072" s="29"/>
      <c r="Y1072" s="29"/>
      <c r="Z1072" s="29"/>
      <c r="AA1072" s="27"/>
      <c r="AB1072" s="27"/>
      <c r="AC1072" s="27"/>
      <c r="AD1072" s="27"/>
      <c r="AE1072" s="22"/>
    </row>
    <row r="1073" spans="1:31" ht="16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7"/>
      <c r="P1073" s="27"/>
      <c r="Q1073" s="27"/>
      <c r="R1073" s="27"/>
      <c r="S1073" s="29"/>
      <c r="T1073" s="29"/>
      <c r="U1073" s="29"/>
      <c r="V1073" s="29"/>
      <c r="W1073" s="29"/>
      <c r="X1073" s="29"/>
      <c r="Y1073" s="29"/>
      <c r="Z1073" s="29"/>
      <c r="AA1073" s="27"/>
      <c r="AB1073" s="27"/>
      <c r="AC1073" s="27"/>
      <c r="AD1073" s="27"/>
      <c r="AE1073" s="22"/>
    </row>
    <row r="1074" spans="1:31" ht="16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7"/>
      <c r="P1074" s="27"/>
      <c r="Q1074" s="27"/>
      <c r="R1074" s="27"/>
      <c r="S1074" s="29"/>
      <c r="T1074" s="29"/>
      <c r="U1074" s="29"/>
      <c r="V1074" s="29"/>
      <c r="W1074" s="29"/>
      <c r="X1074" s="29"/>
      <c r="Y1074" s="29"/>
      <c r="Z1074" s="29"/>
      <c r="AA1074" s="27"/>
      <c r="AB1074" s="27"/>
      <c r="AC1074" s="27"/>
      <c r="AD1074" s="27"/>
      <c r="AE1074" s="22"/>
    </row>
    <row r="1075" spans="1:31" ht="16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7"/>
      <c r="P1075" s="27"/>
      <c r="Q1075" s="27"/>
      <c r="R1075" s="27"/>
      <c r="S1075" s="29"/>
      <c r="T1075" s="29"/>
      <c r="U1075" s="29"/>
      <c r="V1075" s="29"/>
      <c r="W1075" s="29"/>
      <c r="X1075" s="29"/>
      <c r="Y1075" s="29"/>
      <c r="Z1075" s="29"/>
      <c r="AA1075" s="27"/>
      <c r="AB1075" s="27"/>
      <c r="AC1075" s="27"/>
      <c r="AD1075" s="27"/>
      <c r="AE1075" s="22"/>
    </row>
    <row r="1076" spans="1:31" ht="16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7"/>
      <c r="P1076" s="27"/>
      <c r="Q1076" s="27"/>
      <c r="R1076" s="27"/>
      <c r="S1076" s="29"/>
      <c r="T1076" s="29"/>
      <c r="U1076" s="29"/>
      <c r="V1076" s="29"/>
      <c r="W1076" s="29"/>
      <c r="X1076" s="29"/>
      <c r="Y1076" s="29"/>
      <c r="Z1076" s="29"/>
      <c r="AA1076" s="27"/>
      <c r="AB1076" s="27"/>
      <c r="AC1076" s="27"/>
      <c r="AD1076" s="27"/>
      <c r="AE1076" s="22"/>
    </row>
    <row r="1077" spans="1:31" ht="16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7"/>
      <c r="P1077" s="27"/>
      <c r="Q1077" s="27"/>
      <c r="R1077" s="27"/>
      <c r="S1077" s="29"/>
      <c r="T1077" s="29"/>
      <c r="U1077" s="29"/>
      <c r="V1077" s="29"/>
      <c r="W1077" s="29"/>
      <c r="X1077" s="29"/>
      <c r="Y1077" s="29"/>
      <c r="Z1077" s="29"/>
      <c r="AA1077" s="27"/>
      <c r="AB1077" s="27"/>
      <c r="AC1077" s="27"/>
      <c r="AD1077" s="27"/>
      <c r="AE1077" s="22"/>
    </row>
    <row r="1078" spans="1:31" ht="16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7"/>
      <c r="P1078" s="27"/>
      <c r="Q1078" s="27"/>
      <c r="R1078" s="27"/>
      <c r="S1078" s="29"/>
      <c r="T1078" s="29"/>
      <c r="U1078" s="29"/>
      <c r="V1078" s="29"/>
      <c r="W1078" s="29"/>
      <c r="X1078" s="29"/>
      <c r="Y1078" s="29"/>
      <c r="Z1078" s="29"/>
      <c r="AA1078" s="27"/>
      <c r="AB1078" s="27"/>
      <c r="AC1078" s="27"/>
      <c r="AD1078" s="27"/>
      <c r="AE1078" s="22"/>
    </row>
    <row r="1079" spans="1:31" ht="16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7"/>
      <c r="P1079" s="27"/>
      <c r="Q1079" s="27"/>
      <c r="R1079" s="27"/>
      <c r="S1079" s="29"/>
      <c r="T1079" s="29"/>
      <c r="U1079" s="29"/>
      <c r="V1079" s="29"/>
      <c r="W1079" s="29"/>
      <c r="X1079" s="29"/>
      <c r="Y1079" s="29"/>
      <c r="Z1079" s="29"/>
      <c r="AA1079" s="27"/>
      <c r="AB1079" s="27"/>
      <c r="AC1079" s="27"/>
      <c r="AD1079" s="27"/>
      <c r="AE1079" s="22"/>
    </row>
    <row r="1080" spans="1:31" ht="16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7"/>
      <c r="P1080" s="27"/>
      <c r="Q1080" s="27"/>
      <c r="R1080" s="27"/>
      <c r="S1080" s="29"/>
      <c r="T1080" s="29"/>
      <c r="U1080" s="29"/>
      <c r="V1080" s="29"/>
      <c r="W1080" s="29"/>
      <c r="X1080" s="29"/>
      <c r="Y1080" s="29"/>
      <c r="Z1080" s="29"/>
      <c r="AA1080" s="27"/>
      <c r="AB1080" s="27"/>
      <c r="AC1080" s="27"/>
      <c r="AD1080" s="27"/>
      <c r="AE1080" s="22"/>
    </row>
    <row r="1081" spans="1:31" ht="16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7"/>
      <c r="P1081" s="27"/>
      <c r="Q1081" s="27"/>
      <c r="R1081" s="27"/>
      <c r="S1081" s="29"/>
      <c r="T1081" s="29"/>
      <c r="U1081" s="29"/>
      <c r="V1081" s="29"/>
      <c r="W1081" s="29"/>
      <c r="X1081" s="29"/>
      <c r="Y1081" s="29"/>
      <c r="Z1081" s="29"/>
      <c r="AA1081" s="27"/>
      <c r="AB1081" s="27"/>
      <c r="AC1081" s="27"/>
      <c r="AD1081" s="27"/>
      <c r="AE1081" s="22"/>
    </row>
    <row r="1082" spans="1:31" ht="16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7"/>
      <c r="P1082" s="27"/>
      <c r="Q1082" s="27"/>
      <c r="R1082" s="27"/>
      <c r="S1082" s="29"/>
      <c r="T1082" s="29"/>
      <c r="U1082" s="29"/>
      <c r="V1082" s="29"/>
      <c r="W1082" s="29"/>
      <c r="X1082" s="29"/>
      <c r="Y1082" s="29"/>
      <c r="Z1082" s="29"/>
      <c r="AA1082" s="27"/>
      <c r="AB1082" s="27"/>
      <c r="AC1082" s="27"/>
      <c r="AD1082" s="27"/>
      <c r="AE1082" s="22"/>
    </row>
    <row r="1083" spans="1:31" ht="16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7"/>
      <c r="P1083" s="27"/>
      <c r="Q1083" s="27"/>
      <c r="R1083" s="27"/>
      <c r="S1083" s="29"/>
      <c r="T1083" s="29"/>
      <c r="U1083" s="29"/>
      <c r="V1083" s="29"/>
      <c r="W1083" s="29"/>
      <c r="X1083" s="29"/>
      <c r="Y1083" s="29"/>
      <c r="Z1083" s="29"/>
      <c r="AA1083" s="27"/>
      <c r="AB1083" s="27"/>
      <c r="AC1083" s="27"/>
      <c r="AD1083" s="27"/>
      <c r="AE1083" s="22"/>
    </row>
    <row r="1084" spans="1:31" ht="16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7"/>
      <c r="P1084" s="27"/>
      <c r="Q1084" s="27"/>
      <c r="R1084" s="27"/>
      <c r="S1084" s="29"/>
      <c r="T1084" s="29"/>
      <c r="U1084" s="29"/>
      <c r="V1084" s="29"/>
      <c r="W1084" s="29"/>
      <c r="X1084" s="29"/>
      <c r="Y1084" s="29"/>
      <c r="Z1084" s="29"/>
      <c r="AA1084" s="27"/>
      <c r="AB1084" s="27"/>
      <c r="AC1084" s="27"/>
      <c r="AD1084" s="27"/>
      <c r="AE1084" s="22"/>
    </row>
    <row r="1085" spans="1:31" ht="16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7"/>
      <c r="P1085" s="27"/>
      <c r="Q1085" s="27"/>
      <c r="R1085" s="27"/>
      <c r="S1085" s="29"/>
      <c r="T1085" s="29"/>
      <c r="U1085" s="29"/>
      <c r="V1085" s="29"/>
      <c r="W1085" s="29"/>
      <c r="X1085" s="29"/>
      <c r="Y1085" s="29"/>
      <c r="Z1085" s="29"/>
      <c r="AA1085" s="27"/>
      <c r="AB1085" s="27"/>
      <c r="AC1085" s="27"/>
      <c r="AD1085" s="27"/>
      <c r="AE1085" s="22"/>
    </row>
    <row r="1086" spans="1:31" ht="16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7"/>
      <c r="P1086" s="27"/>
      <c r="Q1086" s="27"/>
      <c r="R1086" s="27"/>
      <c r="S1086" s="29"/>
      <c r="T1086" s="29"/>
      <c r="U1086" s="29"/>
      <c r="V1086" s="29"/>
      <c r="W1086" s="29"/>
      <c r="X1086" s="29"/>
      <c r="Y1086" s="29"/>
      <c r="Z1086" s="29"/>
      <c r="AA1086" s="27"/>
      <c r="AB1086" s="27"/>
      <c r="AC1086" s="27"/>
      <c r="AD1086" s="27"/>
      <c r="AE1086" s="22"/>
    </row>
    <row r="1087" spans="1:31" ht="16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7"/>
      <c r="P1087" s="27"/>
      <c r="Q1087" s="27"/>
      <c r="R1087" s="27"/>
      <c r="S1087" s="29"/>
      <c r="T1087" s="29"/>
      <c r="U1087" s="29"/>
      <c r="V1087" s="29"/>
      <c r="W1087" s="29"/>
      <c r="X1087" s="29"/>
      <c r="Y1087" s="29"/>
      <c r="Z1087" s="29"/>
      <c r="AA1087" s="27"/>
      <c r="AB1087" s="27"/>
      <c r="AC1087" s="27"/>
      <c r="AD1087" s="27"/>
      <c r="AE1087" s="22"/>
    </row>
    <row r="1088" spans="1:31" ht="16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7"/>
      <c r="P1088" s="27"/>
      <c r="Q1088" s="27"/>
      <c r="R1088" s="27"/>
      <c r="S1088" s="29"/>
      <c r="T1088" s="29"/>
      <c r="U1088" s="29"/>
      <c r="V1088" s="29"/>
      <c r="W1088" s="29"/>
      <c r="X1088" s="29"/>
      <c r="Y1088" s="29"/>
      <c r="Z1088" s="29"/>
      <c r="AA1088" s="27"/>
      <c r="AB1088" s="27"/>
      <c r="AC1088" s="27"/>
      <c r="AD1088" s="27"/>
      <c r="AE1088" s="22"/>
    </row>
    <row r="1089" spans="1:31" ht="16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7"/>
      <c r="P1089" s="27"/>
      <c r="Q1089" s="27"/>
      <c r="R1089" s="27"/>
      <c r="S1089" s="29"/>
      <c r="T1089" s="29"/>
      <c r="U1089" s="29"/>
      <c r="V1089" s="29"/>
      <c r="W1089" s="29"/>
      <c r="X1089" s="29"/>
      <c r="Y1089" s="29"/>
      <c r="Z1089" s="29"/>
      <c r="AA1089" s="27"/>
      <c r="AB1089" s="27"/>
      <c r="AC1089" s="27"/>
      <c r="AD1089" s="27"/>
      <c r="AE1089" s="22"/>
    </row>
    <row r="1090" spans="1:31" ht="16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7"/>
      <c r="P1090" s="27"/>
      <c r="Q1090" s="27"/>
      <c r="R1090" s="27"/>
      <c r="S1090" s="29"/>
      <c r="T1090" s="29"/>
      <c r="U1090" s="29"/>
      <c r="V1090" s="29"/>
      <c r="W1090" s="29"/>
      <c r="X1090" s="29"/>
      <c r="Y1090" s="29"/>
      <c r="Z1090" s="29"/>
      <c r="AA1090" s="27"/>
      <c r="AB1090" s="27"/>
      <c r="AC1090" s="27"/>
      <c r="AD1090" s="27"/>
      <c r="AE1090" s="22"/>
    </row>
    <row r="1091" spans="1:31" ht="16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7"/>
      <c r="P1091" s="27"/>
      <c r="Q1091" s="27"/>
      <c r="R1091" s="27"/>
      <c r="S1091" s="29"/>
      <c r="T1091" s="29"/>
      <c r="U1091" s="29"/>
      <c r="V1091" s="29"/>
      <c r="W1091" s="29"/>
      <c r="X1091" s="29"/>
      <c r="Y1091" s="29"/>
      <c r="Z1091" s="29"/>
      <c r="AA1091" s="27"/>
      <c r="AB1091" s="27"/>
      <c r="AC1091" s="27"/>
      <c r="AD1091" s="27"/>
      <c r="AE1091" s="22"/>
    </row>
    <row r="1092" spans="1:31" ht="16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7"/>
      <c r="P1092" s="27"/>
      <c r="Q1092" s="27"/>
      <c r="R1092" s="27"/>
      <c r="S1092" s="29"/>
      <c r="T1092" s="29"/>
      <c r="U1092" s="29"/>
      <c r="V1092" s="29"/>
      <c r="W1092" s="29"/>
      <c r="X1092" s="29"/>
      <c r="Y1092" s="29"/>
      <c r="Z1092" s="29"/>
      <c r="AA1092" s="27"/>
      <c r="AB1092" s="27"/>
      <c r="AC1092" s="27"/>
      <c r="AD1092" s="27"/>
      <c r="AE1092" s="22"/>
    </row>
    <row r="1093" spans="1:31" ht="16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7"/>
      <c r="P1093" s="27"/>
      <c r="Q1093" s="27"/>
      <c r="R1093" s="27"/>
      <c r="S1093" s="29"/>
      <c r="T1093" s="29"/>
      <c r="U1093" s="29"/>
      <c r="V1093" s="29"/>
      <c r="W1093" s="29"/>
      <c r="X1093" s="29"/>
      <c r="Y1093" s="29"/>
      <c r="Z1093" s="29"/>
      <c r="AA1093" s="27"/>
      <c r="AB1093" s="27"/>
      <c r="AC1093" s="27"/>
      <c r="AD1093" s="27"/>
      <c r="AE1093" s="22"/>
    </row>
    <row r="1094" spans="1:31" ht="16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7"/>
      <c r="P1094" s="27"/>
      <c r="Q1094" s="27"/>
      <c r="R1094" s="27"/>
      <c r="S1094" s="29"/>
      <c r="T1094" s="29"/>
      <c r="U1094" s="29"/>
      <c r="V1094" s="29"/>
      <c r="W1094" s="29"/>
      <c r="X1094" s="29"/>
      <c r="Y1094" s="29"/>
      <c r="Z1094" s="29"/>
      <c r="AA1094" s="27"/>
      <c r="AB1094" s="27"/>
      <c r="AC1094" s="27"/>
      <c r="AD1094" s="27"/>
      <c r="AE1094" s="22"/>
    </row>
    <row r="1095" spans="1:31" ht="16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7"/>
      <c r="P1095" s="27"/>
      <c r="Q1095" s="27"/>
      <c r="R1095" s="27"/>
      <c r="S1095" s="29"/>
      <c r="T1095" s="29"/>
      <c r="U1095" s="29"/>
      <c r="V1095" s="29"/>
      <c r="W1095" s="29"/>
      <c r="X1095" s="29"/>
      <c r="Y1095" s="29"/>
      <c r="Z1095" s="29"/>
      <c r="AA1095" s="27"/>
      <c r="AB1095" s="27"/>
      <c r="AC1095" s="27"/>
      <c r="AD1095" s="27"/>
      <c r="AE1095" s="22"/>
    </row>
    <row r="1096" spans="1:31" ht="16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7"/>
      <c r="P1096" s="27"/>
      <c r="Q1096" s="27"/>
      <c r="R1096" s="27"/>
      <c r="S1096" s="29"/>
      <c r="T1096" s="29"/>
      <c r="U1096" s="29"/>
      <c r="V1096" s="29"/>
      <c r="W1096" s="29"/>
      <c r="X1096" s="29"/>
      <c r="Y1096" s="29"/>
      <c r="Z1096" s="29"/>
      <c r="AA1096" s="27"/>
      <c r="AB1096" s="27"/>
      <c r="AC1096" s="27"/>
      <c r="AD1096" s="27"/>
      <c r="AE1096" s="22"/>
    </row>
    <row r="1097" spans="1:31" ht="16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7"/>
      <c r="P1097" s="27"/>
      <c r="Q1097" s="27"/>
      <c r="R1097" s="27"/>
      <c r="S1097" s="29"/>
      <c r="T1097" s="29"/>
      <c r="U1097" s="29"/>
      <c r="V1097" s="29"/>
      <c r="W1097" s="29"/>
      <c r="X1097" s="29"/>
      <c r="Y1097" s="29"/>
      <c r="Z1097" s="29"/>
      <c r="AA1097" s="27"/>
      <c r="AB1097" s="27"/>
      <c r="AC1097" s="27"/>
      <c r="AD1097" s="27"/>
      <c r="AE1097" s="22"/>
    </row>
    <row r="1098" spans="1:31" ht="16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7"/>
      <c r="P1098" s="27"/>
      <c r="Q1098" s="27"/>
      <c r="R1098" s="27"/>
      <c r="S1098" s="29"/>
      <c r="T1098" s="29"/>
      <c r="U1098" s="29"/>
      <c r="V1098" s="29"/>
      <c r="W1098" s="29"/>
      <c r="X1098" s="29"/>
      <c r="Y1098" s="29"/>
      <c r="Z1098" s="29"/>
      <c r="AA1098" s="27"/>
      <c r="AB1098" s="27"/>
      <c r="AC1098" s="27"/>
      <c r="AD1098" s="27"/>
      <c r="AE1098" s="22"/>
    </row>
    <row r="1099" spans="1:31" ht="16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7"/>
      <c r="P1099" s="27"/>
      <c r="Q1099" s="27"/>
      <c r="R1099" s="27"/>
      <c r="S1099" s="29"/>
      <c r="T1099" s="29"/>
      <c r="U1099" s="29"/>
      <c r="V1099" s="29"/>
      <c r="W1099" s="29"/>
      <c r="X1099" s="29"/>
      <c r="Y1099" s="29"/>
      <c r="Z1099" s="29"/>
      <c r="AA1099" s="27"/>
      <c r="AB1099" s="27"/>
      <c r="AC1099" s="27"/>
      <c r="AD1099" s="27"/>
      <c r="AE1099" s="22"/>
    </row>
    <row r="1100" spans="1:31" ht="16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7"/>
      <c r="P1100" s="27"/>
      <c r="Q1100" s="27"/>
      <c r="R1100" s="27"/>
      <c r="S1100" s="29"/>
      <c r="T1100" s="29"/>
      <c r="U1100" s="29"/>
      <c r="V1100" s="29"/>
      <c r="W1100" s="29"/>
      <c r="X1100" s="29"/>
      <c r="Y1100" s="29"/>
      <c r="Z1100" s="29"/>
      <c r="AA1100" s="27"/>
      <c r="AB1100" s="27"/>
      <c r="AC1100" s="27"/>
      <c r="AD1100" s="27"/>
      <c r="AE1100" s="22"/>
    </row>
    <row r="1101" spans="1:31" ht="16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7"/>
      <c r="P1101" s="27"/>
      <c r="Q1101" s="27"/>
      <c r="R1101" s="27"/>
      <c r="S1101" s="29"/>
      <c r="T1101" s="29"/>
      <c r="U1101" s="29"/>
      <c r="V1101" s="29"/>
      <c r="W1101" s="29"/>
      <c r="X1101" s="29"/>
      <c r="Y1101" s="29"/>
      <c r="Z1101" s="29"/>
      <c r="AA1101" s="27"/>
      <c r="AB1101" s="27"/>
      <c r="AC1101" s="27"/>
      <c r="AD1101" s="27"/>
      <c r="AE1101" s="22"/>
    </row>
    <row r="1102" spans="1:31" ht="16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7"/>
      <c r="P1102" s="27"/>
      <c r="Q1102" s="27"/>
      <c r="R1102" s="27"/>
      <c r="S1102" s="29"/>
      <c r="T1102" s="29"/>
      <c r="U1102" s="29"/>
      <c r="V1102" s="29"/>
      <c r="W1102" s="29"/>
      <c r="X1102" s="29"/>
      <c r="Y1102" s="29"/>
      <c r="Z1102" s="29"/>
      <c r="AA1102" s="27"/>
      <c r="AB1102" s="27"/>
      <c r="AC1102" s="27"/>
      <c r="AD1102" s="27"/>
      <c r="AE1102" s="22"/>
    </row>
    <row r="1103" spans="1:31" ht="16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7"/>
      <c r="P1103" s="27"/>
      <c r="Q1103" s="27"/>
      <c r="R1103" s="27"/>
      <c r="S1103" s="29"/>
      <c r="T1103" s="29"/>
      <c r="U1103" s="29"/>
      <c r="V1103" s="29"/>
      <c r="W1103" s="29"/>
      <c r="X1103" s="29"/>
      <c r="Y1103" s="29"/>
      <c r="Z1103" s="29"/>
      <c r="AA1103" s="27"/>
      <c r="AB1103" s="27"/>
      <c r="AC1103" s="27"/>
      <c r="AD1103" s="27"/>
      <c r="AE1103" s="22"/>
    </row>
    <row r="1104" spans="1:31" ht="16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7"/>
      <c r="P1104" s="27"/>
      <c r="Q1104" s="27"/>
      <c r="R1104" s="27"/>
      <c r="S1104" s="29"/>
      <c r="T1104" s="29"/>
      <c r="U1104" s="29"/>
      <c r="V1104" s="29"/>
      <c r="W1104" s="29"/>
      <c r="X1104" s="29"/>
      <c r="Y1104" s="29"/>
      <c r="Z1104" s="29"/>
      <c r="AA1104" s="27"/>
      <c r="AB1104" s="27"/>
      <c r="AC1104" s="27"/>
      <c r="AD1104" s="27"/>
      <c r="AE1104" s="22"/>
    </row>
    <row r="1105" spans="1:31" ht="16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7"/>
      <c r="P1105" s="27"/>
      <c r="Q1105" s="27"/>
      <c r="R1105" s="27"/>
      <c r="S1105" s="29"/>
      <c r="T1105" s="29"/>
      <c r="U1105" s="29"/>
      <c r="V1105" s="29"/>
      <c r="W1105" s="29"/>
      <c r="X1105" s="29"/>
      <c r="Y1105" s="29"/>
      <c r="Z1105" s="29"/>
      <c r="AA1105" s="27"/>
      <c r="AB1105" s="27"/>
      <c r="AC1105" s="27"/>
      <c r="AD1105" s="27"/>
      <c r="AE1105" s="22"/>
    </row>
    <row r="1106" spans="1:31" ht="16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7"/>
      <c r="P1106" s="27"/>
      <c r="Q1106" s="27"/>
      <c r="R1106" s="27"/>
      <c r="S1106" s="29"/>
      <c r="T1106" s="29"/>
      <c r="U1106" s="29"/>
      <c r="V1106" s="29"/>
      <c r="W1106" s="29"/>
      <c r="X1106" s="29"/>
      <c r="Y1106" s="29"/>
      <c r="Z1106" s="29"/>
      <c r="AA1106" s="27"/>
      <c r="AB1106" s="27"/>
      <c r="AC1106" s="27"/>
      <c r="AD1106" s="27"/>
      <c r="AE1106" s="22"/>
    </row>
    <row r="1107" spans="1:31" ht="16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7"/>
      <c r="P1107" s="27"/>
      <c r="Q1107" s="27"/>
      <c r="R1107" s="27"/>
      <c r="S1107" s="29"/>
      <c r="T1107" s="29"/>
      <c r="U1107" s="29"/>
      <c r="V1107" s="29"/>
      <c r="W1107" s="29"/>
      <c r="X1107" s="29"/>
      <c r="Y1107" s="29"/>
      <c r="Z1107" s="29"/>
      <c r="AA1107" s="27"/>
      <c r="AB1107" s="27"/>
      <c r="AC1107" s="27"/>
      <c r="AD1107" s="27"/>
      <c r="AE1107" s="22"/>
    </row>
    <row r="1108" spans="1:31" ht="16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7"/>
      <c r="P1108" s="27"/>
      <c r="Q1108" s="27"/>
      <c r="R1108" s="27"/>
      <c r="S1108" s="29"/>
      <c r="T1108" s="29"/>
      <c r="U1108" s="29"/>
      <c r="V1108" s="29"/>
      <c r="W1108" s="29"/>
      <c r="X1108" s="29"/>
      <c r="Y1108" s="29"/>
      <c r="Z1108" s="29"/>
      <c r="AA1108" s="27"/>
      <c r="AB1108" s="27"/>
      <c r="AC1108" s="27"/>
      <c r="AD1108" s="27"/>
      <c r="AE1108" s="22"/>
    </row>
    <row r="1109" spans="1:31" ht="16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7"/>
      <c r="P1109" s="27"/>
      <c r="Q1109" s="27"/>
      <c r="R1109" s="27"/>
      <c r="S1109" s="29"/>
      <c r="T1109" s="29"/>
      <c r="U1109" s="29"/>
      <c r="V1109" s="29"/>
      <c r="W1109" s="29"/>
      <c r="X1109" s="29"/>
      <c r="Y1109" s="29"/>
      <c r="Z1109" s="29"/>
      <c r="AA1109" s="27"/>
      <c r="AB1109" s="27"/>
      <c r="AC1109" s="27"/>
      <c r="AD1109" s="27"/>
      <c r="AE1109" s="22"/>
    </row>
    <row r="1110" spans="1:31" ht="16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7"/>
      <c r="P1110" s="27"/>
      <c r="Q1110" s="27"/>
      <c r="R1110" s="27"/>
      <c r="S1110" s="29"/>
      <c r="T1110" s="29"/>
      <c r="U1110" s="29"/>
      <c r="V1110" s="29"/>
      <c r="W1110" s="29"/>
      <c r="X1110" s="29"/>
      <c r="Y1110" s="29"/>
      <c r="Z1110" s="29"/>
      <c r="AA1110" s="27"/>
      <c r="AB1110" s="27"/>
      <c r="AC1110" s="27"/>
      <c r="AD1110" s="27"/>
      <c r="AE1110" s="22"/>
    </row>
    <row r="1111" spans="1:31" ht="16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7"/>
      <c r="P1111" s="27"/>
      <c r="Q1111" s="27"/>
      <c r="R1111" s="27"/>
      <c r="S1111" s="29"/>
      <c r="T1111" s="29"/>
      <c r="U1111" s="29"/>
      <c r="V1111" s="29"/>
      <c r="W1111" s="29"/>
      <c r="X1111" s="29"/>
      <c r="Y1111" s="29"/>
      <c r="Z1111" s="29"/>
      <c r="AA1111" s="27"/>
      <c r="AB1111" s="27"/>
      <c r="AC1111" s="27"/>
      <c r="AD1111" s="27"/>
      <c r="AE1111" s="22"/>
    </row>
    <row r="1112" spans="1:31" ht="16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7"/>
      <c r="P1112" s="27"/>
      <c r="Q1112" s="27"/>
      <c r="R1112" s="27"/>
      <c r="S1112" s="29"/>
      <c r="T1112" s="29"/>
      <c r="U1112" s="29"/>
      <c r="V1112" s="29"/>
      <c r="W1112" s="29"/>
      <c r="X1112" s="29"/>
      <c r="Y1112" s="29"/>
      <c r="Z1112" s="29"/>
      <c r="AA1112" s="27"/>
      <c r="AB1112" s="27"/>
      <c r="AC1112" s="27"/>
      <c r="AD1112" s="27"/>
      <c r="AE1112" s="22"/>
    </row>
    <row r="1113" spans="1:31" ht="16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7"/>
      <c r="P1113" s="27"/>
      <c r="Q1113" s="27"/>
      <c r="R1113" s="27"/>
      <c r="S1113" s="29"/>
      <c r="T1113" s="29"/>
      <c r="U1113" s="29"/>
      <c r="V1113" s="29"/>
      <c r="W1113" s="29"/>
      <c r="X1113" s="29"/>
      <c r="Y1113" s="29"/>
      <c r="Z1113" s="29"/>
      <c r="AA1113" s="27"/>
      <c r="AB1113" s="27"/>
      <c r="AC1113" s="27"/>
      <c r="AD1113" s="27"/>
      <c r="AE1113" s="22"/>
    </row>
    <row r="1114" spans="1:31" ht="16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7"/>
      <c r="P1114" s="27"/>
      <c r="Q1114" s="27"/>
      <c r="R1114" s="27"/>
      <c r="S1114" s="29"/>
      <c r="T1114" s="29"/>
      <c r="U1114" s="29"/>
      <c r="V1114" s="29"/>
      <c r="W1114" s="29"/>
      <c r="X1114" s="29"/>
      <c r="Y1114" s="29"/>
      <c r="Z1114" s="29"/>
      <c r="AA1114" s="27"/>
      <c r="AB1114" s="27"/>
      <c r="AC1114" s="27"/>
      <c r="AD1114" s="27"/>
      <c r="AE1114" s="22"/>
    </row>
    <row r="1115" spans="1:31" ht="16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7"/>
      <c r="P1115" s="27"/>
      <c r="Q1115" s="27"/>
      <c r="R1115" s="27"/>
      <c r="S1115" s="29"/>
      <c r="T1115" s="29"/>
      <c r="U1115" s="29"/>
      <c r="V1115" s="29"/>
      <c r="W1115" s="29"/>
      <c r="X1115" s="29"/>
      <c r="Y1115" s="29"/>
      <c r="Z1115" s="29"/>
      <c r="AA1115" s="27"/>
      <c r="AB1115" s="27"/>
      <c r="AC1115" s="27"/>
      <c r="AD1115" s="27"/>
      <c r="AE1115" s="22"/>
    </row>
    <row r="1116" spans="1:31" ht="16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7"/>
      <c r="P1116" s="27"/>
      <c r="Q1116" s="27"/>
      <c r="R1116" s="27"/>
      <c r="S1116" s="29"/>
      <c r="T1116" s="29"/>
      <c r="U1116" s="29"/>
      <c r="V1116" s="29"/>
      <c r="W1116" s="29"/>
      <c r="X1116" s="29"/>
      <c r="Y1116" s="29"/>
      <c r="Z1116" s="29"/>
      <c r="AA1116" s="27"/>
      <c r="AB1116" s="27"/>
      <c r="AC1116" s="27"/>
      <c r="AD1116" s="27"/>
      <c r="AE1116" s="22"/>
    </row>
    <row r="1117" spans="1:31" ht="16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7"/>
      <c r="P1117" s="27"/>
      <c r="Q1117" s="27"/>
      <c r="R1117" s="27"/>
      <c r="S1117" s="29"/>
      <c r="T1117" s="29"/>
      <c r="U1117" s="29"/>
      <c r="V1117" s="29"/>
      <c r="W1117" s="29"/>
      <c r="X1117" s="29"/>
      <c r="Y1117" s="29"/>
      <c r="Z1117" s="29"/>
      <c r="AA1117" s="27"/>
      <c r="AB1117" s="27"/>
      <c r="AC1117" s="27"/>
      <c r="AD1117" s="27"/>
      <c r="AE1117" s="22"/>
    </row>
    <row r="1118" spans="1:31" ht="16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7"/>
      <c r="P1118" s="27"/>
      <c r="Q1118" s="27"/>
      <c r="R1118" s="27"/>
      <c r="S1118" s="29"/>
      <c r="T1118" s="29"/>
      <c r="U1118" s="29"/>
      <c r="V1118" s="29"/>
      <c r="W1118" s="29"/>
      <c r="X1118" s="29"/>
      <c r="Y1118" s="29"/>
      <c r="Z1118" s="29"/>
      <c r="AA1118" s="27"/>
      <c r="AB1118" s="27"/>
      <c r="AC1118" s="27"/>
      <c r="AD1118" s="27"/>
      <c r="AE1118" s="22"/>
    </row>
    <row r="1119" spans="1:31" ht="16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7"/>
      <c r="P1119" s="27"/>
      <c r="Q1119" s="27"/>
      <c r="R1119" s="27"/>
      <c r="S1119" s="29"/>
      <c r="T1119" s="29"/>
      <c r="U1119" s="29"/>
      <c r="V1119" s="29"/>
      <c r="W1119" s="29"/>
      <c r="X1119" s="29"/>
      <c r="Y1119" s="29"/>
      <c r="Z1119" s="29"/>
      <c r="AA1119" s="27"/>
      <c r="AB1119" s="27"/>
      <c r="AC1119" s="27"/>
      <c r="AD1119" s="27"/>
      <c r="AE1119" s="22"/>
    </row>
    <row r="1120" spans="1:31" ht="16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7"/>
      <c r="P1120" s="27"/>
      <c r="Q1120" s="27"/>
      <c r="R1120" s="27"/>
      <c r="S1120" s="29"/>
      <c r="T1120" s="29"/>
      <c r="U1120" s="29"/>
      <c r="V1120" s="29"/>
      <c r="W1120" s="29"/>
      <c r="X1120" s="29"/>
      <c r="Y1120" s="29"/>
      <c r="Z1120" s="29"/>
      <c r="AA1120" s="27"/>
      <c r="AB1120" s="27"/>
      <c r="AC1120" s="27"/>
      <c r="AD1120" s="27"/>
      <c r="AE1120" s="22"/>
    </row>
    <row r="1121" spans="1:31" ht="16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7"/>
      <c r="P1121" s="27"/>
      <c r="Q1121" s="27"/>
      <c r="R1121" s="27"/>
      <c r="S1121" s="29"/>
      <c r="T1121" s="29"/>
      <c r="U1121" s="29"/>
      <c r="V1121" s="29"/>
      <c r="W1121" s="29"/>
      <c r="X1121" s="29"/>
      <c r="Y1121" s="29"/>
      <c r="Z1121" s="29"/>
      <c r="AA1121" s="27"/>
      <c r="AB1121" s="27"/>
      <c r="AC1121" s="27"/>
      <c r="AD1121" s="27"/>
      <c r="AE1121" s="22"/>
    </row>
    <row r="1122" spans="1:31" ht="16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7"/>
      <c r="P1122" s="27"/>
      <c r="Q1122" s="27"/>
      <c r="R1122" s="27"/>
      <c r="S1122" s="29"/>
      <c r="T1122" s="29"/>
      <c r="U1122" s="29"/>
      <c r="V1122" s="29"/>
      <c r="W1122" s="29"/>
      <c r="X1122" s="29"/>
      <c r="Y1122" s="29"/>
      <c r="Z1122" s="29"/>
      <c r="AA1122" s="27"/>
      <c r="AB1122" s="27"/>
      <c r="AC1122" s="27"/>
      <c r="AD1122" s="27"/>
      <c r="AE1122" s="22"/>
    </row>
    <row r="1123" spans="1:31" ht="16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7"/>
      <c r="P1123" s="27"/>
      <c r="Q1123" s="27"/>
      <c r="R1123" s="27"/>
      <c r="S1123" s="29"/>
      <c r="T1123" s="29"/>
      <c r="U1123" s="29"/>
      <c r="V1123" s="29"/>
      <c r="W1123" s="29"/>
      <c r="X1123" s="29"/>
      <c r="Y1123" s="29"/>
      <c r="Z1123" s="29"/>
      <c r="AA1123" s="27"/>
      <c r="AB1123" s="27"/>
      <c r="AC1123" s="27"/>
      <c r="AD1123" s="27"/>
      <c r="AE1123" s="22"/>
    </row>
    <row r="1124" spans="1:31" ht="16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7"/>
      <c r="P1124" s="27"/>
      <c r="Q1124" s="27"/>
      <c r="R1124" s="27"/>
      <c r="S1124" s="29"/>
      <c r="T1124" s="29"/>
      <c r="U1124" s="29"/>
      <c r="V1124" s="29"/>
      <c r="W1124" s="29"/>
      <c r="X1124" s="29"/>
      <c r="Y1124" s="29"/>
      <c r="Z1124" s="29"/>
      <c r="AA1124" s="27"/>
      <c r="AB1124" s="27"/>
      <c r="AC1124" s="27"/>
      <c r="AD1124" s="27"/>
      <c r="AE1124" s="22"/>
    </row>
    <row r="1125" spans="1:31" ht="16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7"/>
      <c r="P1125" s="27"/>
      <c r="Q1125" s="27"/>
      <c r="R1125" s="27"/>
      <c r="S1125" s="29"/>
      <c r="T1125" s="29"/>
      <c r="U1125" s="29"/>
      <c r="V1125" s="29"/>
      <c r="W1125" s="29"/>
      <c r="X1125" s="29"/>
      <c r="Y1125" s="29"/>
      <c r="Z1125" s="29"/>
      <c r="AA1125" s="27"/>
      <c r="AB1125" s="27"/>
      <c r="AC1125" s="27"/>
      <c r="AD1125" s="27"/>
      <c r="AE1125" s="22"/>
    </row>
    <row r="1126" spans="1:31" ht="16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7"/>
      <c r="P1126" s="27"/>
      <c r="Q1126" s="27"/>
      <c r="R1126" s="27"/>
      <c r="S1126" s="29"/>
      <c r="T1126" s="29"/>
      <c r="U1126" s="29"/>
      <c r="V1126" s="29"/>
      <c r="W1126" s="29"/>
      <c r="X1126" s="29"/>
      <c r="Y1126" s="29"/>
      <c r="Z1126" s="29"/>
      <c r="AA1126" s="27"/>
      <c r="AB1126" s="27"/>
      <c r="AC1126" s="27"/>
      <c r="AD1126" s="27"/>
      <c r="AE1126" s="22"/>
    </row>
    <row r="1127" spans="1:31" ht="16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7"/>
      <c r="P1127" s="27"/>
      <c r="Q1127" s="27"/>
      <c r="R1127" s="27"/>
      <c r="S1127" s="29"/>
      <c r="T1127" s="29"/>
      <c r="U1127" s="29"/>
      <c r="V1127" s="29"/>
      <c r="W1127" s="29"/>
      <c r="X1127" s="29"/>
      <c r="Y1127" s="29"/>
      <c r="Z1127" s="29"/>
      <c r="AA1127" s="27"/>
      <c r="AB1127" s="27"/>
      <c r="AC1127" s="27"/>
      <c r="AD1127" s="27"/>
      <c r="AE1127" s="22"/>
    </row>
    <row r="1128" spans="1:31" ht="16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7"/>
      <c r="P1128" s="27"/>
      <c r="Q1128" s="27"/>
      <c r="R1128" s="27"/>
      <c r="S1128" s="29"/>
      <c r="T1128" s="29"/>
      <c r="U1128" s="29"/>
      <c r="V1128" s="29"/>
      <c r="W1128" s="29"/>
      <c r="X1128" s="29"/>
      <c r="Y1128" s="29"/>
      <c r="Z1128" s="29"/>
      <c r="AA1128" s="27"/>
      <c r="AB1128" s="27"/>
      <c r="AC1128" s="27"/>
      <c r="AD1128" s="27"/>
      <c r="AE1128" s="22"/>
    </row>
    <row r="1129" spans="1:31" ht="16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7"/>
      <c r="P1129" s="27"/>
      <c r="Q1129" s="27"/>
      <c r="R1129" s="27"/>
      <c r="S1129" s="29"/>
      <c r="T1129" s="29"/>
      <c r="U1129" s="29"/>
      <c r="V1129" s="29"/>
      <c r="W1129" s="29"/>
      <c r="X1129" s="29"/>
      <c r="Y1129" s="29"/>
      <c r="Z1129" s="29"/>
      <c r="AA1129" s="27"/>
      <c r="AB1129" s="27"/>
      <c r="AC1129" s="27"/>
      <c r="AD1129" s="27"/>
      <c r="AE1129" s="22"/>
    </row>
    <row r="1130" spans="1:31" ht="16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7"/>
      <c r="P1130" s="27"/>
      <c r="Q1130" s="27"/>
      <c r="R1130" s="27"/>
      <c r="S1130" s="29"/>
      <c r="T1130" s="29"/>
      <c r="U1130" s="29"/>
      <c r="V1130" s="29"/>
      <c r="W1130" s="29"/>
      <c r="X1130" s="29"/>
      <c r="Y1130" s="29"/>
      <c r="Z1130" s="29"/>
      <c r="AA1130" s="27"/>
      <c r="AB1130" s="27"/>
      <c r="AC1130" s="27"/>
      <c r="AD1130" s="27"/>
      <c r="AE1130" s="22"/>
    </row>
    <row r="1131" spans="1:31" ht="16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7"/>
      <c r="P1131" s="27"/>
      <c r="Q1131" s="27"/>
      <c r="R1131" s="27"/>
      <c r="S1131" s="29"/>
      <c r="T1131" s="29"/>
      <c r="U1131" s="29"/>
      <c r="V1131" s="29"/>
      <c r="W1131" s="29"/>
      <c r="X1131" s="29"/>
      <c r="Y1131" s="29"/>
      <c r="Z1131" s="29"/>
      <c r="AA1131" s="27"/>
      <c r="AB1131" s="27"/>
      <c r="AC1131" s="27"/>
      <c r="AD1131" s="27"/>
      <c r="AE1131" s="22"/>
    </row>
    <row r="1132" spans="1:31" ht="16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7"/>
      <c r="P1132" s="27"/>
      <c r="Q1132" s="27"/>
      <c r="R1132" s="27"/>
      <c r="S1132" s="29"/>
      <c r="T1132" s="29"/>
      <c r="U1132" s="29"/>
      <c r="V1132" s="29"/>
      <c r="W1132" s="29"/>
      <c r="X1132" s="29"/>
      <c r="Y1132" s="29"/>
      <c r="Z1132" s="29"/>
      <c r="AA1132" s="27"/>
      <c r="AB1132" s="27"/>
      <c r="AC1132" s="27"/>
      <c r="AD1132" s="27"/>
      <c r="AE1132" s="22"/>
    </row>
    <row r="1133" spans="1:31" ht="16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7"/>
      <c r="P1133" s="27"/>
      <c r="Q1133" s="27"/>
      <c r="R1133" s="27"/>
      <c r="S1133" s="29"/>
      <c r="T1133" s="29"/>
      <c r="U1133" s="29"/>
      <c r="V1133" s="29"/>
      <c r="W1133" s="29"/>
      <c r="X1133" s="29"/>
      <c r="Y1133" s="29"/>
      <c r="Z1133" s="29"/>
      <c r="AA1133" s="27"/>
      <c r="AB1133" s="27"/>
      <c r="AC1133" s="27"/>
      <c r="AD1133" s="27"/>
      <c r="AE1133" s="22"/>
    </row>
    <row r="1134" spans="1:31" ht="16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7"/>
      <c r="P1134" s="27"/>
      <c r="Q1134" s="27"/>
      <c r="R1134" s="27"/>
      <c r="S1134" s="29"/>
      <c r="T1134" s="29"/>
      <c r="U1134" s="29"/>
      <c r="V1134" s="29"/>
      <c r="W1134" s="29"/>
      <c r="X1134" s="29"/>
      <c r="Y1134" s="29"/>
      <c r="Z1134" s="29"/>
      <c r="AA1134" s="27"/>
      <c r="AB1134" s="27"/>
      <c r="AC1134" s="27"/>
      <c r="AD1134" s="27"/>
      <c r="AE1134" s="22"/>
    </row>
    <row r="1135" spans="1:31" ht="16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7"/>
      <c r="P1135" s="27"/>
      <c r="Q1135" s="27"/>
      <c r="R1135" s="27"/>
      <c r="S1135" s="29"/>
      <c r="T1135" s="29"/>
      <c r="U1135" s="29"/>
      <c r="V1135" s="29"/>
      <c r="W1135" s="29"/>
      <c r="X1135" s="29"/>
      <c r="Y1135" s="29"/>
      <c r="Z1135" s="29"/>
      <c r="AA1135" s="27"/>
      <c r="AB1135" s="27"/>
      <c r="AC1135" s="27"/>
      <c r="AD1135" s="27"/>
      <c r="AE1135" s="22"/>
    </row>
    <row r="1136" spans="1:31" ht="16">
      <c r="A1136" s="22"/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7"/>
      <c r="P1136" s="27"/>
      <c r="Q1136" s="27"/>
      <c r="R1136" s="27"/>
      <c r="S1136" s="29"/>
      <c r="T1136" s="29"/>
      <c r="U1136" s="29"/>
      <c r="V1136" s="29"/>
      <c r="W1136" s="29"/>
      <c r="X1136" s="29"/>
      <c r="Y1136" s="29"/>
      <c r="Z1136" s="29"/>
      <c r="AA1136" s="27"/>
      <c r="AB1136" s="27"/>
      <c r="AC1136" s="27"/>
      <c r="AD1136" s="27"/>
      <c r="AE1136" s="22"/>
    </row>
    <row r="1137" spans="1:31" ht="16">
      <c r="A1137" s="22"/>
      <c r="B1137" s="22"/>
      <c r="C1137" s="2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7"/>
      <c r="P1137" s="27"/>
      <c r="Q1137" s="27"/>
      <c r="R1137" s="27"/>
      <c r="S1137" s="29"/>
      <c r="T1137" s="29"/>
      <c r="U1137" s="29"/>
      <c r="V1137" s="29"/>
      <c r="W1137" s="29"/>
      <c r="X1137" s="29"/>
      <c r="Y1137" s="29"/>
      <c r="Z1137" s="29"/>
      <c r="AA1137" s="27"/>
      <c r="AB1137" s="27"/>
      <c r="AC1137" s="27"/>
      <c r="AD1137" s="27"/>
      <c r="AE1137" s="22"/>
    </row>
    <row r="1138" spans="1:31" ht="16">
      <c r="A1138" s="22"/>
      <c r="B1138" s="22"/>
      <c r="C1138" s="2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7"/>
      <c r="P1138" s="27"/>
      <c r="Q1138" s="27"/>
      <c r="R1138" s="27"/>
      <c r="S1138" s="29"/>
      <c r="T1138" s="29"/>
      <c r="U1138" s="29"/>
      <c r="V1138" s="29"/>
      <c r="W1138" s="29"/>
      <c r="X1138" s="29"/>
      <c r="Y1138" s="29"/>
      <c r="Z1138" s="29"/>
      <c r="AA1138" s="27"/>
      <c r="AB1138" s="27"/>
      <c r="AC1138" s="27"/>
      <c r="AD1138" s="27"/>
      <c r="AE1138" s="22"/>
    </row>
    <row r="1139" spans="1:31" ht="16">
      <c r="A1139" s="22"/>
      <c r="B1139" s="22"/>
      <c r="C1139" s="2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7"/>
      <c r="P1139" s="27"/>
      <c r="Q1139" s="27"/>
      <c r="R1139" s="27"/>
      <c r="S1139" s="29"/>
      <c r="T1139" s="29"/>
      <c r="U1139" s="29"/>
      <c r="V1139" s="29"/>
      <c r="W1139" s="29"/>
      <c r="X1139" s="29"/>
      <c r="Y1139" s="29"/>
      <c r="Z1139" s="29"/>
      <c r="AA1139" s="27"/>
      <c r="AB1139" s="27"/>
      <c r="AC1139" s="27"/>
      <c r="AD1139" s="27"/>
      <c r="AE1139" s="22"/>
    </row>
    <row r="1140" spans="1:31" ht="16">
      <c r="A1140" s="22"/>
      <c r="B1140" s="22"/>
      <c r="C1140" s="2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7"/>
      <c r="P1140" s="27"/>
      <c r="Q1140" s="27"/>
      <c r="R1140" s="27"/>
      <c r="S1140" s="29"/>
      <c r="T1140" s="29"/>
      <c r="U1140" s="29"/>
      <c r="V1140" s="29"/>
      <c r="W1140" s="29"/>
      <c r="X1140" s="29"/>
      <c r="Y1140" s="29"/>
      <c r="Z1140" s="29"/>
      <c r="AA1140" s="27"/>
      <c r="AB1140" s="27"/>
      <c r="AC1140" s="27"/>
      <c r="AD1140" s="27"/>
      <c r="AE1140" s="22"/>
    </row>
    <row r="1141" spans="1:31" ht="16">
      <c r="A1141" s="22"/>
      <c r="B1141" s="22"/>
      <c r="C1141" s="2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7"/>
      <c r="P1141" s="27"/>
      <c r="Q1141" s="27"/>
      <c r="R1141" s="27"/>
      <c r="S1141" s="29"/>
      <c r="T1141" s="29"/>
      <c r="U1141" s="29"/>
      <c r="V1141" s="29"/>
      <c r="W1141" s="29"/>
      <c r="X1141" s="29"/>
      <c r="Y1141" s="29"/>
      <c r="Z1141" s="29"/>
      <c r="AA1141" s="27"/>
      <c r="AB1141" s="27"/>
      <c r="AC1141" s="27"/>
      <c r="AD1141" s="27"/>
      <c r="AE1141" s="22"/>
    </row>
    <row r="1142" spans="1:31" ht="16">
      <c r="A1142" s="22"/>
      <c r="B1142" s="22"/>
      <c r="C1142" s="2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7"/>
      <c r="P1142" s="27"/>
      <c r="Q1142" s="27"/>
      <c r="R1142" s="27"/>
      <c r="S1142" s="29"/>
      <c r="T1142" s="29"/>
      <c r="U1142" s="29"/>
      <c r="V1142" s="29"/>
      <c r="W1142" s="29"/>
      <c r="X1142" s="29"/>
      <c r="Y1142" s="29"/>
      <c r="Z1142" s="29"/>
      <c r="AA1142" s="27"/>
      <c r="AB1142" s="27"/>
      <c r="AC1142" s="27"/>
      <c r="AD1142" s="27"/>
      <c r="AE1142" s="22"/>
    </row>
    <row r="1143" spans="1:31" ht="16">
      <c r="A1143" s="22"/>
      <c r="B1143" s="22"/>
      <c r="C1143" s="2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7"/>
      <c r="P1143" s="27"/>
      <c r="Q1143" s="27"/>
      <c r="R1143" s="27"/>
      <c r="S1143" s="29"/>
      <c r="T1143" s="29"/>
      <c r="U1143" s="29"/>
      <c r="V1143" s="29"/>
      <c r="W1143" s="29"/>
      <c r="X1143" s="29"/>
      <c r="Y1143" s="29"/>
      <c r="Z1143" s="29"/>
      <c r="AA1143" s="27"/>
      <c r="AB1143" s="27"/>
      <c r="AC1143" s="27"/>
      <c r="AD1143" s="27"/>
      <c r="AE1143" s="22"/>
    </row>
    <row r="1144" spans="1:31" ht="16">
      <c r="A1144" s="22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7"/>
      <c r="P1144" s="27"/>
      <c r="Q1144" s="27"/>
      <c r="R1144" s="27"/>
      <c r="S1144" s="29"/>
      <c r="T1144" s="29"/>
      <c r="U1144" s="29"/>
      <c r="V1144" s="29"/>
      <c r="W1144" s="29"/>
      <c r="X1144" s="29"/>
      <c r="Y1144" s="29"/>
      <c r="Z1144" s="29"/>
      <c r="AA1144" s="27"/>
      <c r="AB1144" s="27"/>
      <c r="AC1144" s="27"/>
      <c r="AD1144" s="27"/>
      <c r="AE1144" s="22"/>
    </row>
    <row r="1145" spans="1:31" ht="16">
      <c r="A1145" s="22"/>
      <c r="B1145" s="22"/>
      <c r="C1145" s="2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7"/>
      <c r="P1145" s="27"/>
      <c r="Q1145" s="27"/>
      <c r="R1145" s="27"/>
      <c r="S1145" s="29"/>
      <c r="T1145" s="29"/>
      <c r="U1145" s="29"/>
      <c r="V1145" s="29"/>
      <c r="W1145" s="29"/>
      <c r="X1145" s="29"/>
      <c r="Y1145" s="29"/>
      <c r="Z1145" s="29"/>
      <c r="AA1145" s="27"/>
      <c r="AB1145" s="27"/>
      <c r="AC1145" s="27"/>
      <c r="AD1145" s="27"/>
      <c r="AE1145" s="22"/>
    </row>
    <row r="1146" spans="1:31" ht="16">
      <c r="A1146" s="22"/>
      <c r="B1146" s="22"/>
      <c r="C1146" s="2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7"/>
      <c r="P1146" s="27"/>
      <c r="Q1146" s="27"/>
      <c r="R1146" s="27"/>
      <c r="S1146" s="29"/>
      <c r="T1146" s="29"/>
      <c r="U1146" s="29"/>
      <c r="V1146" s="29"/>
      <c r="W1146" s="29"/>
      <c r="X1146" s="29"/>
      <c r="Y1146" s="29"/>
      <c r="Z1146" s="29"/>
      <c r="AA1146" s="27"/>
      <c r="AB1146" s="27"/>
      <c r="AC1146" s="27"/>
      <c r="AD1146" s="27"/>
      <c r="AE1146" s="22"/>
    </row>
    <row r="1147" spans="1:31" ht="16">
      <c r="A1147" s="22"/>
      <c r="B1147" s="22"/>
      <c r="C1147" s="2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7"/>
      <c r="P1147" s="27"/>
      <c r="Q1147" s="27"/>
      <c r="R1147" s="27"/>
      <c r="S1147" s="29"/>
      <c r="T1147" s="29"/>
      <c r="U1147" s="29"/>
      <c r="V1147" s="29"/>
      <c r="W1147" s="29"/>
      <c r="X1147" s="29"/>
      <c r="Y1147" s="29"/>
      <c r="Z1147" s="29"/>
      <c r="AA1147" s="27"/>
      <c r="AB1147" s="27"/>
      <c r="AC1147" s="27"/>
      <c r="AD1147" s="27"/>
      <c r="AE1147" s="22"/>
    </row>
    <row r="1148" spans="1:31" ht="16">
      <c r="A1148" s="22"/>
      <c r="B1148" s="22"/>
      <c r="C1148" s="2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7"/>
      <c r="P1148" s="27"/>
      <c r="Q1148" s="27"/>
      <c r="R1148" s="27"/>
      <c r="S1148" s="29"/>
      <c r="T1148" s="29"/>
      <c r="U1148" s="29"/>
      <c r="V1148" s="29"/>
      <c r="W1148" s="29"/>
      <c r="X1148" s="29"/>
      <c r="Y1148" s="29"/>
      <c r="Z1148" s="29"/>
      <c r="AA1148" s="27"/>
      <c r="AB1148" s="27"/>
      <c r="AC1148" s="27"/>
      <c r="AD1148" s="27"/>
      <c r="AE1148" s="22"/>
    </row>
    <row r="1149" spans="1:31" ht="16">
      <c r="A1149" s="22"/>
      <c r="B1149" s="22"/>
      <c r="C1149" s="2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7"/>
      <c r="P1149" s="27"/>
      <c r="Q1149" s="27"/>
      <c r="R1149" s="27"/>
      <c r="S1149" s="29"/>
      <c r="T1149" s="29"/>
      <c r="U1149" s="29"/>
      <c r="V1149" s="29"/>
      <c r="W1149" s="29"/>
      <c r="X1149" s="29"/>
      <c r="Y1149" s="29"/>
      <c r="Z1149" s="29"/>
      <c r="AA1149" s="27"/>
      <c r="AB1149" s="27"/>
      <c r="AC1149" s="27"/>
      <c r="AD1149" s="27"/>
      <c r="AE1149" s="22"/>
    </row>
    <row r="1150" spans="1:31" ht="16">
      <c r="A1150" s="22"/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7"/>
      <c r="P1150" s="27"/>
      <c r="Q1150" s="27"/>
      <c r="R1150" s="27"/>
      <c r="S1150" s="29"/>
      <c r="T1150" s="29"/>
      <c r="U1150" s="29"/>
      <c r="V1150" s="29"/>
      <c r="W1150" s="29"/>
      <c r="X1150" s="29"/>
      <c r="Y1150" s="29"/>
      <c r="Z1150" s="29"/>
      <c r="AA1150" s="27"/>
      <c r="AB1150" s="27"/>
      <c r="AC1150" s="27"/>
      <c r="AD1150" s="27"/>
      <c r="AE1150" s="22"/>
    </row>
    <row r="1151" spans="1:31" ht="16">
      <c r="A1151" s="22"/>
      <c r="B1151" s="22"/>
      <c r="C1151" s="2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7"/>
      <c r="P1151" s="27"/>
      <c r="Q1151" s="27"/>
      <c r="R1151" s="27"/>
      <c r="S1151" s="29"/>
      <c r="T1151" s="29"/>
      <c r="U1151" s="29"/>
      <c r="V1151" s="29"/>
      <c r="W1151" s="29"/>
      <c r="X1151" s="29"/>
      <c r="Y1151" s="29"/>
      <c r="Z1151" s="29"/>
      <c r="AA1151" s="27"/>
      <c r="AB1151" s="27"/>
      <c r="AC1151" s="27"/>
      <c r="AD1151" s="27"/>
      <c r="AE1151" s="22"/>
    </row>
    <row r="1152" spans="1:31" ht="16">
      <c r="A1152" s="22"/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7"/>
      <c r="P1152" s="27"/>
      <c r="Q1152" s="27"/>
      <c r="R1152" s="27"/>
      <c r="S1152" s="29"/>
      <c r="T1152" s="29"/>
      <c r="U1152" s="29"/>
      <c r="V1152" s="29"/>
      <c r="W1152" s="29"/>
      <c r="X1152" s="29"/>
      <c r="Y1152" s="29"/>
      <c r="Z1152" s="29"/>
      <c r="AA1152" s="27"/>
      <c r="AB1152" s="27"/>
      <c r="AC1152" s="27"/>
      <c r="AD1152" s="27"/>
      <c r="AE1152" s="22"/>
    </row>
    <row r="1153" spans="1:31" ht="16">
      <c r="A1153" s="22"/>
      <c r="B1153" s="22"/>
      <c r="C1153" s="2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7"/>
      <c r="P1153" s="27"/>
      <c r="Q1153" s="27"/>
      <c r="R1153" s="27"/>
      <c r="S1153" s="29"/>
      <c r="T1153" s="29"/>
      <c r="U1153" s="29"/>
      <c r="V1153" s="29"/>
      <c r="W1153" s="29"/>
      <c r="X1153" s="29"/>
      <c r="Y1153" s="29"/>
      <c r="Z1153" s="29"/>
      <c r="AA1153" s="27"/>
      <c r="AB1153" s="27"/>
      <c r="AC1153" s="27"/>
      <c r="AD1153" s="27"/>
      <c r="AE1153" s="22"/>
    </row>
    <row r="1154" spans="1:31" ht="16">
      <c r="A1154" s="22"/>
      <c r="B1154" s="22"/>
      <c r="C1154" s="2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7"/>
      <c r="P1154" s="27"/>
      <c r="Q1154" s="27"/>
      <c r="R1154" s="27"/>
      <c r="S1154" s="29"/>
      <c r="T1154" s="29"/>
      <c r="U1154" s="29"/>
      <c r="V1154" s="29"/>
      <c r="W1154" s="29"/>
      <c r="X1154" s="29"/>
      <c r="Y1154" s="29"/>
      <c r="Z1154" s="29"/>
      <c r="AA1154" s="27"/>
      <c r="AB1154" s="27"/>
      <c r="AC1154" s="27"/>
      <c r="AD1154" s="27"/>
      <c r="AE1154" s="22"/>
    </row>
    <row r="1155" spans="1:31" ht="16">
      <c r="A1155" s="22"/>
      <c r="B1155" s="22"/>
      <c r="C1155" s="2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7"/>
      <c r="P1155" s="27"/>
      <c r="Q1155" s="27"/>
      <c r="R1155" s="27"/>
      <c r="S1155" s="29"/>
      <c r="T1155" s="29"/>
      <c r="U1155" s="29"/>
      <c r="V1155" s="29"/>
      <c r="W1155" s="29"/>
      <c r="X1155" s="29"/>
      <c r="Y1155" s="29"/>
      <c r="Z1155" s="29"/>
      <c r="AA1155" s="27"/>
      <c r="AB1155" s="27"/>
      <c r="AC1155" s="27"/>
      <c r="AD1155" s="27"/>
      <c r="AE1155" s="22"/>
    </row>
    <row r="1156" spans="1:31" ht="16">
      <c r="A1156" s="22"/>
      <c r="B1156" s="22"/>
      <c r="C1156" s="2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7"/>
      <c r="P1156" s="27"/>
      <c r="Q1156" s="27"/>
      <c r="R1156" s="27"/>
      <c r="S1156" s="29"/>
      <c r="T1156" s="29"/>
      <c r="U1156" s="29"/>
      <c r="V1156" s="29"/>
      <c r="W1156" s="29"/>
      <c r="X1156" s="29"/>
      <c r="Y1156" s="29"/>
      <c r="Z1156" s="29"/>
      <c r="AA1156" s="27"/>
      <c r="AB1156" s="27"/>
      <c r="AC1156" s="27"/>
      <c r="AD1156" s="27"/>
      <c r="AE1156" s="22"/>
    </row>
    <row r="1157" spans="1:31" ht="16">
      <c r="A1157" s="22"/>
      <c r="B1157" s="22"/>
      <c r="C1157" s="2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7"/>
      <c r="P1157" s="27"/>
      <c r="Q1157" s="27"/>
      <c r="R1157" s="27"/>
      <c r="S1157" s="29"/>
      <c r="T1157" s="29"/>
      <c r="U1157" s="29"/>
      <c r="V1157" s="29"/>
      <c r="W1157" s="29"/>
      <c r="X1157" s="29"/>
      <c r="Y1157" s="29"/>
      <c r="Z1157" s="29"/>
      <c r="AA1157" s="27"/>
      <c r="AB1157" s="27"/>
      <c r="AC1157" s="27"/>
      <c r="AD1157" s="27"/>
      <c r="AE1157" s="22"/>
    </row>
    <row r="1158" spans="1:31" ht="16">
      <c r="A1158" s="22"/>
      <c r="B1158" s="22"/>
      <c r="C1158" s="2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7"/>
      <c r="P1158" s="27"/>
      <c r="Q1158" s="27"/>
      <c r="R1158" s="27"/>
      <c r="S1158" s="29"/>
      <c r="T1158" s="29"/>
      <c r="U1158" s="29"/>
      <c r="V1158" s="29"/>
      <c r="W1158" s="29"/>
      <c r="X1158" s="29"/>
      <c r="Y1158" s="29"/>
      <c r="Z1158" s="29"/>
      <c r="AA1158" s="27"/>
      <c r="AB1158" s="27"/>
      <c r="AC1158" s="27"/>
      <c r="AD1158" s="27"/>
      <c r="AE1158" s="22"/>
    </row>
    <row r="1159" spans="1:31" ht="16">
      <c r="A1159" s="22"/>
      <c r="B1159" s="22"/>
      <c r="C1159" s="2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7"/>
      <c r="P1159" s="27"/>
      <c r="Q1159" s="27"/>
      <c r="R1159" s="27"/>
      <c r="S1159" s="29"/>
      <c r="T1159" s="29"/>
      <c r="U1159" s="29"/>
      <c r="V1159" s="29"/>
      <c r="W1159" s="29"/>
      <c r="X1159" s="29"/>
      <c r="Y1159" s="29"/>
      <c r="Z1159" s="29"/>
      <c r="AA1159" s="27"/>
      <c r="AB1159" s="27"/>
      <c r="AC1159" s="27"/>
      <c r="AD1159" s="27"/>
      <c r="AE1159" s="22"/>
    </row>
    <row r="1160" spans="1:31" ht="16">
      <c r="A1160" s="22"/>
      <c r="B1160" s="22"/>
      <c r="C1160" s="2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7"/>
      <c r="P1160" s="27"/>
      <c r="Q1160" s="27"/>
      <c r="R1160" s="27"/>
      <c r="S1160" s="29"/>
      <c r="T1160" s="29"/>
      <c r="U1160" s="29"/>
      <c r="V1160" s="29"/>
      <c r="W1160" s="29"/>
      <c r="X1160" s="29"/>
      <c r="Y1160" s="29"/>
      <c r="Z1160" s="29"/>
      <c r="AA1160" s="27"/>
      <c r="AB1160" s="27"/>
      <c r="AC1160" s="27"/>
      <c r="AD1160" s="27"/>
      <c r="AE1160" s="22"/>
    </row>
    <row r="1161" spans="1:31" ht="16">
      <c r="A1161" s="22"/>
      <c r="B1161" s="22"/>
      <c r="C1161" s="2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7"/>
      <c r="P1161" s="27"/>
      <c r="Q1161" s="27"/>
      <c r="R1161" s="27"/>
      <c r="S1161" s="29"/>
      <c r="T1161" s="29"/>
      <c r="U1161" s="29"/>
      <c r="V1161" s="29"/>
      <c r="W1161" s="29"/>
      <c r="X1161" s="29"/>
      <c r="Y1161" s="29"/>
      <c r="Z1161" s="29"/>
      <c r="AA1161" s="27"/>
      <c r="AB1161" s="27"/>
      <c r="AC1161" s="27"/>
      <c r="AD1161" s="27"/>
      <c r="AE1161" s="22"/>
    </row>
    <row r="1162" spans="1:31" ht="16">
      <c r="A1162" s="22"/>
      <c r="B1162" s="22"/>
      <c r="C1162" s="2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7"/>
      <c r="P1162" s="27"/>
      <c r="Q1162" s="27"/>
      <c r="R1162" s="27"/>
      <c r="S1162" s="29"/>
      <c r="T1162" s="29"/>
      <c r="U1162" s="29"/>
      <c r="V1162" s="29"/>
      <c r="W1162" s="29"/>
      <c r="X1162" s="29"/>
      <c r="Y1162" s="29"/>
      <c r="Z1162" s="29"/>
      <c r="AA1162" s="27"/>
      <c r="AB1162" s="27"/>
      <c r="AC1162" s="27"/>
      <c r="AD1162" s="27"/>
      <c r="AE1162" s="22"/>
    </row>
    <row r="1163" spans="1:31" ht="16">
      <c r="A1163" s="22"/>
      <c r="B1163" s="22"/>
      <c r="C1163" s="2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7"/>
      <c r="P1163" s="27"/>
      <c r="Q1163" s="27"/>
      <c r="R1163" s="27"/>
      <c r="S1163" s="29"/>
      <c r="T1163" s="29"/>
      <c r="U1163" s="29"/>
      <c r="V1163" s="29"/>
      <c r="W1163" s="29"/>
      <c r="X1163" s="29"/>
      <c r="Y1163" s="29"/>
      <c r="Z1163" s="29"/>
      <c r="AA1163" s="27"/>
      <c r="AB1163" s="27"/>
      <c r="AC1163" s="27"/>
      <c r="AD1163" s="27"/>
      <c r="AE1163" s="22"/>
    </row>
    <row r="1164" spans="1:31" ht="16">
      <c r="A1164" s="22"/>
      <c r="B1164" s="22"/>
      <c r="C1164" s="2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7"/>
      <c r="P1164" s="27"/>
      <c r="Q1164" s="27"/>
      <c r="R1164" s="27"/>
      <c r="S1164" s="29"/>
      <c r="T1164" s="29"/>
      <c r="U1164" s="29"/>
      <c r="V1164" s="29"/>
      <c r="W1164" s="29"/>
      <c r="X1164" s="29"/>
      <c r="Y1164" s="29"/>
      <c r="Z1164" s="29"/>
      <c r="AA1164" s="27"/>
      <c r="AB1164" s="27"/>
      <c r="AC1164" s="27"/>
      <c r="AD1164" s="27"/>
      <c r="AE1164" s="22"/>
    </row>
    <row r="1165" spans="1:31" ht="16">
      <c r="A1165" s="22"/>
      <c r="B1165" s="22"/>
      <c r="C1165" s="2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7"/>
      <c r="P1165" s="27"/>
      <c r="Q1165" s="27"/>
      <c r="R1165" s="27"/>
      <c r="S1165" s="29"/>
      <c r="T1165" s="29"/>
      <c r="U1165" s="29"/>
      <c r="V1165" s="29"/>
      <c r="W1165" s="29"/>
      <c r="X1165" s="29"/>
      <c r="Y1165" s="29"/>
      <c r="Z1165" s="29"/>
      <c r="AA1165" s="27"/>
      <c r="AB1165" s="27"/>
      <c r="AC1165" s="27"/>
      <c r="AD1165" s="27"/>
      <c r="AE1165" s="22"/>
    </row>
    <row r="1166" spans="1:31" ht="16">
      <c r="A1166" s="22"/>
      <c r="B1166" s="22"/>
      <c r="C1166" s="2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7"/>
      <c r="P1166" s="27"/>
      <c r="Q1166" s="27"/>
      <c r="R1166" s="27"/>
      <c r="S1166" s="29"/>
      <c r="T1166" s="29"/>
      <c r="U1166" s="29"/>
      <c r="V1166" s="29"/>
      <c r="W1166" s="29"/>
      <c r="X1166" s="29"/>
      <c r="Y1166" s="29"/>
      <c r="Z1166" s="29"/>
      <c r="AA1166" s="27"/>
      <c r="AB1166" s="27"/>
      <c r="AC1166" s="27"/>
      <c r="AD1166" s="27"/>
      <c r="AE1166" s="22"/>
    </row>
    <row r="1167" spans="1:31" ht="16">
      <c r="A1167" s="22"/>
      <c r="B1167" s="22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7"/>
      <c r="P1167" s="27"/>
      <c r="Q1167" s="27"/>
      <c r="R1167" s="27"/>
      <c r="S1167" s="29"/>
      <c r="T1167" s="29"/>
      <c r="U1167" s="29"/>
      <c r="V1167" s="29"/>
      <c r="W1167" s="29"/>
      <c r="X1167" s="29"/>
      <c r="Y1167" s="29"/>
      <c r="Z1167" s="29"/>
      <c r="AA1167" s="27"/>
      <c r="AB1167" s="27"/>
      <c r="AC1167" s="27"/>
      <c r="AD1167" s="27"/>
      <c r="AE1167" s="22"/>
    </row>
    <row r="1168" spans="1:31" ht="16">
      <c r="A1168" s="22"/>
      <c r="B1168" s="22"/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7"/>
      <c r="P1168" s="27"/>
      <c r="Q1168" s="27"/>
      <c r="R1168" s="27"/>
      <c r="S1168" s="29"/>
      <c r="T1168" s="29"/>
      <c r="U1168" s="29"/>
      <c r="V1168" s="29"/>
      <c r="W1168" s="29"/>
      <c r="X1168" s="29"/>
      <c r="Y1168" s="29"/>
      <c r="Z1168" s="29"/>
      <c r="AA1168" s="27"/>
      <c r="AB1168" s="27"/>
      <c r="AC1168" s="27"/>
      <c r="AD1168" s="27"/>
      <c r="AE1168" s="22"/>
    </row>
    <row r="1169" spans="1:31" ht="16">
      <c r="A1169" s="22"/>
      <c r="B1169" s="22"/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7"/>
      <c r="P1169" s="27"/>
      <c r="Q1169" s="27"/>
      <c r="R1169" s="27"/>
      <c r="S1169" s="29"/>
      <c r="T1169" s="29"/>
      <c r="U1169" s="29"/>
      <c r="V1169" s="29"/>
      <c r="W1169" s="29"/>
      <c r="X1169" s="29"/>
      <c r="Y1169" s="29"/>
      <c r="Z1169" s="29"/>
      <c r="AA1169" s="27"/>
      <c r="AB1169" s="27"/>
      <c r="AC1169" s="27"/>
      <c r="AD1169" s="27"/>
      <c r="AE1169" s="22"/>
    </row>
    <row r="1170" spans="1:31" ht="16">
      <c r="A1170" s="22"/>
      <c r="B1170" s="22"/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7"/>
      <c r="P1170" s="27"/>
      <c r="Q1170" s="27"/>
      <c r="R1170" s="27"/>
      <c r="S1170" s="29"/>
      <c r="T1170" s="29"/>
      <c r="U1170" s="29"/>
      <c r="V1170" s="29"/>
      <c r="W1170" s="29"/>
      <c r="X1170" s="29"/>
      <c r="Y1170" s="29"/>
      <c r="Z1170" s="29"/>
      <c r="AA1170" s="27"/>
      <c r="AB1170" s="27"/>
      <c r="AC1170" s="27"/>
      <c r="AD1170" s="27"/>
      <c r="AE1170" s="22"/>
    </row>
    <row r="1171" spans="1:31" ht="16">
      <c r="A1171" s="22"/>
      <c r="B1171" s="22"/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7"/>
      <c r="P1171" s="27"/>
      <c r="Q1171" s="27"/>
      <c r="R1171" s="27"/>
      <c r="S1171" s="29"/>
      <c r="T1171" s="29"/>
      <c r="U1171" s="29"/>
      <c r="V1171" s="29"/>
      <c r="W1171" s="29"/>
      <c r="X1171" s="29"/>
      <c r="Y1171" s="29"/>
      <c r="Z1171" s="29"/>
      <c r="AA1171" s="27"/>
      <c r="AB1171" s="27"/>
      <c r="AC1171" s="27"/>
      <c r="AD1171" s="27"/>
      <c r="AE1171" s="22"/>
    </row>
    <row r="1172" spans="1:31" ht="16">
      <c r="A1172" s="22"/>
      <c r="B1172" s="22"/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7"/>
      <c r="P1172" s="27"/>
      <c r="Q1172" s="27"/>
      <c r="R1172" s="27"/>
      <c r="S1172" s="29"/>
      <c r="T1172" s="29"/>
      <c r="U1172" s="29"/>
      <c r="V1172" s="29"/>
      <c r="W1172" s="29"/>
      <c r="X1172" s="29"/>
      <c r="Y1172" s="29"/>
      <c r="Z1172" s="29"/>
      <c r="AA1172" s="27"/>
      <c r="AB1172" s="27"/>
      <c r="AC1172" s="27"/>
      <c r="AD1172" s="27"/>
      <c r="AE1172" s="22"/>
    </row>
    <row r="1173" spans="1:31" ht="16">
      <c r="A1173" s="22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7"/>
      <c r="P1173" s="27"/>
      <c r="Q1173" s="27"/>
      <c r="R1173" s="27"/>
      <c r="S1173" s="29"/>
      <c r="T1173" s="29"/>
      <c r="U1173" s="29"/>
      <c r="V1173" s="29"/>
      <c r="W1173" s="29"/>
      <c r="X1173" s="29"/>
      <c r="Y1173" s="29"/>
      <c r="Z1173" s="29"/>
      <c r="AA1173" s="27"/>
      <c r="AB1173" s="27"/>
      <c r="AC1173" s="27"/>
      <c r="AD1173" s="27"/>
      <c r="AE1173" s="22"/>
    </row>
    <row r="1174" spans="1:31" ht="16">
      <c r="A1174" s="22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7"/>
      <c r="P1174" s="27"/>
      <c r="Q1174" s="27"/>
      <c r="R1174" s="27"/>
      <c r="S1174" s="29"/>
      <c r="T1174" s="29"/>
      <c r="U1174" s="29"/>
      <c r="V1174" s="29"/>
      <c r="W1174" s="29"/>
      <c r="X1174" s="29"/>
      <c r="Y1174" s="29"/>
      <c r="Z1174" s="29"/>
      <c r="AA1174" s="27"/>
      <c r="AB1174" s="27"/>
      <c r="AC1174" s="27"/>
      <c r="AD1174" s="27"/>
      <c r="AE1174" s="22"/>
    </row>
    <row r="1175" spans="1:31" ht="16">
      <c r="A1175" s="22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7"/>
      <c r="P1175" s="27"/>
      <c r="Q1175" s="27"/>
      <c r="R1175" s="27"/>
      <c r="S1175" s="29"/>
      <c r="T1175" s="29"/>
      <c r="U1175" s="29"/>
      <c r="V1175" s="29"/>
      <c r="W1175" s="29"/>
      <c r="X1175" s="29"/>
      <c r="Y1175" s="29"/>
      <c r="Z1175" s="29"/>
      <c r="AA1175" s="27"/>
      <c r="AB1175" s="27"/>
      <c r="AC1175" s="27"/>
      <c r="AD1175" s="27"/>
      <c r="AE1175" s="22"/>
    </row>
    <row r="1176" spans="1:31" ht="16">
      <c r="A1176" s="22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7"/>
      <c r="P1176" s="27"/>
      <c r="Q1176" s="27"/>
      <c r="R1176" s="27"/>
      <c r="S1176" s="29"/>
      <c r="T1176" s="29"/>
      <c r="U1176" s="29"/>
      <c r="V1176" s="29"/>
      <c r="W1176" s="29"/>
      <c r="X1176" s="29"/>
      <c r="Y1176" s="29"/>
      <c r="Z1176" s="29"/>
      <c r="AA1176" s="27"/>
      <c r="AB1176" s="27"/>
      <c r="AC1176" s="27"/>
      <c r="AD1176" s="27"/>
      <c r="AE1176" s="22"/>
    </row>
    <row r="1177" spans="1:31" ht="16">
      <c r="A1177" s="22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7"/>
      <c r="P1177" s="27"/>
      <c r="Q1177" s="27"/>
      <c r="R1177" s="27"/>
      <c r="S1177" s="29"/>
      <c r="T1177" s="29"/>
      <c r="U1177" s="29"/>
      <c r="V1177" s="29"/>
      <c r="W1177" s="29"/>
      <c r="X1177" s="29"/>
      <c r="Y1177" s="29"/>
      <c r="Z1177" s="29"/>
      <c r="AA1177" s="27"/>
      <c r="AB1177" s="27"/>
      <c r="AC1177" s="27"/>
      <c r="AD1177" s="27"/>
      <c r="AE1177" s="22"/>
    </row>
    <row r="1178" spans="1:31" ht="16">
      <c r="A1178" s="22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7"/>
      <c r="P1178" s="27"/>
      <c r="Q1178" s="27"/>
      <c r="R1178" s="27"/>
      <c r="S1178" s="29"/>
      <c r="T1178" s="29"/>
      <c r="U1178" s="29"/>
      <c r="V1178" s="29"/>
      <c r="W1178" s="29"/>
      <c r="X1178" s="29"/>
      <c r="Y1178" s="29"/>
      <c r="Z1178" s="29"/>
      <c r="AA1178" s="27"/>
      <c r="AB1178" s="27"/>
      <c r="AC1178" s="27"/>
      <c r="AD1178" s="27"/>
      <c r="AE1178" s="22"/>
    </row>
    <row r="1179" spans="1:31" ht="16">
      <c r="A1179" s="22"/>
      <c r="B1179" s="22"/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7"/>
      <c r="P1179" s="27"/>
      <c r="Q1179" s="27"/>
      <c r="R1179" s="27"/>
      <c r="S1179" s="29"/>
      <c r="T1179" s="29"/>
      <c r="U1179" s="29"/>
      <c r="V1179" s="29"/>
      <c r="W1179" s="29"/>
      <c r="X1179" s="29"/>
      <c r="Y1179" s="29"/>
      <c r="Z1179" s="29"/>
      <c r="AA1179" s="27"/>
      <c r="AB1179" s="27"/>
      <c r="AC1179" s="27"/>
      <c r="AD1179" s="27"/>
      <c r="AE1179" s="22"/>
    </row>
    <row r="1180" spans="1:31" ht="16">
      <c r="A1180" s="22"/>
      <c r="B1180" s="22"/>
      <c r="C1180" s="2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7"/>
      <c r="P1180" s="27"/>
      <c r="Q1180" s="27"/>
      <c r="R1180" s="27"/>
      <c r="S1180" s="29"/>
      <c r="T1180" s="29"/>
      <c r="U1180" s="29"/>
      <c r="V1180" s="29"/>
      <c r="W1180" s="29"/>
      <c r="X1180" s="29"/>
      <c r="Y1180" s="29"/>
      <c r="Z1180" s="29"/>
      <c r="AA1180" s="27"/>
      <c r="AB1180" s="27"/>
      <c r="AC1180" s="27"/>
      <c r="AD1180" s="27"/>
      <c r="AE1180" s="22"/>
    </row>
    <row r="1181" spans="1:31" ht="16">
      <c r="A1181" s="22"/>
      <c r="B1181" s="22"/>
      <c r="C1181" s="2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7"/>
      <c r="P1181" s="27"/>
      <c r="Q1181" s="27"/>
      <c r="R1181" s="27"/>
      <c r="S1181" s="29"/>
      <c r="T1181" s="29"/>
      <c r="U1181" s="29"/>
      <c r="V1181" s="29"/>
      <c r="W1181" s="29"/>
      <c r="X1181" s="29"/>
      <c r="Y1181" s="29"/>
      <c r="Z1181" s="29"/>
      <c r="AA1181" s="27"/>
      <c r="AB1181" s="27"/>
      <c r="AC1181" s="27"/>
      <c r="AD1181" s="27"/>
      <c r="AE1181" s="22"/>
    </row>
    <row r="1182" spans="1:31" ht="16">
      <c r="A1182" s="22"/>
      <c r="B1182" s="22"/>
      <c r="C1182" s="2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7"/>
      <c r="P1182" s="27"/>
      <c r="Q1182" s="27"/>
      <c r="R1182" s="27"/>
      <c r="S1182" s="29"/>
      <c r="T1182" s="29"/>
      <c r="U1182" s="29"/>
      <c r="V1182" s="29"/>
      <c r="W1182" s="29"/>
      <c r="X1182" s="29"/>
      <c r="Y1182" s="29"/>
      <c r="Z1182" s="29"/>
      <c r="AA1182" s="27"/>
      <c r="AB1182" s="27"/>
      <c r="AC1182" s="27"/>
      <c r="AD1182" s="27"/>
      <c r="AE1182" s="22"/>
    </row>
    <row r="1183" spans="1:31" ht="16">
      <c r="A1183" s="22"/>
      <c r="B1183" s="22"/>
      <c r="C1183" s="2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7"/>
      <c r="P1183" s="27"/>
      <c r="Q1183" s="27"/>
      <c r="R1183" s="27"/>
      <c r="S1183" s="29"/>
      <c r="T1183" s="29"/>
      <c r="U1183" s="29"/>
      <c r="V1183" s="29"/>
      <c r="W1183" s="29"/>
      <c r="X1183" s="29"/>
      <c r="Y1183" s="29"/>
      <c r="Z1183" s="29"/>
      <c r="AA1183" s="27"/>
      <c r="AB1183" s="27"/>
      <c r="AC1183" s="27"/>
      <c r="AD1183" s="27"/>
      <c r="AE1183" s="22"/>
    </row>
    <row r="1184" spans="1:31" ht="16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7"/>
      <c r="P1184" s="27"/>
      <c r="Q1184" s="27"/>
      <c r="R1184" s="27"/>
      <c r="S1184" s="29"/>
      <c r="T1184" s="29"/>
      <c r="U1184" s="29"/>
      <c r="V1184" s="29"/>
      <c r="W1184" s="29"/>
      <c r="X1184" s="29"/>
      <c r="Y1184" s="29"/>
      <c r="Z1184" s="29"/>
      <c r="AA1184" s="27"/>
      <c r="AB1184" s="27"/>
      <c r="AC1184" s="27"/>
      <c r="AD1184" s="27"/>
      <c r="AE1184" s="22"/>
    </row>
    <row r="1185" spans="1:31" ht="16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7"/>
      <c r="P1185" s="27"/>
      <c r="Q1185" s="27"/>
      <c r="R1185" s="27"/>
      <c r="S1185" s="29"/>
      <c r="T1185" s="29"/>
      <c r="U1185" s="29"/>
      <c r="V1185" s="29"/>
      <c r="W1185" s="29"/>
      <c r="X1185" s="29"/>
      <c r="Y1185" s="29"/>
      <c r="Z1185" s="29"/>
      <c r="AA1185" s="27"/>
      <c r="AB1185" s="27"/>
      <c r="AC1185" s="27"/>
      <c r="AD1185" s="27"/>
      <c r="AE1185" s="22"/>
    </row>
    <row r="1186" spans="1:31" ht="16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7"/>
      <c r="P1186" s="27"/>
      <c r="Q1186" s="27"/>
      <c r="R1186" s="27"/>
      <c r="S1186" s="29"/>
      <c r="T1186" s="29"/>
      <c r="U1186" s="29"/>
      <c r="V1186" s="29"/>
      <c r="W1186" s="29"/>
      <c r="X1186" s="29"/>
      <c r="Y1186" s="29"/>
      <c r="Z1186" s="29"/>
      <c r="AA1186" s="27"/>
      <c r="AB1186" s="27"/>
      <c r="AC1186" s="27"/>
      <c r="AD1186" s="27"/>
      <c r="AE1186" s="22"/>
    </row>
    <row r="1187" spans="1:31" ht="16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7"/>
      <c r="P1187" s="27"/>
      <c r="Q1187" s="27"/>
      <c r="R1187" s="27"/>
      <c r="S1187" s="29"/>
      <c r="T1187" s="29"/>
      <c r="U1187" s="29"/>
      <c r="V1187" s="29"/>
      <c r="W1187" s="29"/>
      <c r="X1187" s="29"/>
      <c r="Y1187" s="29"/>
      <c r="Z1187" s="29"/>
      <c r="AA1187" s="27"/>
      <c r="AB1187" s="27"/>
      <c r="AC1187" s="27"/>
      <c r="AD1187" s="27"/>
      <c r="AE1187" s="22"/>
    </row>
    <row r="1188" spans="1:31" ht="16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7"/>
      <c r="P1188" s="27"/>
      <c r="Q1188" s="27"/>
      <c r="R1188" s="27"/>
      <c r="S1188" s="29"/>
      <c r="T1188" s="29"/>
      <c r="U1188" s="29"/>
      <c r="V1188" s="29"/>
      <c r="W1188" s="29"/>
      <c r="X1188" s="29"/>
      <c r="Y1188" s="29"/>
      <c r="Z1188" s="29"/>
      <c r="AA1188" s="27"/>
      <c r="AB1188" s="27"/>
      <c r="AC1188" s="27"/>
      <c r="AD1188" s="27"/>
      <c r="AE1188" s="22"/>
    </row>
    <row r="1189" spans="1:31" ht="16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7"/>
      <c r="P1189" s="27"/>
      <c r="Q1189" s="27"/>
      <c r="R1189" s="27"/>
      <c r="S1189" s="29"/>
      <c r="T1189" s="29"/>
      <c r="U1189" s="29"/>
      <c r="V1189" s="29"/>
      <c r="W1189" s="29"/>
      <c r="X1189" s="29"/>
      <c r="Y1189" s="29"/>
      <c r="Z1189" s="29"/>
      <c r="AA1189" s="27"/>
      <c r="AB1189" s="27"/>
      <c r="AC1189" s="27"/>
      <c r="AD1189" s="27"/>
      <c r="AE1189" s="22"/>
    </row>
    <row r="1190" spans="1:31" ht="16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7"/>
      <c r="P1190" s="27"/>
      <c r="Q1190" s="27"/>
      <c r="R1190" s="27"/>
      <c r="S1190" s="29"/>
      <c r="T1190" s="29"/>
      <c r="U1190" s="29"/>
      <c r="V1190" s="29"/>
      <c r="W1190" s="29"/>
      <c r="X1190" s="29"/>
      <c r="Y1190" s="29"/>
      <c r="Z1190" s="29"/>
      <c r="AA1190" s="27"/>
      <c r="AB1190" s="27"/>
      <c r="AC1190" s="27"/>
      <c r="AD1190" s="27"/>
      <c r="AE1190" s="22"/>
    </row>
    <row r="1191" spans="1:31" ht="16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7"/>
      <c r="P1191" s="27"/>
      <c r="Q1191" s="27"/>
      <c r="R1191" s="27"/>
      <c r="S1191" s="29"/>
      <c r="T1191" s="29"/>
      <c r="U1191" s="29"/>
      <c r="V1191" s="29"/>
      <c r="W1191" s="29"/>
      <c r="X1191" s="29"/>
      <c r="Y1191" s="29"/>
      <c r="Z1191" s="29"/>
      <c r="AA1191" s="27"/>
      <c r="AB1191" s="27"/>
      <c r="AC1191" s="27"/>
      <c r="AD1191" s="27"/>
      <c r="AE1191" s="22"/>
    </row>
    <row r="1192" spans="1:31" ht="16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7"/>
      <c r="P1192" s="27"/>
      <c r="Q1192" s="27"/>
      <c r="R1192" s="27"/>
      <c r="S1192" s="29"/>
      <c r="T1192" s="29"/>
      <c r="U1192" s="29"/>
      <c r="V1192" s="29"/>
      <c r="W1192" s="29"/>
      <c r="X1192" s="29"/>
      <c r="Y1192" s="29"/>
      <c r="Z1192" s="29"/>
      <c r="AA1192" s="27"/>
      <c r="AB1192" s="27"/>
      <c r="AC1192" s="27"/>
      <c r="AD1192" s="27"/>
      <c r="AE1192" s="22"/>
    </row>
    <row r="1193" spans="1:31" ht="16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7"/>
      <c r="P1193" s="27"/>
      <c r="Q1193" s="27"/>
      <c r="R1193" s="27"/>
      <c r="S1193" s="29"/>
      <c r="T1193" s="29"/>
      <c r="U1193" s="29"/>
      <c r="V1193" s="29"/>
      <c r="W1193" s="29"/>
      <c r="X1193" s="29"/>
      <c r="Y1193" s="29"/>
      <c r="Z1193" s="29"/>
      <c r="AA1193" s="27"/>
      <c r="AB1193" s="27"/>
      <c r="AC1193" s="27"/>
      <c r="AD1193" s="27"/>
      <c r="AE1193" s="22"/>
    </row>
    <row r="1194" spans="1:31" ht="16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7"/>
      <c r="P1194" s="27"/>
      <c r="Q1194" s="27"/>
      <c r="R1194" s="27"/>
      <c r="S1194" s="29"/>
      <c r="T1194" s="29"/>
      <c r="U1194" s="29"/>
      <c r="V1194" s="29"/>
      <c r="W1194" s="29"/>
      <c r="X1194" s="29"/>
      <c r="Y1194" s="29"/>
      <c r="Z1194" s="29"/>
      <c r="AA1194" s="27"/>
      <c r="AB1194" s="27"/>
      <c r="AC1194" s="27"/>
      <c r="AD1194" s="27"/>
      <c r="AE1194" s="22"/>
    </row>
    <row r="1195" spans="1:31" ht="16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7"/>
      <c r="P1195" s="27"/>
      <c r="Q1195" s="27"/>
      <c r="R1195" s="27"/>
      <c r="S1195" s="29"/>
      <c r="T1195" s="29"/>
      <c r="U1195" s="29"/>
      <c r="V1195" s="29"/>
      <c r="W1195" s="29"/>
      <c r="X1195" s="29"/>
      <c r="Y1195" s="29"/>
      <c r="Z1195" s="29"/>
      <c r="AA1195" s="27"/>
      <c r="AB1195" s="27"/>
      <c r="AC1195" s="27"/>
      <c r="AD1195" s="27"/>
      <c r="AE1195" s="22"/>
    </row>
    <row r="1196" spans="1:31" ht="16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7"/>
      <c r="P1196" s="27"/>
      <c r="Q1196" s="27"/>
      <c r="R1196" s="27"/>
      <c r="S1196" s="29"/>
      <c r="T1196" s="29"/>
      <c r="U1196" s="29"/>
      <c r="V1196" s="29"/>
      <c r="W1196" s="29"/>
      <c r="X1196" s="29"/>
      <c r="Y1196" s="29"/>
      <c r="Z1196" s="29"/>
      <c r="AA1196" s="27"/>
      <c r="AB1196" s="27"/>
      <c r="AC1196" s="27"/>
      <c r="AD1196" s="27"/>
      <c r="AE1196" s="22"/>
    </row>
    <row r="1197" spans="1:31" ht="16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7"/>
      <c r="P1197" s="27"/>
      <c r="Q1197" s="27"/>
      <c r="R1197" s="27"/>
      <c r="S1197" s="29"/>
      <c r="T1197" s="29"/>
      <c r="U1197" s="29"/>
      <c r="V1197" s="29"/>
      <c r="W1197" s="29"/>
      <c r="X1197" s="29"/>
      <c r="Y1197" s="29"/>
      <c r="Z1197" s="29"/>
      <c r="AA1197" s="27"/>
      <c r="AB1197" s="27"/>
      <c r="AC1197" s="27"/>
      <c r="AD1197" s="27"/>
      <c r="AE1197" s="22"/>
    </row>
    <row r="1198" spans="1:31" ht="16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7"/>
      <c r="P1198" s="27"/>
      <c r="Q1198" s="27"/>
      <c r="R1198" s="27"/>
      <c r="S1198" s="29"/>
      <c r="T1198" s="29"/>
      <c r="U1198" s="29"/>
      <c r="V1198" s="29"/>
      <c r="W1198" s="29"/>
      <c r="X1198" s="29"/>
      <c r="Y1198" s="29"/>
      <c r="Z1198" s="29"/>
      <c r="AA1198" s="27"/>
      <c r="AB1198" s="27"/>
      <c r="AC1198" s="27"/>
      <c r="AD1198" s="27"/>
      <c r="AE1198" s="22"/>
    </row>
    <row r="1199" spans="1:31" ht="16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7"/>
      <c r="P1199" s="27"/>
      <c r="Q1199" s="27"/>
      <c r="R1199" s="27"/>
      <c r="S1199" s="29"/>
      <c r="T1199" s="29"/>
      <c r="U1199" s="29"/>
      <c r="V1199" s="29"/>
      <c r="W1199" s="29"/>
      <c r="X1199" s="29"/>
      <c r="Y1199" s="29"/>
      <c r="Z1199" s="29"/>
      <c r="AA1199" s="27"/>
      <c r="AB1199" s="27"/>
      <c r="AC1199" s="27"/>
      <c r="AD1199" s="27"/>
      <c r="AE1199" s="22"/>
    </row>
    <row r="1200" spans="1:31" ht="16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7"/>
      <c r="P1200" s="27"/>
      <c r="Q1200" s="27"/>
      <c r="R1200" s="27"/>
      <c r="S1200" s="29"/>
      <c r="T1200" s="29"/>
      <c r="U1200" s="29"/>
      <c r="V1200" s="29"/>
      <c r="W1200" s="29"/>
      <c r="X1200" s="29"/>
      <c r="Y1200" s="29"/>
      <c r="Z1200" s="29"/>
      <c r="AA1200" s="27"/>
      <c r="AB1200" s="27"/>
      <c r="AC1200" s="27"/>
      <c r="AD1200" s="27"/>
      <c r="AE1200" s="22"/>
    </row>
    <row r="1201" spans="1:31" ht="16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7"/>
      <c r="P1201" s="27"/>
      <c r="Q1201" s="27"/>
      <c r="R1201" s="27"/>
      <c r="S1201" s="29"/>
      <c r="T1201" s="29"/>
      <c r="U1201" s="29"/>
      <c r="V1201" s="29"/>
      <c r="W1201" s="29"/>
      <c r="X1201" s="29"/>
      <c r="Y1201" s="29"/>
      <c r="Z1201" s="29"/>
      <c r="AA1201" s="27"/>
      <c r="AB1201" s="27"/>
      <c r="AC1201" s="27"/>
      <c r="AD1201" s="27"/>
      <c r="AE1201" s="22"/>
    </row>
    <row r="1202" spans="1:31" ht="16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7"/>
      <c r="P1202" s="27"/>
      <c r="Q1202" s="27"/>
      <c r="R1202" s="27"/>
      <c r="S1202" s="29"/>
      <c r="T1202" s="29"/>
      <c r="U1202" s="29"/>
      <c r="V1202" s="29"/>
      <c r="W1202" s="29"/>
      <c r="X1202" s="29"/>
      <c r="Y1202" s="29"/>
      <c r="Z1202" s="29"/>
      <c r="AA1202" s="27"/>
      <c r="AB1202" s="27"/>
      <c r="AC1202" s="27"/>
      <c r="AD1202" s="27"/>
      <c r="AE1202" s="22"/>
    </row>
    <row r="1203" spans="1:31" ht="16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7"/>
      <c r="P1203" s="27"/>
      <c r="Q1203" s="27"/>
      <c r="R1203" s="27"/>
      <c r="S1203" s="29"/>
      <c r="T1203" s="29"/>
      <c r="U1203" s="29"/>
      <c r="V1203" s="29"/>
      <c r="W1203" s="29"/>
      <c r="X1203" s="29"/>
      <c r="Y1203" s="29"/>
      <c r="Z1203" s="29"/>
      <c r="AA1203" s="27"/>
      <c r="AB1203" s="27"/>
      <c r="AC1203" s="27"/>
      <c r="AD1203" s="27"/>
      <c r="AE1203" s="22"/>
    </row>
    <row r="1204" spans="1:31" ht="16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7"/>
      <c r="P1204" s="27"/>
      <c r="Q1204" s="27"/>
      <c r="R1204" s="27"/>
      <c r="S1204" s="29"/>
      <c r="T1204" s="29"/>
      <c r="U1204" s="29"/>
      <c r="V1204" s="29"/>
      <c r="W1204" s="29"/>
      <c r="X1204" s="29"/>
      <c r="Y1204" s="29"/>
      <c r="Z1204" s="29"/>
      <c r="AA1204" s="27"/>
      <c r="AB1204" s="27"/>
      <c r="AC1204" s="27"/>
      <c r="AD1204" s="27"/>
      <c r="AE1204" s="22"/>
    </row>
    <row r="1205" spans="1:31" ht="16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7"/>
      <c r="P1205" s="27"/>
      <c r="Q1205" s="27"/>
      <c r="R1205" s="27"/>
      <c r="S1205" s="29"/>
      <c r="T1205" s="29"/>
      <c r="U1205" s="29"/>
      <c r="V1205" s="29"/>
      <c r="W1205" s="29"/>
      <c r="X1205" s="29"/>
      <c r="Y1205" s="29"/>
      <c r="Z1205" s="29"/>
      <c r="AA1205" s="27"/>
      <c r="AB1205" s="27"/>
      <c r="AC1205" s="27"/>
      <c r="AD1205" s="27"/>
      <c r="AE1205" s="22"/>
    </row>
    <row r="1206" spans="1:31" ht="16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7"/>
      <c r="P1206" s="27"/>
      <c r="Q1206" s="27"/>
      <c r="R1206" s="27"/>
      <c r="S1206" s="29"/>
      <c r="T1206" s="29"/>
      <c r="U1206" s="29"/>
      <c r="V1206" s="29"/>
      <c r="W1206" s="29"/>
      <c r="X1206" s="29"/>
      <c r="Y1206" s="29"/>
      <c r="Z1206" s="29"/>
      <c r="AA1206" s="27"/>
      <c r="AB1206" s="27"/>
      <c r="AC1206" s="27"/>
      <c r="AD1206" s="27"/>
      <c r="AE1206" s="22"/>
    </row>
    <row r="1207" spans="1:31" ht="16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7"/>
      <c r="P1207" s="27"/>
      <c r="Q1207" s="27"/>
      <c r="R1207" s="27"/>
      <c r="S1207" s="29"/>
      <c r="T1207" s="29"/>
      <c r="U1207" s="29"/>
      <c r="V1207" s="29"/>
      <c r="W1207" s="29"/>
      <c r="X1207" s="29"/>
      <c r="Y1207" s="29"/>
      <c r="Z1207" s="29"/>
      <c r="AA1207" s="27"/>
      <c r="AB1207" s="27"/>
      <c r="AC1207" s="27"/>
      <c r="AD1207" s="27"/>
      <c r="AE1207" s="22"/>
    </row>
    <row r="1208" spans="1:31" ht="16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7"/>
      <c r="P1208" s="27"/>
      <c r="Q1208" s="27"/>
      <c r="R1208" s="27"/>
      <c r="S1208" s="29"/>
      <c r="T1208" s="29"/>
      <c r="U1208" s="29"/>
      <c r="V1208" s="29"/>
      <c r="W1208" s="29"/>
      <c r="X1208" s="29"/>
      <c r="Y1208" s="29"/>
      <c r="Z1208" s="29"/>
      <c r="AA1208" s="27"/>
      <c r="AB1208" s="27"/>
      <c r="AC1208" s="27"/>
      <c r="AD1208" s="27"/>
      <c r="AE1208" s="22"/>
    </row>
    <row r="1209" spans="1:31" ht="16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7"/>
      <c r="P1209" s="27"/>
      <c r="Q1209" s="27"/>
      <c r="R1209" s="27"/>
      <c r="S1209" s="29"/>
      <c r="T1209" s="29"/>
      <c r="U1209" s="29"/>
      <c r="V1209" s="29"/>
      <c r="W1209" s="29"/>
      <c r="X1209" s="29"/>
      <c r="Y1209" s="29"/>
      <c r="Z1209" s="29"/>
      <c r="AA1209" s="27"/>
      <c r="AB1209" s="27"/>
      <c r="AC1209" s="27"/>
      <c r="AD1209" s="27"/>
      <c r="AE1209" s="22"/>
    </row>
    <row r="1210" spans="1:31" ht="16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7"/>
      <c r="P1210" s="27"/>
      <c r="Q1210" s="27"/>
      <c r="R1210" s="27"/>
      <c r="S1210" s="29"/>
      <c r="T1210" s="29"/>
      <c r="U1210" s="29"/>
      <c r="V1210" s="29"/>
      <c r="W1210" s="29"/>
      <c r="X1210" s="29"/>
      <c r="Y1210" s="29"/>
      <c r="Z1210" s="29"/>
      <c r="AA1210" s="27"/>
      <c r="AB1210" s="27"/>
      <c r="AC1210" s="27"/>
      <c r="AD1210" s="27"/>
      <c r="AE1210" s="22"/>
    </row>
    <row r="1211" spans="1:31" ht="16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7"/>
      <c r="P1211" s="27"/>
      <c r="Q1211" s="27"/>
      <c r="R1211" s="27"/>
      <c r="S1211" s="29"/>
      <c r="T1211" s="29"/>
      <c r="U1211" s="29"/>
      <c r="V1211" s="29"/>
      <c r="W1211" s="29"/>
      <c r="X1211" s="29"/>
      <c r="Y1211" s="29"/>
      <c r="Z1211" s="29"/>
      <c r="AA1211" s="27"/>
      <c r="AB1211" s="27"/>
      <c r="AC1211" s="27"/>
      <c r="AD1211" s="27"/>
      <c r="AE1211" s="22"/>
    </row>
    <row r="1212" spans="1:31" ht="16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7"/>
      <c r="P1212" s="27"/>
      <c r="Q1212" s="27"/>
      <c r="R1212" s="27"/>
      <c r="S1212" s="29"/>
      <c r="T1212" s="29"/>
      <c r="U1212" s="29"/>
      <c r="V1212" s="29"/>
      <c r="W1212" s="29"/>
      <c r="X1212" s="29"/>
      <c r="Y1212" s="29"/>
      <c r="Z1212" s="29"/>
      <c r="AA1212" s="27"/>
      <c r="AB1212" s="27"/>
      <c r="AC1212" s="27"/>
      <c r="AD1212" s="27"/>
      <c r="AE1212" s="22"/>
    </row>
    <row r="1213" spans="1:31" ht="16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7"/>
      <c r="P1213" s="27"/>
      <c r="Q1213" s="27"/>
      <c r="R1213" s="27"/>
      <c r="S1213" s="29"/>
      <c r="T1213" s="29"/>
      <c r="U1213" s="29"/>
      <c r="V1213" s="29"/>
      <c r="W1213" s="29"/>
      <c r="X1213" s="29"/>
      <c r="Y1213" s="29"/>
      <c r="Z1213" s="29"/>
      <c r="AA1213" s="27"/>
      <c r="AB1213" s="27"/>
      <c r="AC1213" s="27"/>
      <c r="AD1213" s="27"/>
      <c r="AE1213" s="22"/>
    </row>
    <row r="1214" spans="1:31" ht="16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7"/>
      <c r="P1214" s="27"/>
      <c r="Q1214" s="27"/>
      <c r="R1214" s="27"/>
      <c r="S1214" s="29"/>
      <c r="T1214" s="29"/>
      <c r="U1214" s="29"/>
      <c r="V1214" s="29"/>
      <c r="W1214" s="29"/>
      <c r="X1214" s="29"/>
      <c r="Y1214" s="29"/>
      <c r="Z1214" s="29"/>
      <c r="AA1214" s="27"/>
      <c r="AB1214" s="27"/>
      <c r="AC1214" s="27"/>
      <c r="AD1214" s="27"/>
      <c r="AE1214" s="22"/>
    </row>
    <row r="1215" spans="1:31" ht="16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7"/>
      <c r="P1215" s="27"/>
      <c r="Q1215" s="27"/>
      <c r="R1215" s="27"/>
      <c r="S1215" s="29"/>
      <c r="T1215" s="29"/>
      <c r="U1215" s="29"/>
      <c r="V1215" s="29"/>
      <c r="W1215" s="29"/>
      <c r="X1215" s="29"/>
      <c r="Y1215" s="29"/>
      <c r="Z1215" s="29"/>
      <c r="AA1215" s="27"/>
      <c r="AB1215" s="27"/>
      <c r="AC1215" s="27"/>
      <c r="AD1215" s="27"/>
      <c r="AE1215" s="22"/>
    </row>
    <row r="1216" spans="1:31" ht="16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7"/>
      <c r="P1216" s="27"/>
      <c r="Q1216" s="27"/>
      <c r="R1216" s="27"/>
      <c r="S1216" s="29"/>
      <c r="T1216" s="29"/>
      <c r="U1216" s="29"/>
      <c r="V1216" s="29"/>
      <c r="W1216" s="29"/>
      <c r="X1216" s="29"/>
      <c r="Y1216" s="29"/>
      <c r="Z1216" s="29"/>
      <c r="AA1216" s="27"/>
      <c r="AB1216" s="27"/>
      <c r="AC1216" s="27"/>
      <c r="AD1216" s="27"/>
      <c r="AE1216" s="22"/>
    </row>
    <row r="1217" spans="1:31" ht="16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7"/>
      <c r="P1217" s="27"/>
      <c r="Q1217" s="27"/>
      <c r="R1217" s="27"/>
      <c r="S1217" s="29"/>
      <c r="T1217" s="29"/>
      <c r="U1217" s="29"/>
      <c r="V1217" s="29"/>
      <c r="W1217" s="29"/>
      <c r="X1217" s="29"/>
      <c r="Y1217" s="29"/>
      <c r="Z1217" s="29"/>
      <c r="AA1217" s="27"/>
      <c r="AB1217" s="27"/>
      <c r="AC1217" s="27"/>
      <c r="AD1217" s="27"/>
      <c r="AE1217" s="22"/>
    </row>
    <row r="1218" spans="1:31" ht="16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7"/>
      <c r="P1218" s="27"/>
      <c r="Q1218" s="27"/>
      <c r="R1218" s="27"/>
      <c r="S1218" s="29"/>
      <c r="T1218" s="29"/>
      <c r="U1218" s="29"/>
      <c r="V1218" s="29"/>
      <c r="W1218" s="29"/>
      <c r="X1218" s="29"/>
      <c r="Y1218" s="29"/>
      <c r="Z1218" s="29"/>
      <c r="AA1218" s="27"/>
      <c r="AB1218" s="27"/>
      <c r="AC1218" s="27"/>
      <c r="AD1218" s="27"/>
      <c r="AE1218" s="22"/>
    </row>
    <row r="1219" spans="1:31" ht="16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7"/>
      <c r="P1219" s="27"/>
      <c r="Q1219" s="27"/>
      <c r="R1219" s="27"/>
      <c r="S1219" s="29"/>
      <c r="T1219" s="29"/>
      <c r="U1219" s="29"/>
      <c r="V1219" s="29"/>
      <c r="W1219" s="29"/>
      <c r="X1219" s="29"/>
      <c r="Y1219" s="29"/>
      <c r="Z1219" s="29"/>
      <c r="AA1219" s="27"/>
      <c r="AB1219" s="27"/>
      <c r="AC1219" s="27"/>
      <c r="AD1219" s="27"/>
      <c r="AE1219" s="22"/>
    </row>
    <row r="1220" spans="1:31" ht="16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7"/>
      <c r="P1220" s="27"/>
      <c r="Q1220" s="27"/>
      <c r="R1220" s="27"/>
      <c r="S1220" s="29"/>
      <c r="T1220" s="29"/>
      <c r="U1220" s="29"/>
      <c r="V1220" s="29"/>
      <c r="W1220" s="29"/>
      <c r="X1220" s="29"/>
      <c r="Y1220" s="29"/>
      <c r="Z1220" s="29"/>
      <c r="AA1220" s="27"/>
      <c r="AB1220" s="27"/>
      <c r="AC1220" s="27"/>
      <c r="AD1220" s="27"/>
      <c r="AE1220" s="22"/>
    </row>
    <row r="1221" spans="1:31" ht="16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7"/>
      <c r="P1221" s="27"/>
      <c r="Q1221" s="27"/>
      <c r="R1221" s="27"/>
      <c r="S1221" s="29"/>
      <c r="T1221" s="29"/>
      <c r="U1221" s="29"/>
      <c r="V1221" s="29"/>
      <c r="W1221" s="29"/>
      <c r="X1221" s="29"/>
      <c r="Y1221" s="29"/>
      <c r="Z1221" s="29"/>
      <c r="AA1221" s="27"/>
      <c r="AB1221" s="27"/>
      <c r="AC1221" s="27"/>
      <c r="AD1221" s="27"/>
      <c r="AE1221" s="22"/>
    </row>
    <row r="1222" spans="1:31" ht="16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7"/>
      <c r="P1222" s="27"/>
      <c r="Q1222" s="27"/>
      <c r="R1222" s="27"/>
      <c r="S1222" s="29"/>
      <c r="T1222" s="29"/>
      <c r="U1222" s="29"/>
      <c r="V1222" s="29"/>
      <c r="W1222" s="29"/>
      <c r="X1222" s="29"/>
      <c r="Y1222" s="29"/>
      <c r="Z1222" s="29"/>
      <c r="AA1222" s="27"/>
      <c r="AB1222" s="27"/>
      <c r="AC1222" s="27"/>
      <c r="AD1222" s="27"/>
      <c r="AE1222" s="22"/>
    </row>
    <row r="1223" spans="1:31" ht="16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7"/>
      <c r="P1223" s="27"/>
      <c r="Q1223" s="27"/>
      <c r="R1223" s="27"/>
      <c r="S1223" s="29"/>
      <c r="T1223" s="29"/>
      <c r="U1223" s="29"/>
      <c r="V1223" s="29"/>
      <c r="W1223" s="29"/>
      <c r="X1223" s="29"/>
      <c r="Y1223" s="29"/>
      <c r="Z1223" s="29"/>
      <c r="AA1223" s="27"/>
      <c r="AB1223" s="27"/>
      <c r="AC1223" s="27"/>
      <c r="AD1223" s="27"/>
      <c r="AE1223" s="22"/>
    </row>
    <row r="1224" spans="1:31" ht="16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7"/>
      <c r="P1224" s="27"/>
      <c r="Q1224" s="27"/>
      <c r="R1224" s="27"/>
      <c r="S1224" s="29"/>
      <c r="T1224" s="29"/>
      <c r="U1224" s="29"/>
      <c r="V1224" s="29"/>
      <c r="W1224" s="29"/>
      <c r="X1224" s="29"/>
      <c r="Y1224" s="29"/>
      <c r="Z1224" s="29"/>
      <c r="AA1224" s="27"/>
      <c r="AB1224" s="27"/>
      <c r="AC1224" s="27"/>
      <c r="AD1224" s="27"/>
      <c r="AE1224" s="22"/>
    </row>
    <row r="1225" spans="1:31" ht="16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7"/>
      <c r="P1225" s="27"/>
      <c r="Q1225" s="27"/>
      <c r="R1225" s="27"/>
      <c r="S1225" s="29"/>
      <c r="T1225" s="29"/>
      <c r="U1225" s="29"/>
      <c r="V1225" s="29"/>
      <c r="W1225" s="29"/>
      <c r="X1225" s="29"/>
      <c r="Y1225" s="29"/>
      <c r="Z1225" s="29"/>
      <c r="AA1225" s="27"/>
      <c r="AB1225" s="27"/>
      <c r="AC1225" s="27"/>
      <c r="AD1225" s="27"/>
      <c r="AE1225" s="22"/>
    </row>
    <row r="1226" spans="1:31" ht="16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7"/>
      <c r="P1226" s="27"/>
      <c r="Q1226" s="27"/>
      <c r="R1226" s="27"/>
      <c r="S1226" s="29"/>
      <c r="T1226" s="29"/>
      <c r="U1226" s="29"/>
      <c r="V1226" s="29"/>
      <c r="W1226" s="29"/>
      <c r="X1226" s="29"/>
      <c r="Y1226" s="29"/>
      <c r="Z1226" s="29"/>
      <c r="AA1226" s="27"/>
      <c r="AB1226" s="27"/>
      <c r="AC1226" s="27"/>
      <c r="AD1226" s="27"/>
      <c r="AE1226" s="22"/>
    </row>
    <row r="1227" spans="1:31" ht="16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7"/>
      <c r="P1227" s="27"/>
      <c r="Q1227" s="27"/>
      <c r="R1227" s="27"/>
      <c r="S1227" s="29"/>
      <c r="T1227" s="29"/>
      <c r="U1227" s="29"/>
      <c r="V1227" s="29"/>
      <c r="W1227" s="29"/>
      <c r="X1227" s="29"/>
      <c r="Y1227" s="29"/>
      <c r="Z1227" s="29"/>
      <c r="AA1227" s="27"/>
      <c r="AB1227" s="27"/>
      <c r="AC1227" s="27"/>
      <c r="AD1227" s="27"/>
      <c r="AE1227" s="22"/>
    </row>
    <row r="1228" spans="1:31" ht="16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7"/>
      <c r="P1228" s="27"/>
      <c r="Q1228" s="27"/>
      <c r="R1228" s="27"/>
      <c r="S1228" s="29"/>
      <c r="T1228" s="29"/>
      <c r="U1228" s="29"/>
      <c r="V1228" s="29"/>
      <c r="W1228" s="29"/>
      <c r="X1228" s="29"/>
      <c r="Y1228" s="29"/>
      <c r="Z1228" s="29"/>
      <c r="AA1228" s="27"/>
      <c r="AB1228" s="27"/>
      <c r="AC1228" s="27"/>
      <c r="AD1228" s="27"/>
      <c r="AE1228" s="22"/>
    </row>
    <row r="1229" spans="1:31" ht="16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7"/>
      <c r="P1229" s="27"/>
      <c r="Q1229" s="27"/>
      <c r="R1229" s="27"/>
      <c r="S1229" s="29"/>
      <c r="T1229" s="29"/>
      <c r="U1229" s="29"/>
      <c r="V1229" s="29"/>
      <c r="W1229" s="29"/>
      <c r="X1229" s="29"/>
      <c r="Y1229" s="29"/>
      <c r="Z1229" s="29"/>
      <c r="AA1229" s="27"/>
      <c r="AB1229" s="27"/>
      <c r="AC1229" s="27"/>
      <c r="AD1229" s="27"/>
      <c r="AE1229" s="22"/>
    </row>
    <row r="1230" spans="1:31" ht="16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7"/>
      <c r="P1230" s="27"/>
      <c r="Q1230" s="27"/>
      <c r="R1230" s="27"/>
      <c r="S1230" s="29"/>
      <c r="T1230" s="29"/>
      <c r="U1230" s="29"/>
      <c r="V1230" s="29"/>
      <c r="W1230" s="29"/>
      <c r="X1230" s="29"/>
      <c r="Y1230" s="29"/>
      <c r="Z1230" s="29"/>
      <c r="AA1230" s="27"/>
      <c r="AB1230" s="27"/>
      <c r="AC1230" s="27"/>
      <c r="AD1230" s="27"/>
      <c r="AE1230" s="22"/>
    </row>
    <row r="1231" spans="1:31" ht="16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7"/>
      <c r="P1231" s="27"/>
      <c r="Q1231" s="27"/>
      <c r="R1231" s="27"/>
      <c r="S1231" s="29"/>
      <c r="T1231" s="29"/>
      <c r="U1231" s="29"/>
      <c r="V1231" s="29"/>
      <c r="W1231" s="29"/>
      <c r="X1231" s="29"/>
      <c r="Y1231" s="29"/>
      <c r="Z1231" s="29"/>
      <c r="AA1231" s="27"/>
      <c r="AB1231" s="27"/>
      <c r="AC1231" s="27"/>
      <c r="AD1231" s="27"/>
      <c r="AE1231" s="22"/>
    </row>
    <row r="1232" spans="1:31" ht="16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7"/>
      <c r="P1232" s="27"/>
      <c r="Q1232" s="27"/>
      <c r="R1232" s="27"/>
      <c r="S1232" s="29"/>
      <c r="T1232" s="29"/>
      <c r="U1232" s="29"/>
      <c r="V1232" s="29"/>
      <c r="W1232" s="29"/>
      <c r="X1232" s="29"/>
      <c r="Y1232" s="29"/>
      <c r="Z1232" s="29"/>
      <c r="AA1232" s="27"/>
      <c r="AB1232" s="27"/>
      <c r="AC1232" s="27"/>
      <c r="AD1232" s="27"/>
      <c r="AE1232" s="22"/>
    </row>
    <row r="1233" spans="1:31" ht="16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7"/>
      <c r="P1233" s="27"/>
      <c r="Q1233" s="27"/>
      <c r="R1233" s="27"/>
      <c r="S1233" s="29"/>
      <c r="T1233" s="29"/>
      <c r="U1233" s="29"/>
      <c r="V1233" s="29"/>
      <c r="W1233" s="29"/>
      <c r="X1233" s="29"/>
      <c r="Y1233" s="29"/>
      <c r="Z1233" s="29"/>
      <c r="AA1233" s="27"/>
      <c r="AB1233" s="27"/>
      <c r="AC1233" s="27"/>
      <c r="AD1233" s="27"/>
      <c r="AE1233" s="22"/>
    </row>
    <row r="1234" spans="1:31" ht="16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7"/>
      <c r="P1234" s="27"/>
      <c r="Q1234" s="27"/>
      <c r="R1234" s="27"/>
      <c r="S1234" s="29"/>
      <c r="T1234" s="29"/>
      <c r="U1234" s="29"/>
      <c r="V1234" s="29"/>
      <c r="W1234" s="29"/>
      <c r="X1234" s="29"/>
      <c r="Y1234" s="29"/>
      <c r="Z1234" s="29"/>
      <c r="AA1234" s="27"/>
      <c r="AB1234" s="27"/>
      <c r="AC1234" s="27"/>
      <c r="AD1234" s="27"/>
      <c r="AE1234" s="22"/>
    </row>
    <row r="1235" spans="1:31" ht="16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7"/>
      <c r="P1235" s="27"/>
      <c r="Q1235" s="27"/>
      <c r="R1235" s="27"/>
      <c r="S1235" s="29"/>
      <c r="T1235" s="29"/>
      <c r="U1235" s="29"/>
      <c r="V1235" s="29"/>
      <c r="W1235" s="29"/>
      <c r="X1235" s="29"/>
      <c r="Y1235" s="29"/>
      <c r="Z1235" s="29"/>
      <c r="AA1235" s="27"/>
      <c r="AB1235" s="27"/>
      <c r="AC1235" s="27"/>
      <c r="AD1235" s="27"/>
      <c r="AE1235" s="22"/>
    </row>
    <row r="1236" spans="1:31" ht="16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7"/>
      <c r="P1236" s="27"/>
      <c r="Q1236" s="27"/>
      <c r="R1236" s="27"/>
      <c r="S1236" s="29"/>
      <c r="T1236" s="29"/>
      <c r="U1236" s="29"/>
      <c r="V1236" s="29"/>
      <c r="W1236" s="29"/>
      <c r="X1236" s="29"/>
      <c r="Y1236" s="29"/>
      <c r="Z1236" s="29"/>
      <c r="AA1236" s="27"/>
      <c r="AB1236" s="27"/>
      <c r="AC1236" s="27"/>
      <c r="AD1236" s="27"/>
      <c r="AE1236" s="22"/>
    </row>
    <row r="1237" spans="1:31" ht="16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7"/>
      <c r="P1237" s="27"/>
      <c r="Q1237" s="27"/>
      <c r="R1237" s="27"/>
      <c r="S1237" s="29"/>
      <c r="T1237" s="29"/>
      <c r="U1237" s="29"/>
      <c r="V1237" s="29"/>
      <c r="W1237" s="29"/>
      <c r="X1237" s="29"/>
      <c r="Y1237" s="29"/>
      <c r="Z1237" s="29"/>
      <c r="AA1237" s="27"/>
      <c r="AB1237" s="27"/>
      <c r="AC1237" s="27"/>
      <c r="AD1237" s="27"/>
      <c r="AE1237" s="22"/>
    </row>
    <row r="1238" spans="1:31" ht="16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7"/>
      <c r="P1238" s="27"/>
      <c r="Q1238" s="27"/>
      <c r="R1238" s="27"/>
      <c r="S1238" s="29"/>
      <c r="T1238" s="29"/>
      <c r="U1238" s="29"/>
      <c r="V1238" s="29"/>
      <c r="W1238" s="29"/>
      <c r="X1238" s="29"/>
      <c r="Y1238" s="29"/>
      <c r="Z1238" s="29"/>
      <c r="AA1238" s="27"/>
      <c r="AB1238" s="27"/>
      <c r="AC1238" s="27"/>
      <c r="AD1238" s="27"/>
      <c r="AE1238" s="22"/>
    </row>
    <row r="1239" spans="1:31" ht="16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7"/>
      <c r="P1239" s="27"/>
      <c r="Q1239" s="27"/>
      <c r="R1239" s="27"/>
      <c r="S1239" s="29"/>
      <c r="T1239" s="29"/>
      <c r="U1239" s="29"/>
      <c r="V1239" s="29"/>
      <c r="W1239" s="29"/>
      <c r="X1239" s="29"/>
      <c r="Y1239" s="29"/>
      <c r="Z1239" s="29"/>
      <c r="AA1239" s="27"/>
      <c r="AB1239" s="27"/>
      <c r="AC1239" s="27"/>
      <c r="AD1239" s="27"/>
      <c r="AE1239" s="22"/>
    </row>
    <row r="1240" spans="1:31" ht="16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7"/>
      <c r="P1240" s="27"/>
      <c r="Q1240" s="27"/>
      <c r="R1240" s="27"/>
      <c r="S1240" s="29"/>
      <c r="T1240" s="29"/>
      <c r="U1240" s="29"/>
      <c r="V1240" s="29"/>
      <c r="W1240" s="29"/>
      <c r="X1240" s="29"/>
      <c r="Y1240" s="29"/>
      <c r="Z1240" s="29"/>
      <c r="AA1240" s="27"/>
      <c r="AB1240" s="27"/>
      <c r="AC1240" s="27"/>
      <c r="AD1240" s="27"/>
      <c r="AE1240" s="22"/>
    </row>
    <row r="1241" spans="1:31" ht="16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7"/>
      <c r="P1241" s="27"/>
      <c r="Q1241" s="27"/>
      <c r="R1241" s="27"/>
      <c r="S1241" s="29"/>
      <c r="T1241" s="29"/>
      <c r="U1241" s="29"/>
      <c r="V1241" s="29"/>
      <c r="W1241" s="29"/>
      <c r="X1241" s="29"/>
      <c r="Y1241" s="29"/>
      <c r="Z1241" s="29"/>
      <c r="AA1241" s="27"/>
      <c r="AB1241" s="27"/>
      <c r="AC1241" s="27"/>
      <c r="AD1241" s="27"/>
      <c r="AE1241" s="22"/>
    </row>
    <row r="1242" spans="1:31" ht="16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7"/>
      <c r="P1242" s="27"/>
      <c r="Q1242" s="27"/>
      <c r="R1242" s="27"/>
      <c r="S1242" s="29"/>
      <c r="T1242" s="29"/>
      <c r="U1242" s="29"/>
      <c r="V1242" s="29"/>
      <c r="W1242" s="29"/>
      <c r="X1242" s="29"/>
      <c r="Y1242" s="29"/>
      <c r="Z1242" s="29"/>
      <c r="AA1242" s="27"/>
      <c r="AB1242" s="27"/>
      <c r="AC1242" s="27"/>
      <c r="AD1242" s="27"/>
      <c r="AE1242" s="22"/>
    </row>
    <row r="1243" spans="1:31" ht="16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7"/>
      <c r="P1243" s="27"/>
      <c r="Q1243" s="27"/>
      <c r="R1243" s="27"/>
      <c r="S1243" s="29"/>
      <c r="T1243" s="29"/>
      <c r="U1243" s="29"/>
      <c r="V1243" s="29"/>
      <c r="W1243" s="29"/>
      <c r="X1243" s="29"/>
      <c r="Y1243" s="29"/>
      <c r="Z1243" s="29"/>
      <c r="AA1243" s="27"/>
      <c r="AB1243" s="27"/>
      <c r="AC1243" s="27"/>
      <c r="AD1243" s="27"/>
      <c r="AE1243" s="22"/>
    </row>
    <row r="1244" spans="1:31" ht="16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7"/>
      <c r="P1244" s="27"/>
      <c r="Q1244" s="27"/>
      <c r="R1244" s="27"/>
      <c r="S1244" s="29"/>
      <c r="T1244" s="29"/>
      <c r="U1244" s="29"/>
      <c r="V1244" s="29"/>
      <c r="W1244" s="29"/>
      <c r="X1244" s="29"/>
      <c r="Y1244" s="29"/>
      <c r="Z1244" s="29"/>
      <c r="AA1244" s="27"/>
      <c r="AB1244" s="27"/>
      <c r="AC1244" s="27"/>
      <c r="AD1244" s="27"/>
      <c r="AE1244" s="22"/>
    </row>
    <row r="1245" spans="1:31" ht="16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7"/>
      <c r="P1245" s="27"/>
      <c r="Q1245" s="27"/>
      <c r="R1245" s="27"/>
      <c r="S1245" s="29"/>
      <c r="T1245" s="29"/>
      <c r="U1245" s="29"/>
      <c r="V1245" s="29"/>
      <c r="W1245" s="29"/>
      <c r="X1245" s="29"/>
      <c r="Y1245" s="29"/>
      <c r="Z1245" s="29"/>
      <c r="AA1245" s="27"/>
      <c r="AB1245" s="27"/>
      <c r="AC1245" s="27"/>
      <c r="AD1245" s="27"/>
      <c r="AE1245" s="22"/>
    </row>
    <row r="1246" spans="1:31" ht="16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7"/>
      <c r="P1246" s="27"/>
      <c r="Q1246" s="27"/>
      <c r="R1246" s="27"/>
      <c r="S1246" s="29"/>
      <c r="T1246" s="29"/>
      <c r="U1246" s="29"/>
      <c r="V1246" s="29"/>
      <c r="W1246" s="29"/>
      <c r="X1246" s="29"/>
      <c r="Y1246" s="29"/>
      <c r="Z1246" s="29"/>
      <c r="AA1246" s="27"/>
      <c r="AB1246" s="27"/>
      <c r="AC1246" s="27"/>
      <c r="AD1246" s="27"/>
      <c r="AE1246" s="22"/>
    </row>
    <row r="1247" spans="1:31" ht="16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7"/>
      <c r="P1247" s="27"/>
      <c r="Q1247" s="27"/>
      <c r="R1247" s="27"/>
      <c r="S1247" s="29"/>
      <c r="T1247" s="29"/>
      <c r="U1247" s="29"/>
      <c r="V1247" s="29"/>
      <c r="W1247" s="29"/>
      <c r="X1247" s="29"/>
      <c r="Y1247" s="29"/>
      <c r="Z1247" s="29"/>
      <c r="AA1247" s="27"/>
      <c r="AB1247" s="27"/>
      <c r="AC1247" s="27"/>
      <c r="AD1247" s="27"/>
      <c r="AE1247" s="22"/>
    </row>
    <row r="1248" spans="1:31" ht="16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7"/>
      <c r="P1248" s="27"/>
      <c r="Q1248" s="27"/>
      <c r="R1248" s="27"/>
      <c r="S1248" s="29"/>
      <c r="T1248" s="29"/>
      <c r="U1248" s="29"/>
      <c r="V1248" s="29"/>
      <c r="W1248" s="29"/>
      <c r="X1248" s="29"/>
      <c r="Y1248" s="29"/>
      <c r="Z1248" s="29"/>
      <c r="AA1248" s="27"/>
      <c r="AB1248" s="27"/>
      <c r="AC1248" s="27"/>
      <c r="AD1248" s="27"/>
      <c r="AE1248" s="22"/>
    </row>
    <row r="1249" spans="1:31" ht="16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7"/>
      <c r="P1249" s="27"/>
      <c r="Q1249" s="27"/>
      <c r="R1249" s="27"/>
      <c r="S1249" s="29"/>
      <c r="T1249" s="29"/>
      <c r="U1249" s="29"/>
      <c r="V1249" s="29"/>
      <c r="W1249" s="29"/>
      <c r="X1249" s="29"/>
      <c r="Y1249" s="29"/>
      <c r="Z1249" s="29"/>
      <c r="AA1249" s="27"/>
      <c r="AB1249" s="27"/>
      <c r="AC1249" s="27"/>
      <c r="AD1249" s="27"/>
      <c r="AE1249" s="22"/>
    </row>
    <row r="1250" spans="1:31" ht="16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7"/>
      <c r="P1250" s="27"/>
      <c r="Q1250" s="27"/>
      <c r="R1250" s="27"/>
      <c r="S1250" s="29"/>
      <c r="T1250" s="29"/>
      <c r="U1250" s="29"/>
      <c r="V1250" s="29"/>
      <c r="W1250" s="29"/>
      <c r="X1250" s="29"/>
      <c r="Y1250" s="29"/>
      <c r="Z1250" s="29"/>
      <c r="AA1250" s="27"/>
      <c r="AB1250" s="27"/>
      <c r="AC1250" s="27"/>
      <c r="AD1250" s="27"/>
      <c r="AE1250" s="22"/>
    </row>
    <row r="1251" spans="1:31" ht="16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7"/>
      <c r="P1251" s="27"/>
      <c r="Q1251" s="27"/>
      <c r="R1251" s="27"/>
      <c r="S1251" s="29"/>
      <c r="T1251" s="29"/>
      <c r="U1251" s="29"/>
      <c r="V1251" s="29"/>
      <c r="W1251" s="29"/>
      <c r="X1251" s="29"/>
      <c r="Y1251" s="29"/>
      <c r="Z1251" s="29"/>
      <c r="AA1251" s="27"/>
      <c r="AB1251" s="27"/>
      <c r="AC1251" s="27"/>
      <c r="AD1251" s="27"/>
      <c r="AE1251" s="22"/>
    </row>
    <row r="1252" spans="1:31" ht="16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7"/>
      <c r="P1252" s="27"/>
      <c r="Q1252" s="27"/>
      <c r="R1252" s="27"/>
      <c r="S1252" s="29"/>
      <c r="T1252" s="29"/>
      <c r="U1252" s="29"/>
      <c r="V1252" s="29"/>
      <c r="W1252" s="29"/>
      <c r="X1252" s="29"/>
      <c r="Y1252" s="29"/>
      <c r="Z1252" s="29"/>
      <c r="AA1252" s="27"/>
      <c r="AB1252" s="27"/>
      <c r="AC1252" s="27"/>
      <c r="AD1252" s="27"/>
      <c r="AE1252" s="22"/>
    </row>
    <row r="1253" spans="1:31" ht="16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7"/>
      <c r="P1253" s="27"/>
      <c r="Q1253" s="27"/>
      <c r="R1253" s="27"/>
      <c r="S1253" s="29"/>
      <c r="T1253" s="29"/>
      <c r="U1253" s="29"/>
      <c r="V1253" s="29"/>
      <c r="W1253" s="29"/>
      <c r="X1253" s="29"/>
      <c r="Y1253" s="29"/>
      <c r="Z1253" s="29"/>
      <c r="AA1253" s="27"/>
      <c r="AB1253" s="27"/>
      <c r="AC1253" s="27"/>
      <c r="AD1253" s="27"/>
      <c r="AE1253" s="22"/>
    </row>
    <row r="1254" spans="1:31" ht="16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7"/>
      <c r="P1254" s="27"/>
      <c r="Q1254" s="27"/>
      <c r="R1254" s="27"/>
      <c r="S1254" s="29"/>
      <c r="T1254" s="29"/>
      <c r="U1254" s="29"/>
      <c r="V1254" s="29"/>
      <c r="W1254" s="29"/>
      <c r="X1254" s="29"/>
      <c r="Y1254" s="29"/>
      <c r="Z1254" s="29"/>
      <c r="AA1254" s="27"/>
      <c r="AB1254" s="27"/>
      <c r="AC1254" s="27"/>
      <c r="AD1254" s="27"/>
      <c r="AE1254" s="22"/>
    </row>
    <row r="1255" spans="1:31" ht="16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7"/>
      <c r="P1255" s="27"/>
      <c r="Q1255" s="27"/>
      <c r="R1255" s="27"/>
      <c r="S1255" s="29"/>
      <c r="T1255" s="29"/>
      <c r="U1255" s="29"/>
      <c r="V1255" s="29"/>
      <c r="W1255" s="29"/>
      <c r="X1255" s="29"/>
      <c r="Y1255" s="29"/>
      <c r="Z1255" s="29"/>
      <c r="AA1255" s="27"/>
      <c r="AB1255" s="27"/>
      <c r="AC1255" s="27"/>
      <c r="AD1255" s="27"/>
      <c r="AE1255" s="22"/>
    </row>
    <row r="1256" spans="1:31" ht="16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7"/>
      <c r="P1256" s="27"/>
      <c r="Q1256" s="27"/>
      <c r="R1256" s="27"/>
      <c r="S1256" s="29"/>
      <c r="T1256" s="29"/>
      <c r="U1256" s="29"/>
      <c r="V1256" s="29"/>
      <c r="W1256" s="29"/>
      <c r="X1256" s="29"/>
      <c r="Y1256" s="29"/>
      <c r="Z1256" s="29"/>
      <c r="AA1256" s="27"/>
      <c r="AB1256" s="27"/>
      <c r="AC1256" s="27"/>
      <c r="AD1256" s="27"/>
      <c r="AE1256" s="22"/>
    </row>
    <row r="1257" spans="1:31" ht="16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7"/>
      <c r="P1257" s="27"/>
      <c r="Q1257" s="27"/>
      <c r="R1257" s="27"/>
      <c r="S1257" s="29"/>
      <c r="T1257" s="29"/>
      <c r="U1257" s="29"/>
      <c r="V1257" s="29"/>
      <c r="W1257" s="29"/>
      <c r="X1257" s="29"/>
      <c r="Y1257" s="29"/>
      <c r="Z1257" s="29"/>
      <c r="AA1257" s="27"/>
      <c r="AB1257" s="27"/>
      <c r="AC1257" s="27"/>
      <c r="AD1257" s="27"/>
      <c r="AE1257" s="22"/>
    </row>
    <row r="1258" spans="1:31" ht="16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7"/>
      <c r="P1258" s="27"/>
      <c r="Q1258" s="27"/>
      <c r="R1258" s="27"/>
      <c r="S1258" s="29"/>
      <c r="T1258" s="29"/>
      <c r="U1258" s="29"/>
      <c r="V1258" s="29"/>
      <c r="W1258" s="29"/>
      <c r="X1258" s="29"/>
      <c r="Y1258" s="29"/>
      <c r="Z1258" s="29"/>
      <c r="AA1258" s="27"/>
      <c r="AB1258" s="27"/>
      <c r="AC1258" s="27"/>
      <c r="AD1258" s="27"/>
      <c r="AE1258" s="22"/>
    </row>
    <row r="1259" spans="1:31" ht="16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7"/>
      <c r="P1259" s="27"/>
      <c r="Q1259" s="27"/>
      <c r="R1259" s="27"/>
      <c r="S1259" s="29"/>
      <c r="T1259" s="29"/>
      <c r="U1259" s="29"/>
      <c r="V1259" s="29"/>
      <c r="W1259" s="29"/>
      <c r="X1259" s="29"/>
      <c r="Y1259" s="29"/>
      <c r="Z1259" s="29"/>
      <c r="AA1259" s="27"/>
      <c r="AB1259" s="27"/>
      <c r="AC1259" s="27"/>
      <c r="AD1259" s="27"/>
      <c r="AE1259" s="22"/>
    </row>
    <row r="1260" spans="1:31" ht="16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7"/>
      <c r="P1260" s="27"/>
      <c r="Q1260" s="27"/>
      <c r="R1260" s="27"/>
      <c r="S1260" s="29"/>
      <c r="T1260" s="29"/>
      <c r="U1260" s="29"/>
      <c r="V1260" s="29"/>
      <c r="W1260" s="29"/>
      <c r="X1260" s="29"/>
      <c r="Y1260" s="29"/>
      <c r="Z1260" s="29"/>
      <c r="AA1260" s="27"/>
      <c r="AB1260" s="27"/>
      <c r="AC1260" s="27"/>
      <c r="AD1260" s="27"/>
      <c r="AE1260" s="22"/>
    </row>
    <row r="1261" spans="1:31" ht="16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7"/>
      <c r="P1261" s="27"/>
      <c r="Q1261" s="27"/>
      <c r="R1261" s="27"/>
      <c r="S1261" s="29"/>
      <c r="T1261" s="29"/>
      <c r="U1261" s="29"/>
      <c r="V1261" s="29"/>
      <c r="W1261" s="29"/>
      <c r="X1261" s="29"/>
      <c r="Y1261" s="29"/>
      <c r="Z1261" s="29"/>
      <c r="AA1261" s="27"/>
      <c r="AB1261" s="27"/>
      <c r="AC1261" s="27"/>
      <c r="AD1261" s="27"/>
      <c r="AE1261" s="22"/>
    </row>
    <row r="1262" spans="1:31" ht="16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7"/>
      <c r="P1262" s="27"/>
      <c r="Q1262" s="27"/>
      <c r="R1262" s="27"/>
      <c r="S1262" s="29"/>
      <c r="T1262" s="29"/>
      <c r="U1262" s="29"/>
      <c r="V1262" s="29"/>
      <c r="W1262" s="29"/>
      <c r="X1262" s="29"/>
      <c r="Y1262" s="29"/>
      <c r="Z1262" s="29"/>
      <c r="AA1262" s="27"/>
      <c r="AB1262" s="27"/>
      <c r="AC1262" s="27"/>
      <c r="AD1262" s="27"/>
      <c r="AE1262" s="22"/>
    </row>
    <row r="1263" spans="1:31" ht="16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7"/>
      <c r="P1263" s="27"/>
      <c r="Q1263" s="27"/>
      <c r="R1263" s="27"/>
      <c r="S1263" s="29"/>
      <c r="T1263" s="29"/>
      <c r="U1263" s="29"/>
      <c r="V1263" s="29"/>
      <c r="W1263" s="29"/>
      <c r="X1263" s="29"/>
      <c r="Y1263" s="29"/>
      <c r="Z1263" s="29"/>
      <c r="AA1263" s="27"/>
      <c r="AB1263" s="27"/>
      <c r="AC1263" s="27"/>
      <c r="AD1263" s="27"/>
      <c r="AE1263" s="22"/>
    </row>
    <row r="1264" spans="1:31" ht="16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7"/>
      <c r="P1264" s="27"/>
      <c r="Q1264" s="27"/>
      <c r="R1264" s="27"/>
      <c r="S1264" s="29"/>
      <c r="T1264" s="29"/>
      <c r="U1264" s="29"/>
      <c r="V1264" s="29"/>
      <c r="W1264" s="29"/>
      <c r="X1264" s="29"/>
      <c r="Y1264" s="29"/>
      <c r="Z1264" s="29"/>
      <c r="AA1264" s="27"/>
      <c r="AB1264" s="27"/>
      <c r="AC1264" s="27"/>
      <c r="AD1264" s="27"/>
      <c r="AE1264" s="22"/>
    </row>
    <row r="1265" spans="1:31" ht="16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7"/>
      <c r="P1265" s="27"/>
      <c r="Q1265" s="27"/>
      <c r="R1265" s="27"/>
      <c r="S1265" s="29"/>
      <c r="T1265" s="29"/>
      <c r="U1265" s="29"/>
      <c r="V1265" s="29"/>
      <c r="W1265" s="29"/>
      <c r="X1265" s="29"/>
      <c r="Y1265" s="29"/>
      <c r="Z1265" s="29"/>
      <c r="AA1265" s="27"/>
      <c r="AB1265" s="27"/>
      <c r="AC1265" s="27"/>
      <c r="AD1265" s="27"/>
      <c r="AE1265" s="22"/>
    </row>
    <row r="1266" spans="1:31" ht="16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7"/>
      <c r="P1266" s="27"/>
      <c r="Q1266" s="27"/>
      <c r="R1266" s="27"/>
      <c r="S1266" s="29"/>
      <c r="T1266" s="29"/>
      <c r="U1266" s="29"/>
      <c r="V1266" s="29"/>
      <c r="W1266" s="29"/>
      <c r="X1266" s="29"/>
      <c r="Y1266" s="29"/>
      <c r="Z1266" s="29"/>
      <c r="AA1266" s="27"/>
      <c r="AB1266" s="27"/>
      <c r="AC1266" s="27"/>
      <c r="AD1266" s="27"/>
      <c r="AE1266" s="22"/>
    </row>
    <row r="1267" spans="1:31" ht="16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7"/>
      <c r="P1267" s="27"/>
      <c r="Q1267" s="27"/>
      <c r="R1267" s="27"/>
      <c r="S1267" s="29"/>
      <c r="T1267" s="29"/>
      <c r="U1267" s="29"/>
      <c r="V1267" s="29"/>
      <c r="W1267" s="29"/>
      <c r="X1267" s="29"/>
      <c r="Y1267" s="29"/>
      <c r="Z1267" s="29"/>
      <c r="AA1267" s="27"/>
      <c r="AB1267" s="27"/>
      <c r="AC1267" s="27"/>
      <c r="AD1267" s="27"/>
      <c r="AE1267" s="22"/>
    </row>
    <row r="1268" spans="1:31" ht="16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7"/>
      <c r="P1268" s="27"/>
      <c r="Q1268" s="27"/>
      <c r="R1268" s="27"/>
      <c r="S1268" s="29"/>
      <c r="T1268" s="29"/>
      <c r="U1268" s="29"/>
      <c r="V1268" s="29"/>
      <c r="W1268" s="29"/>
      <c r="X1268" s="29"/>
      <c r="Y1268" s="29"/>
      <c r="Z1268" s="29"/>
      <c r="AA1268" s="27"/>
      <c r="AB1268" s="27"/>
      <c r="AC1268" s="27"/>
      <c r="AD1268" s="27"/>
      <c r="AE1268" s="22"/>
    </row>
    <row r="1269" spans="1:31" ht="16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7"/>
      <c r="P1269" s="27"/>
      <c r="Q1269" s="27"/>
      <c r="R1269" s="27"/>
      <c r="S1269" s="29"/>
      <c r="T1269" s="29"/>
      <c r="U1269" s="29"/>
      <c r="V1269" s="29"/>
      <c r="W1269" s="29"/>
      <c r="X1269" s="29"/>
      <c r="Y1269" s="29"/>
      <c r="Z1269" s="29"/>
      <c r="AA1269" s="27"/>
      <c r="AB1269" s="27"/>
      <c r="AC1269" s="27"/>
      <c r="AD1269" s="27"/>
      <c r="AE1269" s="22"/>
    </row>
    <row r="1270" spans="1:31" ht="16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7"/>
      <c r="P1270" s="27"/>
      <c r="Q1270" s="27"/>
      <c r="R1270" s="27"/>
      <c r="S1270" s="29"/>
      <c r="T1270" s="29"/>
      <c r="U1270" s="29"/>
      <c r="V1270" s="29"/>
      <c r="W1270" s="29"/>
      <c r="X1270" s="29"/>
      <c r="Y1270" s="29"/>
      <c r="Z1270" s="29"/>
      <c r="AA1270" s="27"/>
      <c r="AB1270" s="27"/>
      <c r="AC1270" s="27"/>
      <c r="AD1270" s="27"/>
      <c r="AE1270" s="22"/>
    </row>
    <row r="1271" spans="1:31" ht="16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7"/>
      <c r="P1271" s="27"/>
      <c r="Q1271" s="27"/>
      <c r="R1271" s="27"/>
      <c r="S1271" s="29"/>
      <c r="T1271" s="29"/>
      <c r="U1271" s="29"/>
      <c r="V1271" s="29"/>
      <c r="W1271" s="29"/>
      <c r="X1271" s="29"/>
      <c r="Y1271" s="29"/>
      <c r="Z1271" s="29"/>
      <c r="AA1271" s="27"/>
      <c r="AB1271" s="27"/>
      <c r="AC1271" s="27"/>
      <c r="AD1271" s="27"/>
      <c r="AE1271" s="22"/>
    </row>
    <row r="1272" spans="1:31" ht="16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7"/>
      <c r="P1272" s="27"/>
      <c r="Q1272" s="27"/>
      <c r="R1272" s="27"/>
      <c r="S1272" s="29"/>
      <c r="T1272" s="29"/>
      <c r="U1272" s="29"/>
      <c r="V1272" s="29"/>
      <c r="W1272" s="29"/>
      <c r="X1272" s="29"/>
      <c r="Y1272" s="29"/>
      <c r="Z1272" s="29"/>
      <c r="AA1272" s="27"/>
      <c r="AB1272" s="27"/>
      <c r="AC1272" s="27"/>
      <c r="AD1272" s="27"/>
      <c r="AE1272" s="22"/>
    </row>
    <row r="1273" spans="1:31" ht="16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7"/>
      <c r="P1273" s="27"/>
      <c r="Q1273" s="27"/>
      <c r="R1273" s="27"/>
      <c r="S1273" s="29"/>
      <c r="T1273" s="29"/>
      <c r="U1273" s="29"/>
      <c r="V1273" s="29"/>
      <c r="W1273" s="29"/>
      <c r="X1273" s="29"/>
      <c r="Y1273" s="29"/>
      <c r="Z1273" s="29"/>
      <c r="AA1273" s="27"/>
      <c r="AB1273" s="27"/>
      <c r="AC1273" s="27"/>
      <c r="AD1273" s="27"/>
      <c r="AE1273" s="22"/>
    </row>
    <row r="1274" spans="1:31" ht="16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7"/>
      <c r="P1274" s="27"/>
      <c r="Q1274" s="27"/>
      <c r="R1274" s="27"/>
      <c r="S1274" s="29"/>
      <c r="T1274" s="29"/>
      <c r="U1274" s="29"/>
      <c r="V1274" s="29"/>
      <c r="W1274" s="29"/>
      <c r="X1274" s="29"/>
      <c r="Y1274" s="29"/>
      <c r="Z1274" s="29"/>
      <c r="AA1274" s="27"/>
      <c r="AB1274" s="27"/>
      <c r="AC1274" s="27"/>
      <c r="AD1274" s="27"/>
      <c r="AE1274" s="22"/>
    </row>
    <row r="1275" spans="1:31" ht="16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7"/>
      <c r="P1275" s="27"/>
      <c r="Q1275" s="27"/>
      <c r="R1275" s="27"/>
      <c r="S1275" s="29"/>
      <c r="T1275" s="29"/>
      <c r="U1275" s="29"/>
      <c r="V1275" s="29"/>
      <c r="W1275" s="29"/>
      <c r="X1275" s="29"/>
      <c r="Y1275" s="29"/>
      <c r="Z1275" s="29"/>
      <c r="AA1275" s="27"/>
      <c r="AB1275" s="27"/>
      <c r="AC1275" s="27"/>
      <c r="AD1275" s="27"/>
      <c r="AE1275" s="22"/>
    </row>
    <row r="1276" spans="1:31" ht="16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7"/>
      <c r="P1276" s="27"/>
      <c r="Q1276" s="27"/>
      <c r="R1276" s="27"/>
      <c r="S1276" s="29"/>
      <c r="T1276" s="29"/>
      <c r="U1276" s="29"/>
      <c r="V1276" s="29"/>
      <c r="W1276" s="29"/>
      <c r="X1276" s="29"/>
      <c r="Y1276" s="29"/>
      <c r="Z1276" s="29"/>
      <c r="AA1276" s="27"/>
      <c r="AB1276" s="27"/>
      <c r="AC1276" s="27"/>
      <c r="AD1276" s="27"/>
      <c r="AE1276" s="22"/>
    </row>
    <row r="1277" spans="1:31" ht="16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7"/>
      <c r="P1277" s="27"/>
      <c r="Q1277" s="27"/>
      <c r="R1277" s="27"/>
      <c r="S1277" s="29"/>
      <c r="T1277" s="29"/>
      <c r="U1277" s="29"/>
      <c r="V1277" s="29"/>
      <c r="W1277" s="29"/>
      <c r="X1277" s="29"/>
      <c r="Y1277" s="29"/>
      <c r="Z1277" s="29"/>
      <c r="AA1277" s="27"/>
      <c r="AB1277" s="27"/>
      <c r="AC1277" s="27"/>
      <c r="AD1277" s="27"/>
      <c r="AE1277" s="22"/>
    </row>
    <row r="1278" spans="1:31" ht="16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7"/>
      <c r="P1278" s="27"/>
      <c r="Q1278" s="27"/>
      <c r="R1278" s="27"/>
      <c r="S1278" s="29"/>
      <c r="T1278" s="29"/>
      <c r="U1278" s="29"/>
      <c r="V1278" s="29"/>
      <c r="W1278" s="29"/>
      <c r="X1278" s="29"/>
      <c r="Y1278" s="29"/>
      <c r="Z1278" s="29"/>
      <c r="AA1278" s="27"/>
      <c r="AB1278" s="27"/>
      <c r="AC1278" s="27"/>
      <c r="AD1278" s="27"/>
      <c r="AE1278" s="22"/>
    </row>
    <row r="1279" spans="1:31" ht="16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7"/>
      <c r="P1279" s="27"/>
      <c r="Q1279" s="27"/>
      <c r="R1279" s="27"/>
      <c r="S1279" s="29"/>
      <c r="T1279" s="29"/>
      <c r="U1279" s="29"/>
      <c r="V1279" s="29"/>
      <c r="W1279" s="29"/>
      <c r="X1279" s="29"/>
      <c r="Y1279" s="29"/>
      <c r="Z1279" s="29"/>
      <c r="AA1279" s="27"/>
      <c r="AB1279" s="27"/>
      <c r="AC1279" s="27"/>
      <c r="AD1279" s="27"/>
      <c r="AE1279" s="22"/>
    </row>
    <row r="1280" spans="1:31" ht="16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7"/>
      <c r="P1280" s="27"/>
      <c r="Q1280" s="27"/>
      <c r="R1280" s="27"/>
      <c r="S1280" s="29"/>
      <c r="T1280" s="29"/>
      <c r="U1280" s="29"/>
      <c r="V1280" s="29"/>
      <c r="W1280" s="29"/>
      <c r="X1280" s="29"/>
      <c r="Y1280" s="29"/>
      <c r="Z1280" s="29"/>
      <c r="AA1280" s="27"/>
      <c r="AB1280" s="27"/>
      <c r="AC1280" s="27"/>
      <c r="AD1280" s="27"/>
      <c r="AE1280" s="22"/>
    </row>
    <row r="1281" spans="1:31" ht="16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7"/>
      <c r="P1281" s="27"/>
      <c r="Q1281" s="27"/>
      <c r="R1281" s="27"/>
      <c r="S1281" s="29"/>
      <c r="T1281" s="29"/>
      <c r="U1281" s="29"/>
      <c r="V1281" s="29"/>
      <c r="W1281" s="29"/>
      <c r="X1281" s="29"/>
      <c r="Y1281" s="29"/>
      <c r="Z1281" s="29"/>
      <c r="AA1281" s="27"/>
      <c r="AB1281" s="27"/>
      <c r="AC1281" s="27"/>
      <c r="AD1281" s="27"/>
      <c r="AE1281" s="22"/>
    </row>
    <row r="1282" spans="1:31" ht="16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7"/>
      <c r="P1282" s="27"/>
      <c r="Q1282" s="27"/>
      <c r="R1282" s="27"/>
      <c r="S1282" s="29"/>
      <c r="T1282" s="29"/>
      <c r="U1282" s="29"/>
      <c r="V1282" s="29"/>
      <c r="W1282" s="29"/>
      <c r="X1282" s="29"/>
      <c r="Y1282" s="29"/>
      <c r="Z1282" s="29"/>
      <c r="AA1282" s="27"/>
      <c r="AB1282" s="27"/>
      <c r="AC1282" s="27"/>
      <c r="AD1282" s="27"/>
      <c r="AE1282" s="22"/>
    </row>
    <row r="1283" spans="1:31" ht="16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7"/>
      <c r="P1283" s="27"/>
      <c r="Q1283" s="27"/>
      <c r="R1283" s="27"/>
      <c r="S1283" s="29"/>
      <c r="T1283" s="29"/>
      <c r="U1283" s="29"/>
      <c r="V1283" s="29"/>
      <c r="W1283" s="29"/>
      <c r="X1283" s="29"/>
      <c r="Y1283" s="29"/>
      <c r="Z1283" s="29"/>
      <c r="AA1283" s="27"/>
      <c r="AB1283" s="27"/>
      <c r="AC1283" s="27"/>
      <c r="AD1283" s="27"/>
      <c r="AE1283" s="22"/>
    </row>
    <row r="1284" spans="1:31" ht="16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7"/>
      <c r="P1284" s="27"/>
      <c r="Q1284" s="27"/>
      <c r="R1284" s="27"/>
      <c r="S1284" s="29"/>
      <c r="T1284" s="29"/>
      <c r="U1284" s="29"/>
      <c r="V1284" s="29"/>
      <c r="W1284" s="29"/>
      <c r="X1284" s="29"/>
      <c r="Y1284" s="29"/>
      <c r="Z1284" s="29"/>
      <c r="AA1284" s="27"/>
      <c r="AB1284" s="27"/>
      <c r="AC1284" s="27"/>
      <c r="AD1284" s="27"/>
      <c r="AE1284" s="22"/>
    </row>
    <row r="1285" spans="1:31" ht="16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7"/>
      <c r="P1285" s="27"/>
      <c r="Q1285" s="27"/>
      <c r="R1285" s="27"/>
      <c r="S1285" s="29"/>
      <c r="T1285" s="29"/>
      <c r="U1285" s="29"/>
      <c r="V1285" s="29"/>
      <c r="W1285" s="29"/>
      <c r="X1285" s="29"/>
      <c r="Y1285" s="29"/>
      <c r="Z1285" s="29"/>
      <c r="AA1285" s="27"/>
      <c r="AB1285" s="27"/>
      <c r="AC1285" s="27"/>
      <c r="AD1285" s="27"/>
      <c r="AE1285" s="22"/>
    </row>
  </sheetData>
  <mergeCells count="6">
    <mergeCell ref="O1:R1"/>
    <mergeCell ref="S1:V1"/>
    <mergeCell ref="W1:Z1"/>
    <mergeCell ref="AA1:AD1"/>
    <mergeCell ref="N606:P606"/>
    <mergeCell ref="Q606:S6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D797-CD63-8045-9AE9-310D2FC33F94}">
  <dimension ref="B1:V45"/>
  <sheetViews>
    <sheetView topLeftCell="A26" workbookViewId="0">
      <selection activeCell="M27" sqref="M27"/>
    </sheetView>
  </sheetViews>
  <sheetFormatPr baseColWidth="10" defaultRowHeight="16"/>
  <sheetData>
    <row r="1" spans="2:22" ht="17" thickBot="1"/>
    <row r="2" spans="2:22" ht="53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13" t="s">
        <v>54</v>
      </c>
      <c r="N2" s="11"/>
      <c r="O2" s="11"/>
      <c r="P2" s="11"/>
      <c r="Q2" s="11"/>
      <c r="R2" s="11"/>
      <c r="S2" s="11"/>
      <c r="T2" s="14"/>
    </row>
    <row r="3" spans="2:22" ht="17" thickBot="1">
      <c r="B3" s="15"/>
      <c r="L3" t="s">
        <v>5</v>
      </c>
      <c r="M3" s="1" t="s">
        <v>6</v>
      </c>
      <c r="T3" s="16"/>
      <c r="V3" t="s">
        <v>240</v>
      </c>
    </row>
    <row r="4" spans="2:22">
      <c r="B4" s="17" t="s">
        <v>20</v>
      </c>
      <c r="C4" s="9"/>
      <c r="L4" t="s">
        <v>16</v>
      </c>
      <c r="M4" t="s">
        <v>53</v>
      </c>
      <c r="T4" s="16"/>
      <c r="V4" t="s">
        <v>262</v>
      </c>
    </row>
    <row r="5" spans="2:22">
      <c r="B5" s="15" t="s">
        <v>21</v>
      </c>
      <c r="C5">
        <v>0.86519382914722731</v>
      </c>
      <c r="T5" s="16"/>
      <c r="V5" t="s">
        <v>263</v>
      </c>
    </row>
    <row r="6" spans="2:22">
      <c r="B6" s="15" t="s">
        <v>22</v>
      </c>
      <c r="C6">
        <v>0.74856036199444154</v>
      </c>
      <c r="L6" t="s">
        <v>17</v>
      </c>
      <c r="M6" t="s">
        <v>18</v>
      </c>
      <c r="N6" t="s">
        <v>121</v>
      </c>
      <c r="O6" s="16" t="s">
        <v>122</v>
      </c>
      <c r="T6" s="16"/>
    </row>
    <row r="7" spans="2:22">
      <c r="B7" s="15" t="s">
        <v>23</v>
      </c>
      <c r="C7">
        <v>0.73179771946073768</v>
      </c>
      <c r="L7" s="4">
        <v>37.5</v>
      </c>
      <c r="M7" s="4">
        <v>8.5</v>
      </c>
      <c r="N7">
        <f t="shared" ref="N7:N24" si="0">LOG10(L7)</f>
        <v>1.5740312677277188</v>
      </c>
      <c r="O7">
        <f t="shared" ref="O7:O24" si="1">LOG10(M7)</f>
        <v>0.92941892571429274</v>
      </c>
      <c r="T7" s="16"/>
      <c r="V7" t="s">
        <v>243</v>
      </c>
    </row>
    <row r="8" spans="2:22">
      <c r="B8" s="15" t="s">
        <v>24</v>
      </c>
      <c r="C8">
        <v>0.16546625053900788</v>
      </c>
      <c r="L8" s="5">
        <v>62.5</v>
      </c>
      <c r="M8" s="5">
        <v>14.9</v>
      </c>
      <c r="N8">
        <f t="shared" si="0"/>
        <v>1.7958800173440752</v>
      </c>
      <c r="O8">
        <f t="shared" si="1"/>
        <v>1.173186268412274</v>
      </c>
      <c r="T8" s="16"/>
      <c r="V8" t="s">
        <v>264</v>
      </c>
    </row>
    <row r="9" spans="2:22" ht="17" thickBot="1">
      <c r="B9" s="18" t="s">
        <v>25</v>
      </c>
      <c r="C9" s="2">
        <v>17</v>
      </c>
      <c r="L9" s="5">
        <v>87.5</v>
      </c>
      <c r="M9" s="5">
        <v>10.6</v>
      </c>
      <c r="N9">
        <f t="shared" si="0"/>
        <v>1.9420080530223132</v>
      </c>
      <c r="O9">
        <f t="shared" si="1"/>
        <v>1.0253058652647702</v>
      </c>
      <c r="T9" s="16"/>
      <c r="V9" t="s">
        <v>265</v>
      </c>
    </row>
    <row r="10" spans="2:22">
      <c r="B10" s="15"/>
      <c r="L10" s="5">
        <v>112.5</v>
      </c>
      <c r="M10" s="5">
        <v>10.7</v>
      </c>
      <c r="N10">
        <f t="shared" si="0"/>
        <v>2.0511525224473814</v>
      </c>
      <c r="O10">
        <f t="shared" si="1"/>
        <v>1.0293837776852097</v>
      </c>
      <c r="T10" s="16"/>
      <c r="V10" t="s">
        <v>266</v>
      </c>
    </row>
    <row r="11" spans="2:22" ht="17" thickBot="1">
      <c r="B11" s="15" t="s">
        <v>26</v>
      </c>
      <c r="L11" s="5">
        <v>137.5</v>
      </c>
      <c r="M11" s="5">
        <v>8.5</v>
      </c>
      <c r="N11">
        <f t="shared" si="0"/>
        <v>2.1383026981662816</v>
      </c>
      <c r="O11">
        <f t="shared" si="1"/>
        <v>0.92941892571429274</v>
      </c>
      <c r="T11" s="16"/>
      <c r="V11" t="s">
        <v>247</v>
      </c>
    </row>
    <row r="12" spans="2:22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L12" s="5">
        <v>162.5</v>
      </c>
      <c r="M12" s="5">
        <v>4.2</v>
      </c>
      <c r="N12">
        <f t="shared" si="0"/>
        <v>2.2108533653148932</v>
      </c>
      <c r="O12">
        <f t="shared" si="1"/>
        <v>0.62324929039790045</v>
      </c>
      <c r="T12" s="16"/>
      <c r="V12" t="s">
        <v>248</v>
      </c>
    </row>
    <row r="13" spans="2:22">
      <c r="B13" s="15" t="s">
        <v>27</v>
      </c>
      <c r="C13">
        <v>1</v>
      </c>
      <c r="D13">
        <v>1.2226529346520285</v>
      </c>
      <c r="E13">
        <v>1.2226529346520285</v>
      </c>
      <c r="F13">
        <v>44.656465142017119</v>
      </c>
      <c r="G13">
        <v>7.3209007063395834E-6</v>
      </c>
      <c r="L13" s="5">
        <v>187.5</v>
      </c>
      <c r="M13" s="5">
        <v>12.8</v>
      </c>
      <c r="N13">
        <f t="shared" si="0"/>
        <v>2.2730012720637376</v>
      </c>
      <c r="O13">
        <f t="shared" si="1"/>
        <v>1.1072099696478683</v>
      </c>
      <c r="T13" s="16"/>
    </row>
    <row r="14" spans="2:22">
      <c r="B14" s="15" t="s">
        <v>28</v>
      </c>
      <c r="C14">
        <v>15</v>
      </c>
      <c r="D14">
        <v>0.41068620101156589</v>
      </c>
      <c r="E14">
        <v>2.7379080067437726E-2</v>
      </c>
      <c r="L14" s="5">
        <v>212.5</v>
      </c>
      <c r="M14" s="5">
        <v>2.1</v>
      </c>
      <c r="N14">
        <f t="shared" si="0"/>
        <v>2.3273589343863303</v>
      </c>
      <c r="O14">
        <f t="shared" si="1"/>
        <v>0.3222192947339193</v>
      </c>
      <c r="T14" s="16"/>
      <c r="V14" t="s">
        <v>267</v>
      </c>
    </row>
    <row r="15" spans="2:22" ht="17" thickBot="1">
      <c r="B15" s="18" t="s">
        <v>29</v>
      </c>
      <c r="C15" s="2">
        <v>16</v>
      </c>
      <c r="D15" s="2">
        <v>1.6333391356635945</v>
      </c>
      <c r="E15" s="2"/>
      <c r="F15" s="2"/>
      <c r="G15" s="2"/>
      <c r="L15" s="5">
        <v>262.5</v>
      </c>
      <c r="M15" s="5">
        <v>4.2</v>
      </c>
      <c r="N15">
        <f t="shared" si="0"/>
        <v>2.4191293077419758</v>
      </c>
      <c r="O15">
        <f t="shared" si="1"/>
        <v>0.62324929039790045</v>
      </c>
      <c r="T15" s="16"/>
      <c r="V15" t="s">
        <v>268</v>
      </c>
    </row>
    <row r="16" spans="2:22" ht="17" thickBot="1">
      <c r="B16" s="15"/>
      <c r="L16" s="5">
        <v>312.5</v>
      </c>
      <c r="M16" s="5">
        <v>4.2</v>
      </c>
      <c r="N16">
        <f t="shared" si="0"/>
        <v>2.4948500216800942</v>
      </c>
      <c r="O16">
        <f t="shared" si="1"/>
        <v>0.62324929039790045</v>
      </c>
      <c r="T16" s="16"/>
      <c r="V16" t="s">
        <v>269</v>
      </c>
    </row>
    <row r="17" spans="2:22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L17" s="5">
        <v>337.5</v>
      </c>
      <c r="M17" s="5">
        <v>4.3</v>
      </c>
      <c r="N17">
        <f t="shared" si="0"/>
        <v>2.5282737771670436</v>
      </c>
      <c r="O17">
        <f t="shared" si="1"/>
        <v>0.63346845557958653</v>
      </c>
      <c r="T17" s="16"/>
      <c r="V17" t="s">
        <v>270</v>
      </c>
    </row>
    <row r="18" spans="2:22">
      <c r="B18" s="15" t="s">
        <v>30</v>
      </c>
      <c r="C18">
        <v>2.7227046963320878</v>
      </c>
      <c r="D18">
        <v>0.31819787299844771</v>
      </c>
      <c r="E18">
        <v>8.5566401518509529</v>
      </c>
      <c r="F18">
        <v>3.7248250583895373E-7</v>
      </c>
      <c r="G18">
        <v>2.0444819845314597</v>
      </c>
      <c r="H18">
        <v>3.4009274081327159</v>
      </c>
      <c r="I18">
        <v>2.0444819845314597</v>
      </c>
      <c r="J18">
        <v>3.4009274081327159</v>
      </c>
      <c r="L18" s="5">
        <v>362.5</v>
      </c>
      <c r="M18" s="5">
        <v>2.2000000000000002</v>
      </c>
      <c r="N18">
        <f t="shared" si="0"/>
        <v>2.5593080109070123</v>
      </c>
      <c r="O18">
        <f t="shared" si="1"/>
        <v>0.34242268082220628</v>
      </c>
      <c r="T18" s="16"/>
    </row>
    <row r="19" spans="2:22" ht="17" thickBot="1">
      <c r="B19" s="18" t="s">
        <v>43</v>
      </c>
      <c r="C19" s="2">
        <v>-0.87151834517483684</v>
      </c>
      <c r="D19" s="2">
        <v>0.13041704686305586</v>
      </c>
      <c r="E19" s="2">
        <v>-6.6825492996323774</v>
      </c>
      <c r="F19" s="2">
        <v>7.3209007063395301E-6</v>
      </c>
      <c r="G19" s="2">
        <v>-1.1494957004443451</v>
      </c>
      <c r="H19" s="2">
        <v>-0.59354098990532866</v>
      </c>
      <c r="I19" s="2">
        <v>-1.1494957004443451</v>
      </c>
      <c r="J19" s="2">
        <v>-0.59354098990532866</v>
      </c>
      <c r="L19" s="5">
        <v>437.5</v>
      </c>
      <c r="M19" s="5">
        <v>2.1</v>
      </c>
      <c r="N19">
        <f t="shared" si="0"/>
        <v>2.6409780573583319</v>
      </c>
      <c r="O19">
        <f t="shared" si="1"/>
        <v>0.3222192947339193</v>
      </c>
      <c r="T19" s="16"/>
    </row>
    <row r="20" spans="2:22">
      <c r="B20" s="15"/>
      <c r="L20" s="5">
        <v>462.5</v>
      </c>
      <c r="M20" s="5">
        <v>2.1</v>
      </c>
      <c r="N20">
        <f t="shared" si="0"/>
        <v>2.6651117370750512</v>
      </c>
      <c r="O20">
        <f t="shared" si="1"/>
        <v>0.3222192947339193</v>
      </c>
      <c r="T20" s="16"/>
    </row>
    <row r="21" spans="2:22">
      <c r="B21" s="15"/>
      <c r="L21" s="5">
        <v>487.5</v>
      </c>
      <c r="M21" s="5">
        <v>2.2000000000000002</v>
      </c>
      <c r="N21">
        <f t="shared" si="0"/>
        <v>2.6879746200345558</v>
      </c>
      <c r="O21">
        <f t="shared" si="1"/>
        <v>0.34242268082220628</v>
      </c>
      <c r="T21" s="16"/>
    </row>
    <row r="22" spans="2:22">
      <c r="B22" s="15"/>
      <c r="L22" s="5">
        <v>512.5</v>
      </c>
      <c r="M22" s="5">
        <v>2.2000000000000002</v>
      </c>
      <c r="N22">
        <f t="shared" si="0"/>
        <v>2.7096938697277917</v>
      </c>
      <c r="O22">
        <f t="shared" si="1"/>
        <v>0.34242268082220628</v>
      </c>
      <c r="T22" s="16"/>
    </row>
    <row r="23" spans="2:22">
      <c r="B23" s="15"/>
      <c r="L23" s="5">
        <v>537.5</v>
      </c>
      <c r="M23" s="5">
        <v>2.2000000000000002</v>
      </c>
      <c r="N23">
        <f t="shared" si="0"/>
        <v>2.7303784685876429</v>
      </c>
      <c r="O23">
        <f t="shared" si="1"/>
        <v>0.34242268082220628</v>
      </c>
      <c r="T23" s="16"/>
    </row>
    <row r="24" spans="2:22">
      <c r="B24" s="15"/>
      <c r="L24" s="5">
        <v>937.5</v>
      </c>
      <c r="M24" s="5">
        <v>2.1</v>
      </c>
      <c r="N24">
        <f t="shared" si="0"/>
        <v>2.9719712763997563</v>
      </c>
      <c r="O24">
        <f t="shared" si="1"/>
        <v>0.3222192947339193</v>
      </c>
      <c r="T24" s="16"/>
    </row>
    <row r="25" spans="2:22" ht="17" thickBot="1"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0"/>
    </row>
    <row r="26" spans="2:22" ht="17" thickBot="1"/>
    <row r="27" spans="2:22" ht="40">
      <c r="B27" s="10" t="s">
        <v>19</v>
      </c>
      <c r="C27" s="11"/>
      <c r="D27" s="11"/>
      <c r="E27" s="11"/>
      <c r="F27" s="11"/>
      <c r="G27" s="11"/>
      <c r="H27" s="11"/>
      <c r="I27" s="11"/>
      <c r="J27" s="11"/>
      <c r="K27" s="11"/>
      <c r="L27" s="12" t="s">
        <v>0</v>
      </c>
      <c r="M27" s="21" t="s">
        <v>55</v>
      </c>
      <c r="N27" s="11"/>
      <c r="O27" s="11"/>
      <c r="P27" s="11"/>
      <c r="Q27" s="11"/>
      <c r="R27" s="11"/>
      <c r="S27" s="11"/>
      <c r="T27" s="14"/>
    </row>
    <row r="28" spans="2:22" ht="17" thickBot="1">
      <c r="B28" s="15"/>
      <c r="L28" t="s">
        <v>5</v>
      </c>
      <c r="M28" s="1" t="s">
        <v>6</v>
      </c>
      <c r="T28" s="16"/>
      <c r="V28" t="s">
        <v>240</v>
      </c>
    </row>
    <row r="29" spans="2:22">
      <c r="B29" s="17" t="s">
        <v>20</v>
      </c>
      <c r="C29" s="9"/>
      <c r="L29" t="s">
        <v>16</v>
      </c>
      <c r="M29" t="s">
        <v>56</v>
      </c>
      <c r="T29" s="16"/>
      <c r="V29" t="s">
        <v>271</v>
      </c>
    </row>
    <row r="30" spans="2:22">
      <c r="B30" s="15" t="s">
        <v>21</v>
      </c>
      <c r="C30">
        <v>0.82276239385624561</v>
      </c>
      <c r="L30" t="s">
        <v>17</v>
      </c>
      <c r="M30" t="s">
        <v>18</v>
      </c>
      <c r="N30" t="s">
        <v>121</v>
      </c>
      <c r="O30" s="16" t="s">
        <v>122</v>
      </c>
      <c r="T30" s="16"/>
      <c r="V30" t="s">
        <v>272</v>
      </c>
    </row>
    <row r="31" spans="2:22">
      <c r="B31" s="15" t="s">
        <v>22</v>
      </c>
      <c r="C31">
        <v>0.67693795674405988</v>
      </c>
      <c r="L31" s="4">
        <v>37.5</v>
      </c>
      <c r="M31" s="4">
        <v>24</v>
      </c>
      <c r="N31">
        <f t="shared" ref="N31:O38" si="2">LOG10(L31)</f>
        <v>1.5740312677277188</v>
      </c>
      <c r="O31">
        <f t="shared" si="2"/>
        <v>1.3802112417116059</v>
      </c>
      <c r="T31" s="16"/>
    </row>
    <row r="32" spans="2:22">
      <c r="B32" s="15" t="s">
        <v>23</v>
      </c>
      <c r="C32">
        <v>0.61232554809287199</v>
      </c>
      <c r="L32" s="5">
        <v>62.5</v>
      </c>
      <c r="M32" s="5">
        <v>44.1</v>
      </c>
      <c r="N32">
        <f t="shared" si="2"/>
        <v>1.7958800173440752</v>
      </c>
      <c r="O32">
        <f t="shared" si="2"/>
        <v>1.6444385894678386</v>
      </c>
      <c r="T32" s="16"/>
      <c r="V32" t="s">
        <v>243</v>
      </c>
    </row>
    <row r="33" spans="2:22">
      <c r="B33" s="15" t="s">
        <v>24</v>
      </c>
      <c r="C33">
        <v>0.25184997170030166</v>
      </c>
      <c r="L33" s="5">
        <v>87.5</v>
      </c>
      <c r="M33" s="5">
        <v>12.1</v>
      </c>
      <c r="N33">
        <f t="shared" si="2"/>
        <v>1.9420080530223132</v>
      </c>
      <c r="O33">
        <f t="shared" si="2"/>
        <v>1.0827853703164501</v>
      </c>
      <c r="T33" s="16"/>
      <c r="V33" t="s">
        <v>244</v>
      </c>
    </row>
    <row r="34" spans="2:22" ht="17" thickBot="1">
      <c r="B34" s="18" t="s">
        <v>25</v>
      </c>
      <c r="C34" s="2">
        <v>7</v>
      </c>
      <c r="L34" s="5">
        <v>137.5</v>
      </c>
      <c r="M34" s="5">
        <v>4</v>
      </c>
      <c r="N34">
        <f t="shared" si="2"/>
        <v>2.1383026981662816</v>
      </c>
      <c r="O34">
        <f t="shared" si="2"/>
        <v>0.6020599913279624</v>
      </c>
      <c r="T34" s="16"/>
      <c r="V34" t="s">
        <v>273</v>
      </c>
    </row>
    <row r="35" spans="2:22">
      <c r="B35" s="15"/>
      <c r="L35" s="5">
        <v>162.5</v>
      </c>
      <c r="M35" s="5">
        <v>4</v>
      </c>
      <c r="N35">
        <f t="shared" si="2"/>
        <v>2.2108533653148932</v>
      </c>
      <c r="O35">
        <f t="shared" si="2"/>
        <v>0.6020599913279624</v>
      </c>
      <c r="T35" s="16"/>
      <c r="V35" t="s">
        <v>274</v>
      </c>
    </row>
    <row r="36" spans="2:22" ht="17" thickBot="1">
      <c r="B36" s="15" t="s">
        <v>26</v>
      </c>
      <c r="L36" s="5">
        <v>237.5</v>
      </c>
      <c r="M36" s="5">
        <v>4</v>
      </c>
      <c r="N36">
        <f t="shared" si="2"/>
        <v>2.3756636139608855</v>
      </c>
      <c r="O36">
        <f t="shared" si="2"/>
        <v>0.6020599913279624</v>
      </c>
      <c r="T36" s="16"/>
      <c r="V36" t="s">
        <v>247</v>
      </c>
    </row>
    <row r="37" spans="2:22">
      <c r="B37" s="19"/>
      <c r="C37" s="8" t="s">
        <v>31</v>
      </c>
      <c r="D37" s="8" t="s">
        <v>32</v>
      </c>
      <c r="E37" s="8" t="s">
        <v>33</v>
      </c>
      <c r="F37" s="8" t="s">
        <v>34</v>
      </c>
      <c r="G37" s="8" t="s">
        <v>35</v>
      </c>
      <c r="L37" s="5">
        <v>287.5</v>
      </c>
      <c r="M37" s="5">
        <v>4</v>
      </c>
      <c r="N37">
        <f t="shared" si="2"/>
        <v>2.4586378490256493</v>
      </c>
      <c r="O37">
        <f t="shared" si="2"/>
        <v>0.6020599913279624</v>
      </c>
      <c r="T37" s="16"/>
      <c r="V37" t="s">
        <v>248</v>
      </c>
    </row>
    <row r="38" spans="2:22">
      <c r="B38" s="15" t="s">
        <v>27</v>
      </c>
      <c r="C38">
        <v>1</v>
      </c>
      <c r="D38">
        <v>0.66453329899826596</v>
      </c>
      <c r="E38">
        <v>0.66453329899826596</v>
      </c>
      <c r="F38">
        <v>10.476903289560509</v>
      </c>
      <c r="G38">
        <v>2.3030896814061581E-2</v>
      </c>
      <c r="L38" s="5">
        <v>387.5</v>
      </c>
      <c r="M38" s="5">
        <v>4.0999999999999996</v>
      </c>
      <c r="N38">
        <f t="shared" si="2"/>
        <v>2.5882717068423289</v>
      </c>
      <c r="O38">
        <f t="shared" si="2"/>
        <v>0.61278385671973545</v>
      </c>
      <c r="T38" s="16"/>
    </row>
    <row r="39" spans="2:22">
      <c r="B39" s="15" t="s">
        <v>28</v>
      </c>
      <c r="C39">
        <v>5</v>
      </c>
      <c r="D39">
        <v>0.31714204122721373</v>
      </c>
      <c r="E39">
        <v>6.3428408245442741E-2</v>
      </c>
      <c r="T39" s="16"/>
      <c r="V39" t="s">
        <v>275</v>
      </c>
    </row>
    <row r="40" spans="2:22" ht="17" thickBot="1">
      <c r="B40" s="18" t="s">
        <v>29</v>
      </c>
      <c r="C40" s="2">
        <v>6</v>
      </c>
      <c r="D40" s="2">
        <v>0.98167534022547964</v>
      </c>
      <c r="E40" s="2"/>
      <c r="F40" s="2"/>
      <c r="G40" s="2"/>
      <c r="T40" s="16"/>
      <c r="V40" t="s">
        <v>276</v>
      </c>
    </row>
    <row r="41" spans="2:22" ht="17" thickBot="1">
      <c r="B41" s="15"/>
      <c r="T41" s="16"/>
      <c r="V41" t="s">
        <v>277</v>
      </c>
    </row>
    <row r="42" spans="2:22">
      <c r="B42" s="19"/>
      <c r="C42" s="8" t="s">
        <v>36</v>
      </c>
      <c r="D42" s="8" t="s">
        <v>24</v>
      </c>
      <c r="E42" s="8" t="s">
        <v>37</v>
      </c>
      <c r="F42" s="8" t="s">
        <v>38</v>
      </c>
      <c r="G42" s="8" t="s">
        <v>39</v>
      </c>
      <c r="H42" s="8" t="s">
        <v>40</v>
      </c>
      <c r="I42" s="8" t="s">
        <v>41</v>
      </c>
      <c r="J42" s="8" t="s">
        <v>42</v>
      </c>
      <c r="T42" s="16"/>
      <c r="V42" t="s">
        <v>278</v>
      </c>
    </row>
    <row r="43" spans="2:22">
      <c r="B43" s="15" t="s">
        <v>30</v>
      </c>
      <c r="C43">
        <v>3.426584906869425</v>
      </c>
      <c r="D43">
        <v>0.8105407450618568</v>
      </c>
      <c r="E43">
        <v>4.2275294952728419</v>
      </c>
      <c r="F43">
        <v>8.2678343108649327E-3</v>
      </c>
      <c r="G43">
        <v>1.3430235905702905</v>
      </c>
      <c r="H43">
        <v>5.5101462231685598</v>
      </c>
      <c r="I43">
        <v>1.3430235905702905</v>
      </c>
      <c r="J43">
        <v>5.5101462231685598</v>
      </c>
      <c r="T43" s="16"/>
      <c r="V43" t="s">
        <v>279</v>
      </c>
    </row>
    <row r="44" spans="2:22" ht="17" thickBot="1">
      <c r="B44" s="18" t="s">
        <v>43</v>
      </c>
      <c r="C44" s="2">
        <v>-1.1759056467464846</v>
      </c>
      <c r="D44" s="2">
        <v>0.36329214548766964</v>
      </c>
      <c r="E44" s="2">
        <v>-3.2368044873857467</v>
      </c>
      <c r="F44" s="2">
        <v>2.3030896814061601E-2</v>
      </c>
      <c r="G44" s="2">
        <v>-2.1097778369664337</v>
      </c>
      <c r="H44" s="2">
        <v>-0.24203345652653552</v>
      </c>
      <c r="I44" s="2">
        <v>-2.1097778369664337</v>
      </c>
      <c r="J44" s="2">
        <v>-0.24203345652653552</v>
      </c>
      <c r="T44" s="16"/>
    </row>
    <row r="45" spans="2:22" ht="17" thickBot="1"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E035-BE7C-3341-9651-AE115984F16F}">
  <dimension ref="B1:U20"/>
  <sheetViews>
    <sheetView topLeftCell="E1" workbookViewId="0">
      <selection activeCell="M3" sqref="M3"/>
    </sheetView>
  </sheetViews>
  <sheetFormatPr baseColWidth="10" defaultRowHeight="16"/>
  <sheetData>
    <row r="1" spans="2:21" ht="17" thickBot="1"/>
    <row r="2" spans="2:21" ht="27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1</v>
      </c>
      <c r="N2" s="11"/>
      <c r="O2" s="11"/>
      <c r="P2" s="11"/>
      <c r="Q2" s="11"/>
      <c r="R2" s="11"/>
      <c r="S2" s="14"/>
    </row>
    <row r="3" spans="2:21" ht="17" thickBot="1">
      <c r="B3" s="15"/>
      <c r="L3" t="s">
        <v>5</v>
      </c>
      <c r="M3" s="1" t="s">
        <v>7</v>
      </c>
      <c r="S3" s="16"/>
      <c r="U3" t="s">
        <v>240</v>
      </c>
    </row>
    <row r="4" spans="2:21">
      <c r="B4" s="17" t="s">
        <v>20</v>
      </c>
      <c r="C4" s="9"/>
      <c r="L4" t="s">
        <v>16</v>
      </c>
      <c r="S4" s="16"/>
      <c r="U4" t="s">
        <v>253</v>
      </c>
    </row>
    <row r="5" spans="2:21">
      <c r="B5" s="15" t="s">
        <v>21</v>
      </c>
      <c r="C5">
        <v>0.99534739674672601</v>
      </c>
      <c r="S5" s="16"/>
      <c r="U5" t="s">
        <v>280</v>
      </c>
    </row>
    <row r="6" spans="2:21">
      <c r="B6" s="15" t="s">
        <v>22</v>
      </c>
      <c r="C6">
        <v>0.99071644021048444</v>
      </c>
      <c r="L6" t="s">
        <v>17</v>
      </c>
      <c r="M6" t="s">
        <v>18</v>
      </c>
      <c r="N6" t="s">
        <v>121</v>
      </c>
      <c r="O6" s="16" t="s">
        <v>122</v>
      </c>
      <c r="S6" s="16"/>
    </row>
    <row r="7" spans="2:21">
      <c r="B7" s="15" t="s">
        <v>23</v>
      </c>
      <c r="C7">
        <v>0.98762192028064588</v>
      </c>
      <c r="L7" s="5">
        <v>500</v>
      </c>
      <c r="M7" s="5">
        <v>50.6</v>
      </c>
      <c r="N7">
        <f t="shared" ref="N7:O11" si="0">LOG10(L7)</f>
        <v>2.6989700043360187</v>
      </c>
      <c r="O7">
        <f t="shared" si="0"/>
        <v>1.7041505168397992</v>
      </c>
      <c r="S7" s="16"/>
      <c r="U7" t="s">
        <v>243</v>
      </c>
    </row>
    <row r="8" spans="2:21">
      <c r="B8" s="15" t="s">
        <v>24</v>
      </c>
      <c r="C8">
        <v>5.1446677336515242E-2</v>
      </c>
      <c r="L8" s="5">
        <v>750</v>
      </c>
      <c r="M8" s="5">
        <v>26</v>
      </c>
      <c r="N8">
        <f t="shared" si="0"/>
        <v>2.8750612633917001</v>
      </c>
      <c r="O8">
        <f t="shared" si="0"/>
        <v>1.414973347970818</v>
      </c>
      <c r="S8" s="16"/>
      <c r="U8" t="s">
        <v>264</v>
      </c>
    </row>
    <row r="9" spans="2:21" ht="17" thickBot="1">
      <c r="B9" s="18" t="s">
        <v>25</v>
      </c>
      <c r="C9" s="2">
        <v>5</v>
      </c>
      <c r="L9" s="5">
        <v>1500</v>
      </c>
      <c r="M9" s="5">
        <v>14</v>
      </c>
      <c r="N9">
        <f t="shared" si="0"/>
        <v>3.1760912590556813</v>
      </c>
      <c r="O9">
        <f t="shared" si="0"/>
        <v>1.146128035678238</v>
      </c>
      <c r="S9" s="16"/>
      <c r="U9" t="s">
        <v>281</v>
      </c>
    </row>
    <row r="10" spans="2:21">
      <c r="B10" s="15"/>
      <c r="L10" s="5">
        <v>2500</v>
      </c>
      <c r="M10" s="5">
        <v>5.9</v>
      </c>
      <c r="N10">
        <f t="shared" si="0"/>
        <v>3.3979400086720375</v>
      </c>
      <c r="O10">
        <f t="shared" si="0"/>
        <v>0.77085201164214423</v>
      </c>
      <c r="S10" s="16"/>
      <c r="U10" t="s">
        <v>282</v>
      </c>
    </row>
    <row r="11" spans="2:21" ht="17" thickBot="1">
      <c r="B11" s="15" t="s">
        <v>26</v>
      </c>
      <c r="L11" s="5">
        <v>4000</v>
      </c>
      <c r="M11" s="5">
        <v>3.7</v>
      </c>
      <c r="N11">
        <f t="shared" si="0"/>
        <v>3.6020599913279625</v>
      </c>
      <c r="O11">
        <f t="shared" si="0"/>
        <v>0.56820172406699498</v>
      </c>
      <c r="S11" s="16"/>
      <c r="U11" t="s">
        <v>247</v>
      </c>
    </row>
    <row r="12" spans="2:21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S12" s="16"/>
      <c r="U12" t="s">
        <v>248</v>
      </c>
    </row>
    <row r="13" spans="2:21">
      <c r="B13" s="15" t="s">
        <v>27</v>
      </c>
      <c r="C13">
        <v>1</v>
      </c>
      <c r="D13">
        <v>0.84736544215517862</v>
      </c>
      <c r="E13">
        <v>0.84736544215517862</v>
      </c>
      <c r="F13">
        <v>320.15190164316823</v>
      </c>
      <c r="G13">
        <v>3.8069271445522346E-4</v>
      </c>
      <c r="S13" s="16"/>
    </row>
    <row r="14" spans="2:21">
      <c r="B14" s="15" t="s">
        <v>28</v>
      </c>
      <c r="C14">
        <v>3</v>
      </c>
      <c r="D14">
        <v>7.940281826902533E-3</v>
      </c>
      <c r="E14">
        <v>2.6467606089675111E-3</v>
      </c>
      <c r="S14" s="16"/>
      <c r="U14" t="s">
        <v>283</v>
      </c>
    </row>
    <row r="15" spans="2:21" ht="17" thickBot="1">
      <c r="B15" s="18" t="s">
        <v>29</v>
      </c>
      <c r="C15" s="2">
        <v>4</v>
      </c>
      <c r="D15" s="2">
        <v>0.85530572398208116</v>
      </c>
      <c r="E15" s="2"/>
      <c r="F15" s="2"/>
      <c r="G15" s="2"/>
      <c r="S15" s="16"/>
      <c r="U15" t="s">
        <v>258</v>
      </c>
    </row>
    <row r="16" spans="2:21" ht="17" thickBot="1">
      <c r="B16" s="15"/>
      <c r="S16" s="16"/>
      <c r="U16" t="s">
        <v>284</v>
      </c>
    </row>
    <row r="17" spans="2:21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S17" s="16"/>
      <c r="U17" t="s">
        <v>285</v>
      </c>
    </row>
    <row r="18" spans="2:21">
      <c r="B18" s="15" t="s">
        <v>30</v>
      </c>
      <c r="C18">
        <v>5.0467585881519028</v>
      </c>
      <c r="D18">
        <v>0.22061526708390441</v>
      </c>
      <c r="E18">
        <v>22.875835633952384</v>
      </c>
      <c r="F18">
        <v>1.8296171253898686E-4</v>
      </c>
      <c r="G18">
        <v>4.3446623465315524</v>
      </c>
      <c r="H18">
        <v>5.7488548297722533</v>
      </c>
      <c r="I18">
        <v>4.3446623465315524</v>
      </c>
      <c r="J18">
        <v>5.7488548297722533</v>
      </c>
      <c r="S18" s="16"/>
      <c r="U18" t="s">
        <v>286</v>
      </c>
    </row>
    <row r="19" spans="2:21" ht="17" thickBot="1">
      <c r="B19" s="18" t="s">
        <v>43</v>
      </c>
      <c r="C19" s="2">
        <v>-1.2463069586399205</v>
      </c>
      <c r="D19" s="2">
        <v>6.9654146814962889E-2</v>
      </c>
      <c r="E19" s="2">
        <v>-17.892789096257978</v>
      </c>
      <c r="F19" s="2">
        <v>3.8069271445522281E-4</v>
      </c>
      <c r="G19" s="2">
        <v>-1.4679775408188882</v>
      </c>
      <c r="H19" s="2">
        <v>-1.0246363764609527</v>
      </c>
      <c r="I19" s="2">
        <v>-1.4679775408188882</v>
      </c>
      <c r="J19" s="2">
        <v>-1.0246363764609527</v>
      </c>
      <c r="S19" s="16"/>
    </row>
    <row r="20" spans="2:21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2F16-33DF-BE4A-87A2-8CADAC00491A}">
  <dimension ref="B1:R20"/>
  <sheetViews>
    <sheetView workbookViewId="0">
      <selection activeCell="M2" sqref="M2"/>
    </sheetView>
  </sheetViews>
  <sheetFormatPr baseColWidth="10" defaultRowHeight="16"/>
  <sheetData>
    <row r="1" spans="2:18" ht="17" thickBot="1"/>
    <row r="2" spans="2:18" ht="53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57</v>
      </c>
      <c r="N2" s="11"/>
      <c r="O2" s="11"/>
      <c r="P2" s="14"/>
    </row>
    <row r="3" spans="2:18" ht="17" thickBot="1">
      <c r="B3" s="15"/>
      <c r="L3" t="s">
        <v>5</v>
      </c>
      <c r="M3" s="1" t="s">
        <v>8</v>
      </c>
      <c r="P3" s="16"/>
      <c r="R3" t="s">
        <v>240</v>
      </c>
    </row>
    <row r="4" spans="2:18">
      <c r="B4" s="17" t="s">
        <v>20</v>
      </c>
      <c r="C4" s="9"/>
      <c r="L4" t="s">
        <v>16</v>
      </c>
      <c r="M4" t="s">
        <v>56</v>
      </c>
      <c r="P4" s="16"/>
      <c r="R4" t="s">
        <v>253</v>
      </c>
    </row>
    <row r="5" spans="2:18">
      <c r="B5" s="15" t="s">
        <v>21</v>
      </c>
      <c r="C5">
        <v>0.71814525805441676</v>
      </c>
      <c r="P5" s="16"/>
      <c r="R5" t="s">
        <v>287</v>
      </c>
    </row>
    <row r="6" spans="2:18">
      <c r="B6" s="15" t="s">
        <v>22</v>
      </c>
      <c r="C6">
        <v>0.51573261166604489</v>
      </c>
      <c r="L6" t="s">
        <v>17</v>
      </c>
      <c r="M6" t="s">
        <v>18</v>
      </c>
      <c r="N6" t="s">
        <v>121</v>
      </c>
      <c r="O6" s="16" t="s">
        <v>122</v>
      </c>
      <c r="P6" s="16"/>
    </row>
    <row r="7" spans="2:18">
      <c r="B7" s="15" t="s">
        <v>23</v>
      </c>
      <c r="C7">
        <v>0.35431014888805984</v>
      </c>
      <c r="L7" s="4">
        <v>75</v>
      </c>
      <c r="M7" s="4">
        <v>13.8</v>
      </c>
      <c r="N7">
        <f t="shared" ref="N7:O12" si="0">LOG10(L7)</f>
        <v>1.8750612633917001</v>
      </c>
      <c r="O7">
        <f t="shared" si="0"/>
        <v>1.1398790864012365</v>
      </c>
      <c r="P7" s="16"/>
      <c r="R7" t="s">
        <v>243</v>
      </c>
    </row>
    <row r="8" spans="2:18">
      <c r="B8" s="15" t="s">
        <v>24</v>
      </c>
      <c r="C8">
        <v>0.1408584286082688</v>
      </c>
      <c r="L8" s="5">
        <v>150</v>
      </c>
      <c r="M8" s="5">
        <v>35.299999999999997</v>
      </c>
      <c r="N8">
        <f t="shared" si="0"/>
        <v>2.1760912590556813</v>
      </c>
      <c r="O8">
        <f t="shared" si="0"/>
        <v>1.5477747053878226</v>
      </c>
      <c r="P8" s="16"/>
      <c r="R8" t="s">
        <v>288</v>
      </c>
    </row>
    <row r="9" spans="2:18" ht="17" thickBot="1">
      <c r="B9" s="18" t="s">
        <v>25</v>
      </c>
      <c r="C9" s="2">
        <v>5</v>
      </c>
      <c r="L9" s="5">
        <v>350</v>
      </c>
      <c r="M9" s="5">
        <v>14.3</v>
      </c>
      <c r="N9">
        <f t="shared" si="0"/>
        <v>2.5440680443502757</v>
      </c>
      <c r="O9">
        <f t="shared" si="0"/>
        <v>1.1553360374650619</v>
      </c>
      <c r="P9" s="16"/>
      <c r="R9" t="s">
        <v>289</v>
      </c>
    </row>
    <row r="10" spans="2:18">
      <c r="B10" s="15"/>
      <c r="L10" s="5">
        <v>750</v>
      </c>
      <c r="M10" s="5">
        <v>14.5</v>
      </c>
      <c r="N10">
        <f t="shared" si="0"/>
        <v>2.8750612633917001</v>
      </c>
      <c r="O10">
        <f t="shared" si="0"/>
        <v>1.1613680022349748</v>
      </c>
      <c r="P10" s="16"/>
      <c r="R10" t="s">
        <v>290</v>
      </c>
    </row>
    <row r="11" spans="2:18" ht="17" thickBot="1">
      <c r="B11" s="15" t="s">
        <v>26</v>
      </c>
      <c r="L11" s="5">
        <v>1500</v>
      </c>
      <c r="M11" s="5">
        <v>14</v>
      </c>
      <c r="N11">
        <f t="shared" si="0"/>
        <v>3.1760912590556813</v>
      </c>
      <c r="O11">
        <f t="shared" si="0"/>
        <v>1.146128035678238</v>
      </c>
      <c r="P11" s="16"/>
      <c r="R11" t="s">
        <v>247</v>
      </c>
    </row>
    <row r="12" spans="2:18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L12" s="5">
        <v>3500</v>
      </c>
      <c r="M12" s="5">
        <v>14.5</v>
      </c>
      <c r="N12">
        <f t="shared" si="0"/>
        <v>3.5440680443502757</v>
      </c>
      <c r="O12">
        <f t="shared" si="0"/>
        <v>1.1613680022349748</v>
      </c>
      <c r="P12" s="16"/>
      <c r="R12" t="s">
        <v>248</v>
      </c>
    </row>
    <row r="13" spans="2:18">
      <c r="B13" s="15" t="s">
        <v>27</v>
      </c>
      <c r="C13">
        <v>1</v>
      </c>
      <c r="D13">
        <v>6.3390810371802719E-2</v>
      </c>
      <c r="E13">
        <v>6.3390810371802719E-2</v>
      </c>
      <c r="F13">
        <v>3.1949246888604725</v>
      </c>
      <c r="G13">
        <v>0.1718303807405486</v>
      </c>
      <c r="P13" s="16"/>
    </row>
    <row r="14" spans="2:18">
      <c r="B14" s="15" t="s">
        <v>28</v>
      </c>
      <c r="C14">
        <v>3</v>
      </c>
      <c r="D14">
        <v>5.952329072997229E-2</v>
      </c>
      <c r="E14">
        <v>1.9841096909990762E-2</v>
      </c>
      <c r="P14" s="16"/>
      <c r="R14" t="s">
        <v>291</v>
      </c>
    </row>
    <row r="15" spans="2:18" ht="17" thickBot="1">
      <c r="B15" s="18" t="s">
        <v>29</v>
      </c>
      <c r="C15" s="2">
        <v>4</v>
      </c>
      <c r="D15" s="2">
        <v>0.122914101101775</v>
      </c>
      <c r="E15" s="2"/>
      <c r="F15" s="2"/>
      <c r="G15" s="2"/>
      <c r="P15" s="16"/>
      <c r="R15" t="s">
        <v>258</v>
      </c>
    </row>
    <row r="16" spans="2:18" ht="17" thickBot="1">
      <c r="B16" s="15"/>
      <c r="P16" s="16"/>
      <c r="R16" t="s">
        <v>292</v>
      </c>
    </row>
    <row r="17" spans="2:18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P17" s="16"/>
      <c r="R17" t="s">
        <v>293</v>
      </c>
    </row>
    <row r="18" spans="2:18">
      <c r="B18" s="15" t="s">
        <v>30</v>
      </c>
      <c r="C18">
        <v>1.9108452959645392</v>
      </c>
      <c r="D18">
        <v>0.38365441086968138</v>
      </c>
      <c r="E18">
        <v>4.9806420617789007</v>
      </c>
      <c r="F18">
        <v>1.5556929804909352E-2</v>
      </c>
      <c r="G18">
        <v>0.68988573358652361</v>
      </c>
      <c r="H18">
        <v>3.1318048583425551</v>
      </c>
      <c r="I18">
        <v>0.68988573358652361</v>
      </c>
      <c r="J18">
        <v>3.1318048583425551</v>
      </c>
      <c r="P18" s="16"/>
      <c r="R18" t="s">
        <v>294</v>
      </c>
    </row>
    <row r="19" spans="2:18" ht="17" thickBot="1">
      <c r="B19" s="18" t="s">
        <v>43</v>
      </c>
      <c r="C19" s="2">
        <v>-0.23626698889503622</v>
      </c>
      <c r="D19" s="2">
        <v>0.13218212631982154</v>
      </c>
      <c r="E19" s="2">
        <v>-1.7874352264796824</v>
      </c>
      <c r="F19" s="2">
        <v>0.17183038074054857</v>
      </c>
      <c r="G19" s="2">
        <v>-0.65692950842609688</v>
      </c>
      <c r="H19" s="2">
        <v>0.18439553063602437</v>
      </c>
      <c r="I19" s="2">
        <v>-0.65692950842609688</v>
      </c>
      <c r="J19" s="2">
        <v>0.18439553063602437</v>
      </c>
      <c r="P19" s="16"/>
    </row>
    <row r="20" spans="2:18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5BA5-EA6A-934C-B08B-8BFD387EBE1E}">
  <dimension ref="B1:T160"/>
  <sheetViews>
    <sheetView topLeftCell="E130" workbookViewId="0">
      <selection activeCell="M142" sqref="M142"/>
    </sheetView>
  </sheetViews>
  <sheetFormatPr baseColWidth="10" defaultRowHeight="16"/>
  <sheetData>
    <row r="1" spans="2:20" ht="17" thickBot="1"/>
    <row r="2" spans="2:20" ht="40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58</v>
      </c>
      <c r="N2" s="11"/>
      <c r="O2" s="11"/>
      <c r="P2" s="11"/>
      <c r="Q2" s="11"/>
      <c r="R2" s="14"/>
    </row>
    <row r="3" spans="2:20" ht="17" thickBot="1">
      <c r="B3" s="15"/>
      <c r="L3" t="s">
        <v>5</v>
      </c>
      <c r="M3" s="1" t="s">
        <v>9</v>
      </c>
      <c r="R3" s="16"/>
      <c r="T3" t="s">
        <v>240</v>
      </c>
    </row>
    <row r="4" spans="2:20">
      <c r="B4" s="17" t="s">
        <v>20</v>
      </c>
      <c r="C4" s="9"/>
      <c r="L4" t="s">
        <v>16</v>
      </c>
      <c r="M4" t="s">
        <v>59</v>
      </c>
      <c r="R4" s="16"/>
      <c r="T4" t="s">
        <v>295</v>
      </c>
    </row>
    <row r="5" spans="2:20">
      <c r="B5" s="15" t="s">
        <v>21</v>
      </c>
      <c r="C5">
        <v>0.94386568399558768</v>
      </c>
      <c r="R5" s="16"/>
      <c r="T5" t="s">
        <v>296</v>
      </c>
    </row>
    <row r="6" spans="2:20">
      <c r="B6" s="15" t="s">
        <v>22</v>
      </c>
      <c r="C6">
        <v>0.8908824294244585</v>
      </c>
      <c r="L6" t="s">
        <v>17</v>
      </c>
      <c r="M6" t="s">
        <v>18</v>
      </c>
      <c r="N6" t="s">
        <v>121</v>
      </c>
      <c r="O6" s="16" t="s">
        <v>122</v>
      </c>
      <c r="R6" s="16"/>
    </row>
    <row r="7" spans="2:20">
      <c r="B7" s="15" t="s">
        <v>23</v>
      </c>
      <c r="C7">
        <v>0.854509905899278</v>
      </c>
      <c r="L7" s="5">
        <v>510</v>
      </c>
      <c r="M7" s="5">
        <v>61.3</v>
      </c>
      <c r="N7">
        <f t="shared" ref="N7:O11" si="0">LOG10(L7)</f>
        <v>2.7075701760979363</v>
      </c>
      <c r="O7">
        <f t="shared" si="0"/>
        <v>1.7874604745184151</v>
      </c>
      <c r="R7" s="16"/>
      <c r="T7" t="s">
        <v>243</v>
      </c>
    </row>
    <row r="8" spans="2:20">
      <c r="B8" s="15" t="s">
        <v>24</v>
      </c>
      <c r="C8">
        <v>0.23556770824735257</v>
      </c>
      <c r="L8" s="5">
        <v>1500</v>
      </c>
      <c r="M8" s="5">
        <v>26.6</v>
      </c>
      <c r="N8">
        <f t="shared" si="0"/>
        <v>3.1760912590556813</v>
      </c>
      <c r="O8">
        <f t="shared" si="0"/>
        <v>1.424881636631067</v>
      </c>
      <c r="R8" s="16"/>
      <c r="T8" t="s">
        <v>244</v>
      </c>
    </row>
    <row r="9" spans="2:20" ht="17" thickBot="1">
      <c r="B9" s="18" t="s">
        <v>25</v>
      </c>
      <c r="C9" s="2">
        <v>5</v>
      </c>
      <c r="L9" s="5">
        <v>2500</v>
      </c>
      <c r="M9" s="5">
        <v>4.5</v>
      </c>
      <c r="N9">
        <f t="shared" si="0"/>
        <v>3.3979400086720375</v>
      </c>
      <c r="O9">
        <f t="shared" si="0"/>
        <v>0.65321251377534373</v>
      </c>
      <c r="R9" s="16"/>
      <c r="T9" t="s">
        <v>297</v>
      </c>
    </row>
    <row r="10" spans="2:20">
      <c r="B10" s="15"/>
      <c r="L10" s="5">
        <v>3500</v>
      </c>
      <c r="M10" s="5">
        <v>5.9</v>
      </c>
      <c r="N10">
        <f t="shared" si="0"/>
        <v>3.5440680443502757</v>
      </c>
      <c r="O10">
        <f t="shared" si="0"/>
        <v>0.77085201164214423</v>
      </c>
      <c r="R10" s="16"/>
      <c r="T10" t="s">
        <v>298</v>
      </c>
    </row>
    <row r="11" spans="2:20" ht="17" thickBot="1">
      <c r="B11" s="15" t="s">
        <v>26</v>
      </c>
      <c r="L11" s="5">
        <v>4500</v>
      </c>
      <c r="M11" s="5">
        <v>1.8</v>
      </c>
      <c r="N11">
        <f t="shared" si="0"/>
        <v>3.6532125137753435</v>
      </c>
      <c r="O11">
        <f t="shared" si="0"/>
        <v>0.25527250510330607</v>
      </c>
      <c r="R11" s="16"/>
      <c r="T11" t="s">
        <v>247</v>
      </c>
    </row>
    <row r="12" spans="2:20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R12" s="16"/>
      <c r="T12" t="s">
        <v>248</v>
      </c>
    </row>
    <row r="13" spans="2:20">
      <c r="B13" s="15" t="s">
        <v>27</v>
      </c>
      <c r="C13">
        <v>1</v>
      </c>
      <c r="D13">
        <v>1.3591846897240478</v>
      </c>
      <c r="E13">
        <v>1.3591846897240478</v>
      </c>
      <c r="F13">
        <v>24.493280726252195</v>
      </c>
      <c r="G13">
        <v>1.583016769023932E-2</v>
      </c>
      <c r="R13" s="16"/>
    </row>
    <row r="14" spans="2:20">
      <c r="B14" s="15" t="s">
        <v>28</v>
      </c>
      <c r="C14">
        <v>3</v>
      </c>
      <c r="D14">
        <v>0.16647643550672947</v>
      </c>
      <c r="E14">
        <v>5.5492145168909823E-2</v>
      </c>
      <c r="R14" s="16"/>
      <c r="T14" t="s">
        <v>299</v>
      </c>
    </row>
    <row r="15" spans="2:20" ht="17" thickBot="1">
      <c r="B15" s="18" t="s">
        <v>29</v>
      </c>
      <c r="C15" s="2">
        <v>4</v>
      </c>
      <c r="D15" s="2">
        <v>1.5256611252307772</v>
      </c>
      <c r="E15" s="2"/>
      <c r="F15" s="2"/>
      <c r="G15" s="2"/>
      <c r="R15" s="16"/>
      <c r="T15" t="s">
        <v>300</v>
      </c>
    </row>
    <row r="16" spans="2:20" ht="17" thickBot="1">
      <c r="B16" s="15"/>
      <c r="R16" s="16"/>
      <c r="T16" t="s">
        <v>301</v>
      </c>
    </row>
    <row r="17" spans="2:20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R17" s="16"/>
      <c r="T17" t="s">
        <v>302</v>
      </c>
    </row>
    <row r="18" spans="2:20">
      <c r="B18" s="15" t="s">
        <v>30</v>
      </c>
      <c r="C18">
        <v>6.1121693018062206</v>
      </c>
      <c r="D18">
        <v>1.0426690238969103</v>
      </c>
      <c r="E18">
        <v>5.8620417042431834</v>
      </c>
      <c r="F18">
        <v>9.8991837003109089E-3</v>
      </c>
      <c r="G18">
        <v>2.7939311190717273</v>
      </c>
      <c r="H18">
        <v>9.430407484540714</v>
      </c>
      <c r="I18">
        <v>2.7939311190717273</v>
      </c>
      <c r="J18">
        <v>9.430407484540714</v>
      </c>
      <c r="R18" s="16"/>
    </row>
    <row r="19" spans="2:20" ht="17" thickBot="1">
      <c r="B19" s="18" t="s">
        <v>43</v>
      </c>
      <c r="C19" s="2">
        <v>-1.5577007811768619</v>
      </c>
      <c r="D19" s="2">
        <v>0.31474624504533766</v>
      </c>
      <c r="E19" s="2">
        <v>-4.9490686726142918</v>
      </c>
      <c r="F19" s="2">
        <v>1.583016769023932E-2</v>
      </c>
      <c r="G19" s="2">
        <v>-2.5593638058233177</v>
      </c>
      <c r="H19" s="2">
        <v>-0.55603775653040621</v>
      </c>
      <c r="I19" s="2">
        <v>-2.5593638058233177</v>
      </c>
      <c r="J19" s="2">
        <v>-0.55603775653040621</v>
      </c>
      <c r="R19" s="16"/>
    </row>
    <row r="20" spans="2:20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0"/>
    </row>
    <row r="21" spans="2:20" ht="17" thickBot="1"/>
    <row r="22" spans="2:20" ht="40">
      <c r="B22" s="10" t="s">
        <v>19</v>
      </c>
      <c r="C22" s="11"/>
      <c r="D22" s="11"/>
      <c r="E22" s="11"/>
      <c r="F22" s="11"/>
      <c r="G22" s="11"/>
      <c r="H22" s="11"/>
      <c r="I22" s="11"/>
      <c r="J22" s="11"/>
      <c r="K22" s="11"/>
      <c r="L22" s="12" t="s">
        <v>0</v>
      </c>
      <c r="M22" s="21" t="s">
        <v>60</v>
      </c>
      <c r="N22" s="11"/>
      <c r="O22" s="11"/>
      <c r="P22" s="11"/>
      <c r="Q22" s="11"/>
      <c r="R22" s="14"/>
    </row>
    <row r="23" spans="2:20" ht="17" thickBot="1">
      <c r="B23" s="15"/>
      <c r="L23" t="s">
        <v>5</v>
      </c>
      <c r="M23" s="1" t="s">
        <v>9</v>
      </c>
      <c r="R23" s="16"/>
      <c r="T23" t="s">
        <v>240</v>
      </c>
    </row>
    <row r="24" spans="2:20">
      <c r="B24" s="17" t="s">
        <v>20</v>
      </c>
      <c r="C24" s="9"/>
      <c r="L24" t="s">
        <v>16</v>
      </c>
      <c r="M24" t="s">
        <v>61</v>
      </c>
      <c r="R24" s="16"/>
      <c r="T24" t="s">
        <v>241</v>
      </c>
    </row>
    <row r="25" spans="2:20">
      <c r="B25" s="15" t="s">
        <v>21</v>
      </c>
      <c r="C25">
        <v>0.58640405584233513</v>
      </c>
      <c r="R25" s="16"/>
      <c r="T25" t="s">
        <v>303</v>
      </c>
    </row>
    <row r="26" spans="2:20">
      <c r="B26" s="15" t="s">
        <v>22</v>
      </c>
      <c r="C26">
        <v>0.34386971670834054</v>
      </c>
      <c r="L26" t="s">
        <v>17</v>
      </c>
      <c r="M26" t="s">
        <v>18</v>
      </c>
      <c r="N26" t="s">
        <v>121</v>
      </c>
      <c r="O26" s="16" t="s">
        <v>122</v>
      </c>
      <c r="R26" s="16"/>
    </row>
    <row r="27" spans="2:20">
      <c r="B27" s="15" t="s">
        <v>23</v>
      </c>
      <c r="C27">
        <v>1.5804575062510873E-2</v>
      </c>
      <c r="L27" s="4">
        <v>510</v>
      </c>
      <c r="M27" s="4">
        <v>56.6</v>
      </c>
      <c r="N27">
        <f t="shared" ref="N27:O31" si="1">LOG10(L27)</f>
        <v>2.7075701760979363</v>
      </c>
      <c r="O27">
        <f t="shared" si="1"/>
        <v>1.7528164311882715</v>
      </c>
      <c r="R27" s="16"/>
      <c r="T27" t="s">
        <v>243</v>
      </c>
    </row>
    <row r="28" spans="2:20">
      <c r="B28" s="15" t="s">
        <v>24</v>
      </c>
      <c r="C28">
        <v>0.31747630076802025</v>
      </c>
      <c r="L28" s="5">
        <v>1500</v>
      </c>
      <c r="M28" s="5">
        <v>20</v>
      </c>
      <c r="N28">
        <f t="shared" si="1"/>
        <v>3.1760912590556813</v>
      </c>
      <c r="O28">
        <f t="shared" si="1"/>
        <v>1.3010299956639813</v>
      </c>
      <c r="R28" s="16"/>
      <c r="T28" t="s">
        <v>304</v>
      </c>
    </row>
    <row r="29" spans="2:20" ht="17" thickBot="1">
      <c r="B29" s="18" t="s">
        <v>25</v>
      </c>
      <c r="C29" s="2">
        <v>4</v>
      </c>
      <c r="L29" s="5">
        <v>2500</v>
      </c>
      <c r="M29" s="5">
        <v>9</v>
      </c>
      <c r="N29">
        <f t="shared" si="1"/>
        <v>3.3979400086720375</v>
      </c>
      <c r="O29">
        <f t="shared" si="1"/>
        <v>0.95424250943932487</v>
      </c>
      <c r="R29" s="16"/>
      <c r="T29" t="s">
        <v>305</v>
      </c>
    </row>
    <row r="30" spans="2:20">
      <c r="B30" s="15"/>
      <c r="L30" s="5">
        <v>3500</v>
      </c>
      <c r="M30" s="5">
        <v>3.4</v>
      </c>
      <c r="N30">
        <f t="shared" si="1"/>
        <v>3.5440680443502757</v>
      </c>
      <c r="O30">
        <f t="shared" si="1"/>
        <v>0.53147891704225514</v>
      </c>
      <c r="R30" s="16"/>
      <c r="T30" t="s">
        <v>306</v>
      </c>
    </row>
    <row r="31" spans="2:20" ht="17" thickBot="1">
      <c r="B31" s="15" t="s">
        <v>26</v>
      </c>
      <c r="L31" s="5">
        <v>4500</v>
      </c>
      <c r="M31" s="5">
        <v>11.1</v>
      </c>
      <c r="N31">
        <f t="shared" si="1"/>
        <v>3.6532125137753435</v>
      </c>
      <c r="O31">
        <f t="shared" si="1"/>
        <v>1.0453229787866574</v>
      </c>
      <c r="R31" s="16"/>
    </row>
    <row r="32" spans="2:20">
      <c r="B32" s="19"/>
      <c r="C32" s="8" t="s">
        <v>31</v>
      </c>
      <c r="D32" s="8" t="s">
        <v>32</v>
      </c>
      <c r="E32" s="8" t="s">
        <v>33</v>
      </c>
      <c r="F32" s="8" t="s">
        <v>34</v>
      </c>
      <c r="G32" s="8" t="s">
        <v>35</v>
      </c>
      <c r="R32" s="16"/>
      <c r="T32" t="s">
        <v>307</v>
      </c>
    </row>
    <row r="33" spans="2:20">
      <c r="B33" s="15" t="s">
        <v>27</v>
      </c>
      <c r="C33">
        <v>1</v>
      </c>
      <c r="D33">
        <v>0.10564682900959951</v>
      </c>
      <c r="E33">
        <v>0.10564682900959951</v>
      </c>
      <c r="F33">
        <v>1.0481751123670831</v>
      </c>
      <c r="G33">
        <v>0.41359594415766487</v>
      </c>
      <c r="R33" s="16"/>
      <c r="T33" t="s">
        <v>308</v>
      </c>
    </row>
    <row r="34" spans="2:20">
      <c r="B34" s="15" t="s">
        <v>28</v>
      </c>
      <c r="C34">
        <v>2</v>
      </c>
      <c r="D34">
        <v>0.20158240309869288</v>
      </c>
      <c r="E34">
        <v>0.10079120154934644</v>
      </c>
      <c r="R34" s="16"/>
      <c r="T34" t="s">
        <v>309</v>
      </c>
    </row>
    <row r="35" spans="2:20" ht="17" thickBot="1">
      <c r="B35" s="18" t="s">
        <v>29</v>
      </c>
      <c r="C35" s="2">
        <v>3</v>
      </c>
      <c r="D35" s="2">
        <v>0.30722923210829239</v>
      </c>
      <c r="E35" s="2"/>
      <c r="F35" s="2"/>
      <c r="G35" s="2"/>
      <c r="R35" s="16"/>
      <c r="T35" t="s">
        <v>310</v>
      </c>
    </row>
    <row r="36" spans="2:20" ht="17" thickBot="1">
      <c r="B36" s="15"/>
      <c r="R36" s="16"/>
    </row>
    <row r="37" spans="2:20">
      <c r="B37" s="19"/>
      <c r="C37" s="8" t="s">
        <v>36</v>
      </c>
      <c r="D37" s="8" t="s">
        <v>24</v>
      </c>
      <c r="E37" s="8" t="s">
        <v>37</v>
      </c>
      <c r="F37" s="8" t="s">
        <v>38</v>
      </c>
      <c r="G37" s="8" t="s">
        <v>39</v>
      </c>
      <c r="H37" s="8" t="s">
        <v>40</v>
      </c>
      <c r="I37" s="8" t="s">
        <v>41</v>
      </c>
      <c r="J37" s="8" t="s">
        <v>42</v>
      </c>
      <c r="R37" s="16"/>
    </row>
    <row r="38" spans="2:20">
      <c r="B38" s="15" t="s">
        <v>30</v>
      </c>
      <c r="C38">
        <v>4.0897988604879512</v>
      </c>
      <c r="D38">
        <v>3.0630798751975901</v>
      </c>
      <c r="E38">
        <v>1.3351917113242535</v>
      </c>
      <c r="F38">
        <v>0.31349997193204859</v>
      </c>
      <c r="G38">
        <v>-9.0895701259716066</v>
      </c>
      <c r="H38">
        <v>17.269167846947511</v>
      </c>
      <c r="I38">
        <v>-9.0895701259716066</v>
      </c>
      <c r="J38">
        <v>17.269167846947511</v>
      </c>
      <c r="R38" s="16"/>
    </row>
    <row r="39" spans="2:20" ht="17" thickBot="1">
      <c r="B39" s="18" t="s">
        <v>43</v>
      </c>
      <c r="C39" s="2">
        <v>-0.90965343022020662</v>
      </c>
      <c r="D39" s="2">
        <v>0.8885032888040939</v>
      </c>
      <c r="E39" s="2">
        <v>-1.0238042353727024</v>
      </c>
      <c r="F39" s="2">
        <v>0.41359594415766465</v>
      </c>
      <c r="G39" s="2">
        <v>-4.7325745311845173</v>
      </c>
      <c r="H39" s="2">
        <v>2.9132676707441041</v>
      </c>
      <c r="I39" s="2">
        <v>-4.7325745311845173</v>
      </c>
      <c r="J39" s="2">
        <v>2.9132676707441041</v>
      </c>
      <c r="R39" s="16"/>
    </row>
    <row r="40" spans="2:20" ht="17" thickBot="1"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0"/>
    </row>
    <row r="41" spans="2:20" ht="17" thickBot="1"/>
    <row r="42" spans="2:20" ht="40">
      <c r="K42" s="11"/>
      <c r="L42" s="12" t="s">
        <v>0</v>
      </c>
      <c r="M42" s="21" t="s">
        <v>62</v>
      </c>
      <c r="N42" s="11"/>
      <c r="O42" s="11"/>
      <c r="P42" s="11"/>
      <c r="Q42" s="11"/>
      <c r="R42" s="14"/>
    </row>
    <row r="43" spans="2:20" ht="17" thickBot="1">
      <c r="B43" s="15"/>
      <c r="L43" t="s">
        <v>5</v>
      </c>
      <c r="M43" s="1" t="s">
        <v>9</v>
      </c>
      <c r="R43" s="16"/>
      <c r="T43" t="s">
        <v>240</v>
      </c>
    </row>
    <row r="44" spans="2:20">
      <c r="B44" s="17" t="s">
        <v>20</v>
      </c>
      <c r="C44" s="9"/>
      <c r="L44" t="s">
        <v>16</v>
      </c>
      <c r="M44" t="s">
        <v>63</v>
      </c>
      <c r="R44" s="16"/>
      <c r="T44" t="s">
        <v>311</v>
      </c>
    </row>
    <row r="45" spans="2:20">
      <c r="B45" s="15" t="s">
        <v>21</v>
      </c>
      <c r="C45">
        <v>0.81228246177254704</v>
      </c>
      <c r="R45" s="16"/>
      <c r="T45" t="s">
        <v>312</v>
      </c>
    </row>
    <row r="46" spans="2:20">
      <c r="B46" s="15" t="s">
        <v>22</v>
      </c>
      <c r="C46">
        <v>0.65980279770326933</v>
      </c>
      <c r="L46" t="s">
        <v>17</v>
      </c>
      <c r="M46" t="s">
        <v>18</v>
      </c>
      <c r="N46" t="s">
        <v>121</v>
      </c>
      <c r="O46" s="16" t="s">
        <v>122</v>
      </c>
      <c r="R46" s="16"/>
    </row>
    <row r="47" spans="2:20">
      <c r="B47" s="15" t="s">
        <v>23</v>
      </c>
      <c r="C47">
        <v>0.54640373027102573</v>
      </c>
      <c r="L47" s="5">
        <v>510</v>
      </c>
      <c r="M47" s="5">
        <v>35.9</v>
      </c>
      <c r="N47">
        <f t="shared" ref="N47:O51" si="2">LOG10(L47)</f>
        <v>2.7075701760979363</v>
      </c>
      <c r="O47">
        <f t="shared" si="2"/>
        <v>1.5550944485783191</v>
      </c>
      <c r="R47" s="16"/>
      <c r="T47" t="s">
        <v>243</v>
      </c>
    </row>
    <row r="48" spans="2:20">
      <c r="B48" s="15" t="s">
        <v>24</v>
      </c>
      <c r="C48">
        <v>0.15707025521251644</v>
      </c>
      <c r="L48" s="5">
        <v>1500</v>
      </c>
      <c r="M48" s="5">
        <v>25.5</v>
      </c>
      <c r="N48">
        <f t="shared" si="2"/>
        <v>3.1760912590556813</v>
      </c>
      <c r="O48">
        <f t="shared" si="2"/>
        <v>1.4065401804339552</v>
      </c>
      <c r="R48" s="16"/>
      <c r="T48" t="s">
        <v>288</v>
      </c>
    </row>
    <row r="49" spans="2:20" ht="17" thickBot="1">
      <c r="B49" s="18" t="s">
        <v>25</v>
      </c>
      <c r="C49" s="2">
        <v>5</v>
      </c>
      <c r="L49" s="5">
        <v>2500</v>
      </c>
      <c r="M49" s="5">
        <v>11</v>
      </c>
      <c r="N49">
        <f t="shared" si="2"/>
        <v>3.3979400086720375</v>
      </c>
      <c r="O49">
        <f t="shared" si="2"/>
        <v>1.0413926851582251</v>
      </c>
      <c r="R49" s="16"/>
      <c r="T49" t="s">
        <v>313</v>
      </c>
    </row>
    <row r="50" spans="2:20">
      <c r="B50" s="15"/>
      <c r="L50" s="5">
        <v>3500</v>
      </c>
      <c r="M50" s="5">
        <v>10.3</v>
      </c>
      <c r="N50">
        <f t="shared" si="2"/>
        <v>3.5440680443502757</v>
      </c>
      <c r="O50">
        <f t="shared" si="2"/>
        <v>1.0128372247051722</v>
      </c>
      <c r="R50" s="16"/>
      <c r="T50" t="s">
        <v>314</v>
      </c>
    </row>
    <row r="51" spans="2:20" ht="17" thickBot="1">
      <c r="B51" s="15" t="s">
        <v>26</v>
      </c>
      <c r="L51" s="5">
        <v>4500</v>
      </c>
      <c r="M51" s="5">
        <v>17.2</v>
      </c>
      <c r="N51">
        <f t="shared" si="2"/>
        <v>3.6532125137753435</v>
      </c>
      <c r="O51">
        <f t="shared" si="2"/>
        <v>1.2355284469075489</v>
      </c>
      <c r="R51" s="16"/>
      <c r="T51" t="s">
        <v>247</v>
      </c>
    </row>
    <row r="52" spans="2:20">
      <c r="B52" s="19"/>
      <c r="C52" s="8" t="s">
        <v>31</v>
      </c>
      <c r="D52" s="8" t="s">
        <v>32</v>
      </c>
      <c r="E52" s="8" t="s">
        <v>33</v>
      </c>
      <c r="F52" s="8" t="s">
        <v>34</v>
      </c>
      <c r="G52" s="8" t="s">
        <v>35</v>
      </c>
      <c r="R52" s="16"/>
      <c r="T52" t="s">
        <v>248</v>
      </c>
    </row>
    <row r="53" spans="2:20">
      <c r="B53" s="15" t="s">
        <v>27</v>
      </c>
      <c r="C53">
        <v>1</v>
      </c>
      <c r="D53">
        <v>0.14354648698409828</v>
      </c>
      <c r="E53">
        <v>0.14354648698409828</v>
      </c>
      <c r="F53">
        <v>5.8184146716859404</v>
      </c>
      <c r="G53">
        <v>9.4834840839190068E-2</v>
      </c>
      <c r="R53" s="16"/>
    </row>
    <row r="54" spans="2:20">
      <c r="B54" s="15" t="s">
        <v>28</v>
      </c>
      <c r="C54">
        <v>3</v>
      </c>
      <c r="D54">
        <v>7.4013195217575128E-2</v>
      </c>
      <c r="E54">
        <v>2.4671065072525044E-2</v>
      </c>
      <c r="R54" s="16"/>
      <c r="T54" t="s">
        <v>315</v>
      </c>
    </row>
    <row r="55" spans="2:20" ht="17" thickBot="1">
      <c r="B55" s="18" t="s">
        <v>29</v>
      </c>
      <c r="C55" s="2">
        <v>4</v>
      </c>
      <c r="D55" s="2">
        <v>0.2175596822016734</v>
      </c>
      <c r="E55" s="2"/>
      <c r="F55" s="2"/>
      <c r="G55" s="2"/>
      <c r="R55" s="16"/>
      <c r="T55" t="s">
        <v>316</v>
      </c>
    </row>
    <row r="56" spans="2:20" ht="17" thickBot="1">
      <c r="B56" s="15"/>
      <c r="R56" s="16"/>
      <c r="T56" t="s">
        <v>317</v>
      </c>
    </row>
    <row r="57" spans="2:20">
      <c r="B57" s="19"/>
      <c r="C57" s="8" t="s">
        <v>36</v>
      </c>
      <c r="D57" s="8" t="s">
        <v>24</v>
      </c>
      <c r="E57" s="8" t="s">
        <v>37</v>
      </c>
      <c r="F57" s="8" t="s">
        <v>38</v>
      </c>
      <c r="G57" s="8" t="s">
        <v>39</v>
      </c>
      <c r="H57" s="8" t="s">
        <v>40</v>
      </c>
      <c r="I57" s="8" t="s">
        <v>41</v>
      </c>
      <c r="J57" s="8" t="s">
        <v>42</v>
      </c>
      <c r="R57" s="16"/>
      <c r="T57" t="s">
        <v>318</v>
      </c>
    </row>
    <row r="58" spans="2:20">
      <c r="B58" s="15" t="s">
        <v>30</v>
      </c>
      <c r="C58">
        <v>2.9186733857998632</v>
      </c>
      <c r="D58">
        <v>0.69522385264158393</v>
      </c>
      <c r="E58">
        <v>4.1981778598504986</v>
      </c>
      <c r="F58">
        <v>2.466039708636264E-2</v>
      </c>
      <c r="G58">
        <v>0.70616080461554853</v>
      </c>
      <c r="H58">
        <v>5.1311859669841784</v>
      </c>
      <c r="I58">
        <v>0.70616080461554853</v>
      </c>
      <c r="J58">
        <v>5.1311859669841784</v>
      </c>
      <c r="R58" s="16"/>
    </row>
    <row r="59" spans="2:20" ht="17" thickBot="1">
      <c r="B59" s="18" t="s">
        <v>43</v>
      </c>
      <c r="C59" s="2">
        <v>-0.50622208122057788</v>
      </c>
      <c r="D59" s="2">
        <v>0.2098643884778211</v>
      </c>
      <c r="E59" s="2">
        <v>-2.4121390241206955</v>
      </c>
      <c r="F59" s="2">
        <v>9.4834840839190027E-2</v>
      </c>
      <c r="G59" s="2">
        <v>-1.1741042289424448</v>
      </c>
      <c r="H59" s="2">
        <v>0.16166006650128895</v>
      </c>
      <c r="I59" s="2">
        <v>-1.1741042289424448</v>
      </c>
      <c r="J59" s="2">
        <v>0.16166006650128895</v>
      </c>
      <c r="R59" s="16"/>
    </row>
    <row r="60" spans="2:20" ht="17" thickBot="1">
      <c r="B60" s="1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0"/>
    </row>
    <row r="61" spans="2:20" ht="17" thickBot="1"/>
    <row r="62" spans="2:20" ht="40">
      <c r="B62" s="10" t="s">
        <v>19</v>
      </c>
      <c r="C62" s="11"/>
      <c r="D62" s="11"/>
      <c r="E62" s="11"/>
      <c r="F62" s="11"/>
      <c r="G62" s="11"/>
      <c r="H62" s="11"/>
      <c r="I62" s="11"/>
      <c r="J62" s="11"/>
      <c r="K62" s="11"/>
      <c r="L62" s="12" t="s">
        <v>0</v>
      </c>
      <c r="M62" s="21" t="s">
        <v>64</v>
      </c>
      <c r="N62" s="11"/>
      <c r="O62" s="11"/>
      <c r="P62" s="11"/>
      <c r="Q62" s="11"/>
      <c r="R62" s="14"/>
    </row>
    <row r="63" spans="2:20" ht="17" thickBot="1">
      <c r="B63" s="15"/>
      <c r="L63" t="s">
        <v>5</v>
      </c>
      <c r="M63" s="1" t="s">
        <v>9</v>
      </c>
      <c r="R63" s="16"/>
      <c r="T63" t="s">
        <v>240</v>
      </c>
    </row>
    <row r="64" spans="2:20">
      <c r="B64" s="17" t="s">
        <v>20</v>
      </c>
      <c r="C64" s="9"/>
      <c r="L64" t="s">
        <v>16</v>
      </c>
      <c r="M64" t="s">
        <v>65</v>
      </c>
      <c r="R64" s="16"/>
      <c r="T64" t="s">
        <v>253</v>
      </c>
    </row>
    <row r="65" spans="2:20">
      <c r="B65" s="15" t="s">
        <v>21</v>
      </c>
      <c r="C65">
        <v>0.90895077615843767</v>
      </c>
      <c r="R65" s="16"/>
      <c r="T65" t="s">
        <v>319</v>
      </c>
    </row>
    <row r="66" spans="2:20">
      <c r="B66" s="15" t="s">
        <v>22</v>
      </c>
      <c r="C66">
        <v>0.82619151347902631</v>
      </c>
      <c r="L66" t="s">
        <v>17</v>
      </c>
      <c r="M66" t="s">
        <v>18</v>
      </c>
      <c r="N66" t="s">
        <v>121</v>
      </c>
      <c r="O66" s="16" t="s">
        <v>122</v>
      </c>
      <c r="R66" s="16"/>
    </row>
    <row r="67" spans="2:20">
      <c r="B67" s="15" t="s">
        <v>23</v>
      </c>
      <c r="C67">
        <v>0.76825535130536837</v>
      </c>
      <c r="L67" s="5">
        <v>510</v>
      </c>
      <c r="M67" s="5">
        <v>44.8</v>
      </c>
      <c r="N67">
        <f t="shared" ref="N67:O71" si="3">LOG10(L67)</f>
        <v>2.7075701760979363</v>
      </c>
      <c r="O67">
        <f t="shared" si="3"/>
        <v>1.651278013998144</v>
      </c>
      <c r="R67" s="16"/>
      <c r="T67" t="s">
        <v>243</v>
      </c>
    </row>
    <row r="68" spans="2:20">
      <c r="B68" s="15" t="s">
        <v>24</v>
      </c>
      <c r="C68">
        <v>0.23577784975213356</v>
      </c>
      <c r="L68" s="5">
        <v>1500</v>
      </c>
      <c r="M68" s="5">
        <v>31.7</v>
      </c>
      <c r="N68">
        <f t="shared" si="3"/>
        <v>3.1760912590556813</v>
      </c>
      <c r="O68">
        <f t="shared" si="3"/>
        <v>1.5010592622177514</v>
      </c>
      <c r="R68" s="16"/>
      <c r="T68" t="s">
        <v>288</v>
      </c>
    </row>
    <row r="69" spans="2:20" ht="17" thickBot="1">
      <c r="B69" s="18" t="s">
        <v>25</v>
      </c>
      <c r="C69" s="2">
        <v>5</v>
      </c>
      <c r="L69" s="5">
        <v>2500</v>
      </c>
      <c r="M69" s="5">
        <v>13.8</v>
      </c>
      <c r="N69">
        <f t="shared" si="3"/>
        <v>3.3979400086720375</v>
      </c>
      <c r="O69">
        <f t="shared" si="3"/>
        <v>1.1398790864012365</v>
      </c>
      <c r="R69" s="16"/>
      <c r="T69" t="s">
        <v>320</v>
      </c>
    </row>
    <row r="70" spans="2:20">
      <c r="B70" s="15"/>
      <c r="L70" s="5">
        <v>3500</v>
      </c>
      <c r="M70" s="5">
        <v>6.9</v>
      </c>
      <c r="N70">
        <f t="shared" si="3"/>
        <v>3.5440680443502757</v>
      </c>
      <c r="O70">
        <f t="shared" si="3"/>
        <v>0.83884909073725533</v>
      </c>
      <c r="R70" s="16"/>
      <c r="T70" t="s">
        <v>321</v>
      </c>
    </row>
    <row r="71" spans="2:20" ht="17" thickBot="1">
      <c r="B71" s="15" t="s">
        <v>26</v>
      </c>
      <c r="L71" s="5">
        <v>4500</v>
      </c>
      <c r="M71" s="5">
        <v>2.8</v>
      </c>
      <c r="N71">
        <f t="shared" si="3"/>
        <v>3.6532125137753435</v>
      </c>
      <c r="O71">
        <f t="shared" si="3"/>
        <v>0.44715803134221921</v>
      </c>
      <c r="R71" s="16"/>
      <c r="T71" t="s">
        <v>247</v>
      </c>
    </row>
    <row r="72" spans="2:20">
      <c r="B72" s="19"/>
      <c r="C72" s="8" t="s">
        <v>31</v>
      </c>
      <c r="D72" s="8" t="s">
        <v>32</v>
      </c>
      <c r="E72" s="8" t="s">
        <v>33</v>
      </c>
      <c r="F72" s="8" t="s">
        <v>34</v>
      </c>
      <c r="G72" s="8" t="s">
        <v>35</v>
      </c>
      <c r="R72" s="16"/>
      <c r="T72" t="s">
        <v>248</v>
      </c>
    </row>
    <row r="73" spans="2:20">
      <c r="B73" s="15" t="s">
        <v>27</v>
      </c>
      <c r="C73">
        <v>1</v>
      </c>
      <c r="D73">
        <v>0.79275138949747237</v>
      </c>
      <c r="E73">
        <v>0.79275138949747237</v>
      </c>
      <c r="F73">
        <v>14.260376981868408</v>
      </c>
      <c r="G73">
        <v>3.2525670077862813E-2</v>
      </c>
      <c r="R73" s="16"/>
    </row>
    <row r="74" spans="2:20">
      <c r="B74" s="15" t="s">
        <v>28</v>
      </c>
      <c r="C74">
        <v>3</v>
      </c>
      <c r="D74">
        <v>0.16677358330121902</v>
      </c>
      <c r="E74">
        <v>5.5591194433739673E-2</v>
      </c>
      <c r="R74" s="16"/>
      <c r="T74" t="s">
        <v>322</v>
      </c>
    </row>
    <row r="75" spans="2:20" ht="17" thickBot="1">
      <c r="B75" s="18" t="s">
        <v>29</v>
      </c>
      <c r="C75" s="2">
        <v>4</v>
      </c>
      <c r="D75" s="2">
        <v>0.95952497279869142</v>
      </c>
      <c r="E75" s="2"/>
      <c r="F75" s="2"/>
      <c r="G75" s="2"/>
      <c r="R75" s="16"/>
      <c r="T75" t="s">
        <v>323</v>
      </c>
    </row>
    <row r="76" spans="2:20" ht="17" thickBot="1">
      <c r="B76" s="15"/>
      <c r="R76" s="16"/>
      <c r="T76" t="s">
        <v>324</v>
      </c>
    </row>
    <row r="77" spans="2:20">
      <c r="B77" s="19"/>
      <c r="C77" s="8" t="s">
        <v>36</v>
      </c>
      <c r="D77" s="8" t="s">
        <v>24</v>
      </c>
      <c r="E77" s="8" t="s">
        <v>37</v>
      </c>
      <c r="F77" s="8" t="s">
        <v>38</v>
      </c>
      <c r="G77" s="8" t="s">
        <v>39</v>
      </c>
      <c r="H77" s="8" t="s">
        <v>40</v>
      </c>
      <c r="I77" s="8" t="s">
        <v>41</v>
      </c>
      <c r="J77" s="8" t="s">
        <v>42</v>
      </c>
      <c r="R77" s="16"/>
      <c r="T77" t="s">
        <v>325</v>
      </c>
    </row>
    <row r="78" spans="2:20">
      <c r="B78" s="15" t="s">
        <v>30</v>
      </c>
      <c r="C78">
        <v>5.0364118067399417</v>
      </c>
      <c r="D78">
        <v>1.0435991515417409</v>
      </c>
      <c r="E78">
        <v>4.8260022052523679</v>
      </c>
      <c r="F78">
        <v>1.6956823386287394E-2</v>
      </c>
      <c r="G78">
        <v>1.7152135427187147</v>
      </c>
      <c r="H78">
        <v>8.3576100707611687</v>
      </c>
      <c r="I78">
        <v>1.7152135427187147</v>
      </c>
      <c r="J78">
        <v>8.3576100707611687</v>
      </c>
      <c r="R78" s="16"/>
    </row>
    <row r="79" spans="2:20" ht="17" thickBot="1">
      <c r="B79" s="18" t="s">
        <v>43</v>
      </c>
      <c r="C79" s="2">
        <v>-1.189633832360824</v>
      </c>
      <c r="D79" s="2">
        <v>0.31502701888335688</v>
      </c>
      <c r="E79" s="2">
        <v>-3.7762914323272772</v>
      </c>
      <c r="F79" s="2">
        <v>3.2525670077862855E-2</v>
      </c>
      <c r="G79" s="2">
        <v>-2.1921904046707041</v>
      </c>
      <c r="H79" s="2">
        <v>-0.18707726005094361</v>
      </c>
      <c r="I79" s="2">
        <v>-2.1921904046707041</v>
      </c>
      <c r="J79" s="2">
        <v>-0.18707726005094361</v>
      </c>
      <c r="R79" s="16"/>
    </row>
    <row r="80" spans="2:20" ht="17" thickBot="1">
      <c r="B80" s="1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0"/>
    </row>
    <row r="81" spans="2:20" ht="17" thickBot="1"/>
    <row r="82" spans="2:20" ht="40">
      <c r="B82" s="10" t="s">
        <v>19</v>
      </c>
      <c r="C82" s="11"/>
      <c r="D82" s="11"/>
      <c r="E82" s="11"/>
      <c r="F82" s="11"/>
      <c r="G82" s="11"/>
      <c r="H82" s="11"/>
      <c r="I82" s="11"/>
      <c r="J82" s="11"/>
      <c r="K82" s="11"/>
      <c r="L82" s="12" t="s">
        <v>0</v>
      </c>
      <c r="M82" s="21" t="s">
        <v>66</v>
      </c>
      <c r="N82" s="11"/>
      <c r="O82" s="11"/>
      <c r="P82" s="11"/>
      <c r="Q82" s="11"/>
      <c r="R82" s="14"/>
    </row>
    <row r="83" spans="2:20" ht="17" thickBot="1">
      <c r="B83" s="15"/>
      <c r="L83" t="s">
        <v>5</v>
      </c>
      <c r="M83" s="1" t="s">
        <v>9</v>
      </c>
      <c r="R83" s="16"/>
      <c r="T83" t="s">
        <v>240</v>
      </c>
    </row>
    <row r="84" spans="2:20">
      <c r="B84" s="17" t="s">
        <v>20</v>
      </c>
      <c r="C84" s="9"/>
      <c r="L84" t="s">
        <v>16</v>
      </c>
      <c r="M84" t="s">
        <v>67</v>
      </c>
      <c r="R84" s="16"/>
      <c r="T84" t="s">
        <v>253</v>
      </c>
    </row>
    <row r="85" spans="2:20">
      <c r="B85" s="15" t="s">
        <v>21</v>
      </c>
      <c r="C85">
        <v>0.87516058080892967</v>
      </c>
      <c r="R85" s="16"/>
      <c r="T85" t="s">
        <v>326</v>
      </c>
    </row>
    <row r="86" spans="2:20">
      <c r="B86" s="15" t="s">
        <v>22</v>
      </c>
      <c r="C86">
        <v>0.76590604220182312</v>
      </c>
      <c r="L86" t="s">
        <v>17</v>
      </c>
      <c r="M86" t="s">
        <v>18</v>
      </c>
      <c r="N86" t="s">
        <v>121</v>
      </c>
      <c r="O86" s="16" t="s">
        <v>122</v>
      </c>
      <c r="R86" s="16"/>
    </row>
    <row r="87" spans="2:20">
      <c r="B87" s="15" t="s">
        <v>23</v>
      </c>
      <c r="C87">
        <v>0.68787472293576413</v>
      </c>
      <c r="L87" s="5">
        <v>510</v>
      </c>
      <c r="M87" s="5">
        <v>48.3</v>
      </c>
      <c r="N87">
        <f t="shared" ref="N87:O91" si="4">LOG10(L87)</f>
        <v>2.7075701760979363</v>
      </c>
      <c r="O87">
        <f t="shared" si="4"/>
        <v>1.6839471307515121</v>
      </c>
      <c r="R87" s="16"/>
      <c r="T87" t="s">
        <v>243</v>
      </c>
    </row>
    <row r="88" spans="2:20">
      <c r="B88" s="15" t="s">
        <v>24</v>
      </c>
      <c r="C88">
        <v>0.19313013168401502</v>
      </c>
      <c r="L88" s="5">
        <v>1500</v>
      </c>
      <c r="M88" s="5">
        <v>23.4</v>
      </c>
      <c r="N88">
        <f t="shared" si="4"/>
        <v>3.1760912590556813</v>
      </c>
      <c r="O88">
        <f t="shared" si="4"/>
        <v>1.3692158574101427</v>
      </c>
      <c r="R88" s="16"/>
      <c r="T88" t="s">
        <v>288</v>
      </c>
    </row>
    <row r="89" spans="2:20" ht="17" thickBot="1">
      <c r="B89" s="18" t="s">
        <v>25</v>
      </c>
      <c r="C89" s="2">
        <v>5</v>
      </c>
      <c r="L89" s="5">
        <v>2500</v>
      </c>
      <c r="M89" s="5">
        <v>8.3000000000000007</v>
      </c>
      <c r="N89">
        <f t="shared" si="4"/>
        <v>3.3979400086720375</v>
      </c>
      <c r="O89">
        <f t="shared" si="4"/>
        <v>0.91907809237607396</v>
      </c>
      <c r="R89" s="16"/>
      <c r="T89" t="s">
        <v>327</v>
      </c>
    </row>
    <row r="90" spans="2:20">
      <c r="B90" s="15"/>
      <c r="L90" s="5">
        <v>3500</v>
      </c>
      <c r="M90" s="5">
        <v>6.9</v>
      </c>
      <c r="N90">
        <f t="shared" si="4"/>
        <v>3.5440680443502757</v>
      </c>
      <c r="O90">
        <f t="shared" si="4"/>
        <v>0.83884909073725533</v>
      </c>
      <c r="R90" s="16"/>
      <c r="T90" t="s">
        <v>328</v>
      </c>
    </row>
    <row r="91" spans="2:20" ht="17" thickBot="1">
      <c r="B91" s="15" t="s">
        <v>26</v>
      </c>
      <c r="L91" s="5">
        <v>4500</v>
      </c>
      <c r="M91" s="5">
        <v>13.1</v>
      </c>
      <c r="N91">
        <f t="shared" si="4"/>
        <v>3.6532125137753435</v>
      </c>
      <c r="O91">
        <f t="shared" si="4"/>
        <v>1.1172712956557642</v>
      </c>
      <c r="R91" s="16"/>
      <c r="T91" t="s">
        <v>247</v>
      </c>
    </row>
    <row r="92" spans="2:20">
      <c r="B92" s="19"/>
      <c r="C92" s="8" t="s">
        <v>31</v>
      </c>
      <c r="D92" s="8" t="s">
        <v>32</v>
      </c>
      <c r="E92" s="8" t="s">
        <v>33</v>
      </c>
      <c r="F92" s="8" t="s">
        <v>34</v>
      </c>
      <c r="G92" s="8" t="s">
        <v>35</v>
      </c>
      <c r="R92" s="16"/>
      <c r="T92" t="s">
        <v>248</v>
      </c>
    </row>
    <row r="93" spans="2:20">
      <c r="B93" s="15" t="s">
        <v>27</v>
      </c>
      <c r="C93">
        <v>1</v>
      </c>
      <c r="D93">
        <v>0.36610580855160191</v>
      </c>
      <c r="E93">
        <v>0.36610580855160191</v>
      </c>
      <c r="F93">
        <v>9.815367078318344</v>
      </c>
      <c r="G93">
        <v>5.1946595697406256E-2</v>
      </c>
      <c r="R93" s="16"/>
    </row>
    <row r="94" spans="2:20">
      <c r="B94" s="15" t="s">
        <v>28</v>
      </c>
      <c r="C94">
        <v>3</v>
      </c>
      <c r="D94">
        <v>0.11189774329285494</v>
      </c>
      <c r="E94">
        <v>3.7299247764284983E-2</v>
      </c>
      <c r="R94" s="16"/>
      <c r="T94" t="s">
        <v>329</v>
      </c>
    </row>
    <row r="95" spans="2:20" ht="17" thickBot="1">
      <c r="B95" s="18" t="s">
        <v>29</v>
      </c>
      <c r="C95" s="2">
        <v>4</v>
      </c>
      <c r="D95" s="2">
        <v>0.47800355184445686</v>
      </c>
      <c r="E95" s="2"/>
      <c r="F95" s="2"/>
      <c r="G95" s="2"/>
      <c r="R95" s="16"/>
      <c r="T95" t="s">
        <v>330</v>
      </c>
    </row>
    <row r="96" spans="2:20" ht="17" thickBot="1">
      <c r="B96" s="15"/>
      <c r="R96" s="16"/>
      <c r="T96" t="s">
        <v>331</v>
      </c>
    </row>
    <row r="97" spans="2:20">
      <c r="B97" s="19"/>
      <c r="C97" s="8" t="s">
        <v>36</v>
      </c>
      <c r="D97" s="8" t="s">
        <v>24</v>
      </c>
      <c r="E97" s="8" t="s">
        <v>37</v>
      </c>
      <c r="F97" s="8" t="s">
        <v>38</v>
      </c>
      <c r="G97" s="8" t="s">
        <v>39</v>
      </c>
      <c r="H97" s="8" t="s">
        <v>40</v>
      </c>
      <c r="I97" s="8" t="s">
        <v>41</v>
      </c>
      <c r="J97" s="8" t="s">
        <v>42</v>
      </c>
      <c r="R97" s="16"/>
      <c r="T97" t="s">
        <v>332</v>
      </c>
    </row>
    <row r="98" spans="2:20">
      <c r="B98" s="15" t="s">
        <v>30</v>
      </c>
      <c r="C98">
        <v>3.8501117116160151</v>
      </c>
      <c r="D98">
        <v>0.85483196056994704</v>
      </c>
      <c r="E98">
        <v>4.5039398258448458</v>
      </c>
      <c r="F98">
        <v>2.0442266247857763E-2</v>
      </c>
      <c r="G98">
        <v>1.1296548970617577</v>
      </c>
      <c r="H98">
        <v>6.5705685261702724</v>
      </c>
      <c r="I98">
        <v>1.1296548970617577</v>
      </c>
      <c r="J98">
        <v>6.5705685261702724</v>
      </c>
      <c r="R98" s="16"/>
    </row>
    <row r="99" spans="2:20" ht="17" thickBot="1">
      <c r="B99" s="18" t="s">
        <v>43</v>
      </c>
      <c r="C99" s="2">
        <v>-0.80844059017910541</v>
      </c>
      <c r="D99" s="2">
        <v>0.25804463695349672</v>
      </c>
      <c r="E99" s="2">
        <v>-3.1329486236321116</v>
      </c>
      <c r="F99" s="2">
        <v>5.1946595697406284E-2</v>
      </c>
      <c r="G99" s="2">
        <v>-1.6296537916500371</v>
      </c>
      <c r="H99" s="2">
        <v>1.2772611291826275E-2</v>
      </c>
      <c r="I99" s="2">
        <v>-1.6296537916500371</v>
      </c>
      <c r="J99" s="2">
        <v>1.2772611291826275E-2</v>
      </c>
      <c r="R99" s="16"/>
    </row>
    <row r="100" spans="2:20" ht="17" thickBot="1">
      <c r="B100" s="1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0"/>
    </row>
    <row r="101" spans="2:20" ht="17" thickBot="1"/>
    <row r="102" spans="2:20" ht="40">
      <c r="B102" s="10" t="s">
        <v>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2" t="s">
        <v>0</v>
      </c>
      <c r="M102" s="21" t="s">
        <v>68</v>
      </c>
      <c r="N102" s="11"/>
      <c r="O102" s="11"/>
      <c r="P102" s="11"/>
      <c r="Q102" s="11"/>
      <c r="R102" s="14"/>
    </row>
    <row r="103" spans="2:20" ht="17" thickBot="1">
      <c r="B103" s="15"/>
      <c r="L103" t="s">
        <v>5</v>
      </c>
      <c r="M103" s="1" t="s">
        <v>9</v>
      </c>
      <c r="R103" s="16"/>
      <c r="T103" t="s">
        <v>240</v>
      </c>
    </row>
    <row r="104" spans="2:20">
      <c r="B104" s="17" t="s">
        <v>20</v>
      </c>
      <c r="C104" s="9"/>
      <c r="L104" t="s">
        <v>16</v>
      </c>
      <c r="M104" t="s">
        <v>69</v>
      </c>
      <c r="R104" s="16"/>
      <c r="T104" t="s">
        <v>311</v>
      </c>
    </row>
    <row r="105" spans="2:20">
      <c r="B105" s="15" t="s">
        <v>21</v>
      </c>
      <c r="C105">
        <v>0.84809530006647338</v>
      </c>
      <c r="R105" s="16"/>
      <c r="T105" t="s">
        <v>333</v>
      </c>
    </row>
    <row r="106" spans="2:20">
      <c r="B106" s="15" t="s">
        <v>22</v>
      </c>
      <c r="C106">
        <v>0.71926563799484156</v>
      </c>
      <c r="L106" t="s">
        <v>17</v>
      </c>
      <c r="M106" t="s">
        <v>18</v>
      </c>
      <c r="N106" t="s">
        <v>121</v>
      </c>
      <c r="O106" s="16" t="s">
        <v>122</v>
      </c>
      <c r="R106" s="16"/>
    </row>
    <row r="107" spans="2:20">
      <c r="B107" s="15" t="s">
        <v>23</v>
      </c>
      <c r="C107">
        <v>0.62568751732645544</v>
      </c>
      <c r="L107" s="5">
        <v>510</v>
      </c>
      <c r="M107" s="5">
        <v>87.3</v>
      </c>
      <c r="N107">
        <f t="shared" ref="N107:O111" si="5">LOG10(L107)</f>
        <v>2.7075701760979363</v>
      </c>
      <c r="O107">
        <f t="shared" si="5"/>
        <v>1.9410142437055697</v>
      </c>
      <c r="R107" s="16"/>
      <c r="T107" t="s">
        <v>243</v>
      </c>
    </row>
    <row r="108" spans="2:20">
      <c r="B108" s="15" t="s">
        <v>24</v>
      </c>
      <c r="C108">
        <v>0.44454667348506272</v>
      </c>
      <c r="L108" s="5">
        <v>1500</v>
      </c>
      <c r="M108" s="5">
        <v>1.9</v>
      </c>
      <c r="N108">
        <f t="shared" si="5"/>
        <v>3.1760912590556813</v>
      </c>
      <c r="O108">
        <f t="shared" si="5"/>
        <v>0.27875360095282892</v>
      </c>
      <c r="R108" s="16"/>
      <c r="T108" t="s">
        <v>288</v>
      </c>
    </row>
    <row r="109" spans="2:20" ht="17" thickBot="1">
      <c r="B109" s="18" t="s">
        <v>25</v>
      </c>
      <c r="C109" s="2">
        <v>5</v>
      </c>
      <c r="L109" s="5">
        <v>2500</v>
      </c>
      <c r="M109" s="5">
        <v>7.5</v>
      </c>
      <c r="N109">
        <f t="shared" si="5"/>
        <v>3.3979400086720375</v>
      </c>
      <c r="O109">
        <f t="shared" si="5"/>
        <v>0.87506126339170009</v>
      </c>
      <c r="R109" s="16"/>
      <c r="T109" t="s">
        <v>334</v>
      </c>
    </row>
    <row r="110" spans="2:20">
      <c r="B110" s="15"/>
      <c r="L110" s="5">
        <v>3500</v>
      </c>
      <c r="M110" s="5">
        <v>2.8</v>
      </c>
      <c r="N110">
        <f t="shared" si="5"/>
        <v>3.5440680443502757</v>
      </c>
      <c r="O110">
        <f t="shared" si="5"/>
        <v>0.44715803134221921</v>
      </c>
      <c r="R110" s="16"/>
      <c r="T110" t="s">
        <v>335</v>
      </c>
    </row>
    <row r="111" spans="2:20" ht="17" thickBot="1">
      <c r="B111" s="15" t="s">
        <v>26</v>
      </c>
      <c r="L111" s="5">
        <v>4500</v>
      </c>
      <c r="M111" s="5">
        <v>1.4</v>
      </c>
      <c r="N111">
        <f t="shared" si="5"/>
        <v>3.6532125137753435</v>
      </c>
      <c r="O111">
        <f t="shared" si="5"/>
        <v>0.14612803567823801</v>
      </c>
      <c r="R111" s="16"/>
      <c r="T111" t="s">
        <v>247</v>
      </c>
    </row>
    <row r="112" spans="2:20">
      <c r="B112" s="19"/>
      <c r="C112" s="8" t="s">
        <v>31</v>
      </c>
      <c r="D112" s="8" t="s">
        <v>32</v>
      </c>
      <c r="E112" s="8" t="s">
        <v>33</v>
      </c>
      <c r="F112" s="8" t="s">
        <v>34</v>
      </c>
      <c r="G112" s="8" t="s">
        <v>35</v>
      </c>
      <c r="R112" s="16"/>
      <c r="T112" t="s">
        <v>248</v>
      </c>
    </row>
    <row r="113" spans="2:20">
      <c r="B113" s="15" t="s">
        <v>27</v>
      </c>
      <c r="C113">
        <v>1</v>
      </c>
      <c r="D113">
        <v>1.5189718431687336</v>
      </c>
      <c r="E113">
        <v>1.5189718431687336</v>
      </c>
      <c r="F113">
        <v>7.6862586345766823</v>
      </c>
      <c r="G113">
        <v>6.9428678099013055E-2</v>
      </c>
      <c r="R113" s="16"/>
    </row>
    <row r="114" spans="2:20">
      <c r="B114" s="15" t="s">
        <v>28</v>
      </c>
      <c r="C114">
        <v>3</v>
      </c>
      <c r="D114">
        <v>0.59286523471990493</v>
      </c>
      <c r="E114">
        <v>0.19762174490663498</v>
      </c>
      <c r="R114" s="16"/>
      <c r="T114" t="s">
        <v>336</v>
      </c>
    </row>
    <row r="115" spans="2:20" ht="17" thickBot="1">
      <c r="B115" s="18" t="s">
        <v>29</v>
      </c>
      <c r="C115" s="2">
        <v>4</v>
      </c>
      <c r="D115" s="2">
        <v>2.1118370778886386</v>
      </c>
      <c r="E115" s="2"/>
      <c r="F115" s="2"/>
      <c r="G115" s="2"/>
      <c r="R115" s="16"/>
      <c r="T115" t="s">
        <v>337</v>
      </c>
    </row>
    <row r="116" spans="2:20" ht="17" thickBot="1">
      <c r="B116" s="15"/>
      <c r="R116" s="16"/>
      <c r="T116" t="s">
        <v>338</v>
      </c>
    </row>
    <row r="117" spans="2:20">
      <c r="B117" s="19"/>
      <c r="C117" s="8" t="s">
        <v>36</v>
      </c>
      <c r="D117" s="8" t="s">
        <v>24</v>
      </c>
      <c r="E117" s="8" t="s">
        <v>37</v>
      </c>
      <c r="F117" s="8" t="s">
        <v>38</v>
      </c>
      <c r="G117" s="8" t="s">
        <v>39</v>
      </c>
      <c r="H117" s="8" t="s">
        <v>40</v>
      </c>
      <c r="I117" s="8" t="s">
        <v>41</v>
      </c>
      <c r="J117" s="8" t="s">
        <v>42</v>
      </c>
      <c r="R117" s="16"/>
      <c r="T117" t="s">
        <v>339</v>
      </c>
    </row>
    <row r="118" spans="2:20">
      <c r="B118" s="15" t="s">
        <v>30</v>
      </c>
      <c r="C118">
        <v>6.164842728567554</v>
      </c>
      <c r="D118">
        <v>1.9676510399828882</v>
      </c>
      <c r="E118">
        <v>3.1330975885953674</v>
      </c>
      <c r="F118">
        <v>5.1940595267005611E-2</v>
      </c>
      <c r="G118">
        <v>-9.7101053713636531E-2</v>
      </c>
      <c r="H118">
        <v>12.426786510848745</v>
      </c>
      <c r="I118">
        <v>-9.7101053713636531E-2</v>
      </c>
      <c r="J118">
        <v>12.426786510848745</v>
      </c>
      <c r="R118" s="16"/>
    </row>
    <row r="119" spans="2:20" ht="17" thickBot="1">
      <c r="B119" s="18" t="s">
        <v>43</v>
      </c>
      <c r="C119" s="2">
        <v>-1.6467196296783977</v>
      </c>
      <c r="D119" s="2">
        <v>0.59396679310519107</v>
      </c>
      <c r="E119" s="2">
        <v>-2.7724102572629254</v>
      </c>
      <c r="F119" s="2">
        <v>6.9428678099013069E-2</v>
      </c>
      <c r="G119" s="2">
        <v>-3.5369870558572263</v>
      </c>
      <c r="H119" s="2">
        <v>0.2435477965004309</v>
      </c>
      <c r="I119" s="2">
        <v>-3.5369870558572263</v>
      </c>
      <c r="J119" s="2">
        <v>0.2435477965004309</v>
      </c>
      <c r="R119" s="16"/>
    </row>
    <row r="120" spans="2:20" ht="17" thickBot="1">
      <c r="B120" s="1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0"/>
    </row>
    <row r="121" spans="2:20" ht="17" thickBot="1"/>
    <row r="122" spans="2:20" ht="40">
      <c r="B122" s="10" t="s">
        <v>19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2" t="s">
        <v>0</v>
      </c>
      <c r="M122" s="21" t="s">
        <v>70</v>
      </c>
      <c r="N122" s="11"/>
      <c r="O122" s="11"/>
      <c r="P122" s="11"/>
      <c r="Q122" s="11"/>
      <c r="R122" s="14"/>
    </row>
    <row r="123" spans="2:20" ht="17" thickBot="1">
      <c r="B123" s="15"/>
      <c r="L123" t="s">
        <v>5</v>
      </c>
      <c r="M123" s="1" t="s">
        <v>9</v>
      </c>
      <c r="R123" s="16"/>
      <c r="T123" t="s">
        <v>240</v>
      </c>
    </row>
    <row r="124" spans="2:20">
      <c r="B124" s="17" t="s">
        <v>20</v>
      </c>
      <c r="C124" s="9"/>
      <c r="L124" t="s">
        <v>16</v>
      </c>
      <c r="M124" t="s">
        <v>71</v>
      </c>
      <c r="R124" s="16"/>
      <c r="T124" t="s">
        <v>253</v>
      </c>
    </row>
    <row r="125" spans="2:20">
      <c r="B125" s="15" t="s">
        <v>21</v>
      </c>
      <c r="C125">
        <v>0.86973807472333697</v>
      </c>
      <c r="R125" s="16"/>
      <c r="T125" t="s">
        <v>340</v>
      </c>
    </row>
    <row r="126" spans="2:20">
      <c r="B126" s="15" t="s">
        <v>22</v>
      </c>
      <c r="C126">
        <v>0.75644431862345685</v>
      </c>
      <c r="L126" t="s">
        <v>17</v>
      </c>
      <c r="M126" t="s">
        <v>18</v>
      </c>
      <c r="N126" t="s">
        <v>121</v>
      </c>
      <c r="O126" s="16" t="s">
        <v>122</v>
      </c>
      <c r="R126" s="16"/>
    </row>
    <row r="127" spans="2:20">
      <c r="B127" s="15" t="s">
        <v>23</v>
      </c>
      <c r="C127">
        <v>0.6752590914979425</v>
      </c>
      <c r="L127" s="5">
        <v>510</v>
      </c>
      <c r="M127" s="5">
        <v>56.3</v>
      </c>
      <c r="N127">
        <f t="shared" ref="N127:O131" si="6">LOG10(L127)</f>
        <v>2.7075701760979363</v>
      </c>
      <c r="O127">
        <f t="shared" si="6"/>
        <v>1.7505083948513462</v>
      </c>
      <c r="R127" s="16"/>
      <c r="T127" t="s">
        <v>243</v>
      </c>
    </row>
    <row r="128" spans="2:20">
      <c r="B128" s="15" t="s">
        <v>24</v>
      </c>
      <c r="C128">
        <v>0.49548328240776435</v>
      </c>
      <c r="L128" s="5">
        <v>1500</v>
      </c>
      <c r="M128" s="5">
        <v>30</v>
      </c>
      <c r="N128">
        <f t="shared" si="6"/>
        <v>3.1760912590556813</v>
      </c>
      <c r="O128">
        <f t="shared" si="6"/>
        <v>1.4771212547196624</v>
      </c>
      <c r="R128" s="16"/>
      <c r="T128" t="s">
        <v>288</v>
      </c>
    </row>
    <row r="129" spans="2:20" ht="17" thickBot="1">
      <c r="B129" s="18" t="s">
        <v>25</v>
      </c>
      <c r="C129" s="2">
        <v>5</v>
      </c>
      <c r="L129" s="5">
        <v>2500</v>
      </c>
      <c r="M129" s="5">
        <v>8.9</v>
      </c>
      <c r="N129">
        <f t="shared" si="6"/>
        <v>3.3979400086720375</v>
      </c>
      <c r="O129">
        <f t="shared" si="6"/>
        <v>0.9493900066449128</v>
      </c>
      <c r="R129" s="16"/>
      <c r="T129" t="s">
        <v>341</v>
      </c>
    </row>
    <row r="130" spans="2:20">
      <c r="B130" s="15"/>
      <c r="L130" s="5">
        <v>3500</v>
      </c>
      <c r="M130" s="5">
        <v>0.5</v>
      </c>
      <c r="N130">
        <f t="shared" si="6"/>
        <v>3.5440680443502757</v>
      </c>
      <c r="O130">
        <f t="shared" si="6"/>
        <v>-0.3010299956639812</v>
      </c>
      <c r="R130" s="16"/>
      <c r="T130" t="s">
        <v>342</v>
      </c>
    </row>
    <row r="131" spans="2:20" ht="17" thickBot="1">
      <c r="B131" s="15" t="s">
        <v>26</v>
      </c>
      <c r="L131" s="5">
        <v>4500</v>
      </c>
      <c r="M131" s="5">
        <v>1.4</v>
      </c>
      <c r="N131">
        <f t="shared" si="6"/>
        <v>3.6532125137753435</v>
      </c>
      <c r="O131">
        <f t="shared" si="6"/>
        <v>0.14612803567823801</v>
      </c>
      <c r="R131" s="16"/>
      <c r="T131" t="s">
        <v>247</v>
      </c>
    </row>
    <row r="132" spans="2:20">
      <c r="B132" s="19"/>
      <c r="C132" s="8" t="s">
        <v>31</v>
      </c>
      <c r="D132" s="8" t="s">
        <v>32</v>
      </c>
      <c r="E132" s="8" t="s">
        <v>33</v>
      </c>
      <c r="F132" s="8" t="s">
        <v>34</v>
      </c>
      <c r="G132" s="8" t="s">
        <v>35</v>
      </c>
      <c r="R132" s="16"/>
      <c r="T132" t="s">
        <v>248</v>
      </c>
    </row>
    <row r="133" spans="2:20">
      <c r="B133" s="15" t="s">
        <v>27</v>
      </c>
      <c r="C133">
        <v>1</v>
      </c>
      <c r="D133">
        <v>2.2874834855051827</v>
      </c>
      <c r="E133">
        <v>2.2874834855051827</v>
      </c>
      <c r="F133">
        <v>9.3175118849390568</v>
      </c>
      <c r="G133">
        <v>5.5320612574654128E-2</v>
      </c>
      <c r="R133" s="16"/>
    </row>
    <row r="134" spans="2:20">
      <c r="B134" s="15" t="s">
        <v>28</v>
      </c>
      <c r="C134">
        <v>3</v>
      </c>
      <c r="D134">
        <v>0.73651104943671697</v>
      </c>
      <c r="E134">
        <v>0.24550368314557233</v>
      </c>
      <c r="R134" s="16"/>
      <c r="T134" t="s">
        <v>343</v>
      </c>
    </row>
    <row r="135" spans="2:20" ht="17" thickBot="1">
      <c r="B135" s="18" t="s">
        <v>29</v>
      </c>
      <c r="C135" s="2">
        <v>4</v>
      </c>
      <c r="D135" s="2">
        <v>3.0239945349418997</v>
      </c>
      <c r="E135" s="2"/>
      <c r="F135" s="2"/>
      <c r="G135" s="2"/>
      <c r="R135" s="16"/>
      <c r="T135" t="s">
        <v>344</v>
      </c>
    </row>
    <row r="136" spans="2:20" ht="17" thickBot="1">
      <c r="B136" s="15"/>
      <c r="R136" s="16"/>
      <c r="T136" t="s">
        <v>345</v>
      </c>
    </row>
    <row r="137" spans="2:20">
      <c r="B137" s="19"/>
      <c r="C137" s="8" t="s">
        <v>36</v>
      </c>
      <c r="D137" s="8" t="s">
        <v>24</v>
      </c>
      <c r="E137" s="8" t="s">
        <v>37</v>
      </c>
      <c r="F137" s="8" t="s">
        <v>38</v>
      </c>
      <c r="G137" s="8" t="s">
        <v>39</v>
      </c>
      <c r="H137" s="8" t="s">
        <v>40</v>
      </c>
      <c r="I137" s="8" t="s">
        <v>41</v>
      </c>
      <c r="J137" s="8" t="s">
        <v>42</v>
      </c>
      <c r="R137" s="16"/>
      <c r="T137" t="s">
        <v>346</v>
      </c>
    </row>
    <row r="138" spans="2:20">
      <c r="B138" s="15" t="s">
        <v>30</v>
      </c>
      <c r="C138">
        <v>7.4645354090734415</v>
      </c>
      <c r="D138">
        <v>2.1931064926898647</v>
      </c>
      <c r="E138">
        <v>3.4036356346372045</v>
      </c>
      <c r="F138">
        <v>4.2348054149981114E-2</v>
      </c>
      <c r="G138">
        <v>0.48509175431886753</v>
      </c>
      <c r="H138">
        <v>14.443979063828015</v>
      </c>
      <c r="I138">
        <v>0.48509175431886753</v>
      </c>
      <c r="J138">
        <v>14.443979063828015</v>
      </c>
      <c r="R138" s="16"/>
    </row>
    <row r="139" spans="2:20" ht="17" thickBot="1">
      <c r="B139" s="18" t="s">
        <v>43</v>
      </c>
      <c r="C139" s="2">
        <v>-2.020802099632359</v>
      </c>
      <c r="D139" s="2">
        <v>0.66202411094830138</v>
      </c>
      <c r="E139" s="2">
        <v>-3.0524599727005515</v>
      </c>
      <c r="F139" s="2">
        <v>5.5320612574654177E-2</v>
      </c>
      <c r="G139" s="2">
        <v>-4.1276582855285131</v>
      </c>
      <c r="H139" s="2">
        <v>8.6054086263795071E-2</v>
      </c>
      <c r="I139" s="2">
        <v>-4.1276582855285131</v>
      </c>
      <c r="J139" s="2">
        <v>8.6054086263795071E-2</v>
      </c>
      <c r="R139" s="16"/>
    </row>
    <row r="140" spans="2:20" ht="17" thickBot="1">
      <c r="B140" s="1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0"/>
    </row>
    <row r="141" spans="2:20" ht="17" thickBot="1"/>
    <row r="142" spans="2:20" ht="40">
      <c r="B142" s="10" t="s">
        <v>19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2" t="s">
        <v>0</v>
      </c>
      <c r="M142" s="21" t="s">
        <v>72</v>
      </c>
      <c r="N142" s="11"/>
      <c r="O142" s="11"/>
      <c r="P142" s="11"/>
      <c r="Q142" s="11"/>
      <c r="R142" s="14"/>
    </row>
    <row r="143" spans="2:20" ht="17" thickBot="1">
      <c r="B143" s="15"/>
      <c r="L143" t="s">
        <v>5</v>
      </c>
      <c r="M143" s="1" t="s">
        <v>9</v>
      </c>
      <c r="R143" s="16"/>
      <c r="T143" t="s">
        <v>240</v>
      </c>
    </row>
    <row r="144" spans="2:20">
      <c r="B144" s="17" t="s">
        <v>20</v>
      </c>
      <c r="C144" s="9"/>
      <c r="L144" t="s">
        <v>16</v>
      </c>
      <c r="M144" t="s">
        <v>73</v>
      </c>
      <c r="R144" s="16"/>
      <c r="T144" t="s">
        <v>295</v>
      </c>
    </row>
    <row r="145" spans="2:20">
      <c r="B145" s="15" t="s">
        <v>21</v>
      </c>
      <c r="C145">
        <v>0.91890780931779414</v>
      </c>
      <c r="R145" s="16"/>
      <c r="T145" t="s">
        <v>347</v>
      </c>
    </row>
    <row r="146" spans="2:20">
      <c r="B146" s="15" t="s">
        <v>22</v>
      </c>
      <c r="C146">
        <v>0.84439156202522758</v>
      </c>
      <c r="L146" t="s">
        <v>17</v>
      </c>
      <c r="M146" t="s">
        <v>18</v>
      </c>
      <c r="N146" t="s">
        <v>121</v>
      </c>
      <c r="O146" s="16" t="s">
        <v>122</v>
      </c>
      <c r="R146" s="16"/>
    </row>
    <row r="147" spans="2:20">
      <c r="B147" s="15" t="s">
        <v>23</v>
      </c>
      <c r="C147">
        <v>0.79252208270030344</v>
      </c>
      <c r="L147" s="5">
        <v>510</v>
      </c>
      <c r="M147" s="5">
        <v>63.4</v>
      </c>
      <c r="N147">
        <f t="shared" ref="N147:O151" si="7">LOG10(L147)</f>
        <v>2.7075701760979363</v>
      </c>
      <c r="O147">
        <f t="shared" si="7"/>
        <v>1.8020892578817327</v>
      </c>
      <c r="R147" s="16"/>
      <c r="T147" t="s">
        <v>243</v>
      </c>
    </row>
    <row r="148" spans="2:20">
      <c r="B148" s="15" t="s">
        <v>24</v>
      </c>
      <c r="C148">
        <v>0.42908469110399511</v>
      </c>
      <c r="L148" s="5">
        <v>1500</v>
      </c>
      <c r="M148" s="5">
        <v>32.9</v>
      </c>
      <c r="N148">
        <f t="shared" si="7"/>
        <v>3.1760912590556813</v>
      </c>
      <c r="O148">
        <f t="shared" si="7"/>
        <v>1.5171958979499742</v>
      </c>
      <c r="R148" s="16"/>
      <c r="T148" t="s">
        <v>288</v>
      </c>
    </row>
    <row r="149" spans="2:20" ht="17" thickBot="1">
      <c r="B149" s="18" t="s">
        <v>25</v>
      </c>
      <c r="C149" s="2">
        <v>5</v>
      </c>
      <c r="L149" s="5">
        <v>2500</v>
      </c>
      <c r="M149" s="5">
        <v>2.2999999999999998</v>
      </c>
      <c r="N149">
        <f t="shared" si="7"/>
        <v>3.3979400086720375</v>
      </c>
      <c r="O149">
        <f t="shared" si="7"/>
        <v>0.36172783601759284</v>
      </c>
      <c r="R149" s="16"/>
      <c r="T149" t="s">
        <v>348</v>
      </c>
    </row>
    <row r="150" spans="2:20">
      <c r="B150" s="15"/>
      <c r="L150" s="5">
        <v>3500</v>
      </c>
      <c r="M150" s="5">
        <v>0.5</v>
      </c>
      <c r="N150">
        <f t="shared" si="7"/>
        <v>3.5440680443502757</v>
      </c>
      <c r="O150">
        <f t="shared" si="7"/>
        <v>-0.3010299956639812</v>
      </c>
      <c r="R150" s="16"/>
      <c r="T150" t="s">
        <v>349</v>
      </c>
    </row>
    <row r="151" spans="2:20" ht="17" thickBot="1">
      <c r="B151" s="15" t="s">
        <v>26</v>
      </c>
      <c r="L151" s="5">
        <v>4500</v>
      </c>
      <c r="M151" s="5">
        <v>0.9</v>
      </c>
      <c r="N151">
        <f t="shared" si="7"/>
        <v>3.6532125137753435</v>
      </c>
      <c r="O151">
        <f t="shared" si="7"/>
        <v>-4.5757490560675115E-2</v>
      </c>
      <c r="R151" s="16"/>
      <c r="T151" t="s">
        <v>247</v>
      </c>
    </row>
    <row r="152" spans="2:20">
      <c r="B152" s="19"/>
      <c r="C152" s="8" t="s">
        <v>31</v>
      </c>
      <c r="D152" s="8" t="s">
        <v>32</v>
      </c>
      <c r="E152" s="8" t="s">
        <v>33</v>
      </c>
      <c r="F152" s="8" t="s">
        <v>34</v>
      </c>
      <c r="G152" s="8" t="s">
        <v>35</v>
      </c>
      <c r="R152" s="16"/>
      <c r="T152" t="s">
        <v>248</v>
      </c>
    </row>
    <row r="153" spans="2:20">
      <c r="B153" s="15" t="s">
        <v>27</v>
      </c>
      <c r="C153">
        <v>1</v>
      </c>
      <c r="D153">
        <v>2.997215958819786</v>
      </c>
      <c r="E153">
        <v>2.997215958819786</v>
      </c>
      <c r="F153">
        <v>16.279160173090144</v>
      </c>
      <c r="G153">
        <v>2.7380916857503049E-2</v>
      </c>
      <c r="R153" s="16"/>
    </row>
    <row r="154" spans="2:20">
      <c r="B154" s="15" t="s">
        <v>28</v>
      </c>
      <c r="C154">
        <v>3</v>
      </c>
      <c r="D154">
        <v>0.55234101641943267</v>
      </c>
      <c r="E154">
        <v>0.18411367213981089</v>
      </c>
      <c r="R154" s="16"/>
      <c r="T154" t="s">
        <v>350</v>
      </c>
    </row>
    <row r="155" spans="2:20" ht="17" thickBot="1">
      <c r="B155" s="18" t="s">
        <v>29</v>
      </c>
      <c r="C155" s="2">
        <v>4</v>
      </c>
      <c r="D155" s="2">
        <v>3.5495569752392186</v>
      </c>
      <c r="E155" s="2"/>
      <c r="F155" s="2"/>
      <c r="G155" s="2"/>
      <c r="R155" s="16"/>
      <c r="T155" t="s">
        <v>351</v>
      </c>
    </row>
    <row r="156" spans="2:20" ht="17" thickBot="1">
      <c r="B156" s="15"/>
      <c r="R156" s="16"/>
      <c r="T156" t="s">
        <v>352</v>
      </c>
    </row>
    <row r="157" spans="2:20">
      <c r="B157" s="19"/>
      <c r="C157" s="8" t="s">
        <v>36</v>
      </c>
      <c r="D157" s="8" t="s">
        <v>24</v>
      </c>
      <c r="E157" s="8" t="s">
        <v>37</v>
      </c>
      <c r="F157" s="8" t="s">
        <v>38</v>
      </c>
      <c r="G157" s="8" t="s">
        <v>39</v>
      </c>
      <c r="H157" s="8" t="s">
        <v>40</v>
      </c>
      <c r="I157" s="8" t="s">
        <v>41</v>
      </c>
      <c r="J157" s="8" t="s">
        <v>42</v>
      </c>
      <c r="R157" s="16"/>
      <c r="T157" t="s">
        <v>353</v>
      </c>
    </row>
    <row r="158" spans="2:20">
      <c r="B158" s="15" t="s">
        <v>30</v>
      </c>
      <c r="C158">
        <v>8.290470680588566</v>
      </c>
      <c r="D158">
        <v>1.8992132638686392</v>
      </c>
      <c r="E158">
        <v>4.3652131323583596</v>
      </c>
      <c r="F158">
        <v>2.2229910632657241E-2</v>
      </c>
      <c r="G158">
        <v>2.2463264460440007</v>
      </c>
      <c r="H158">
        <v>14.33461491513313</v>
      </c>
      <c r="I158">
        <v>2.2463264460440007</v>
      </c>
      <c r="J158">
        <v>14.33461491513313</v>
      </c>
      <c r="R158" s="16"/>
    </row>
    <row r="159" spans="2:20" ht="17" thickBot="1">
      <c r="B159" s="18" t="s">
        <v>43</v>
      </c>
      <c r="C159" s="2">
        <v>-2.3131501210339751</v>
      </c>
      <c r="D159" s="2">
        <v>0.57330776079721379</v>
      </c>
      <c r="E159" s="2">
        <v>-4.0347441273382056</v>
      </c>
      <c r="F159" s="2">
        <v>2.7380916857503067E-2</v>
      </c>
      <c r="G159" s="2">
        <v>-4.1376712861735445</v>
      </c>
      <c r="H159" s="2">
        <v>-0.48862895589440569</v>
      </c>
      <c r="I159" s="2">
        <v>-4.1376712861735445</v>
      </c>
      <c r="J159" s="2">
        <v>-0.48862895589440569</v>
      </c>
      <c r="R159" s="16"/>
    </row>
    <row r="160" spans="2:20" ht="17" thickBot="1">
      <c r="B160" s="1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8A1E-45E3-9E4A-81E9-1F15F005E515}">
  <dimension ref="B1:U20"/>
  <sheetViews>
    <sheetView workbookViewId="0">
      <selection activeCell="C18" sqref="C18"/>
    </sheetView>
  </sheetViews>
  <sheetFormatPr baseColWidth="10" defaultRowHeight="16"/>
  <sheetData>
    <row r="1" spans="2:21" ht="17" thickBot="1"/>
    <row r="2" spans="2:21" ht="27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2</v>
      </c>
      <c r="N2" s="11"/>
      <c r="O2" s="11"/>
      <c r="P2" s="11"/>
      <c r="Q2" s="11"/>
      <c r="R2" s="11"/>
      <c r="S2" s="14"/>
    </row>
    <row r="3" spans="2:21" ht="17" thickBot="1">
      <c r="B3" s="15"/>
      <c r="L3" t="s">
        <v>5</v>
      </c>
      <c r="M3" s="1" t="s">
        <v>10</v>
      </c>
      <c r="S3" s="16"/>
      <c r="U3" t="s">
        <v>240</v>
      </c>
    </row>
    <row r="4" spans="2:21">
      <c r="B4" s="17" t="s">
        <v>20</v>
      </c>
      <c r="C4" s="9"/>
      <c r="L4" t="s">
        <v>16</v>
      </c>
      <c r="S4" s="16"/>
      <c r="U4" t="s">
        <v>241</v>
      </c>
    </row>
    <row r="5" spans="2:21">
      <c r="B5" s="15" t="s">
        <v>21</v>
      </c>
      <c r="C5">
        <v>0.93950286141211925</v>
      </c>
      <c r="S5" s="16"/>
      <c r="U5" t="s">
        <v>354</v>
      </c>
    </row>
    <row r="6" spans="2:21">
      <c r="B6" s="15" t="s">
        <v>22</v>
      </c>
      <c r="C6">
        <v>0.88266562660155978</v>
      </c>
      <c r="L6" t="s">
        <v>17</v>
      </c>
      <c r="M6" t="s">
        <v>18</v>
      </c>
      <c r="N6" t="s">
        <v>121</v>
      </c>
      <c r="O6" s="16" t="s">
        <v>122</v>
      </c>
      <c r="S6" s="16"/>
    </row>
    <row r="7" spans="2:21">
      <c r="B7" s="15" t="s">
        <v>23</v>
      </c>
      <c r="C7">
        <v>0.82399843990233967</v>
      </c>
      <c r="L7" s="5">
        <v>12.5</v>
      </c>
      <c r="M7" s="5">
        <v>52.544031310000001</v>
      </c>
      <c r="N7">
        <f t="shared" ref="N7:O10" si="0">LOG10(L7)</f>
        <v>1.0969100130080565</v>
      </c>
      <c r="O7">
        <f t="shared" si="0"/>
        <v>1.7205233898913186</v>
      </c>
      <c r="S7" s="16"/>
      <c r="U7" t="s">
        <v>243</v>
      </c>
    </row>
    <row r="8" spans="2:21">
      <c r="B8" s="15" t="s">
        <v>24</v>
      </c>
      <c r="C8">
        <v>0.37225318702108867</v>
      </c>
      <c r="L8" s="5">
        <v>35</v>
      </c>
      <c r="M8" s="5">
        <v>12.915851269999999</v>
      </c>
      <c r="N8">
        <f t="shared" si="0"/>
        <v>1.5440680443502757</v>
      </c>
      <c r="O8">
        <f t="shared" si="0"/>
        <v>1.1111230353393797</v>
      </c>
      <c r="S8" s="16"/>
      <c r="U8" t="s">
        <v>288</v>
      </c>
    </row>
    <row r="9" spans="2:21" ht="17" thickBot="1">
      <c r="B9" s="18" t="s">
        <v>25</v>
      </c>
      <c r="C9" s="2">
        <v>4</v>
      </c>
      <c r="L9" s="5">
        <v>75</v>
      </c>
      <c r="M9" s="5">
        <v>1.467710372</v>
      </c>
      <c r="N9">
        <f t="shared" si="0"/>
        <v>1.8750612633917001</v>
      </c>
      <c r="O9">
        <f t="shared" si="0"/>
        <v>0.16664036331026078</v>
      </c>
      <c r="S9" s="16"/>
      <c r="U9" t="s">
        <v>355</v>
      </c>
    </row>
    <row r="10" spans="2:21">
      <c r="B10" s="15"/>
      <c r="L10" s="5">
        <v>550</v>
      </c>
      <c r="M10" s="5">
        <v>0.58708414870000003</v>
      </c>
      <c r="N10">
        <f t="shared" si="0"/>
        <v>2.7403626894942437</v>
      </c>
      <c r="O10">
        <f t="shared" si="0"/>
        <v>-0.23129964543575166</v>
      </c>
      <c r="S10" s="16"/>
      <c r="U10" t="s">
        <v>356</v>
      </c>
    </row>
    <row r="11" spans="2:21" ht="17" thickBot="1">
      <c r="B11" s="15" t="s">
        <v>26</v>
      </c>
      <c r="S11" s="16"/>
      <c r="U11" t="s">
        <v>247</v>
      </c>
    </row>
    <row r="12" spans="2:21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S12" s="16"/>
      <c r="U12" t="s">
        <v>248</v>
      </c>
    </row>
    <row r="13" spans="2:21">
      <c r="B13" s="15" t="s">
        <v>27</v>
      </c>
      <c r="C13">
        <v>1</v>
      </c>
      <c r="D13">
        <v>2.0848643384656964</v>
      </c>
      <c r="E13">
        <v>2.0848643384656964</v>
      </c>
      <c r="F13">
        <v>15.045303452624804</v>
      </c>
      <c r="G13">
        <v>6.049713858788075E-2</v>
      </c>
      <c r="S13" s="16"/>
    </row>
    <row r="14" spans="2:21">
      <c r="B14" s="15" t="s">
        <v>28</v>
      </c>
      <c r="C14">
        <v>2</v>
      </c>
      <c r="D14">
        <v>0.2771448704947152</v>
      </c>
      <c r="E14">
        <v>0.1385724352473576</v>
      </c>
      <c r="S14" s="16"/>
      <c r="U14" t="s">
        <v>357</v>
      </c>
    </row>
    <row r="15" spans="2:21" ht="17" thickBot="1">
      <c r="B15" s="18" t="s">
        <v>29</v>
      </c>
      <c r="C15" s="2">
        <v>3</v>
      </c>
      <c r="D15" s="2">
        <v>2.3620092089604117</v>
      </c>
      <c r="E15" s="2"/>
      <c r="F15" s="2"/>
      <c r="G15" s="2"/>
      <c r="S15" s="16"/>
      <c r="U15" t="s">
        <v>358</v>
      </c>
    </row>
    <row r="16" spans="2:21" ht="17" thickBot="1">
      <c r="B16" s="15"/>
      <c r="S16" s="16"/>
      <c r="U16" t="s">
        <v>359</v>
      </c>
    </row>
    <row r="17" spans="2:21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S17" s="16"/>
      <c r="U17" t="s">
        <v>360</v>
      </c>
    </row>
    <row r="18" spans="2:21">
      <c r="B18" s="15" t="s">
        <v>30</v>
      </c>
      <c r="C18">
        <v>2.8678145148736212</v>
      </c>
      <c r="D18">
        <v>0.5910814298238376</v>
      </c>
      <c r="E18">
        <v>4.8518095310968024</v>
      </c>
      <c r="F18">
        <v>3.9952274503186183E-2</v>
      </c>
      <c r="G18">
        <v>0.32459638733787033</v>
      </c>
      <c r="H18">
        <v>5.4110326424093724</v>
      </c>
      <c r="I18">
        <v>0.32459638733787033</v>
      </c>
      <c r="J18">
        <v>5.4110326424093724</v>
      </c>
      <c r="S18" s="16"/>
    </row>
    <row r="19" spans="2:21" ht="17" thickBot="1">
      <c r="B19" s="18" t="s">
        <v>43</v>
      </c>
      <c r="C19" s="2">
        <v>-1.1995298639878225</v>
      </c>
      <c r="D19" s="2">
        <v>0.30925062714578494</v>
      </c>
      <c r="E19" s="2">
        <v>-3.8788275873806</v>
      </c>
      <c r="F19" s="2">
        <v>6.0497138587880639E-2</v>
      </c>
      <c r="G19" s="2">
        <v>-2.5301279190533679</v>
      </c>
      <c r="H19" s="2">
        <v>0.13106819107772272</v>
      </c>
      <c r="I19" s="2">
        <v>-2.5301279190533679</v>
      </c>
      <c r="J19" s="2">
        <v>0.13106819107772272</v>
      </c>
      <c r="S19" s="16"/>
    </row>
    <row r="20" spans="2:21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0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B9BE-7211-3E4A-B885-13FC52189BF2}">
  <dimension ref="B1:V40"/>
  <sheetViews>
    <sheetView topLeftCell="A2" workbookViewId="0">
      <selection activeCell="M22" sqref="M22"/>
    </sheetView>
  </sheetViews>
  <sheetFormatPr baseColWidth="10" defaultRowHeight="16"/>
  <sheetData>
    <row r="1" spans="2:22" ht="17" thickBot="1"/>
    <row r="2" spans="2:22" ht="53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74</v>
      </c>
      <c r="N2" s="11"/>
      <c r="O2" s="11"/>
      <c r="P2" s="11"/>
      <c r="Q2" s="11"/>
      <c r="R2" s="11"/>
      <c r="S2" s="11"/>
      <c r="T2" s="14"/>
    </row>
    <row r="3" spans="2:22" ht="17" thickBot="1">
      <c r="B3" s="15"/>
      <c r="L3" t="s">
        <v>5</v>
      </c>
      <c r="M3" s="1" t="s">
        <v>12</v>
      </c>
      <c r="T3" s="16"/>
      <c r="V3" t="s">
        <v>240</v>
      </c>
    </row>
    <row r="4" spans="2:22">
      <c r="B4" s="17" t="s">
        <v>20</v>
      </c>
      <c r="C4" s="9"/>
      <c r="L4" t="s">
        <v>16</v>
      </c>
      <c r="M4" t="s">
        <v>75</v>
      </c>
      <c r="T4" s="16"/>
      <c r="V4" t="s">
        <v>253</v>
      </c>
    </row>
    <row r="5" spans="2:22">
      <c r="B5" s="15" t="s">
        <v>21</v>
      </c>
      <c r="C5">
        <v>0.92782330741127417</v>
      </c>
      <c r="T5" s="16"/>
      <c r="V5" t="s">
        <v>361</v>
      </c>
    </row>
    <row r="6" spans="2:22">
      <c r="B6" s="15" t="s">
        <v>22</v>
      </c>
      <c r="C6">
        <v>0.8608560897755958</v>
      </c>
      <c r="L6" t="s">
        <v>17</v>
      </c>
      <c r="M6" t="s">
        <v>18</v>
      </c>
      <c r="N6" t="s">
        <v>121</v>
      </c>
      <c r="O6" s="16" t="s">
        <v>122</v>
      </c>
      <c r="T6" s="16"/>
    </row>
    <row r="7" spans="2:22">
      <c r="B7" s="15" t="s">
        <v>23</v>
      </c>
      <c r="C7">
        <v>0.81447478636746107</v>
      </c>
      <c r="L7" s="5">
        <v>7.5</v>
      </c>
      <c r="M7" s="5">
        <v>41</v>
      </c>
      <c r="N7">
        <f t="shared" ref="N7:O11" si="0">LOG10(L7)</f>
        <v>0.87506126339170009</v>
      </c>
      <c r="O7">
        <f t="shared" si="0"/>
        <v>1.6127838567197355</v>
      </c>
      <c r="T7" s="16"/>
      <c r="V7" t="s">
        <v>243</v>
      </c>
    </row>
    <row r="8" spans="2:22">
      <c r="B8" s="15" t="s">
        <v>24</v>
      </c>
      <c r="C8">
        <v>0.24195541093934306</v>
      </c>
      <c r="L8" s="5">
        <v>15</v>
      </c>
      <c r="M8" s="5">
        <v>30</v>
      </c>
      <c r="N8">
        <f t="shared" si="0"/>
        <v>1.1760912590556813</v>
      </c>
      <c r="O8">
        <f t="shared" si="0"/>
        <v>1.4771212547196624</v>
      </c>
      <c r="T8" s="16"/>
      <c r="V8" t="s">
        <v>244</v>
      </c>
    </row>
    <row r="9" spans="2:22" ht="17" thickBot="1">
      <c r="B9" s="18" t="s">
        <v>25</v>
      </c>
      <c r="C9" s="2">
        <v>5</v>
      </c>
      <c r="L9" s="5">
        <v>35</v>
      </c>
      <c r="M9" s="5">
        <v>22</v>
      </c>
      <c r="N9">
        <f t="shared" si="0"/>
        <v>1.5440680443502757</v>
      </c>
      <c r="O9">
        <f t="shared" si="0"/>
        <v>1.3424226808222062</v>
      </c>
      <c r="T9" s="16"/>
      <c r="V9" t="s">
        <v>362</v>
      </c>
    </row>
    <row r="10" spans="2:22">
      <c r="B10" s="15"/>
      <c r="L10" s="5">
        <v>75</v>
      </c>
      <c r="M10" s="5">
        <v>5</v>
      </c>
      <c r="N10">
        <f t="shared" si="0"/>
        <v>1.8750612633917001</v>
      </c>
      <c r="O10">
        <f t="shared" si="0"/>
        <v>0.69897000433601886</v>
      </c>
      <c r="T10" s="16"/>
      <c r="V10" t="s">
        <v>363</v>
      </c>
    </row>
    <row r="11" spans="2:22" ht="17" thickBot="1">
      <c r="B11" s="15" t="s">
        <v>26</v>
      </c>
      <c r="L11" s="5">
        <v>100</v>
      </c>
      <c r="M11" s="5">
        <v>2</v>
      </c>
      <c r="N11">
        <f t="shared" si="0"/>
        <v>2</v>
      </c>
      <c r="O11">
        <f t="shared" si="0"/>
        <v>0.3010299956639812</v>
      </c>
      <c r="T11" s="16"/>
      <c r="V11" t="s">
        <v>247</v>
      </c>
    </row>
    <row r="12" spans="2:22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T12" s="16"/>
      <c r="V12" t="s">
        <v>248</v>
      </c>
    </row>
    <row r="13" spans="2:22">
      <c r="B13" s="15" t="s">
        <v>27</v>
      </c>
      <c r="C13">
        <v>1</v>
      </c>
      <c r="D13">
        <v>1.0865714377131575</v>
      </c>
      <c r="E13">
        <v>1.0865714377131575</v>
      </c>
      <c r="F13">
        <v>18.56041177196871</v>
      </c>
      <c r="G13">
        <v>2.3023467024345864E-2</v>
      </c>
      <c r="T13" s="16"/>
    </row>
    <row r="14" spans="2:22">
      <c r="B14" s="15" t="s">
        <v>28</v>
      </c>
      <c r="C14">
        <v>3</v>
      </c>
      <c r="D14">
        <v>0.17562726264847911</v>
      </c>
      <c r="E14">
        <v>5.8542420882826372E-2</v>
      </c>
      <c r="T14" s="16"/>
      <c r="V14" t="s">
        <v>364</v>
      </c>
    </row>
    <row r="15" spans="2:22" ht="17" thickBot="1">
      <c r="B15" s="18" t="s">
        <v>29</v>
      </c>
      <c r="C15" s="2">
        <v>4</v>
      </c>
      <c r="D15" s="2">
        <v>1.2621987003616366</v>
      </c>
      <c r="E15" s="2"/>
      <c r="F15" s="2"/>
      <c r="G15" s="2"/>
      <c r="T15" s="16"/>
      <c r="V15" t="s">
        <v>365</v>
      </c>
    </row>
    <row r="16" spans="2:22" ht="17" thickBot="1">
      <c r="B16" s="15"/>
      <c r="T16" s="16"/>
      <c r="V16" t="s">
        <v>366</v>
      </c>
    </row>
    <row r="17" spans="2:22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T17" s="16"/>
      <c r="V17" t="s">
        <v>367</v>
      </c>
    </row>
    <row r="18" spans="2:22">
      <c r="B18" s="15" t="s">
        <v>30</v>
      </c>
      <c r="C18">
        <v>2.7392404392489795</v>
      </c>
      <c r="D18">
        <v>0.39860435871010214</v>
      </c>
      <c r="E18">
        <v>6.8720784893403044</v>
      </c>
      <c r="F18">
        <v>6.310337496988669E-3</v>
      </c>
      <c r="G18">
        <v>1.4707034706020328</v>
      </c>
      <c r="H18">
        <v>4.0077774078959258</v>
      </c>
      <c r="I18">
        <v>1.4707034706020328</v>
      </c>
      <c r="J18">
        <v>4.0077774078959258</v>
      </c>
      <c r="T18" s="16"/>
    </row>
    <row r="19" spans="2:22" ht="17" thickBot="1">
      <c r="B19" s="18" t="s">
        <v>43</v>
      </c>
      <c r="C19" s="2">
        <v>-1.1062332843436806</v>
      </c>
      <c r="D19" s="2">
        <v>0.25677510640950446</v>
      </c>
      <c r="E19" s="2">
        <v>-4.3081796355269031</v>
      </c>
      <c r="F19" s="2">
        <v>2.3023467024345847E-2</v>
      </c>
      <c r="G19" s="2">
        <v>-1.9234062730254393</v>
      </c>
      <c r="H19" s="2">
        <v>-0.28906029566192193</v>
      </c>
      <c r="I19" s="2">
        <v>-1.9234062730254393</v>
      </c>
      <c r="J19" s="2">
        <v>-0.28906029566192193</v>
      </c>
      <c r="T19" s="16"/>
    </row>
    <row r="20" spans="2:22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0"/>
    </row>
    <row r="21" spans="2:22" ht="17" thickBot="1"/>
    <row r="22" spans="2:22" ht="53">
      <c r="B22" s="10" t="s">
        <v>19</v>
      </c>
      <c r="C22" s="11"/>
      <c r="D22" s="11"/>
      <c r="E22" s="11"/>
      <c r="F22" s="11"/>
      <c r="G22" s="11"/>
      <c r="H22" s="11"/>
      <c r="I22" s="11"/>
      <c r="J22" s="11"/>
      <c r="K22" s="11"/>
      <c r="L22" s="12" t="s">
        <v>0</v>
      </c>
      <c r="M22" s="21" t="s">
        <v>76</v>
      </c>
      <c r="N22" s="11"/>
      <c r="O22" s="11"/>
      <c r="P22" s="11"/>
      <c r="Q22" s="11"/>
      <c r="R22" s="11"/>
      <c r="S22" s="11"/>
      <c r="T22" s="14"/>
    </row>
    <row r="23" spans="2:22" ht="17" thickBot="1">
      <c r="B23" s="15"/>
      <c r="L23" t="s">
        <v>5</v>
      </c>
      <c r="M23" s="1" t="s">
        <v>12</v>
      </c>
      <c r="T23" s="16"/>
      <c r="V23" t="s">
        <v>240</v>
      </c>
    </row>
    <row r="24" spans="2:22">
      <c r="B24" s="17" t="s">
        <v>20</v>
      </c>
      <c r="C24" s="9"/>
      <c r="L24" t="s">
        <v>16</v>
      </c>
      <c r="M24" t="s">
        <v>77</v>
      </c>
      <c r="T24" s="16"/>
      <c r="V24" t="s">
        <v>253</v>
      </c>
    </row>
    <row r="25" spans="2:22">
      <c r="B25" s="15" t="s">
        <v>21</v>
      </c>
      <c r="C25">
        <v>0.97853118030698427</v>
      </c>
      <c r="T25" s="16"/>
      <c r="V25" t="s">
        <v>368</v>
      </c>
    </row>
    <row r="26" spans="2:22">
      <c r="B26" s="15" t="s">
        <v>22</v>
      </c>
      <c r="C26">
        <v>0.95752327083297983</v>
      </c>
      <c r="L26" t="s">
        <v>17</v>
      </c>
      <c r="M26" t="s">
        <v>18</v>
      </c>
      <c r="N26" t="s">
        <v>121</v>
      </c>
      <c r="O26" s="16" t="s">
        <v>122</v>
      </c>
      <c r="T26" s="16"/>
    </row>
    <row r="27" spans="2:22">
      <c r="B27" s="15" t="s">
        <v>23</v>
      </c>
      <c r="C27">
        <v>0.94336436111063982</v>
      </c>
      <c r="L27" s="5">
        <v>7.5</v>
      </c>
      <c r="M27" s="5">
        <v>56</v>
      </c>
      <c r="N27">
        <f t="shared" ref="N27:O31" si="1">LOG10(L27)</f>
        <v>0.87506126339170009</v>
      </c>
      <c r="O27">
        <f t="shared" si="1"/>
        <v>1.7481880270062005</v>
      </c>
      <c r="T27" s="16"/>
      <c r="V27" t="s">
        <v>243</v>
      </c>
    </row>
    <row r="28" spans="2:22">
      <c r="B28" s="15" t="s">
        <v>24</v>
      </c>
      <c r="C28">
        <v>0.1778883511153761</v>
      </c>
      <c r="L28" s="5">
        <v>15</v>
      </c>
      <c r="M28" s="5">
        <v>29</v>
      </c>
      <c r="N28">
        <f t="shared" si="1"/>
        <v>1.1760912590556813</v>
      </c>
      <c r="O28">
        <f t="shared" si="1"/>
        <v>1.4623979978989561</v>
      </c>
      <c r="T28" s="16"/>
      <c r="V28" t="s">
        <v>244</v>
      </c>
    </row>
    <row r="29" spans="2:22" ht="17" thickBot="1">
      <c r="B29" s="18" t="s">
        <v>25</v>
      </c>
      <c r="C29" s="2">
        <v>5</v>
      </c>
      <c r="L29" s="5">
        <v>35</v>
      </c>
      <c r="M29" s="5">
        <v>12</v>
      </c>
      <c r="N29">
        <f t="shared" si="1"/>
        <v>1.5440680443502757</v>
      </c>
      <c r="O29">
        <f t="shared" si="1"/>
        <v>1.0791812460476249</v>
      </c>
      <c r="T29" s="16"/>
      <c r="V29" t="s">
        <v>369</v>
      </c>
    </row>
    <row r="30" spans="2:22">
      <c r="B30" s="15"/>
      <c r="L30" s="5">
        <v>75</v>
      </c>
      <c r="M30" s="5">
        <v>2</v>
      </c>
      <c r="N30">
        <f t="shared" si="1"/>
        <v>1.8750612633917001</v>
      </c>
      <c r="O30">
        <f t="shared" si="1"/>
        <v>0.3010299956639812</v>
      </c>
      <c r="T30" s="16"/>
      <c r="V30" t="s">
        <v>370</v>
      </c>
    </row>
    <row r="31" spans="2:22" ht="17" thickBot="1">
      <c r="B31" s="15" t="s">
        <v>26</v>
      </c>
      <c r="L31" s="5">
        <v>100</v>
      </c>
      <c r="M31" s="5">
        <v>1</v>
      </c>
      <c r="N31">
        <f t="shared" si="1"/>
        <v>2</v>
      </c>
      <c r="O31">
        <f t="shared" si="1"/>
        <v>0</v>
      </c>
      <c r="T31" s="16"/>
      <c r="V31" t="s">
        <v>247</v>
      </c>
    </row>
    <row r="32" spans="2:22">
      <c r="B32" s="19"/>
      <c r="C32" s="8" t="s">
        <v>31</v>
      </c>
      <c r="D32" s="8" t="s">
        <v>32</v>
      </c>
      <c r="E32" s="8" t="s">
        <v>33</v>
      </c>
      <c r="F32" s="8" t="s">
        <v>34</v>
      </c>
      <c r="G32" s="8" t="s">
        <v>35</v>
      </c>
      <c r="T32" s="16"/>
      <c r="V32" t="s">
        <v>248</v>
      </c>
    </row>
    <row r="33" spans="2:22">
      <c r="B33" s="15" t="s">
        <v>27</v>
      </c>
      <c r="C33">
        <v>1</v>
      </c>
      <c r="D33">
        <v>2.1400037971142378</v>
      </c>
      <c r="E33">
        <v>2.1400037971142378</v>
      </c>
      <c r="F33">
        <v>67.626906987208983</v>
      </c>
      <c r="G33">
        <v>3.7639390670557225E-3</v>
      </c>
      <c r="T33" s="16"/>
    </row>
    <row r="34" spans="2:22">
      <c r="B34" s="15" t="s">
        <v>28</v>
      </c>
      <c r="C34">
        <v>3</v>
      </c>
      <c r="D34">
        <v>9.4932796387642002E-2</v>
      </c>
      <c r="E34">
        <v>3.1644265462547332E-2</v>
      </c>
      <c r="T34" s="16"/>
      <c r="V34" t="s">
        <v>371</v>
      </c>
    </row>
    <row r="35" spans="2:22" ht="17" thickBot="1">
      <c r="B35" s="18" t="s">
        <v>29</v>
      </c>
      <c r="C35" s="2">
        <v>4</v>
      </c>
      <c r="D35" s="2">
        <v>2.2349365935018799</v>
      </c>
      <c r="E35" s="2"/>
      <c r="F35" s="2"/>
      <c r="G35" s="2"/>
      <c r="T35" s="16"/>
      <c r="V35" t="s">
        <v>372</v>
      </c>
    </row>
    <row r="36" spans="2:22" ht="17" thickBot="1">
      <c r="B36" s="15"/>
      <c r="T36" s="16"/>
      <c r="V36" t="s">
        <v>373</v>
      </c>
    </row>
    <row r="37" spans="2:22">
      <c r="B37" s="19"/>
      <c r="C37" s="8" t="s">
        <v>36</v>
      </c>
      <c r="D37" s="8" t="s">
        <v>24</v>
      </c>
      <c r="E37" s="8" t="s">
        <v>37</v>
      </c>
      <c r="F37" s="8" t="s">
        <v>38</v>
      </c>
      <c r="G37" s="8" t="s">
        <v>39</v>
      </c>
      <c r="H37" s="8" t="s">
        <v>40</v>
      </c>
      <c r="I37" s="8" t="s">
        <v>41</v>
      </c>
      <c r="J37" s="8" t="s">
        <v>42</v>
      </c>
      <c r="T37" s="16"/>
      <c r="V37" t="s">
        <v>374</v>
      </c>
    </row>
    <row r="38" spans="2:22">
      <c r="B38" s="15" t="s">
        <v>30</v>
      </c>
      <c r="C38">
        <v>3.2376458688616747</v>
      </c>
      <c r="D38">
        <v>0.29305842693519268</v>
      </c>
      <c r="E38">
        <v>11.047782869515135</v>
      </c>
      <c r="F38">
        <v>1.5884803094802255E-3</v>
      </c>
      <c r="G38">
        <v>2.3050031608295152</v>
      </c>
      <c r="H38">
        <v>4.1702885768938343</v>
      </c>
      <c r="I38">
        <v>2.3050031608295152</v>
      </c>
      <c r="J38">
        <v>4.1702885768938343</v>
      </c>
      <c r="T38" s="16"/>
    </row>
    <row r="39" spans="2:22" ht="17" thickBot="1">
      <c r="B39" s="18" t="s">
        <v>43</v>
      </c>
      <c r="C39" s="2">
        <v>-1.5524758424539438</v>
      </c>
      <c r="D39" s="2">
        <v>0.18878395862001635</v>
      </c>
      <c r="E39" s="2">
        <v>-8.2235580491177291</v>
      </c>
      <c r="F39" s="2">
        <v>3.7639390670557191E-3</v>
      </c>
      <c r="G39" s="2">
        <v>-2.1532706540610476</v>
      </c>
      <c r="H39" s="2">
        <v>-0.95168103084684008</v>
      </c>
      <c r="I39" s="2">
        <v>-2.1532706540610476</v>
      </c>
      <c r="J39" s="2">
        <v>-0.95168103084684008</v>
      </c>
      <c r="T39" s="16"/>
    </row>
    <row r="40" spans="2:22" ht="17" thickBot="1"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39CC-7F57-424B-931D-ED404DA2B50F}">
  <dimension ref="B1:V26"/>
  <sheetViews>
    <sheetView zoomScale="110" zoomScaleNormal="110" workbookViewId="0">
      <selection activeCell="M2" sqref="M2"/>
    </sheetView>
  </sheetViews>
  <sheetFormatPr baseColWidth="10" defaultRowHeight="16"/>
  <sheetData>
    <row r="1" spans="2:22" ht="17" thickBot="1"/>
    <row r="2" spans="2:22" ht="27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3</v>
      </c>
      <c r="N2" s="11"/>
      <c r="O2" s="11"/>
      <c r="P2" s="11"/>
      <c r="Q2" s="11"/>
      <c r="R2" s="11"/>
      <c r="S2" s="11"/>
      <c r="T2" s="14"/>
    </row>
    <row r="3" spans="2:22" ht="17" thickBot="1">
      <c r="B3" s="15"/>
      <c r="L3" t="s">
        <v>5</v>
      </c>
      <c r="M3" s="1" t="s">
        <v>13</v>
      </c>
      <c r="T3" s="16"/>
      <c r="V3" t="s">
        <v>240</v>
      </c>
    </row>
    <row r="4" spans="2:22">
      <c r="B4" s="17" t="s">
        <v>20</v>
      </c>
      <c r="C4" s="9"/>
      <c r="L4" t="s">
        <v>16</v>
      </c>
      <c r="T4" s="16"/>
      <c r="V4" t="s">
        <v>262</v>
      </c>
    </row>
    <row r="5" spans="2:22">
      <c r="B5" s="15" t="s">
        <v>21</v>
      </c>
      <c r="C5">
        <v>0.92645691296728649</v>
      </c>
      <c r="T5" s="16"/>
      <c r="V5" t="s">
        <v>375</v>
      </c>
    </row>
    <row r="6" spans="2:22">
      <c r="B6" s="15" t="s">
        <v>22</v>
      </c>
      <c r="C6">
        <v>0.85832241158487421</v>
      </c>
      <c r="L6" t="s">
        <v>17</v>
      </c>
      <c r="M6" t="s">
        <v>18</v>
      </c>
      <c r="N6" t="s">
        <v>121</v>
      </c>
      <c r="O6" s="16" t="s">
        <v>122</v>
      </c>
      <c r="T6" s="16"/>
    </row>
    <row r="7" spans="2:22">
      <c r="B7" s="15" t="s">
        <v>23</v>
      </c>
      <c r="C7">
        <v>0.84258045731652687</v>
      </c>
      <c r="L7" s="4">
        <v>8</v>
      </c>
      <c r="M7" s="4">
        <v>0</v>
      </c>
      <c r="N7">
        <f t="shared" ref="N7:N24" si="0">LOG10(L7)</f>
        <v>0.90308998699194354</v>
      </c>
      <c r="O7" t="e">
        <f t="shared" ref="O7:O24" si="1">LOG10(M7)</f>
        <v>#NUM!</v>
      </c>
      <c r="T7" s="16"/>
      <c r="V7" t="s">
        <v>243</v>
      </c>
    </row>
    <row r="8" spans="2:22">
      <c r="B8" s="15" t="s">
        <v>24</v>
      </c>
      <c r="C8">
        <v>0.19087562897137939</v>
      </c>
      <c r="L8" s="4">
        <v>10.5</v>
      </c>
      <c r="M8" s="4">
        <v>1.6010246560000001</v>
      </c>
      <c r="N8">
        <f t="shared" si="0"/>
        <v>1.0211892990699381</v>
      </c>
      <c r="O8">
        <f t="shared" si="1"/>
        <v>0.20439802016557915</v>
      </c>
      <c r="T8" s="16"/>
      <c r="V8" t="s">
        <v>264</v>
      </c>
    </row>
    <row r="9" spans="2:22" ht="17" thickBot="1">
      <c r="B9" s="18" t="s">
        <v>25</v>
      </c>
      <c r="C9" s="2">
        <v>11</v>
      </c>
      <c r="L9" s="4">
        <v>13</v>
      </c>
      <c r="M9" s="4">
        <v>4.5789305159999998</v>
      </c>
      <c r="N9">
        <f t="shared" si="0"/>
        <v>1.1139433523068367</v>
      </c>
      <c r="O9">
        <f t="shared" si="1"/>
        <v>0.66076405327944676</v>
      </c>
      <c r="T9" s="16"/>
      <c r="V9" t="s">
        <v>376</v>
      </c>
    </row>
    <row r="10" spans="2:22">
      <c r="B10" s="15"/>
      <c r="L10" s="4">
        <v>16.5</v>
      </c>
      <c r="M10" s="4">
        <v>11.81556196</v>
      </c>
      <c r="N10">
        <f t="shared" si="0"/>
        <v>1.2174839442139063</v>
      </c>
      <c r="O10">
        <f t="shared" si="1"/>
        <v>1.0724543819415728</v>
      </c>
      <c r="T10" s="16"/>
      <c r="V10" t="s">
        <v>377</v>
      </c>
    </row>
    <row r="11" spans="2:22" ht="17" thickBot="1">
      <c r="B11" s="15" t="s">
        <v>26</v>
      </c>
      <c r="L11" s="4">
        <v>20</v>
      </c>
      <c r="M11" s="4">
        <v>14.79346782</v>
      </c>
      <c r="N11">
        <f t="shared" si="0"/>
        <v>1.3010299956639813</v>
      </c>
      <c r="O11">
        <f t="shared" si="1"/>
        <v>1.1700699913434114</v>
      </c>
      <c r="T11" s="16"/>
      <c r="V11" t="s">
        <v>247</v>
      </c>
    </row>
    <row r="12" spans="2:22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L12" s="5">
        <v>26</v>
      </c>
      <c r="M12" s="5">
        <v>16.07428754</v>
      </c>
      <c r="N12">
        <f t="shared" si="0"/>
        <v>1.414973347970818</v>
      </c>
      <c r="O12">
        <f t="shared" si="1"/>
        <v>1.2061317328059875</v>
      </c>
      <c r="T12" s="16"/>
      <c r="V12" t="s">
        <v>248</v>
      </c>
    </row>
    <row r="13" spans="2:22">
      <c r="B13" s="15" t="s">
        <v>27</v>
      </c>
      <c r="C13">
        <v>1</v>
      </c>
      <c r="D13">
        <v>1.9865192067050912</v>
      </c>
      <c r="E13">
        <v>1.9865192067050912</v>
      </c>
      <c r="F13">
        <v>54.524514361645821</v>
      </c>
      <c r="G13">
        <v>4.1733246260907901E-5</v>
      </c>
      <c r="L13" s="5">
        <v>32</v>
      </c>
      <c r="M13" s="5">
        <v>10.08645533</v>
      </c>
      <c r="N13">
        <f t="shared" si="0"/>
        <v>1.505149978319906</v>
      </c>
      <c r="O13">
        <f t="shared" si="1"/>
        <v>1.0037385694986007</v>
      </c>
      <c r="T13" s="16"/>
    </row>
    <row r="14" spans="2:22">
      <c r="B14" s="15" t="s">
        <v>28</v>
      </c>
      <c r="C14">
        <v>9</v>
      </c>
      <c r="D14">
        <v>0.3279015516169772</v>
      </c>
      <c r="E14">
        <v>3.6433505735219689E-2</v>
      </c>
      <c r="L14" s="5">
        <v>41</v>
      </c>
      <c r="M14" s="5">
        <v>8.8696765929999994</v>
      </c>
      <c r="N14">
        <f t="shared" si="0"/>
        <v>1.6127838567197355</v>
      </c>
      <c r="O14">
        <f t="shared" si="1"/>
        <v>0.94790778483329352</v>
      </c>
      <c r="T14" s="16"/>
      <c r="V14" t="s">
        <v>378</v>
      </c>
    </row>
    <row r="15" spans="2:22" ht="17" thickBot="1">
      <c r="B15" s="18" t="s">
        <v>29</v>
      </c>
      <c r="C15" s="2">
        <v>10</v>
      </c>
      <c r="D15" s="2">
        <v>2.3144207583220684</v>
      </c>
      <c r="E15" s="2"/>
      <c r="F15" s="2"/>
      <c r="G15" s="2"/>
      <c r="L15" s="5">
        <v>50</v>
      </c>
      <c r="M15" s="5">
        <v>8.9016970860000004</v>
      </c>
      <c r="N15">
        <f t="shared" si="0"/>
        <v>1.6989700043360187</v>
      </c>
      <c r="O15">
        <f t="shared" si="1"/>
        <v>0.94947281168128517</v>
      </c>
      <c r="T15" s="16"/>
      <c r="V15" t="s">
        <v>379</v>
      </c>
    </row>
    <row r="16" spans="2:22" ht="17" thickBot="1">
      <c r="B16" s="15"/>
      <c r="L16" s="5">
        <v>64.5</v>
      </c>
      <c r="M16" s="5">
        <v>7.941082293</v>
      </c>
      <c r="N16">
        <f t="shared" si="0"/>
        <v>1.8095597146352678</v>
      </c>
      <c r="O16">
        <f t="shared" si="1"/>
        <v>0.89987969661421252</v>
      </c>
      <c r="T16" s="16"/>
      <c r="V16" t="s">
        <v>380</v>
      </c>
    </row>
    <row r="17" spans="2:22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L17" s="5">
        <v>79</v>
      </c>
      <c r="M17" s="5">
        <v>3.7784181879999998</v>
      </c>
      <c r="N17">
        <f t="shared" si="0"/>
        <v>1.8976270912904414</v>
      </c>
      <c r="O17">
        <f t="shared" si="1"/>
        <v>0.57731002311729518</v>
      </c>
      <c r="T17" s="16"/>
      <c r="V17" t="s">
        <v>381</v>
      </c>
    </row>
    <row r="18" spans="2:22">
      <c r="B18" s="15" t="s">
        <v>30</v>
      </c>
      <c r="C18">
        <v>3.2993000000000001</v>
      </c>
      <c r="D18">
        <v>0.35267516610478894</v>
      </c>
      <c r="E18">
        <v>9.0102942846377179</v>
      </c>
      <c r="F18">
        <v>8.4585700648182241E-6</v>
      </c>
      <c r="G18">
        <v>2.3799003803426424</v>
      </c>
      <c r="H18">
        <v>3.9755136866326324</v>
      </c>
      <c r="I18">
        <v>2.3799003803426424</v>
      </c>
      <c r="J18">
        <v>3.9755136866326324</v>
      </c>
      <c r="L18" s="5">
        <v>102.5</v>
      </c>
      <c r="M18" s="5">
        <v>4.1946845980000003</v>
      </c>
      <c r="N18">
        <f t="shared" si="0"/>
        <v>2.0107238653917729</v>
      </c>
      <c r="O18">
        <f t="shared" si="1"/>
        <v>0.62269931141077983</v>
      </c>
      <c r="T18" s="16"/>
    </row>
    <row r="19" spans="2:22" ht="17" thickBot="1">
      <c r="B19" s="18" t="s">
        <v>43</v>
      </c>
      <c r="C19" s="2">
        <v>-1.3474130166605371</v>
      </c>
      <c r="D19" s="2">
        <v>0.18247561476833044</v>
      </c>
      <c r="E19" s="2">
        <v>-7.3840716655274834</v>
      </c>
      <c r="F19" s="2">
        <v>4.1733246260907901E-5</v>
      </c>
      <c r="G19" s="2">
        <v>-1.7602015356447218</v>
      </c>
      <c r="H19" s="2">
        <v>-0.93462449767635247</v>
      </c>
      <c r="I19" s="2">
        <v>-1.7602015356447218</v>
      </c>
      <c r="J19" s="2">
        <v>-0.93462449767635247</v>
      </c>
      <c r="L19" s="5">
        <v>126</v>
      </c>
      <c r="M19" s="5">
        <v>3.3941722699999999</v>
      </c>
      <c r="N19">
        <f t="shared" si="0"/>
        <v>2.1003705451175629</v>
      </c>
      <c r="O19">
        <f t="shared" si="1"/>
        <v>0.53073388100220442</v>
      </c>
      <c r="T19" s="16"/>
    </row>
    <row r="20" spans="2:22">
      <c r="B20" s="15"/>
      <c r="L20" s="5">
        <v>163</v>
      </c>
      <c r="M20" s="5">
        <v>1.2487992320000001</v>
      </c>
      <c r="N20">
        <f t="shared" si="0"/>
        <v>2.2121876044039577</v>
      </c>
      <c r="O20">
        <f t="shared" si="1"/>
        <v>9.6492622967345856E-2</v>
      </c>
      <c r="T20" s="16"/>
    </row>
    <row r="21" spans="2:22">
      <c r="B21" s="15"/>
      <c r="L21" s="5">
        <v>200</v>
      </c>
      <c r="M21" s="5">
        <v>2.0493115589999999</v>
      </c>
      <c r="N21">
        <f t="shared" si="0"/>
        <v>2.3010299956639813</v>
      </c>
      <c r="O21">
        <f t="shared" si="1"/>
        <v>0.31160798966934045</v>
      </c>
      <c r="T21" s="16"/>
    </row>
    <row r="22" spans="2:22">
      <c r="B22" s="15"/>
      <c r="L22" s="5">
        <v>258</v>
      </c>
      <c r="M22" s="5">
        <v>0.35222542429999998</v>
      </c>
      <c r="N22">
        <f t="shared" si="0"/>
        <v>2.4116197059632301</v>
      </c>
      <c r="O22">
        <f t="shared" si="1"/>
        <v>-0.45317929903687471</v>
      </c>
      <c r="T22" s="16"/>
    </row>
    <row r="23" spans="2:22">
      <c r="B23" s="15"/>
      <c r="L23" s="4">
        <v>316</v>
      </c>
      <c r="M23" s="4">
        <v>0</v>
      </c>
      <c r="N23">
        <f t="shared" si="0"/>
        <v>2.4996870826184039</v>
      </c>
      <c r="O23" t="e">
        <f t="shared" si="1"/>
        <v>#NUM!</v>
      </c>
      <c r="T23" s="16"/>
    </row>
    <row r="24" spans="2:22">
      <c r="B24" s="15"/>
      <c r="L24" s="5">
        <v>400</v>
      </c>
      <c r="M24" s="5">
        <v>0.32020493119999999</v>
      </c>
      <c r="N24">
        <f t="shared" si="0"/>
        <v>2.6020599913279625</v>
      </c>
      <c r="O24">
        <f t="shared" si="1"/>
        <v>-0.49457198417043968</v>
      </c>
      <c r="T24" s="16"/>
    </row>
    <row r="25" spans="2:22">
      <c r="B25" s="15"/>
      <c r="T25" s="16"/>
    </row>
    <row r="26" spans="2:22" ht="17" thickBot="1">
      <c r="B26" s="1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E645-997E-E74B-9CB6-262CE3660D61}">
  <dimension ref="B1:R440"/>
  <sheetViews>
    <sheetView workbookViewId="0">
      <selection activeCell="C439" activeCellId="21" sqref="C19:F19 C39:F39 C59:F59 C79:F79 C99:F99 C119:F119 C139:F139 C159:F159 C179:F179 C199:F199 C219:F219 C239:F239 C259:F259 C279:F279 C299:F299 C319:F319 C339:F339 C359:F359 C379:F379 C399:F399 C419:F419 C439:F439"/>
    </sheetView>
  </sheetViews>
  <sheetFormatPr baseColWidth="10" defaultRowHeight="16"/>
  <sheetData>
    <row r="1" spans="2:18" ht="17" thickBot="1"/>
    <row r="2" spans="2:18" ht="40">
      <c r="B2" s="10" t="s">
        <v>19</v>
      </c>
      <c r="C2" s="11"/>
      <c r="D2" s="11"/>
      <c r="E2" s="11"/>
      <c r="F2" s="11"/>
      <c r="G2" s="11"/>
      <c r="H2" s="11"/>
      <c r="I2" s="11"/>
      <c r="J2" s="11"/>
      <c r="K2" s="11"/>
      <c r="L2" s="12" t="s">
        <v>0</v>
      </c>
      <c r="M2" s="21" t="s">
        <v>78</v>
      </c>
      <c r="N2" s="11"/>
      <c r="O2" s="11"/>
      <c r="P2" s="14"/>
    </row>
    <row r="3" spans="2:18" ht="17" thickBot="1">
      <c r="B3" s="15"/>
      <c r="L3" t="s">
        <v>5</v>
      </c>
      <c r="M3" s="1" t="s">
        <v>14</v>
      </c>
      <c r="P3" s="16"/>
      <c r="R3" t="s">
        <v>240</v>
      </c>
    </row>
    <row r="4" spans="2:18">
      <c r="B4" s="17" t="s">
        <v>20</v>
      </c>
      <c r="C4" s="9"/>
      <c r="L4" t="s">
        <v>16</v>
      </c>
      <c r="M4" t="s">
        <v>79</v>
      </c>
      <c r="P4" s="16"/>
      <c r="R4" t="s">
        <v>241</v>
      </c>
    </row>
    <row r="5" spans="2:18">
      <c r="B5" s="15" t="s">
        <v>21</v>
      </c>
      <c r="C5">
        <v>0.90249486808292723</v>
      </c>
      <c r="P5" s="16"/>
      <c r="R5" t="s">
        <v>382</v>
      </c>
    </row>
    <row r="6" spans="2:18">
      <c r="B6" s="15" t="s">
        <v>22</v>
      </c>
      <c r="C6">
        <v>0.81449698691602013</v>
      </c>
      <c r="L6" t="s">
        <v>17</v>
      </c>
      <c r="M6" t="s">
        <v>18</v>
      </c>
      <c r="N6" t="s">
        <v>121</v>
      </c>
      <c r="O6" s="16" t="s">
        <v>122</v>
      </c>
      <c r="P6" s="16"/>
    </row>
    <row r="7" spans="2:18">
      <c r="B7" s="15" t="s">
        <v>23</v>
      </c>
      <c r="C7">
        <v>0.72174548037403019</v>
      </c>
      <c r="L7" s="4">
        <v>37.5</v>
      </c>
      <c r="M7" s="4">
        <v>7.8947368420000004</v>
      </c>
      <c r="N7">
        <f t="shared" ref="N7:O12" si="0">LOG10(L7)</f>
        <v>1.5740312677277188</v>
      </c>
      <c r="O7">
        <f t="shared" si="0"/>
        <v>0.89733765809706167</v>
      </c>
      <c r="P7" s="16"/>
      <c r="R7" t="s">
        <v>243</v>
      </c>
    </row>
    <row r="8" spans="2:18">
      <c r="B8" s="15" t="s">
        <v>24</v>
      </c>
      <c r="C8">
        <v>0.16192891384137462</v>
      </c>
      <c r="L8" s="4">
        <v>75</v>
      </c>
      <c r="M8" s="4">
        <v>27.850877189999999</v>
      </c>
      <c r="N8">
        <f t="shared" si="0"/>
        <v>1.8750612633917001</v>
      </c>
      <c r="O8">
        <f t="shared" si="0"/>
        <v>1.4448388782450148</v>
      </c>
      <c r="P8" s="16"/>
      <c r="R8" t="s">
        <v>288</v>
      </c>
    </row>
    <row r="9" spans="2:18" ht="17" thickBot="1">
      <c r="B9" s="18" t="s">
        <v>25</v>
      </c>
      <c r="C9" s="2">
        <v>4</v>
      </c>
      <c r="L9" s="5">
        <v>200</v>
      </c>
      <c r="M9" s="5">
        <v>35.087719300000003</v>
      </c>
      <c r="N9">
        <f t="shared" si="0"/>
        <v>2.3010299956639813</v>
      </c>
      <c r="O9">
        <f t="shared" si="0"/>
        <v>1.5451551400132046</v>
      </c>
      <c r="P9" s="16"/>
      <c r="R9" t="s">
        <v>383</v>
      </c>
    </row>
    <row r="10" spans="2:18">
      <c r="B10" s="15"/>
      <c r="L10" s="5">
        <v>400</v>
      </c>
      <c r="M10" s="5">
        <v>12.5</v>
      </c>
      <c r="N10">
        <f t="shared" si="0"/>
        <v>2.6020599913279625</v>
      </c>
      <c r="O10">
        <f t="shared" si="0"/>
        <v>1.0969100130080565</v>
      </c>
      <c r="P10" s="16"/>
      <c r="R10" t="s">
        <v>384</v>
      </c>
    </row>
    <row r="11" spans="2:18" ht="17" thickBot="1">
      <c r="B11" s="15" t="s">
        <v>26</v>
      </c>
      <c r="L11" s="5">
        <v>750</v>
      </c>
      <c r="M11" s="5">
        <v>9.9780701749999992</v>
      </c>
      <c r="N11">
        <f t="shared" si="0"/>
        <v>2.8750612633917001</v>
      </c>
      <c r="O11">
        <f t="shared" si="0"/>
        <v>0.99904655397358755</v>
      </c>
      <c r="P11" s="16"/>
      <c r="R11" t="s">
        <v>247</v>
      </c>
    </row>
    <row r="12" spans="2:18">
      <c r="B12" s="19"/>
      <c r="C12" s="8" t="s">
        <v>31</v>
      </c>
      <c r="D12" s="8" t="s">
        <v>32</v>
      </c>
      <c r="E12" s="8" t="s">
        <v>33</v>
      </c>
      <c r="F12" s="8" t="s">
        <v>34</v>
      </c>
      <c r="G12" s="8" t="s">
        <v>35</v>
      </c>
      <c r="L12" s="5">
        <v>3000</v>
      </c>
      <c r="M12" s="5">
        <v>6.6885964910000002</v>
      </c>
      <c r="N12">
        <f t="shared" si="0"/>
        <v>3.4771212547196626</v>
      </c>
      <c r="O12">
        <f t="shared" si="0"/>
        <v>0.82533499666754218</v>
      </c>
      <c r="P12" s="16"/>
      <c r="R12" t="s">
        <v>248</v>
      </c>
    </row>
    <row r="13" spans="2:18">
      <c r="B13" s="15" t="s">
        <v>27</v>
      </c>
      <c r="C13">
        <v>1</v>
      </c>
      <c r="D13">
        <v>0.23025937163741894</v>
      </c>
      <c r="E13">
        <v>0.23025937163741894</v>
      </c>
      <c r="F13">
        <v>8.7814960347548219</v>
      </c>
      <c r="G13">
        <v>9.7505131917072774E-2</v>
      </c>
      <c r="P13" s="16"/>
    </row>
    <row r="14" spans="2:18">
      <c r="B14" s="15" t="s">
        <v>28</v>
      </c>
      <c r="C14">
        <v>2</v>
      </c>
      <c r="D14">
        <v>5.2441946275694644E-2</v>
      </c>
      <c r="E14">
        <v>2.6220973137847322E-2</v>
      </c>
      <c r="P14" s="16"/>
      <c r="R14" t="s">
        <v>385</v>
      </c>
    </row>
    <row r="15" spans="2:18" ht="17" thickBot="1">
      <c r="B15" s="18" t="s">
        <v>29</v>
      </c>
      <c r="C15" s="2">
        <v>3</v>
      </c>
      <c r="D15" s="2">
        <v>0.28270131791311359</v>
      </c>
      <c r="E15" s="2"/>
      <c r="F15" s="2"/>
      <c r="G15" s="2"/>
      <c r="P15" s="16"/>
      <c r="R15" t="s">
        <v>386</v>
      </c>
    </row>
    <row r="16" spans="2:18" ht="17" thickBot="1">
      <c r="B16" s="15"/>
      <c r="P16" s="16"/>
      <c r="R16" t="s">
        <v>387</v>
      </c>
    </row>
    <row r="17" spans="2:18">
      <c r="B17" s="19"/>
      <c r="C17" s="8" t="s">
        <v>36</v>
      </c>
      <c r="D17" s="8" t="s">
        <v>24</v>
      </c>
      <c r="E17" s="8" t="s">
        <v>37</v>
      </c>
      <c r="F17" s="8" t="s">
        <v>38</v>
      </c>
      <c r="G17" s="8" t="s">
        <v>39</v>
      </c>
      <c r="H17" s="8" t="s">
        <v>40</v>
      </c>
      <c r="I17" s="8" t="s">
        <v>41</v>
      </c>
      <c r="J17" s="8" t="s">
        <v>42</v>
      </c>
      <c r="P17" s="16"/>
      <c r="R17" t="s">
        <v>388</v>
      </c>
    </row>
    <row r="18" spans="2:18">
      <c r="B18" s="15" t="s">
        <v>30</v>
      </c>
      <c r="C18">
        <v>2.6741397095224655</v>
      </c>
      <c r="D18">
        <v>0.53179492885509227</v>
      </c>
      <c r="E18">
        <v>5.0285167541549392</v>
      </c>
      <c r="F18">
        <v>3.7346227101323098E-2</v>
      </c>
      <c r="G18">
        <v>0.38601080721718084</v>
      </c>
      <c r="H18">
        <v>4.9622686118277501</v>
      </c>
      <c r="I18">
        <v>0.38601080721718084</v>
      </c>
      <c r="J18">
        <v>4.9622686118277501</v>
      </c>
      <c r="P18" s="16"/>
    </row>
    <row r="19" spans="2:18" ht="17" thickBot="1">
      <c r="B19" s="18" t="s">
        <v>43</v>
      </c>
      <c r="C19" s="2">
        <v>-0.55352832475647717</v>
      </c>
      <c r="D19" s="2">
        <v>0.18679084829117715</v>
      </c>
      <c r="E19" s="2">
        <v>-2.9633589108906171</v>
      </c>
      <c r="F19" s="2">
        <v>9.7505131917072774E-2</v>
      </c>
      <c r="G19" s="2">
        <v>-1.3572244780487286</v>
      </c>
      <c r="H19" s="2">
        <v>0.25016782853577413</v>
      </c>
      <c r="I19" s="2">
        <v>-1.3572244780487286</v>
      </c>
      <c r="J19" s="2">
        <v>0.25016782853577413</v>
      </c>
      <c r="P19" s="16"/>
    </row>
    <row r="20" spans="2:18" ht="17" thickBot="1"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</row>
    <row r="21" spans="2:18" ht="17" thickBot="1"/>
    <row r="22" spans="2:18" ht="40">
      <c r="B22" s="10" t="s">
        <v>19</v>
      </c>
      <c r="C22" s="11"/>
      <c r="D22" s="11"/>
      <c r="E22" s="11"/>
      <c r="F22" s="11"/>
      <c r="G22" s="11"/>
      <c r="H22" s="11"/>
      <c r="I22" s="11"/>
      <c r="J22" s="11"/>
      <c r="K22" s="11"/>
      <c r="L22" s="12" t="s">
        <v>0</v>
      </c>
      <c r="M22" s="21" t="s">
        <v>80</v>
      </c>
      <c r="N22" s="11"/>
      <c r="O22" s="11"/>
      <c r="P22" s="14"/>
    </row>
    <row r="23" spans="2:18" ht="17" thickBot="1">
      <c r="B23" s="15"/>
      <c r="L23" t="s">
        <v>5</v>
      </c>
      <c r="M23" s="1" t="s">
        <v>14</v>
      </c>
      <c r="P23" s="16"/>
      <c r="R23" t="s">
        <v>240</v>
      </c>
    </row>
    <row r="24" spans="2:18">
      <c r="B24" s="17" t="s">
        <v>20</v>
      </c>
      <c r="C24" s="9"/>
      <c r="L24" t="s">
        <v>16</v>
      </c>
      <c r="M24" t="s">
        <v>81</v>
      </c>
      <c r="P24" s="16"/>
      <c r="R24" t="s">
        <v>241</v>
      </c>
    </row>
    <row r="25" spans="2:18">
      <c r="B25" s="15" t="s">
        <v>21</v>
      </c>
      <c r="C25">
        <v>0.82296402189483109</v>
      </c>
      <c r="P25" s="16"/>
      <c r="R25" t="s">
        <v>389</v>
      </c>
    </row>
    <row r="26" spans="2:18">
      <c r="B26" s="15" t="s">
        <v>22</v>
      </c>
      <c r="C26">
        <v>0.67726978133331606</v>
      </c>
      <c r="L26" t="s">
        <v>17</v>
      </c>
      <c r="M26" t="s">
        <v>18</v>
      </c>
      <c r="N26" t="s">
        <v>121</v>
      </c>
      <c r="O26" s="16" t="s">
        <v>122</v>
      </c>
      <c r="P26" s="16"/>
    </row>
    <row r="27" spans="2:18">
      <c r="B27" s="15" t="s">
        <v>23</v>
      </c>
      <c r="C27">
        <v>0.51590467199997403</v>
      </c>
      <c r="L27" s="4">
        <v>37.5</v>
      </c>
      <c r="M27" s="4">
        <v>11.51315789</v>
      </c>
      <c r="N27">
        <f t="shared" ref="N27:O32" si="1">LOG10(L27)</f>
        <v>1.5740312677277188</v>
      </c>
      <c r="O27">
        <f t="shared" si="1"/>
        <v>1.0611944605628407</v>
      </c>
      <c r="P27" s="16"/>
      <c r="R27" t="s">
        <v>243</v>
      </c>
    </row>
    <row r="28" spans="2:18">
      <c r="B28" s="15" t="s">
        <v>24</v>
      </c>
      <c r="C28">
        <v>0.23301304596718489</v>
      </c>
      <c r="L28" s="4">
        <v>75</v>
      </c>
      <c r="M28" s="4">
        <v>30.701754390000001</v>
      </c>
      <c r="N28">
        <f t="shared" si="1"/>
        <v>1.8750612633917001</v>
      </c>
      <c r="O28">
        <f t="shared" si="1"/>
        <v>1.4871631930708817</v>
      </c>
      <c r="P28" s="16"/>
      <c r="R28" t="s">
        <v>288</v>
      </c>
    </row>
    <row r="29" spans="2:18" ht="17" thickBot="1">
      <c r="B29" s="18" t="s">
        <v>25</v>
      </c>
      <c r="C29" s="2">
        <v>4</v>
      </c>
      <c r="L29" s="5">
        <v>200</v>
      </c>
      <c r="M29" s="5">
        <v>34.53947368</v>
      </c>
      <c r="N29">
        <f t="shared" si="1"/>
        <v>2.3010299956639813</v>
      </c>
      <c r="O29">
        <f t="shared" si="1"/>
        <v>1.5383157154082419</v>
      </c>
      <c r="P29" s="16"/>
      <c r="R29" t="s">
        <v>390</v>
      </c>
    </row>
    <row r="30" spans="2:18">
      <c r="B30" s="15"/>
      <c r="L30" s="5">
        <v>400</v>
      </c>
      <c r="M30" s="5">
        <v>8.7719298250000008</v>
      </c>
      <c r="N30">
        <f t="shared" si="1"/>
        <v>2.6020599913279625</v>
      </c>
      <c r="O30">
        <f t="shared" si="1"/>
        <v>0.94309514868524214</v>
      </c>
      <c r="P30" s="16"/>
      <c r="R30" t="s">
        <v>391</v>
      </c>
    </row>
    <row r="31" spans="2:18" ht="17" thickBot="1">
      <c r="B31" s="15" t="s">
        <v>26</v>
      </c>
      <c r="L31" s="5">
        <v>750</v>
      </c>
      <c r="M31" s="5">
        <v>8.5526315789999998</v>
      </c>
      <c r="N31">
        <f t="shared" si="1"/>
        <v>2.8750612633917001</v>
      </c>
      <c r="O31">
        <f t="shared" si="1"/>
        <v>0.93209976436473685</v>
      </c>
      <c r="P31" s="16"/>
      <c r="R31" t="s">
        <v>247</v>
      </c>
    </row>
    <row r="32" spans="2:18">
      <c r="B32" s="19"/>
      <c r="C32" s="8" t="s">
        <v>31</v>
      </c>
      <c r="D32" s="8" t="s">
        <v>32</v>
      </c>
      <c r="E32" s="8" t="s">
        <v>33</v>
      </c>
      <c r="F32" s="8" t="s">
        <v>34</v>
      </c>
      <c r="G32" s="8" t="s">
        <v>35</v>
      </c>
      <c r="L32" s="5">
        <v>3000</v>
      </c>
      <c r="M32" s="5">
        <v>6.0307017539999999</v>
      </c>
      <c r="N32">
        <f t="shared" si="1"/>
        <v>3.4771212547196626</v>
      </c>
      <c r="O32">
        <f t="shared" si="1"/>
        <v>0.78036785113803286</v>
      </c>
      <c r="P32" s="16"/>
      <c r="R32" t="s">
        <v>248</v>
      </c>
    </row>
    <row r="33" spans="2:18">
      <c r="B33" s="15" t="s">
        <v>27</v>
      </c>
      <c r="C33">
        <v>1</v>
      </c>
      <c r="D33">
        <v>0.22788331897724198</v>
      </c>
      <c r="E33">
        <v>0.22788331897724198</v>
      </c>
      <c r="F33">
        <v>4.197126529590963</v>
      </c>
      <c r="G33">
        <v>0.17703597810516902</v>
      </c>
      <c r="P33" s="16"/>
    </row>
    <row r="34" spans="2:18">
      <c r="B34" s="15" t="s">
        <v>28</v>
      </c>
      <c r="C34">
        <v>2</v>
      </c>
      <c r="D34">
        <v>0.10859015918181084</v>
      </c>
      <c r="E34">
        <v>5.4295079590905418E-2</v>
      </c>
      <c r="P34" s="16"/>
      <c r="R34" t="s">
        <v>392</v>
      </c>
    </row>
    <row r="35" spans="2:18" ht="17" thickBot="1">
      <c r="B35" s="18" t="s">
        <v>29</v>
      </c>
      <c r="C35" s="2">
        <v>3</v>
      </c>
      <c r="D35" s="2">
        <v>0.33647347815905282</v>
      </c>
      <c r="E35" s="2"/>
      <c r="F35" s="2"/>
      <c r="G35" s="2"/>
      <c r="P35" s="16"/>
      <c r="R35" t="s">
        <v>393</v>
      </c>
    </row>
    <row r="36" spans="2:18" ht="17" thickBot="1">
      <c r="B36" s="15"/>
      <c r="P36" s="16"/>
      <c r="R36" t="s">
        <v>394</v>
      </c>
    </row>
    <row r="37" spans="2:18">
      <c r="B37" s="19"/>
      <c r="C37" s="8" t="s">
        <v>36</v>
      </c>
      <c r="D37" s="8" t="s">
        <v>24</v>
      </c>
      <c r="E37" s="8" t="s">
        <v>37</v>
      </c>
      <c r="F37" s="8" t="s">
        <v>38</v>
      </c>
      <c r="G37" s="8" t="s">
        <v>39</v>
      </c>
      <c r="H37" s="8" t="s">
        <v>40</v>
      </c>
      <c r="I37" s="8" t="s">
        <v>41</v>
      </c>
      <c r="J37" s="8" t="s">
        <v>42</v>
      </c>
      <c r="P37" s="16"/>
      <c r="R37" t="s">
        <v>395</v>
      </c>
    </row>
    <row r="38" spans="2:18">
      <c r="B38" s="15" t="s">
        <v>30</v>
      </c>
      <c r="C38">
        <v>2.5979407278262867</v>
      </c>
      <c r="D38">
        <v>0.76524416339761647</v>
      </c>
      <c r="E38">
        <v>3.394917402952359</v>
      </c>
      <c r="F38">
        <v>7.689070637504869E-2</v>
      </c>
      <c r="G38">
        <v>-0.69463916074131227</v>
      </c>
      <c r="H38">
        <v>5.8905206163938857</v>
      </c>
      <c r="I38">
        <v>-0.69463916074131227</v>
      </c>
      <c r="J38">
        <v>5.8905206163938857</v>
      </c>
      <c r="P38" s="16"/>
    </row>
    <row r="39" spans="2:18" ht="17" thickBot="1">
      <c r="B39" s="18" t="s">
        <v>43</v>
      </c>
      <c r="C39" s="2">
        <v>-0.5506649820249736</v>
      </c>
      <c r="D39" s="2">
        <v>0.268788961073118</v>
      </c>
      <c r="E39" s="2">
        <v>-2.0486889782470552</v>
      </c>
      <c r="F39" s="2">
        <v>0.17703597810516902</v>
      </c>
      <c r="G39" s="2">
        <v>-1.7071705391127472</v>
      </c>
      <c r="H39" s="2">
        <v>0.60584057506279998</v>
      </c>
      <c r="I39" s="2">
        <v>-1.7071705391127472</v>
      </c>
      <c r="J39" s="2">
        <v>0.60584057506279998</v>
      </c>
      <c r="P39" s="16"/>
    </row>
    <row r="40" spans="2:18" ht="17" thickBot="1"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</row>
    <row r="41" spans="2:18" ht="17" thickBot="1"/>
    <row r="42" spans="2:18" ht="40">
      <c r="B42" s="10" t="s">
        <v>19</v>
      </c>
      <c r="C42" s="11"/>
      <c r="D42" s="11"/>
      <c r="E42" s="11"/>
      <c r="F42" s="11"/>
      <c r="G42" s="11"/>
      <c r="H42" s="11"/>
      <c r="I42" s="11"/>
      <c r="J42" s="11"/>
      <c r="K42" s="11"/>
      <c r="L42" s="12" t="s">
        <v>0</v>
      </c>
      <c r="M42" s="21" t="s">
        <v>82</v>
      </c>
      <c r="N42" s="11"/>
      <c r="O42" s="11"/>
      <c r="P42" s="14"/>
    </row>
    <row r="43" spans="2:18" ht="17" thickBot="1">
      <c r="B43" s="15"/>
      <c r="L43" t="s">
        <v>5</v>
      </c>
      <c r="M43" s="1" t="s">
        <v>14</v>
      </c>
      <c r="P43" s="16"/>
      <c r="R43" t="s">
        <v>240</v>
      </c>
    </row>
    <row r="44" spans="2:18">
      <c r="B44" s="17" t="s">
        <v>20</v>
      </c>
      <c r="C44" s="9"/>
      <c r="L44" t="s">
        <v>16</v>
      </c>
      <c r="M44" s="1" t="s">
        <v>83</v>
      </c>
      <c r="P44" s="16"/>
      <c r="R44" t="s">
        <v>253</v>
      </c>
    </row>
    <row r="45" spans="2:18">
      <c r="B45" s="15" t="s">
        <v>21</v>
      </c>
      <c r="C45">
        <v>0.91063263871017075</v>
      </c>
      <c r="P45" s="16"/>
      <c r="R45" t="s">
        <v>396</v>
      </c>
    </row>
    <row r="46" spans="2:18">
      <c r="B46" s="15" t="s">
        <v>22</v>
      </c>
      <c r="C46">
        <v>0.82925180268424836</v>
      </c>
      <c r="L46" t="s">
        <v>17</v>
      </c>
      <c r="M46" t="s">
        <v>18</v>
      </c>
      <c r="N46" t="s">
        <v>121</v>
      </c>
      <c r="O46" s="16" t="s">
        <v>122</v>
      </c>
      <c r="P46" s="16"/>
    </row>
    <row r="47" spans="2:18">
      <c r="B47" s="15" t="s">
        <v>23</v>
      </c>
      <c r="C47">
        <v>0.77233573691233115</v>
      </c>
      <c r="L47" s="4">
        <v>37.5</v>
      </c>
      <c r="M47" s="4">
        <v>14.58333333</v>
      </c>
      <c r="N47">
        <f t="shared" ref="N47:O52" si="2">LOG10(L47)</f>
        <v>1.5740312677277188</v>
      </c>
      <c r="O47">
        <f t="shared" si="2"/>
        <v>1.1638568025394023</v>
      </c>
      <c r="P47" s="16"/>
      <c r="R47" t="s">
        <v>243</v>
      </c>
    </row>
    <row r="48" spans="2:18">
      <c r="B48" s="15" t="s">
        <v>24</v>
      </c>
      <c r="C48">
        <v>0.18887928247941563</v>
      </c>
      <c r="L48" s="5">
        <v>75</v>
      </c>
      <c r="M48" s="5">
        <v>36.403508770000002</v>
      </c>
      <c r="N48">
        <f t="shared" si="2"/>
        <v>1.8750612633917001</v>
      </c>
      <c r="O48">
        <f t="shared" si="2"/>
        <v>1.5611432453525973</v>
      </c>
      <c r="P48" s="16"/>
      <c r="R48" t="s">
        <v>244</v>
      </c>
    </row>
    <row r="49" spans="2:18" ht="17" thickBot="1">
      <c r="B49" s="18" t="s">
        <v>25</v>
      </c>
      <c r="C49" s="2">
        <v>5</v>
      </c>
      <c r="L49" s="5">
        <v>200</v>
      </c>
      <c r="M49" s="5">
        <v>29.49561404</v>
      </c>
      <c r="N49">
        <f t="shared" si="2"/>
        <v>2.3010299956639813</v>
      </c>
      <c r="O49">
        <f t="shared" si="2"/>
        <v>1.4697574417463204</v>
      </c>
      <c r="P49" s="16"/>
      <c r="R49" t="s">
        <v>397</v>
      </c>
    </row>
    <row r="50" spans="2:18">
      <c r="B50" s="15"/>
      <c r="L50" s="5">
        <v>400</v>
      </c>
      <c r="M50" s="5">
        <v>8.4429824559999993</v>
      </c>
      <c r="N50">
        <f t="shared" si="2"/>
        <v>2.6020599913279625</v>
      </c>
      <c r="O50">
        <f t="shared" si="2"/>
        <v>0.92649588683684625</v>
      </c>
      <c r="P50" s="16"/>
      <c r="R50" t="s">
        <v>398</v>
      </c>
    </row>
    <row r="51" spans="2:18" ht="17" thickBot="1">
      <c r="B51" s="15" t="s">
        <v>26</v>
      </c>
      <c r="L51" s="5">
        <v>750</v>
      </c>
      <c r="M51" s="5">
        <v>6.1403508770000004</v>
      </c>
      <c r="N51">
        <f t="shared" si="2"/>
        <v>2.8750612633917001</v>
      </c>
      <c r="O51">
        <f t="shared" si="2"/>
        <v>0.78819318866413501</v>
      </c>
      <c r="P51" s="16"/>
      <c r="R51" t="s">
        <v>247</v>
      </c>
    </row>
    <row r="52" spans="2:18">
      <c r="B52" s="19"/>
      <c r="C52" s="8" t="s">
        <v>31</v>
      </c>
      <c r="D52" s="8" t="s">
        <v>32</v>
      </c>
      <c r="E52" s="8" t="s">
        <v>33</v>
      </c>
      <c r="F52" s="8" t="s">
        <v>34</v>
      </c>
      <c r="G52" s="8" t="s">
        <v>35</v>
      </c>
      <c r="L52" s="5">
        <v>3000</v>
      </c>
      <c r="M52" s="5">
        <v>5.1535087720000003</v>
      </c>
      <c r="N52">
        <f t="shared" si="2"/>
        <v>3.4771212547196626</v>
      </c>
      <c r="O52">
        <f t="shared" si="2"/>
        <v>0.71210301961321509</v>
      </c>
      <c r="P52" s="16"/>
      <c r="R52" t="s">
        <v>248</v>
      </c>
    </row>
    <row r="53" spans="2:18">
      <c r="B53" s="15" t="s">
        <v>27</v>
      </c>
      <c r="C53">
        <v>1</v>
      </c>
      <c r="D53">
        <v>0.51978076054907718</v>
      </c>
      <c r="E53">
        <v>0.51978076054907718</v>
      </c>
      <c r="F53">
        <v>14.569731611586667</v>
      </c>
      <c r="G53">
        <v>3.1636847398367848E-2</v>
      </c>
      <c r="P53" s="16"/>
    </row>
    <row r="54" spans="2:18">
      <c r="B54" s="15" t="s">
        <v>28</v>
      </c>
      <c r="C54">
        <v>3</v>
      </c>
      <c r="D54">
        <v>0.10702615004981664</v>
      </c>
      <c r="E54">
        <v>3.5675383349938881E-2</v>
      </c>
      <c r="P54" s="16"/>
      <c r="R54" t="s">
        <v>399</v>
      </c>
    </row>
    <row r="55" spans="2:18" ht="17" thickBot="1">
      <c r="B55" s="18" t="s">
        <v>29</v>
      </c>
      <c r="C55" s="2">
        <v>4</v>
      </c>
      <c r="D55" s="2">
        <v>0.62680691059889382</v>
      </c>
      <c r="E55" s="2"/>
      <c r="F55" s="2"/>
      <c r="G55" s="2"/>
      <c r="P55" s="16"/>
      <c r="R55" t="s">
        <v>400</v>
      </c>
    </row>
    <row r="56" spans="2:18" ht="17" thickBot="1">
      <c r="B56" s="15"/>
      <c r="P56" s="16"/>
      <c r="R56" t="s">
        <v>401</v>
      </c>
    </row>
    <row r="57" spans="2:18">
      <c r="B57" s="19"/>
      <c r="C57" s="8" t="s">
        <v>36</v>
      </c>
      <c r="D57" s="8" t="s">
        <v>24</v>
      </c>
      <c r="E57" s="8" t="s">
        <v>37</v>
      </c>
      <c r="F57" s="8" t="s">
        <v>38</v>
      </c>
      <c r="G57" s="8" t="s">
        <v>39</v>
      </c>
      <c r="H57" s="8" t="s">
        <v>40</v>
      </c>
      <c r="I57" s="8" t="s">
        <v>41</v>
      </c>
      <c r="J57" s="8" t="s">
        <v>42</v>
      </c>
      <c r="P57" s="16"/>
      <c r="R57" t="s">
        <v>402</v>
      </c>
    </row>
    <row r="58" spans="2:18">
      <c r="B58" s="15" t="s">
        <v>30</v>
      </c>
      <c r="C58">
        <v>2.6602991340293727</v>
      </c>
      <c r="D58">
        <v>0.41958023529758637</v>
      </c>
      <c r="E58">
        <v>6.3403823875129897</v>
      </c>
      <c r="F58">
        <v>7.9348425697079016E-3</v>
      </c>
      <c r="G58">
        <v>1.3250075644364996</v>
      </c>
      <c r="H58">
        <v>3.9955907036222458</v>
      </c>
      <c r="I58">
        <v>1.3250075644364996</v>
      </c>
      <c r="J58">
        <v>3.9955907036222458</v>
      </c>
      <c r="P58" s="16"/>
    </row>
    <row r="59" spans="2:18" ht="17" thickBot="1">
      <c r="B59" s="18" t="s">
        <v>43</v>
      </c>
      <c r="C59" s="2">
        <v>-0.59738031235384237</v>
      </c>
      <c r="D59" s="2">
        <v>0.15650388750802555</v>
      </c>
      <c r="E59" s="2">
        <v>-3.8170317802694109</v>
      </c>
      <c r="F59" s="2">
        <v>3.1636847398367834E-2</v>
      </c>
      <c r="G59" s="2">
        <v>-1.0954455309162956</v>
      </c>
      <c r="H59" s="2">
        <v>-9.9315093791389253E-2</v>
      </c>
      <c r="I59" s="2">
        <v>-1.0954455309162956</v>
      </c>
      <c r="J59" s="2">
        <v>-9.9315093791389253E-2</v>
      </c>
      <c r="P59" s="16"/>
    </row>
    <row r="60" spans="2:18" ht="17" thickBot="1">
      <c r="B60" s="1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0"/>
    </row>
    <row r="61" spans="2:18" ht="17" thickBot="1"/>
    <row r="62" spans="2:18" ht="40">
      <c r="B62" s="10" t="s">
        <v>19</v>
      </c>
      <c r="C62" s="11"/>
      <c r="D62" s="11"/>
      <c r="E62" s="11"/>
      <c r="F62" s="11"/>
      <c r="G62" s="11"/>
      <c r="H62" s="11"/>
      <c r="I62" s="11"/>
      <c r="J62" s="11"/>
      <c r="K62" s="11"/>
      <c r="L62" s="12" t="s">
        <v>0</v>
      </c>
      <c r="M62" s="21" t="s">
        <v>84</v>
      </c>
      <c r="N62" s="11"/>
      <c r="O62" s="11"/>
      <c r="P62" s="14"/>
    </row>
    <row r="63" spans="2:18" ht="17" thickBot="1">
      <c r="B63" s="15"/>
      <c r="L63" t="s">
        <v>5</v>
      </c>
      <c r="M63" s="1" t="s">
        <v>14</v>
      </c>
      <c r="P63" s="16"/>
      <c r="R63" t="s">
        <v>240</v>
      </c>
    </row>
    <row r="64" spans="2:18">
      <c r="B64" s="17" t="s">
        <v>20</v>
      </c>
      <c r="C64" s="9"/>
      <c r="L64" t="s">
        <v>16</v>
      </c>
      <c r="M64" s="3" t="s">
        <v>85</v>
      </c>
      <c r="P64" s="16"/>
      <c r="R64" t="s">
        <v>403</v>
      </c>
    </row>
    <row r="65" spans="2:18">
      <c r="B65" s="15" t="s">
        <v>21</v>
      </c>
      <c r="C65">
        <v>0.82628914041553525</v>
      </c>
      <c r="P65" s="16"/>
      <c r="R65" t="s">
        <v>404</v>
      </c>
    </row>
    <row r="66" spans="2:18">
      <c r="B66" s="15" t="s">
        <v>22</v>
      </c>
      <c r="C66">
        <v>0.68275374356864416</v>
      </c>
      <c r="L66" t="s">
        <v>17</v>
      </c>
      <c r="M66" t="s">
        <v>18</v>
      </c>
      <c r="N66" t="s">
        <v>121</v>
      </c>
      <c r="O66" s="16" t="s">
        <v>122</v>
      </c>
      <c r="P66" s="16"/>
    </row>
    <row r="67" spans="2:18">
      <c r="B67" s="15" t="s">
        <v>23</v>
      </c>
      <c r="C67">
        <v>0.52413061535296634</v>
      </c>
      <c r="L67" s="4">
        <v>37.5</v>
      </c>
      <c r="M67" s="4">
        <v>9.75877193</v>
      </c>
      <c r="N67">
        <f t="shared" ref="N67:O72" si="3">LOG10(L67)</f>
        <v>1.5740312677277188</v>
      </c>
      <c r="O67">
        <f t="shared" si="3"/>
        <v>0.98939516832430419</v>
      </c>
      <c r="P67" s="16"/>
      <c r="R67" t="s">
        <v>243</v>
      </c>
    </row>
    <row r="68" spans="2:18">
      <c r="B68" s="15" t="s">
        <v>24</v>
      </c>
      <c r="C68">
        <v>0.22048297273285661</v>
      </c>
      <c r="L68" s="4">
        <v>75</v>
      </c>
      <c r="M68" s="4">
        <v>30.811403510000002</v>
      </c>
      <c r="N68">
        <f t="shared" si="3"/>
        <v>1.8750612633917001</v>
      </c>
      <c r="O68">
        <f t="shared" si="3"/>
        <v>1.4887114815939737</v>
      </c>
      <c r="P68" s="16"/>
      <c r="R68" t="s">
        <v>288</v>
      </c>
    </row>
    <row r="69" spans="2:18" ht="17" thickBot="1">
      <c r="B69" s="18" t="s">
        <v>25</v>
      </c>
      <c r="C69" s="2">
        <v>4</v>
      </c>
      <c r="L69" s="5">
        <v>200</v>
      </c>
      <c r="M69" s="5">
        <v>34.53947368</v>
      </c>
      <c r="N69">
        <f t="shared" si="3"/>
        <v>2.3010299956639813</v>
      </c>
      <c r="O69">
        <f t="shared" si="3"/>
        <v>1.5383157154082419</v>
      </c>
      <c r="P69" s="16"/>
      <c r="R69" t="s">
        <v>405</v>
      </c>
    </row>
    <row r="70" spans="2:18">
      <c r="B70" s="15"/>
      <c r="L70" s="5">
        <v>400</v>
      </c>
      <c r="M70" s="5">
        <v>9.9780701749999992</v>
      </c>
      <c r="N70">
        <f t="shared" si="3"/>
        <v>2.6020599913279625</v>
      </c>
      <c r="O70">
        <f t="shared" si="3"/>
        <v>0.99904655397358755</v>
      </c>
      <c r="P70" s="16"/>
      <c r="R70" t="s">
        <v>406</v>
      </c>
    </row>
    <row r="71" spans="2:18" ht="17" thickBot="1">
      <c r="B71" s="15" t="s">
        <v>26</v>
      </c>
      <c r="L71" s="5">
        <v>750</v>
      </c>
      <c r="M71" s="5">
        <v>8.3333333330000006</v>
      </c>
      <c r="N71">
        <f t="shared" si="3"/>
        <v>2.8750612633917001</v>
      </c>
      <c r="O71">
        <f t="shared" si="3"/>
        <v>0.92081875393500345</v>
      </c>
      <c r="P71" s="16"/>
      <c r="R71" t="s">
        <v>247</v>
      </c>
    </row>
    <row r="72" spans="2:18">
      <c r="B72" s="19"/>
      <c r="C72" s="8" t="s">
        <v>31</v>
      </c>
      <c r="D72" s="8" t="s">
        <v>32</v>
      </c>
      <c r="E72" s="8" t="s">
        <v>33</v>
      </c>
      <c r="F72" s="8" t="s">
        <v>34</v>
      </c>
      <c r="G72" s="8" t="s">
        <v>35</v>
      </c>
      <c r="L72" s="5">
        <v>3000</v>
      </c>
      <c r="M72" s="5">
        <v>6.6885964910000002</v>
      </c>
      <c r="N72">
        <f t="shared" si="3"/>
        <v>3.4771212547196626</v>
      </c>
      <c r="O72">
        <f t="shared" si="3"/>
        <v>0.82533499666754218</v>
      </c>
      <c r="P72" s="16"/>
      <c r="R72" t="s">
        <v>248</v>
      </c>
    </row>
    <row r="73" spans="2:18">
      <c r="B73" s="15" t="s">
        <v>27</v>
      </c>
      <c r="C73">
        <v>1</v>
      </c>
      <c r="D73">
        <v>0.20924143570516521</v>
      </c>
      <c r="E73">
        <v>0.20924143570516521</v>
      </c>
      <c r="F73">
        <v>4.3042509074736719</v>
      </c>
      <c r="G73">
        <v>0.17371085958446475</v>
      </c>
      <c r="P73" s="16"/>
    </row>
    <row r="74" spans="2:18">
      <c r="B74" s="15" t="s">
        <v>28</v>
      </c>
      <c r="C74">
        <v>2</v>
      </c>
      <c r="D74">
        <v>9.7225482530235191E-2</v>
      </c>
      <c r="E74">
        <v>4.8612741265117596E-2</v>
      </c>
      <c r="P74" s="16"/>
      <c r="R74" t="s">
        <v>407</v>
      </c>
    </row>
    <row r="75" spans="2:18" ht="17" thickBot="1">
      <c r="B75" s="18" t="s">
        <v>29</v>
      </c>
      <c r="C75" s="2">
        <v>3</v>
      </c>
      <c r="D75" s="2">
        <v>0.3064669182354004</v>
      </c>
      <c r="E75" s="2"/>
      <c r="F75" s="2"/>
      <c r="G75" s="2"/>
      <c r="P75" s="16"/>
      <c r="R75" t="s">
        <v>408</v>
      </c>
    </row>
    <row r="76" spans="2:18" ht="17" thickBot="1">
      <c r="B76" s="15"/>
      <c r="P76" s="16"/>
      <c r="R76" t="s">
        <v>409</v>
      </c>
    </row>
    <row r="77" spans="2:18">
      <c r="B77" s="19"/>
      <c r="C77" s="8" t="s">
        <v>36</v>
      </c>
      <c r="D77" s="8" t="s">
        <v>24</v>
      </c>
      <c r="E77" s="8" t="s">
        <v>37</v>
      </c>
      <c r="F77" s="8" t="s">
        <v>38</v>
      </c>
      <c r="G77" s="8" t="s">
        <v>39</v>
      </c>
      <c r="H77" s="8" t="s">
        <v>40</v>
      </c>
      <c r="I77" s="8" t="s">
        <v>41</v>
      </c>
      <c r="J77" s="8" t="s">
        <v>42</v>
      </c>
      <c r="P77" s="16"/>
      <c r="R77" t="s">
        <v>410</v>
      </c>
    </row>
    <row r="78" spans="2:18">
      <c r="B78" s="15" t="s">
        <v>30</v>
      </c>
      <c r="C78">
        <v>2.5556212316859495</v>
      </c>
      <c r="D78">
        <v>0.72409382621493024</v>
      </c>
      <c r="E78">
        <v>3.5294061890362993</v>
      </c>
      <c r="F78">
        <v>7.1745768528695297E-2</v>
      </c>
      <c r="G78">
        <v>-0.55990304627245369</v>
      </c>
      <c r="H78">
        <v>5.6711455096443526</v>
      </c>
      <c r="I78">
        <v>-0.55990304627245369</v>
      </c>
      <c r="J78">
        <v>5.6711455096443526</v>
      </c>
      <c r="P78" s="16"/>
    </row>
    <row r="79" spans="2:18" ht="17" thickBot="1">
      <c r="B79" s="18" t="s">
        <v>43</v>
      </c>
      <c r="C79" s="2">
        <v>-0.52766104988276441</v>
      </c>
      <c r="D79" s="2">
        <v>0.25433506921978594</v>
      </c>
      <c r="E79" s="2">
        <v>-2.0746688669456801</v>
      </c>
      <c r="F79" s="2">
        <v>0.17371085958446475</v>
      </c>
      <c r="G79" s="2">
        <v>-1.621976529732295</v>
      </c>
      <c r="H79" s="2">
        <v>0.56665442996676629</v>
      </c>
      <c r="I79" s="2">
        <v>-1.621976529732295</v>
      </c>
      <c r="J79" s="2">
        <v>0.56665442996676629</v>
      </c>
      <c r="P79" s="16"/>
    </row>
    <row r="80" spans="2:18" ht="17" thickBot="1">
      <c r="B80" s="1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</row>
    <row r="81" spans="2:18" ht="17" thickBot="1"/>
    <row r="82" spans="2:18" ht="40">
      <c r="B82" s="10" t="s">
        <v>19</v>
      </c>
      <c r="C82" s="11"/>
      <c r="D82" s="11"/>
      <c r="E82" s="11"/>
      <c r="F82" s="11"/>
      <c r="G82" s="11"/>
      <c r="H82" s="11"/>
      <c r="I82" s="11"/>
      <c r="J82" s="11"/>
      <c r="K82" s="11"/>
      <c r="L82" s="12" t="s">
        <v>0</v>
      </c>
      <c r="M82" s="21" t="s">
        <v>86</v>
      </c>
      <c r="N82" s="11"/>
      <c r="O82" s="11"/>
      <c r="P82" s="14"/>
    </row>
    <row r="83" spans="2:18" ht="17" thickBot="1">
      <c r="B83" s="15"/>
      <c r="L83" t="s">
        <v>5</v>
      </c>
      <c r="M83" s="1" t="s">
        <v>14</v>
      </c>
      <c r="P83" s="16"/>
      <c r="R83" t="s">
        <v>240</v>
      </c>
    </row>
    <row r="84" spans="2:18">
      <c r="B84" s="17" t="s">
        <v>20</v>
      </c>
      <c r="C84" s="9"/>
      <c r="L84" t="s">
        <v>16</v>
      </c>
      <c r="M84" s="3" t="s">
        <v>87</v>
      </c>
      <c r="P84" s="16"/>
      <c r="R84" t="s">
        <v>241</v>
      </c>
    </row>
    <row r="85" spans="2:18">
      <c r="B85" s="15" t="s">
        <v>21</v>
      </c>
      <c r="C85">
        <v>0.75961434199208777</v>
      </c>
      <c r="P85" s="16"/>
      <c r="R85" t="s">
        <v>411</v>
      </c>
    </row>
    <row r="86" spans="2:18">
      <c r="B86" s="15" t="s">
        <v>22</v>
      </c>
      <c r="C86">
        <v>0.57701394856007249</v>
      </c>
      <c r="L86" t="s">
        <v>17</v>
      </c>
      <c r="M86" t="s">
        <v>18</v>
      </c>
      <c r="N86" t="s">
        <v>121</v>
      </c>
      <c r="O86" s="16" t="s">
        <v>122</v>
      </c>
      <c r="P86" s="16"/>
    </row>
    <row r="87" spans="2:18">
      <c r="B87" s="15" t="s">
        <v>23</v>
      </c>
      <c r="C87">
        <v>0.36552092284010873</v>
      </c>
      <c r="L87" s="4">
        <v>37.5</v>
      </c>
      <c r="M87" s="4">
        <v>9.3201754389999998</v>
      </c>
      <c r="N87">
        <f t="shared" ref="N87:O92" si="4">LOG10(L87)</f>
        <v>1.5740312677277188</v>
      </c>
      <c r="O87">
        <f t="shared" si="4"/>
        <v>0.96942408740467889</v>
      </c>
      <c r="P87" s="16"/>
      <c r="R87" t="s">
        <v>243</v>
      </c>
    </row>
    <row r="88" spans="2:18">
      <c r="B88" s="15" t="s">
        <v>24</v>
      </c>
      <c r="C88">
        <v>0.21795390763647698</v>
      </c>
      <c r="L88" s="4">
        <v>75</v>
      </c>
      <c r="M88" s="4">
        <v>27.19298246</v>
      </c>
      <c r="N88">
        <f t="shared" si="4"/>
        <v>1.8750612633917001</v>
      </c>
      <c r="O88">
        <f t="shared" si="4"/>
        <v>1.4344568425594419</v>
      </c>
      <c r="P88" s="16"/>
      <c r="R88" t="s">
        <v>288</v>
      </c>
    </row>
    <row r="89" spans="2:18" ht="17" thickBot="1">
      <c r="B89" s="18" t="s">
        <v>25</v>
      </c>
      <c r="C89" s="2">
        <v>4</v>
      </c>
      <c r="L89" s="5">
        <v>200</v>
      </c>
      <c r="M89" s="5">
        <v>34.21052632</v>
      </c>
      <c r="N89">
        <f t="shared" si="4"/>
        <v>2.3010299956639813</v>
      </c>
      <c r="O89">
        <f t="shared" si="4"/>
        <v>1.5341597557434783</v>
      </c>
      <c r="P89" s="16"/>
      <c r="R89" t="s">
        <v>412</v>
      </c>
    </row>
    <row r="90" spans="2:18">
      <c r="B90" s="15"/>
      <c r="L90" s="5">
        <v>400</v>
      </c>
      <c r="M90" s="5">
        <v>10.19736842</v>
      </c>
      <c r="N90">
        <f t="shared" si="4"/>
        <v>2.6020599913279625</v>
      </c>
      <c r="O90">
        <f t="shared" si="4"/>
        <v>1.0084881101806886</v>
      </c>
      <c r="P90" s="16"/>
      <c r="R90" t="s">
        <v>413</v>
      </c>
    </row>
    <row r="91" spans="2:18" ht="17" thickBot="1">
      <c r="B91" s="15" t="s">
        <v>26</v>
      </c>
      <c r="L91" s="5">
        <v>750</v>
      </c>
      <c r="M91" s="5">
        <v>10.52631579</v>
      </c>
      <c r="N91">
        <f t="shared" si="4"/>
        <v>2.8750612633917001</v>
      </c>
      <c r="O91">
        <f t="shared" si="4"/>
        <v>1.022276394732867</v>
      </c>
      <c r="P91" s="16"/>
      <c r="R91" t="s">
        <v>247</v>
      </c>
    </row>
    <row r="92" spans="2:18">
      <c r="B92" s="19"/>
      <c r="C92" s="8" t="s">
        <v>31</v>
      </c>
      <c r="D92" s="8" t="s">
        <v>32</v>
      </c>
      <c r="E92" s="8" t="s">
        <v>33</v>
      </c>
      <c r="F92" s="8" t="s">
        <v>34</v>
      </c>
      <c r="G92" s="8" t="s">
        <v>35</v>
      </c>
      <c r="L92" s="5">
        <v>3000</v>
      </c>
      <c r="M92" s="5">
        <v>8.7719298250000008</v>
      </c>
      <c r="N92">
        <f t="shared" si="4"/>
        <v>3.4771212547196626</v>
      </c>
      <c r="O92">
        <f t="shared" si="4"/>
        <v>0.94309514868524214</v>
      </c>
      <c r="P92" s="16"/>
      <c r="R92" t="s">
        <v>248</v>
      </c>
    </row>
    <row r="93" spans="2:18">
      <c r="B93" s="15" t="s">
        <v>27</v>
      </c>
      <c r="C93">
        <v>1</v>
      </c>
      <c r="D93">
        <v>0.12960435076068247</v>
      </c>
      <c r="E93">
        <v>0.12960435076068247</v>
      </c>
      <c r="F93">
        <v>2.7282883045235358</v>
      </c>
      <c r="G93">
        <v>0.24038565800791223</v>
      </c>
      <c r="P93" s="16"/>
    </row>
    <row r="94" spans="2:18">
      <c r="B94" s="15" t="s">
        <v>28</v>
      </c>
      <c r="C94">
        <v>2</v>
      </c>
      <c r="D94">
        <v>9.500781170801989E-2</v>
      </c>
      <c r="E94">
        <v>4.7503905854009945E-2</v>
      </c>
      <c r="P94" s="16"/>
      <c r="R94" t="s">
        <v>414</v>
      </c>
    </row>
    <row r="95" spans="2:18" ht="17" thickBot="1">
      <c r="B95" s="18" t="s">
        <v>29</v>
      </c>
      <c r="C95" s="2">
        <v>3</v>
      </c>
      <c r="D95" s="2">
        <v>0.22461216246870236</v>
      </c>
      <c r="E95" s="2"/>
      <c r="F95" s="2"/>
      <c r="G95" s="2"/>
      <c r="P95" s="16"/>
      <c r="R95" t="s">
        <v>415</v>
      </c>
    </row>
    <row r="96" spans="2:18" ht="17" thickBot="1">
      <c r="B96" s="15"/>
      <c r="P96" s="16"/>
      <c r="R96" t="s">
        <v>416</v>
      </c>
    </row>
    <row r="97" spans="2:18">
      <c r="B97" s="19"/>
      <c r="C97" s="8" t="s">
        <v>36</v>
      </c>
      <c r="D97" s="8" t="s">
        <v>24</v>
      </c>
      <c r="E97" s="8" t="s">
        <v>37</v>
      </c>
      <c r="F97" s="8" t="s">
        <v>38</v>
      </c>
      <c r="G97" s="8" t="s">
        <v>39</v>
      </c>
      <c r="H97" s="8" t="s">
        <v>40</v>
      </c>
      <c r="I97" s="8" t="s">
        <v>41</v>
      </c>
      <c r="J97" s="8" t="s">
        <v>42</v>
      </c>
      <c r="P97" s="16"/>
      <c r="R97" t="s">
        <v>417</v>
      </c>
    </row>
    <row r="98" spans="2:18">
      <c r="B98" s="15" t="s">
        <v>30</v>
      </c>
      <c r="C98">
        <v>2.295527152772602</v>
      </c>
      <c r="D98">
        <v>0.71578805820171054</v>
      </c>
      <c r="E98">
        <v>3.2069928053000818</v>
      </c>
      <c r="F98">
        <v>8.5015177951197063E-2</v>
      </c>
      <c r="G98">
        <v>-0.78426028977105577</v>
      </c>
      <c r="H98">
        <v>5.3753145953162598</v>
      </c>
      <c r="I98">
        <v>-0.78426028977105577</v>
      </c>
      <c r="J98">
        <v>5.3753145953162598</v>
      </c>
      <c r="P98" s="16"/>
    </row>
    <row r="99" spans="2:18" ht="17" thickBot="1">
      <c r="B99" s="18" t="s">
        <v>43</v>
      </c>
      <c r="C99" s="2">
        <v>-0.41527996764439346</v>
      </c>
      <c r="D99" s="2">
        <v>0.25141770132340691</v>
      </c>
      <c r="E99" s="2">
        <v>-1.65175310035233</v>
      </c>
      <c r="F99" s="2">
        <v>0.24038565800791234</v>
      </c>
      <c r="G99" s="2">
        <v>-1.4970430265508856</v>
      </c>
      <c r="H99" s="2">
        <v>0.6664830912620987</v>
      </c>
      <c r="I99" s="2">
        <v>-1.4970430265508856</v>
      </c>
      <c r="J99" s="2">
        <v>0.6664830912620987</v>
      </c>
      <c r="P99" s="16"/>
    </row>
    <row r="100" spans="2:18" ht="17" thickBot="1">
      <c r="B100" s="1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</row>
    <row r="101" spans="2:18" ht="17" thickBot="1"/>
    <row r="102" spans="2:18" ht="40">
      <c r="B102" s="10" t="s">
        <v>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2" t="s">
        <v>0</v>
      </c>
      <c r="M102" s="21" t="s">
        <v>88</v>
      </c>
      <c r="N102" s="11"/>
      <c r="O102" s="11"/>
      <c r="P102" s="14"/>
    </row>
    <row r="103" spans="2:18" ht="17" thickBot="1">
      <c r="B103" s="15"/>
      <c r="L103" t="s">
        <v>5</v>
      </c>
      <c r="M103" s="1" t="s">
        <v>14</v>
      </c>
      <c r="P103" s="16"/>
      <c r="R103" t="s">
        <v>240</v>
      </c>
    </row>
    <row r="104" spans="2:18">
      <c r="B104" s="17" t="s">
        <v>20</v>
      </c>
      <c r="C104" s="9"/>
      <c r="L104" t="s">
        <v>16</v>
      </c>
      <c r="M104" s="3" t="s">
        <v>89</v>
      </c>
      <c r="P104" s="16"/>
      <c r="R104" t="s">
        <v>403</v>
      </c>
    </row>
    <row r="105" spans="2:18">
      <c r="B105" s="15" t="s">
        <v>21</v>
      </c>
      <c r="C105">
        <v>0.86901021802379441</v>
      </c>
      <c r="P105" s="16"/>
      <c r="R105" t="s">
        <v>418</v>
      </c>
    </row>
    <row r="106" spans="2:18">
      <c r="B106" s="15" t="s">
        <v>22</v>
      </c>
      <c r="C106">
        <v>0.75517875902976273</v>
      </c>
      <c r="L106" t="s">
        <v>17</v>
      </c>
      <c r="M106" t="s">
        <v>18</v>
      </c>
      <c r="N106" t="s">
        <v>121</v>
      </c>
      <c r="O106" s="16" t="s">
        <v>122</v>
      </c>
      <c r="P106" s="16"/>
    </row>
    <row r="107" spans="2:18">
      <c r="B107" s="15" t="s">
        <v>23</v>
      </c>
      <c r="C107">
        <v>0.6327681385446442</v>
      </c>
      <c r="L107" s="4">
        <v>37.5</v>
      </c>
      <c r="M107" s="4">
        <v>8.1140350879999996</v>
      </c>
      <c r="N107">
        <f t="shared" ref="N107:O112" si="5">LOG10(L107)</f>
        <v>1.5740312677277188</v>
      </c>
      <c r="O107">
        <f t="shared" si="5"/>
        <v>0.90923688141758419</v>
      </c>
      <c r="P107" s="16"/>
      <c r="R107" t="s">
        <v>243</v>
      </c>
    </row>
    <row r="108" spans="2:18">
      <c r="B108" s="15" t="s">
        <v>24</v>
      </c>
      <c r="C108">
        <v>0.200783495468149</v>
      </c>
      <c r="L108" s="4">
        <v>75</v>
      </c>
      <c r="M108" s="4">
        <v>28.8377193</v>
      </c>
      <c r="N108">
        <f t="shared" si="5"/>
        <v>1.8750612633917001</v>
      </c>
      <c r="O108">
        <f t="shared" si="5"/>
        <v>1.4599609101877626</v>
      </c>
      <c r="P108" s="16"/>
      <c r="R108" t="s">
        <v>288</v>
      </c>
    </row>
    <row r="109" spans="2:18" ht="17" thickBot="1">
      <c r="B109" s="18" t="s">
        <v>25</v>
      </c>
      <c r="C109" s="2">
        <v>4</v>
      </c>
      <c r="L109" s="5">
        <v>200</v>
      </c>
      <c r="M109" s="5">
        <v>36.732456139999996</v>
      </c>
      <c r="N109">
        <f t="shared" si="5"/>
        <v>2.3010299956639813</v>
      </c>
      <c r="O109">
        <f t="shared" si="5"/>
        <v>1.5650499687042805</v>
      </c>
      <c r="P109" s="16"/>
      <c r="R109" t="s">
        <v>419</v>
      </c>
    </row>
    <row r="110" spans="2:18">
      <c r="B110" s="15"/>
      <c r="L110" s="5">
        <v>400</v>
      </c>
      <c r="M110" s="5">
        <v>11.51315789</v>
      </c>
      <c r="N110">
        <f t="shared" si="5"/>
        <v>2.6020599913279625</v>
      </c>
      <c r="O110">
        <f t="shared" si="5"/>
        <v>1.0611944605628407</v>
      </c>
      <c r="P110" s="16"/>
      <c r="R110" t="s">
        <v>420</v>
      </c>
    </row>
    <row r="111" spans="2:18" ht="17" thickBot="1">
      <c r="B111" s="15" t="s">
        <v>26</v>
      </c>
      <c r="L111" s="5">
        <v>750</v>
      </c>
      <c r="M111" s="5">
        <v>8.5526315789999998</v>
      </c>
      <c r="N111">
        <f t="shared" si="5"/>
        <v>2.8750612633917001</v>
      </c>
      <c r="O111">
        <f t="shared" si="5"/>
        <v>0.93209976436473685</v>
      </c>
      <c r="P111" s="16"/>
      <c r="R111" t="s">
        <v>247</v>
      </c>
    </row>
    <row r="112" spans="2:18">
      <c r="B112" s="19"/>
      <c r="C112" s="8" t="s">
        <v>31</v>
      </c>
      <c r="D112" s="8" t="s">
        <v>32</v>
      </c>
      <c r="E112" s="8" t="s">
        <v>33</v>
      </c>
      <c r="F112" s="8" t="s">
        <v>34</v>
      </c>
      <c r="G112" s="8" t="s">
        <v>35</v>
      </c>
      <c r="L112" s="5">
        <v>3000</v>
      </c>
      <c r="M112" s="5">
        <v>6.4692982460000001</v>
      </c>
      <c r="N112">
        <f t="shared" si="5"/>
        <v>3.4771212547196626</v>
      </c>
      <c r="O112">
        <f t="shared" si="5"/>
        <v>0.81085717333963847</v>
      </c>
      <c r="P112" s="16"/>
      <c r="R112" t="s">
        <v>248</v>
      </c>
    </row>
    <row r="113" spans="2:18">
      <c r="B113" s="15" t="s">
        <v>27</v>
      </c>
      <c r="C113">
        <v>1</v>
      </c>
      <c r="D113">
        <v>0.24870624356445944</v>
      </c>
      <c r="E113">
        <v>0.24870624356445944</v>
      </c>
      <c r="F113">
        <v>6.1692258076705775</v>
      </c>
      <c r="G113">
        <v>0.13098978197620559</v>
      </c>
      <c r="P113" s="16"/>
    </row>
    <row r="114" spans="2:18">
      <c r="B114" s="15" t="s">
        <v>28</v>
      </c>
      <c r="C114">
        <v>2</v>
      </c>
      <c r="D114">
        <v>8.0628024104816426E-2</v>
      </c>
      <c r="E114">
        <v>4.0314012052408213E-2</v>
      </c>
      <c r="P114" s="16"/>
      <c r="R114" t="s">
        <v>421</v>
      </c>
    </row>
    <row r="115" spans="2:18" ht="17" thickBot="1">
      <c r="B115" s="18" t="s">
        <v>29</v>
      </c>
      <c r="C115" s="2">
        <v>3</v>
      </c>
      <c r="D115" s="2">
        <v>0.32933426766927587</v>
      </c>
      <c r="E115" s="2"/>
      <c r="F115" s="2"/>
      <c r="G115" s="2"/>
      <c r="P115" s="16"/>
      <c r="R115" t="s">
        <v>422</v>
      </c>
    </row>
    <row r="116" spans="2:18" ht="17" thickBot="1">
      <c r="B116" s="15"/>
      <c r="P116" s="16"/>
      <c r="R116" t="s">
        <v>423</v>
      </c>
    </row>
    <row r="117" spans="2:18">
      <c r="B117" s="19"/>
      <c r="C117" s="8" t="s">
        <v>36</v>
      </c>
      <c r="D117" s="8" t="s">
        <v>24</v>
      </c>
      <c r="E117" s="8" t="s">
        <v>37</v>
      </c>
      <c r="F117" s="8" t="s">
        <v>38</v>
      </c>
      <c r="G117" s="8" t="s">
        <v>39</v>
      </c>
      <c r="H117" s="8" t="s">
        <v>40</v>
      </c>
      <c r="I117" s="8" t="s">
        <v>41</v>
      </c>
      <c r="J117" s="8" t="s">
        <v>42</v>
      </c>
      <c r="P117" s="16"/>
      <c r="R117" t="s">
        <v>424</v>
      </c>
    </row>
    <row r="118" spans="2:18">
      <c r="B118" s="15" t="s">
        <v>30</v>
      </c>
      <c r="C118">
        <v>2.7110159657632695</v>
      </c>
      <c r="D118">
        <v>0.65939826405776014</v>
      </c>
      <c r="E118">
        <v>4.1113483512686306</v>
      </c>
      <c r="F118">
        <v>5.4379713992643297E-2</v>
      </c>
      <c r="G118">
        <v>-0.12614577507690994</v>
      </c>
      <c r="H118">
        <v>5.5481777066034486</v>
      </c>
      <c r="I118">
        <v>-0.12614577507690994</v>
      </c>
      <c r="J118">
        <v>5.5481777066034486</v>
      </c>
      <c r="P118" s="16"/>
    </row>
    <row r="119" spans="2:18" ht="17" thickBot="1">
      <c r="B119" s="18" t="s">
        <v>43</v>
      </c>
      <c r="C119" s="2">
        <v>-0.57527372110677766</v>
      </c>
      <c r="D119" s="2">
        <v>0.23161101097795703</v>
      </c>
      <c r="E119" s="2">
        <v>-2.4837926257380216</v>
      </c>
      <c r="F119" s="2">
        <v>0.13098978197620559</v>
      </c>
      <c r="G119" s="2">
        <v>-1.5718154697311175</v>
      </c>
      <c r="H119" s="2">
        <v>0.42126802751756209</v>
      </c>
      <c r="I119" s="2">
        <v>-1.5718154697311175</v>
      </c>
      <c r="J119" s="2">
        <v>0.42126802751756209</v>
      </c>
      <c r="P119" s="16"/>
    </row>
    <row r="120" spans="2:18" ht="17" thickBot="1">
      <c r="B120" s="18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</row>
    <row r="121" spans="2:18" ht="17" thickBot="1"/>
    <row r="122" spans="2:18" ht="40">
      <c r="B122" s="10" t="s">
        <v>19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2" t="s">
        <v>0</v>
      </c>
      <c r="M122" s="21" t="s">
        <v>90</v>
      </c>
      <c r="N122" s="11"/>
      <c r="O122" s="11"/>
      <c r="P122" s="14"/>
    </row>
    <row r="123" spans="2:18" ht="17" thickBot="1">
      <c r="B123" s="15"/>
      <c r="L123" t="s">
        <v>5</v>
      </c>
      <c r="M123" s="1" t="s">
        <v>14</v>
      </c>
      <c r="P123" s="16"/>
      <c r="R123" t="s">
        <v>240</v>
      </c>
    </row>
    <row r="124" spans="2:18">
      <c r="B124" s="17" t="s">
        <v>20</v>
      </c>
      <c r="C124" s="9"/>
      <c r="L124" t="s">
        <v>16</v>
      </c>
      <c r="M124" s="3" t="s">
        <v>91</v>
      </c>
      <c r="P124" s="16"/>
      <c r="R124" t="s">
        <v>403</v>
      </c>
    </row>
    <row r="125" spans="2:18">
      <c r="B125" s="15" t="s">
        <v>21</v>
      </c>
      <c r="C125">
        <v>0.71579463810712951</v>
      </c>
      <c r="P125" s="16"/>
      <c r="R125" t="s">
        <v>425</v>
      </c>
    </row>
    <row r="126" spans="2:18">
      <c r="B126" s="15" t="s">
        <v>22</v>
      </c>
      <c r="C126">
        <v>0.51236196394291655</v>
      </c>
      <c r="L126" t="s">
        <v>17</v>
      </c>
      <c r="M126" t="s">
        <v>18</v>
      </c>
      <c r="N126" t="s">
        <v>121</v>
      </c>
      <c r="O126" s="16" t="s">
        <v>122</v>
      </c>
      <c r="P126" s="16"/>
    </row>
    <row r="127" spans="2:18">
      <c r="B127" s="15" t="s">
        <v>23</v>
      </c>
      <c r="C127">
        <v>0.26854294591437489</v>
      </c>
      <c r="L127" s="4">
        <v>37.5</v>
      </c>
      <c r="M127" s="4">
        <v>6.6885964910000002</v>
      </c>
      <c r="N127">
        <f t="shared" ref="N127:O132" si="6">LOG10(L127)</f>
        <v>1.5740312677277188</v>
      </c>
      <c r="O127">
        <f t="shared" si="6"/>
        <v>0.82533499666754218</v>
      </c>
      <c r="P127" s="16"/>
      <c r="R127" t="s">
        <v>243</v>
      </c>
    </row>
    <row r="128" spans="2:18">
      <c r="B128" s="15" t="s">
        <v>24</v>
      </c>
      <c r="C128">
        <v>0.22568574559777344</v>
      </c>
      <c r="L128" s="4">
        <v>75</v>
      </c>
      <c r="M128" s="4">
        <v>24.780701749999999</v>
      </c>
      <c r="N128">
        <f t="shared" si="6"/>
        <v>1.8750612633917001</v>
      </c>
      <c r="O128">
        <f t="shared" si="6"/>
        <v>1.3941136007421184</v>
      </c>
      <c r="P128" s="16"/>
      <c r="R128" t="s">
        <v>288</v>
      </c>
    </row>
    <row r="129" spans="2:18" ht="17" thickBot="1">
      <c r="B129" s="18" t="s">
        <v>25</v>
      </c>
      <c r="C129" s="2">
        <v>4</v>
      </c>
      <c r="L129" s="5">
        <v>200</v>
      </c>
      <c r="M129" s="5">
        <v>35.85526316</v>
      </c>
      <c r="N129">
        <f t="shared" si="6"/>
        <v>2.3010299956639813</v>
      </c>
      <c r="O129">
        <f t="shared" si="6"/>
        <v>1.5545529143573698</v>
      </c>
      <c r="P129" s="16"/>
      <c r="R129" t="s">
        <v>426</v>
      </c>
    </row>
    <row r="130" spans="2:18">
      <c r="B130" s="15"/>
      <c r="L130" s="5">
        <v>400</v>
      </c>
      <c r="M130" s="5">
        <v>12.60964912</v>
      </c>
      <c r="N130">
        <f t="shared" si="6"/>
        <v>2.6020599913279625</v>
      </c>
      <c r="O130">
        <f t="shared" si="6"/>
        <v>1.1007030019285178</v>
      </c>
      <c r="P130" s="16"/>
      <c r="R130" t="s">
        <v>427</v>
      </c>
    </row>
    <row r="131" spans="2:18" ht="17" thickBot="1">
      <c r="B131" s="15" t="s">
        <v>26</v>
      </c>
      <c r="L131" s="5">
        <v>750</v>
      </c>
      <c r="M131" s="5">
        <v>9.4298245610000002</v>
      </c>
      <c r="N131">
        <f t="shared" si="6"/>
        <v>2.8750612633917001</v>
      </c>
      <c r="O131">
        <f t="shared" si="6"/>
        <v>0.97450361289656784</v>
      </c>
      <c r="P131" s="16"/>
      <c r="R131" t="s">
        <v>247</v>
      </c>
    </row>
    <row r="132" spans="2:18">
      <c r="B132" s="19"/>
      <c r="C132" s="8" t="s">
        <v>31</v>
      </c>
      <c r="D132" s="8" t="s">
        <v>32</v>
      </c>
      <c r="E132" s="8" t="s">
        <v>33</v>
      </c>
      <c r="F132" s="8" t="s">
        <v>34</v>
      </c>
      <c r="G132" s="8" t="s">
        <v>35</v>
      </c>
      <c r="L132" s="5">
        <v>3000</v>
      </c>
      <c r="M132" s="5">
        <v>10.85526316</v>
      </c>
      <c r="N132">
        <f t="shared" si="6"/>
        <v>3.4771212547196626</v>
      </c>
      <c r="O132">
        <f t="shared" si="6"/>
        <v>1.0356403563533605</v>
      </c>
      <c r="P132" s="16"/>
      <c r="R132" t="s">
        <v>248</v>
      </c>
    </row>
    <row r="133" spans="2:18">
      <c r="B133" s="15" t="s">
        <v>27</v>
      </c>
      <c r="C133">
        <v>1</v>
      </c>
      <c r="D133">
        <v>0.10703296672617486</v>
      </c>
      <c r="E133">
        <v>0.10703296672617486</v>
      </c>
      <c r="F133">
        <v>2.1014027867298646</v>
      </c>
      <c r="G133">
        <v>0.28420536189287038</v>
      </c>
      <c r="P133" s="16"/>
    </row>
    <row r="134" spans="2:18">
      <c r="B134" s="15" t="s">
        <v>28</v>
      </c>
      <c r="C134">
        <v>2</v>
      </c>
      <c r="D134">
        <v>0.10186811153204582</v>
      </c>
      <c r="E134">
        <v>5.0934055766022911E-2</v>
      </c>
      <c r="P134" s="16"/>
      <c r="R134" t="s">
        <v>428</v>
      </c>
    </row>
    <row r="135" spans="2:18" ht="17" thickBot="1">
      <c r="B135" s="18" t="s">
        <v>29</v>
      </c>
      <c r="C135" s="2">
        <v>3</v>
      </c>
      <c r="D135" s="2">
        <v>0.20890107825822068</v>
      </c>
      <c r="E135" s="2"/>
      <c r="F135" s="2"/>
      <c r="G135" s="2"/>
      <c r="P135" s="16"/>
      <c r="R135" t="s">
        <v>429</v>
      </c>
    </row>
    <row r="136" spans="2:18" ht="17" thickBot="1">
      <c r="B136" s="15"/>
      <c r="P136" s="16"/>
      <c r="R136" t="s">
        <v>430</v>
      </c>
    </row>
    <row r="137" spans="2:18">
      <c r="B137" s="19"/>
      <c r="C137" s="8" t="s">
        <v>36</v>
      </c>
      <c r="D137" s="8" t="s">
        <v>24</v>
      </c>
      <c r="E137" s="8" t="s">
        <v>37</v>
      </c>
      <c r="F137" s="8" t="s">
        <v>38</v>
      </c>
      <c r="G137" s="8" t="s">
        <v>39</v>
      </c>
      <c r="H137" s="8" t="s">
        <v>40</v>
      </c>
      <c r="I137" s="8" t="s">
        <v>41</v>
      </c>
      <c r="J137" s="8" t="s">
        <v>42</v>
      </c>
      <c r="P137" s="16"/>
      <c r="R137" t="s">
        <v>431</v>
      </c>
    </row>
    <row r="138" spans="2:18">
      <c r="B138" s="15" t="s">
        <v>30</v>
      </c>
      <c r="C138">
        <v>2.2282557796363953</v>
      </c>
      <c r="D138">
        <v>0.74118038697737687</v>
      </c>
      <c r="E138">
        <v>3.0063609598784602</v>
      </c>
      <c r="F138">
        <v>9.5118162327912814E-2</v>
      </c>
      <c r="G138">
        <v>-0.96078603562857889</v>
      </c>
      <c r="H138">
        <v>5.4172975949013695</v>
      </c>
      <c r="I138">
        <v>-0.96078603562857889</v>
      </c>
      <c r="J138">
        <v>5.4172975949013695</v>
      </c>
      <c r="P138" s="16"/>
    </row>
    <row r="139" spans="2:18" ht="17" thickBot="1">
      <c r="B139" s="18" t="s">
        <v>43</v>
      </c>
      <c r="C139" s="2">
        <v>-0.3773896394853018</v>
      </c>
      <c r="D139" s="2">
        <v>0.26033665555696184</v>
      </c>
      <c r="E139" s="2">
        <v>-1.4496216012221479</v>
      </c>
      <c r="F139" s="2">
        <v>0.28420536189287049</v>
      </c>
      <c r="G139" s="2">
        <v>-1.4975278611713094</v>
      </c>
      <c r="H139" s="2">
        <v>0.74274858220070583</v>
      </c>
      <c r="I139" s="2">
        <v>-1.4975278611713094</v>
      </c>
      <c r="J139" s="2">
        <v>0.74274858220070583</v>
      </c>
      <c r="P139" s="16"/>
    </row>
    <row r="140" spans="2:18" ht="17" thickBot="1">
      <c r="B140" s="18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</row>
    <row r="141" spans="2:18" ht="17" thickBot="1"/>
    <row r="142" spans="2:18" ht="40">
      <c r="B142" s="10" t="s">
        <v>19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2" t="s">
        <v>0</v>
      </c>
      <c r="M142" s="21" t="s">
        <v>92</v>
      </c>
      <c r="N142" s="11"/>
      <c r="O142" s="11"/>
      <c r="P142" s="14"/>
    </row>
    <row r="143" spans="2:18" ht="17" thickBot="1">
      <c r="B143" s="15"/>
      <c r="L143" t="s">
        <v>5</v>
      </c>
      <c r="M143" s="1" t="s">
        <v>14</v>
      </c>
      <c r="P143" s="16"/>
      <c r="R143" t="s">
        <v>240</v>
      </c>
    </row>
    <row r="144" spans="2:18">
      <c r="B144" s="17" t="s">
        <v>20</v>
      </c>
      <c r="C144" s="9"/>
      <c r="L144" t="s">
        <v>16</v>
      </c>
      <c r="M144" s="3" t="s">
        <v>93</v>
      </c>
      <c r="P144" s="16"/>
      <c r="R144" t="s">
        <v>403</v>
      </c>
    </row>
    <row r="145" spans="2:18">
      <c r="B145" s="15" t="s">
        <v>21</v>
      </c>
      <c r="C145">
        <v>0.82734789674390607</v>
      </c>
      <c r="P145" s="16"/>
      <c r="R145" t="s">
        <v>432</v>
      </c>
    </row>
    <row r="146" spans="2:18">
      <c r="B146" s="15" t="s">
        <v>22</v>
      </c>
      <c r="C146">
        <v>0.6845045422465651</v>
      </c>
      <c r="L146" t="s">
        <v>17</v>
      </c>
      <c r="M146" t="s">
        <v>18</v>
      </c>
      <c r="N146" t="s">
        <v>121</v>
      </c>
      <c r="O146" s="16" t="s">
        <v>122</v>
      </c>
      <c r="P146" s="16"/>
    </row>
    <row r="147" spans="2:18">
      <c r="B147" s="15" t="s">
        <v>23</v>
      </c>
      <c r="C147">
        <v>0.5267568133698477</v>
      </c>
      <c r="L147" s="4">
        <v>37.5</v>
      </c>
      <c r="M147" s="4">
        <v>10.52631579</v>
      </c>
      <c r="N147">
        <f t="shared" ref="N147:O152" si="7">LOG10(L147)</f>
        <v>1.5740312677277188</v>
      </c>
      <c r="O147">
        <f t="shared" si="7"/>
        <v>1.022276394732867</v>
      </c>
      <c r="P147" s="16"/>
      <c r="R147" t="s">
        <v>243</v>
      </c>
    </row>
    <row r="148" spans="2:18">
      <c r="B148" s="15" t="s">
        <v>24</v>
      </c>
      <c r="C148">
        <v>0.23760655345926512</v>
      </c>
      <c r="L148" s="4">
        <v>75</v>
      </c>
      <c r="M148" s="4">
        <v>32.017543860000004</v>
      </c>
      <c r="N148">
        <f t="shared" si="7"/>
        <v>1.8750612633917001</v>
      </c>
      <c r="O148">
        <f t="shared" si="7"/>
        <v>1.5053880131247614</v>
      </c>
      <c r="P148" s="16"/>
      <c r="R148" t="s">
        <v>288</v>
      </c>
    </row>
    <row r="149" spans="2:18" ht="17" thickBot="1">
      <c r="B149" s="18" t="s">
        <v>25</v>
      </c>
      <c r="C149" s="2">
        <v>4</v>
      </c>
      <c r="L149" s="5">
        <v>200</v>
      </c>
      <c r="M149" s="5">
        <v>34.978070180000003</v>
      </c>
      <c r="N149">
        <f t="shared" si="7"/>
        <v>2.3010299956639813</v>
      </c>
      <c r="O149">
        <f t="shared" si="7"/>
        <v>1.5437958447854003</v>
      </c>
      <c r="P149" s="16"/>
      <c r="R149" t="s">
        <v>433</v>
      </c>
    </row>
    <row r="150" spans="2:18">
      <c r="B150" s="15"/>
      <c r="L150" s="5">
        <v>400</v>
      </c>
      <c r="M150" s="5">
        <v>8.7719298250000008</v>
      </c>
      <c r="N150">
        <f t="shared" si="7"/>
        <v>2.6020599913279625</v>
      </c>
      <c r="O150">
        <f t="shared" si="7"/>
        <v>0.94309514868524214</v>
      </c>
      <c r="P150" s="16"/>
      <c r="R150" t="s">
        <v>434</v>
      </c>
    </row>
    <row r="151" spans="2:18" ht="17" thickBot="1">
      <c r="B151" s="15" t="s">
        <v>26</v>
      </c>
      <c r="L151" s="5">
        <v>750</v>
      </c>
      <c r="M151" s="5">
        <v>8.0043859650000009</v>
      </c>
      <c r="N151">
        <f t="shared" si="7"/>
        <v>2.8750612633917001</v>
      </c>
      <c r="O151">
        <f t="shared" si="7"/>
        <v>0.90332802179679916</v>
      </c>
      <c r="P151" s="16"/>
      <c r="R151" t="s">
        <v>247</v>
      </c>
    </row>
    <row r="152" spans="2:18">
      <c r="B152" s="19"/>
      <c r="C152" s="8" t="s">
        <v>31</v>
      </c>
      <c r="D152" s="8" t="s">
        <v>32</v>
      </c>
      <c r="E152" s="8" t="s">
        <v>33</v>
      </c>
      <c r="F152" s="8" t="s">
        <v>34</v>
      </c>
      <c r="G152" s="8" t="s">
        <v>35</v>
      </c>
      <c r="L152" s="5">
        <v>3000</v>
      </c>
      <c r="M152" s="5">
        <v>5.8114035089999998</v>
      </c>
      <c r="N152">
        <f t="shared" si="7"/>
        <v>3.4771212547196626</v>
      </c>
      <c r="O152">
        <f t="shared" si="7"/>
        <v>0.76428103128941682</v>
      </c>
      <c r="P152" s="16"/>
      <c r="R152" t="s">
        <v>248</v>
      </c>
    </row>
    <row r="153" spans="2:18">
      <c r="B153" s="15" t="s">
        <v>27</v>
      </c>
      <c r="C153">
        <v>1</v>
      </c>
      <c r="D153">
        <v>0.24497967189862382</v>
      </c>
      <c r="E153">
        <v>0.24497967189862382</v>
      </c>
      <c r="F153">
        <v>4.3392354813647884</v>
      </c>
      <c r="G153">
        <v>0.17265210325609381</v>
      </c>
      <c r="P153" s="16"/>
    </row>
    <row r="154" spans="2:18">
      <c r="B154" s="15" t="s">
        <v>28</v>
      </c>
      <c r="C154">
        <v>2</v>
      </c>
      <c r="D154">
        <v>0.11291374849358124</v>
      </c>
      <c r="E154">
        <v>5.645687424679062E-2</v>
      </c>
      <c r="P154" s="16"/>
      <c r="R154" t="s">
        <v>435</v>
      </c>
    </row>
    <row r="155" spans="2:18" ht="17" thickBot="1">
      <c r="B155" s="18" t="s">
        <v>29</v>
      </c>
      <c r="C155" s="2">
        <v>3</v>
      </c>
      <c r="D155" s="2">
        <v>0.35789342039220506</v>
      </c>
      <c r="E155" s="2"/>
      <c r="F155" s="2"/>
      <c r="G155" s="2"/>
      <c r="P155" s="16"/>
      <c r="R155" t="s">
        <v>436</v>
      </c>
    </row>
    <row r="156" spans="2:18" ht="17" thickBot="1">
      <c r="B156" s="15"/>
      <c r="P156" s="16"/>
      <c r="R156" t="s">
        <v>437</v>
      </c>
    </row>
    <row r="157" spans="2:18">
      <c r="B157" s="19"/>
      <c r="C157" s="8" t="s">
        <v>36</v>
      </c>
      <c r="D157" s="8" t="s">
        <v>24</v>
      </c>
      <c r="E157" s="8" t="s">
        <v>37</v>
      </c>
      <c r="F157" s="8" t="s">
        <v>38</v>
      </c>
      <c r="G157" s="8" t="s">
        <v>39</v>
      </c>
      <c r="H157" s="8" t="s">
        <v>40</v>
      </c>
      <c r="I157" s="8" t="s">
        <v>41</v>
      </c>
      <c r="J157" s="8" t="s">
        <v>42</v>
      </c>
      <c r="P157" s="16"/>
      <c r="R157" t="s">
        <v>438</v>
      </c>
    </row>
    <row r="158" spans="2:18">
      <c r="B158" s="15" t="s">
        <v>30</v>
      </c>
      <c r="C158">
        <v>2.6451675852911682</v>
      </c>
      <c r="D158">
        <v>0.78032982001073437</v>
      </c>
      <c r="E158">
        <v>3.3898071270104491</v>
      </c>
      <c r="F158">
        <v>7.7096571244164913E-2</v>
      </c>
      <c r="G158">
        <v>-0.71232064488292579</v>
      </c>
      <c r="H158">
        <v>6.0026558154652623</v>
      </c>
      <c r="I158">
        <v>-0.71232064488292579</v>
      </c>
      <c r="J158">
        <v>6.0026558154652623</v>
      </c>
      <c r="P158" s="16"/>
    </row>
    <row r="159" spans="2:18" ht="17" thickBot="1">
      <c r="B159" s="18" t="s">
        <v>43</v>
      </c>
      <c r="C159" s="2">
        <v>-0.57094755295299116</v>
      </c>
      <c r="D159" s="2">
        <v>0.27408773780621004</v>
      </c>
      <c r="E159" s="2">
        <v>-2.0830831671742707</v>
      </c>
      <c r="F159" s="2">
        <v>0.17265210325609381</v>
      </c>
      <c r="G159" s="2">
        <v>-1.7502519062157362</v>
      </c>
      <c r="H159" s="2">
        <v>0.60835680030975381</v>
      </c>
      <c r="I159" s="2">
        <v>-1.7502519062157362</v>
      </c>
      <c r="J159" s="2">
        <v>0.60835680030975381</v>
      </c>
      <c r="P159" s="16"/>
    </row>
    <row r="160" spans="2:18" ht="17" thickBot="1">
      <c r="B160" s="18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0"/>
    </row>
    <row r="161" spans="2:18" ht="17" thickBot="1"/>
    <row r="162" spans="2:18" ht="40">
      <c r="B162" s="10" t="s">
        <v>19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2" t="s">
        <v>0</v>
      </c>
      <c r="M162" s="21" t="s">
        <v>94</v>
      </c>
      <c r="N162" s="11"/>
      <c r="O162" s="11"/>
      <c r="P162" s="14"/>
    </row>
    <row r="163" spans="2:18" ht="17" thickBot="1">
      <c r="B163" s="15"/>
      <c r="L163" t="s">
        <v>5</v>
      </c>
      <c r="M163" s="1" t="s">
        <v>14</v>
      </c>
      <c r="P163" s="16"/>
      <c r="R163" t="s">
        <v>240</v>
      </c>
    </row>
    <row r="164" spans="2:18">
      <c r="B164" s="17" t="s">
        <v>20</v>
      </c>
      <c r="C164" s="9"/>
      <c r="L164" t="s">
        <v>16</v>
      </c>
      <c r="M164" s="3" t="s">
        <v>95</v>
      </c>
      <c r="P164" s="16"/>
      <c r="R164" t="s">
        <v>403</v>
      </c>
    </row>
    <row r="165" spans="2:18">
      <c r="B165" s="15" t="s">
        <v>21</v>
      </c>
      <c r="C165">
        <v>0.53432580607276758</v>
      </c>
      <c r="P165" s="16"/>
      <c r="R165" t="s">
        <v>439</v>
      </c>
    </row>
    <row r="166" spans="2:18">
      <c r="B166" s="15" t="s">
        <v>22</v>
      </c>
      <c r="C166">
        <v>0.28550406703531284</v>
      </c>
      <c r="L166" t="s">
        <v>17</v>
      </c>
      <c r="M166" t="s">
        <v>18</v>
      </c>
      <c r="N166" t="s">
        <v>121</v>
      </c>
      <c r="O166" s="16" t="s">
        <v>122</v>
      </c>
      <c r="P166" s="16"/>
    </row>
    <row r="167" spans="2:18">
      <c r="B167" s="15" t="s">
        <v>23</v>
      </c>
      <c r="C167">
        <v>-7.1743899447030746E-2</v>
      </c>
      <c r="L167" s="4">
        <v>37.5</v>
      </c>
      <c r="M167" s="4">
        <v>1</v>
      </c>
      <c r="N167">
        <f t="shared" ref="N167:O172" si="8">LOG10(L167)</f>
        <v>1.5740312677277188</v>
      </c>
      <c r="O167">
        <f t="shared" si="8"/>
        <v>0</v>
      </c>
      <c r="P167" s="16"/>
      <c r="R167" t="s">
        <v>243</v>
      </c>
    </row>
    <row r="168" spans="2:18">
      <c r="B168" s="15" t="s">
        <v>24</v>
      </c>
      <c r="C168">
        <v>0.37721269549819525</v>
      </c>
      <c r="L168" s="4">
        <v>75</v>
      </c>
      <c r="M168" s="4">
        <v>21.491228069999998</v>
      </c>
      <c r="N168">
        <f t="shared" si="8"/>
        <v>1.8750612633917001</v>
      </c>
      <c r="O168">
        <f t="shared" si="8"/>
        <v>1.3322612330245145</v>
      </c>
      <c r="P168" s="16"/>
      <c r="R168" t="s">
        <v>304</v>
      </c>
    </row>
    <row r="169" spans="2:18" ht="17" thickBot="1">
      <c r="B169" s="18" t="s">
        <v>25</v>
      </c>
      <c r="C169" s="2">
        <v>4</v>
      </c>
      <c r="L169" s="5">
        <v>200</v>
      </c>
      <c r="M169" s="5">
        <v>49.232456139999996</v>
      </c>
      <c r="N169">
        <f t="shared" si="8"/>
        <v>2.3010299956639813</v>
      </c>
      <c r="O169">
        <f t="shared" si="8"/>
        <v>1.6922515026718117</v>
      </c>
      <c r="P169" s="16"/>
      <c r="R169" t="s">
        <v>440</v>
      </c>
    </row>
    <row r="170" spans="2:18">
      <c r="B170" s="15"/>
      <c r="L170" s="5">
        <v>400</v>
      </c>
      <c r="M170" s="5">
        <v>9.2105263159999993</v>
      </c>
      <c r="N170">
        <f t="shared" si="8"/>
        <v>2.6020599913279625</v>
      </c>
      <c r="O170">
        <f t="shared" si="8"/>
        <v>0.96428444774339217</v>
      </c>
      <c r="P170" s="16"/>
      <c r="R170" t="s">
        <v>441</v>
      </c>
    </row>
    <row r="171" spans="2:18" ht="17" thickBot="1">
      <c r="B171" s="15" t="s">
        <v>26</v>
      </c>
      <c r="L171" s="5">
        <v>750</v>
      </c>
      <c r="M171" s="5">
        <v>7.7850877189999999</v>
      </c>
      <c r="N171">
        <f t="shared" si="8"/>
        <v>2.8750612633917001</v>
      </c>
      <c r="O171">
        <f t="shared" si="8"/>
        <v>0.89126351037402129</v>
      </c>
      <c r="P171" s="16"/>
    </row>
    <row r="172" spans="2:18">
      <c r="B172" s="19"/>
      <c r="C172" s="8" t="s">
        <v>31</v>
      </c>
      <c r="D172" s="8" t="s">
        <v>32</v>
      </c>
      <c r="E172" s="8" t="s">
        <v>33</v>
      </c>
      <c r="F172" s="8" t="s">
        <v>34</v>
      </c>
      <c r="G172" s="8" t="s">
        <v>35</v>
      </c>
      <c r="L172" s="5">
        <v>3000</v>
      </c>
      <c r="M172" s="5">
        <v>12.39035088</v>
      </c>
      <c r="N172">
        <f t="shared" si="8"/>
        <v>3.4771212547196626</v>
      </c>
      <c r="O172">
        <f t="shared" si="8"/>
        <v>1.0930836052533923</v>
      </c>
      <c r="P172" s="16"/>
      <c r="R172" t="s">
        <v>442</v>
      </c>
    </row>
    <row r="173" spans="2:18">
      <c r="B173" s="15" t="s">
        <v>27</v>
      </c>
      <c r="C173">
        <v>1</v>
      </c>
      <c r="D173">
        <v>0.1137143139924508</v>
      </c>
      <c r="E173">
        <v>0.1137143139924508</v>
      </c>
      <c r="F173">
        <v>0.79917618523217948</v>
      </c>
      <c r="G173">
        <v>0.46567419392723242</v>
      </c>
      <c r="P173" s="16"/>
      <c r="R173" t="s">
        <v>443</v>
      </c>
    </row>
    <row r="174" spans="2:18">
      <c r="B174" s="15" t="s">
        <v>28</v>
      </c>
      <c r="C174">
        <v>2</v>
      </c>
      <c r="D174">
        <v>0.28457883529002836</v>
      </c>
      <c r="E174">
        <v>0.14228941764501418</v>
      </c>
      <c r="P174" s="16"/>
      <c r="R174" t="s">
        <v>444</v>
      </c>
    </row>
    <row r="175" spans="2:18" ht="17" thickBot="1">
      <c r="B175" s="18" t="s">
        <v>29</v>
      </c>
      <c r="C175" s="2">
        <v>3</v>
      </c>
      <c r="D175" s="2">
        <v>0.39829314928247916</v>
      </c>
      <c r="E175" s="2"/>
      <c r="F175" s="2"/>
      <c r="G175" s="2"/>
      <c r="P175" s="16"/>
      <c r="R175" t="s">
        <v>445</v>
      </c>
    </row>
    <row r="176" spans="2:18" ht="17" thickBot="1">
      <c r="B176" s="15"/>
      <c r="P176" s="16"/>
    </row>
    <row r="177" spans="2:18">
      <c r="B177" s="19"/>
      <c r="C177" s="8" t="s">
        <v>36</v>
      </c>
      <c r="D177" s="8" t="s">
        <v>24</v>
      </c>
      <c r="E177" s="8" t="s">
        <v>37</v>
      </c>
      <c r="F177" s="8" t="s">
        <v>38</v>
      </c>
      <c r="G177" s="8" t="s">
        <v>39</v>
      </c>
      <c r="H177" s="8" t="s">
        <v>40</v>
      </c>
      <c r="I177" s="8" t="s">
        <v>41</v>
      </c>
      <c r="J177" s="8" t="s">
        <v>42</v>
      </c>
      <c r="P177" s="16"/>
    </row>
    <row r="178" spans="2:18">
      <c r="B178" s="15" t="s">
        <v>30</v>
      </c>
      <c r="C178">
        <v>2.2547686926696993</v>
      </c>
      <c r="D178">
        <v>1.2388139573529633</v>
      </c>
      <c r="E178">
        <v>1.8201027517381045</v>
      </c>
      <c r="F178">
        <v>0.21034891902024166</v>
      </c>
      <c r="G178">
        <v>-3.0754175625867641</v>
      </c>
      <c r="H178">
        <v>7.5849549479261622</v>
      </c>
      <c r="I178">
        <v>-3.0754175625867641</v>
      </c>
      <c r="J178">
        <v>7.5849549479261622</v>
      </c>
      <c r="P178" s="16"/>
    </row>
    <row r="179" spans="2:18" ht="17" thickBot="1">
      <c r="B179" s="18" t="s">
        <v>43</v>
      </c>
      <c r="C179" s="2">
        <v>-0.38899028900908822</v>
      </c>
      <c r="D179" s="2">
        <v>0.43512846289657581</v>
      </c>
      <c r="E179" s="2">
        <v>-0.89396654592449865</v>
      </c>
      <c r="F179" s="2">
        <v>0.46567419392723264</v>
      </c>
      <c r="G179" s="2">
        <v>-2.2611969576827282</v>
      </c>
      <c r="H179" s="2">
        <v>1.4832163796645519</v>
      </c>
      <c r="I179" s="2">
        <v>-2.2611969576827282</v>
      </c>
      <c r="J179" s="2">
        <v>1.4832163796645519</v>
      </c>
      <c r="P179" s="16"/>
    </row>
    <row r="180" spans="2:18" ht="17" thickBot="1">
      <c r="B180" s="18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0"/>
    </row>
    <row r="181" spans="2:18" ht="17" thickBot="1"/>
    <row r="182" spans="2:18" ht="40">
      <c r="B182" s="10" t="s">
        <v>19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2" t="s">
        <v>0</v>
      </c>
      <c r="M182" s="21" t="s">
        <v>96</v>
      </c>
      <c r="N182" s="11"/>
      <c r="O182" s="11"/>
      <c r="P182" s="14"/>
    </row>
    <row r="183" spans="2:18" ht="17" thickBot="1">
      <c r="B183" s="15"/>
      <c r="L183" t="s">
        <v>5</v>
      </c>
      <c r="M183" s="1" t="s">
        <v>14</v>
      </c>
      <c r="P183" s="16"/>
      <c r="R183" t="s">
        <v>240</v>
      </c>
    </row>
    <row r="184" spans="2:18">
      <c r="B184" s="17" t="s">
        <v>20</v>
      </c>
      <c r="C184" s="9"/>
      <c r="L184" t="s">
        <v>16</v>
      </c>
      <c r="M184" s="3" t="s">
        <v>97</v>
      </c>
      <c r="P184" s="16"/>
      <c r="R184" t="s">
        <v>241</v>
      </c>
    </row>
    <row r="185" spans="2:18">
      <c r="B185" s="15" t="s">
        <v>21</v>
      </c>
      <c r="C185">
        <v>0.904372562891819</v>
      </c>
      <c r="P185" s="16"/>
      <c r="R185" t="s">
        <v>446</v>
      </c>
    </row>
    <row r="186" spans="2:18">
      <c r="B186" s="15" t="s">
        <v>22</v>
      </c>
      <c r="C186">
        <v>0.8178897325115172</v>
      </c>
      <c r="L186" t="s">
        <v>17</v>
      </c>
      <c r="M186" t="s">
        <v>18</v>
      </c>
      <c r="N186" t="s">
        <v>121</v>
      </c>
      <c r="O186" s="16" t="s">
        <v>122</v>
      </c>
      <c r="P186" s="16"/>
    </row>
    <row r="187" spans="2:18">
      <c r="B187" s="15" t="s">
        <v>23</v>
      </c>
      <c r="C187">
        <v>0.72683459876727574</v>
      </c>
      <c r="L187" s="4">
        <v>37.5</v>
      </c>
      <c r="M187" s="4">
        <v>9.1008771930000005</v>
      </c>
      <c r="N187">
        <f t="shared" ref="N187:O192" si="9">LOG10(L187)</f>
        <v>1.5740312677277188</v>
      </c>
      <c r="O187">
        <f t="shared" si="9"/>
        <v>0.95908325404849493</v>
      </c>
      <c r="P187" s="16"/>
      <c r="R187" t="s">
        <v>243</v>
      </c>
    </row>
    <row r="188" spans="2:18">
      <c r="B188" s="15" t="s">
        <v>24</v>
      </c>
      <c r="C188">
        <v>0.17497233272837234</v>
      </c>
      <c r="L188" s="4">
        <v>75</v>
      </c>
      <c r="M188" s="4">
        <v>30.48245614</v>
      </c>
      <c r="N188">
        <f t="shared" si="9"/>
        <v>1.8750612633917001</v>
      </c>
      <c r="O188">
        <f t="shared" si="9"/>
        <v>1.4840499575846611</v>
      </c>
      <c r="P188" s="16"/>
      <c r="R188" t="s">
        <v>288</v>
      </c>
    </row>
    <row r="189" spans="2:18" ht="17" thickBot="1">
      <c r="B189" s="18" t="s">
        <v>25</v>
      </c>
      <c r="C189" s="2">
        <v>4</v>
      </c>
      <c r="L189" s="5">
        <v>200</v>
      </c>
      <c r="M189" s="5">
        <v>34.32017544</v>
      </c>
      <c r="N189">
        <f t="shared" si="9"/>
        <v>2.3010299956639813</v>
      </c>
      <c r="O189">
        <f t="shared" si="9"/>
        <v>1.5355494992357925</v>
      </c>
      <c r="P189" s="16"/>
      <c r="R189" t="s">
        <v>447</v>
      </c>
    </row>
    <row r="190" spans="2:18">
      <c r="B190" s="15"/>
      <c r="L190" s="5">
        <v>400</v>
      </c>
      <c r="M190" s="5">
        <v>12.17105263</v>
      </c>
      <c r="N190">
        <f t="shared" si="9"/>
        <v>2.6020599913279625</v>
      </c>
      <c r="O190">
        <f t="shared" si="9"/>
        <v>1.0853281404019004</v>
      </c>
      <c r="P190" s="16"/>
      <c r="R190" t="s">
        <v>448</v>
      </c>
    </row>
    <row r="191" spans="2:18" ht="17" thickBot="1">
      <c r="B191" s="15" t="s">
        <v>26</v>
      </c>
      <c r="L191" s="5">
        <v>750</v>
      </c>
      <c r="M191" s="5">
        <v>8.1140350879999996</v>
      </c>
      <c r="N191">
        <f t="shared" si="9"/>
        <v>2.8750612633917001</v>
      </c>
      <c r="O191">
        <f t="shared" si="9"/>
        <v>0.90923688141758419</v>
      </c>
      <c r="P191" s="16"/>
      <c r="R191" t="s">
        <v>247</v>
      </c>
    </row>
    <row r="192" spans="2:18">
      <c r="B192" s="19"/>
      <c r="C192" s="8" t="s">
        <v>31</v>
      </c>
      <c r="D192" s="8" t="s">
        <v>32</v>
      </c>
      <c r="E192" s="8" t="s">
        <v>33</v>
      </c>
      <c r="F192" s="8" t="s">
        <v>34</v>
      </c>
      <c r="G192" s="8" t="s">
        <v>35</v>
      </c>
      <c r="L192" s="5">
        <v>3000</v>
      </c>
      <c r="M192" s="5">
        <v>5.8114035089999998</v>
      </c>
      <c r="N192">
        <f t="shared" si="9"/>
        <v>3.4771212547196626</v>
      </c>
      <c r="O192">
        <f t="shared" si="9"/>
        <v>0.76428103128941682</v>
      </c>
      <c r="P192" s="16"/>
      <c r="R192" t="s">
        <v>248</v>
      </c>
    </row>
    <row r="193" spans="2:18">
      <c r="B193" s="15" t="s">
        <v>27</v>
      </c>
      <c r="C193">
        <v>1</v>
      </c>
      <c r="D193">
        <v>0.27499771383004029</v>
      </c>
      <c r="E193">
        <v>0.27499771383004029</v>
      </c>
      <c r="F193">
        <v>8.9823571596614435</v>
      </c>
      <c r="G193">
        <v>9.5627437108181002E-2</v>
      </c>
      <c r="P193" s="16"/>
    </row>
    <row r="194" spans="2:18">
      <c r="B194" s="15" t="s">
        <v>28</v>
      </c>
      <c r="C194">
        <v>2</v>
      </c>
      <c r="D194">
        <v>6.1230634440816487E-2</v>
      </c>
      <c r="E194">
        <v>3.0615317220408243E-2</v>
      </c>
      <c r="P194" s="16"/>
      <c r="R194" t="s">
        <v>449</v>
      </c>
    </row>
    <row r="195" spans="2:18" ht="17" thickBot="1">
      <c r="B195" s="18" t="s">
        <v>29</v>
      </c>
      <c r="C195" s="2">
        <v>3</v>
      </c>
      <c r="D195" s="2">
        <v>0.33622834827085679</v>
      </c>
      <c r="E195" s="2"/>
      <c r="F195" s="2"/>
      <c r="G195" s="2"/>
      <c r="P195" s="16"/>
      <c r="R195" t="s">
        <v>450</v>
      </c>
    </row>
    <row r="196" spans="2:18" ht="17" thickBot="1">
      <c r="B196" s="15"/>
      <c r="P196" s="16"/>
      <c r="R196" t="s">
        <v>451</v>
      </c>
    </row>
    <row r="197" spans="2:18">
      <c r="B197" s="19"/>
      <c r="C197" s="8" t="s">
        <v>36</v>
      </c>
      <c r="D197" s="8" t="s">
        <v>24</v>
      </c>
      <c r="E197" s="8" t="s">
        <v>37</v>
      </c>
      <c r="F197" s="8" t="s">
        <v>38</v>
      </c>
      <c r="G197" s="8" t="s">
        <v>39</v>
      </c>
      <c r="H197" s="8" t="s">
        <v>40</v>
      </c>
      <c r="I197" s="8" t="s">
        <v>41</v>
      </c>
      <c r="J197" s="8" t="s">
        <v>42</v>
      </c>
      <c r="P197" s="16"/>
      <c r="R197" t="s">
        <v>452</v>
      </c>
    </row>
    <row r="198" spans="2:18">
      <c r="B198" s="15" t="s">
        <v>30</v>
      </c>
      <c r="C198">
        <v>2.7757250866311916</v>
      </c>
      <c r="D198">
        <v>0.57463115775633122</v>
      </c>
      <c r="E198">
        <v>4.8304465380351349</v>
      </c>
      <c r="F198">
        <v>4.028532420532098E-2</v>
      </c>
      <c r="G198">
        <v>0.30328676711181846</v>
      </c>
      <c r="H198">
        <v>5.2481634061505646</v>
      </c>
      <c r="I198">
        <v>0.30328676711181846</v>
      </c>
      <c r="J198">
        <v>5.2481634061505646</v>
      </c>
      <c r="P198" s="16"/>
    </row>
    <row r="199" spans="2:18" ht="17" thickBot="1">
      <c r="B199" s="18" t="s">
        <v>43</v>
      </c>
      <c r="C199" s="2">
        <v>-0.60491692147773379</v>
      </c>
      <c r="D199" s="2">
        <v>0.20183690288835771</v>
      </c>
      <c r="E199" s="2">
        <v>-2.9970580841320786</v>
      </c>
      <c r="F199" s="2">
        <v>9.5627437108181002E-2</v>
      </c>
      <c r="G199" s="2">
        <v>-1.4733510226545035</v>
      </c>
      <c r="H199" s="2">
        <v>0.26351717969903588</v>
      </c>
      <c r="I199" s="2">
        <v>-1.4733510226545035</v>
      </c>
      <c r="J199" s="2">
        <v>0.26351717969903588</v>
      </c>
      <c r="P199" s="16"/>
    </row>
    <row r="200" spans="2:18" ht="17" thickBot="1">
      <c r="B200" s="18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0"/>
    </row>
    <row r="201" spans="2:18" ht="17" thickBot="1"/>
    <row r="202" spans="2:18" ht="40">
      <c r="B202" s="10" t="s">
        <v>19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2" t="s">
        <v>0</v>
      </c>
      <c r="M202" s="21" t="s">
        <v>98</v>
      </c>
      <c r="N202" s="11"/>
      <c r="O202" s="11"/>
      <c r="P202" s="14"/>
    </row>
    <row r="203" spans="2:18" ht="17" thickBot="1">
      <c r="B203" s="15"/>
      <c r="L203" t="s">
        <v>5</v>
      </c>
      <c r="M203" s="1" t="s">
        <v>14</v>
      </c>
      <c r="P203" s="16"/>
      <c r="R203" t="s">
        <v>240</v>
      </c>
    </row>
    <row r="204" spans="2:18">
      <c r="B204" s="17" t="s">
        <v>20</v>
      </c>
      <c r="C204" s="9"/>
      <c r="L204" t="s">
        <v>16</v>
      </c>
      <c r="M204" s="3" t="s">
        <v>99</v>
      </c>
      <c r="P204" s="16"/>
      <c r="R204" t="s">
        <v>403</v>
      </c>
    </row>
    <row r="205" spans="2:18">
      <c r="B205" s="15" t="s">
        <v>21</v>
      </c>
      <c r="C205">
        <v>0.78929803792242115</v>
      </c>
      <c r="P205" s="16"/>
      <c r="R205" t="s">
        <v>453</v>
      </c>
    </row>
    <row r="206" spans="2:18">
      <c r="B206" s="15" t="s">
        <v>22</v>
      </c>
      <c r="C206">
        <v>0.62299139266818382</v>
      </c>
      <c r="L206" t="s">
        <v>17</v>
      </c>
      <c r="M206" t="s">
        <v>18</v>
      </c>
      <c r="N206" t="s">
        <v>121</v>
      </c>
      <c r="O206" s="16" t="s">
        <v>122</v>
      </c>
      <c r="P206" s="16"/>
    </row>
    <row r="207" spans="2:18">
      <c r="B207" s="15" t="s">
        <v>23</v>
      </c>
      <c r="C207">
        <v>0.43448708900227573</v>
      </c>
      <c r="L207" s="4">
        <v>37.5</v>
      </c>
      <c r="M207" s="4">
        <v>6.5789473679999997</v>
      </c>
      <c r="N207">
        <f t="shared" ref="N207:O212" si="10">LOG10(L207)</f>
        <v>1.5740312677277188</v>
      </c>
      <c r="O207">
        <f t="shared" si="10"/>
        <v>0.81815641202743261</v>
      </c>
      <c r="P207" s="16"/>
      <c r="R207" t="s">
        <v>243</v>
      </c>
    </row>
    <row r="208" spans="2:18">
      <c r="B208" s="15" t="s">
        <v>24</v>
      </c>
      <c r="C208">
        <v>0.27189460829806344</v>
      </c>
      <c r="L208" s="4">
        <v>75</v>
      </c>
      <c r="M208" s="4">
        <v>28.94736842</v>
      </c>
      <c r="N208">
        <f t="shared" si="10"/>
        <v>1.8750612633917001</v>
      </c>
      <c r="O208">
        <f t="shared" si="10"/>
        <v>1.4616090885256223</v>
      </c>
      <c r="P208" s="16"/>
      <c r="R208" t="s">
        <v>288</v>
      </c>
    </row>
    <row r="209" spans="2:18" ht="17" thickBot="1">
      <c r="B209" s="18" t="s">
        <v>25</v>
      </c>
      <c r="C209" s="2">
        <v>4</v>
      </c>
      <c r="L209" s="5">
        <v>200</v>
      </c>
      <c r="M209" s="5">
        <v>39.583333330000002</v>
      </c>
      <c r="N209">
        <f t="shared" si="10"/>
        <v>2.3010299956639813</v>
      </c>
      <c r="O209">
        <f t="shared" si="10"/>
        <v>1.5975123635406696</v>
      </c>
      <c r="P209" s="16"/>
      <c r="R209" t="s">
        <v>454</v>
      </c>
    </row>
    <row r="210" spans="2:18">
      <c r="B210" s="15"/>
      <c r="L210" s="5">
        <v>400</v>
      </c>
      <c r="M210" s="5">
        <v>11.51315789</v>
      </c>
      <c r="N210">
        <f t="shared" si="10"/>
        <v>2.6020599913279625</v>
      </c>
      <c r="O210">
        <f t="shared" si="10"/>
        <v>1.0611944605628407</v>
      </c>
      <c r="P210" s="16"/>
      <c r="R210" t="s">
        <v>455</v>
      </c>
    </row>
    <row r="211" spans="2:18" ht="17" thickBot="1">
      <c r="B211" s="15" t="s">
        <v>26</v>
      </c>
      <c r="L211" s="5">
        <v>750</v>
      </c>
      <c r="M211" s="5">
        <v>6.4692982460000001</v>
      </c>
      <c r="N211">
        <f t="shared" si="10"/>
        <v>2.8750612633917001</v>
      </c>
      <c r="O211">
        <f t="shared" si="10"/>
        <v>0.81085717333963847</v>
      </c>
      <c r="P211" s="16"/>
      <c r="R211" t="s">
        <v>247</v>
      </c>
    </row>
    <row r="212" spans="2:18">
      <c r="B212" s="19"/>
      <c r="C212" s="8" t="s">
        <v>31</v>
      </c>
      <c r="D212" s="8" t="s">
        <v>32</v>
      </c>
      <c r="E212" s="8" t="s">
        <v>33</v>
      </c>
      <c r="F212" s="8" t="s">
        <v>34</v>
      </c>
      <c r="G212" s="8" t="s">
        <v>35</v>
      </c>
      <c r="L212" s="5">
        <v>3000</v>
      </c>
      <c r="M212" s="5">
        <v>7.1271929820000004</v>
      </c>
      <c r="N212">
        <f t="shared" si="10"/>
        <v>3.4771212547196626</v>
      </c>
      <c r="O212">
        <f t="shared" si="10"/>
        <v>0.85291851828664456</v>
      </c>
      <c r="P212" s="16"/>
      <c r="R212" t="s">
        <v>248</v>
      </c>
    </row>
    <row r="213" spans="2:18">
      <c r="B213" s="15" t="s">
        <v>27</v>
      </c>
      <c r="C213">
        <v>1</v>
      </c>
      <c r="D213">
        <v>0.24432165844663326</v>
      </c>
      <c r="E213">
        <v>0.24432165844663326</v>
      </c>
      <c r="F213">
        <v>3.3049186705696147</v>
      </c>
      <c r="G213">
        <v>0.21070196207757885</v>
      </c>
      <c r="P213" s="16"/>
    </row>
    <row r="214" spans="2:18">
      <c r="B214" s="15" t="s">
        <v>28</v>
      </c>
      <c r="C214">
        <v>2</v>
      </c>
      <c r="D214">
        <v>0.1478533560431147</v>
      </c>
      <c r="E214">
        <v>7.3926678021557349E-2</v>
      </c>
      <c r="P214" s="16"/>
      <c r="R214" t="s">
        <v>456</v>
      </c>
    </row>
    <row r="215" spans="2:18" ht="17" thickBot="1">
      <c r="B215" s="18" t="s">
        <v>29</v>
      </c>
      <c r="C215" s="2">
        <v>3</v>
      </c>
      <c r="D215" s="2">
        <v>0.39217501448974795</v>
      </c>
      <c r="E215" s="2"/>
      <c r="F215" s="2"/>
      <c r="G215" s="2"/>
      <c r="P215" s="16"/>
      <c r="R215" t="s">
        <v>457</v>
      </c>
    </row>
    <row r="216" spans="2:18" ht="17" thickBot="1">
      <c r="B216" s="15"/>
      <c r="P216" s="16"/>
      <c r="R216" t="s">
        <v>458</v>
      </c>
    </row>
    <row r="217" spans="2:18">
      <c r="B217" s="19"/>
      <c r="C217" s="8" t="s">
        <v>36</v>
      </c>
      <c r="D217" s="8" t="s">
        <v>24</v>
      </c>
      <c r="E217" s="8" t="s">
        <v>37</v>
      </c>
      <c r="F217" s="8" t="s">
        <v>38</v>
      </c>
      <c r="G217" s="8" t="s">
        <v>39</v>
      </c>
      <c r="H217" s="8" t="s">
        <v>40</v>
      </c>
      <c r="I217" s="8" t="s">
        <v>41</v>
      </c>
      <c r="J217" s="8" t="s">
        <v>42</v>
      </c>
      <c r="P217" s="16"/>
      <c r="R217" t="s">
        <v>459</v>
      </c>
    </row>
    <row r="218" spans="2:18">
      <c r="B218" s="15" t="s">
        <v>30</v>
      </c>
      <c r="C218">
        <v>2.6850041715312765</v>
      </c>
      <c r="D218">
        <v>0.89293610662759182</v>
      </c>
      <c r="E218">
        <v>3.0069387401881431</v>
      </c>
      <c r="F218">
        <v>9.5086660012718482E-2</v>
      </c>
      <c r="G218">
        <v>-1.1569898051417895</v>
      </c>
      <c r="H218">
        <v>6.526998148204342</v>
      </c>
      <c r="I218">
        <v>-1.1569898051417895</v>
      </c>
      <c r="J218">
        <v>6.526998148204342</v>
      </c>
      <c r="P218" s="16"/>
    </row>
    <row r="219" spans="2:18" ht="17" thickBot="1">
      <c r="B219" s="18" t="s">
        <v>43</v>
      </c>
      <c r="C219" s="2">
        <v>-0.5701802570737855</v>
      </c>
      <c r="D219" s="2">
        <v>0.31364024697617565</v>
      </c>
      <c r="E219" s="2">
        <v>-1.8179435278824303</v>
      </c>
      <c r="F219" s="2">
        <v>0.21070196207757874</v>
      </c>
      <c r="G219" s="2">
        <v>-1.9196653218851236</v>
      </c>
      <c r="H219" s="2">
        <v>0.77930480773755262</v>
      </c>
      <c r="I219" s="2">
        <v>-1.9196653218851236</v>
      </c>
      <c r="J219" s="2">
        <v>0.77930480773755262</v>
      </c>
      <c r="P219" s="16"/>
    </row>
    <row r="220" spans="2:18" ht="17" thickBot="1">
      <c r="B220" s="18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0"/>
    </row>
    <row r="221" spans="2:18" ht="17" thickBot="1"/>
    <row r="222" spans="2:18" ht="40">
      <c r="B222" s="10" t="s">
        <v>19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2" t="s">
        <v>0</v>
      </c>
      <c r="M222" s="21" t="s">
        <v>100</v>
      </c>
      <c r="N222" s="11"/>
      <c r="O222" s="11"/>
      <c r="P222" s="14"/>
    </row>
    <row r="223" spans="2:18" ht="17" thickBot="1">
      <c r="B223" s="15"/>
      <c r="L223" t="s">
        <v>5</v>
      </c>
      <c r="M223" s="1" t="s">
        <v>14</v>
      </c>
      <c r="P223" s="16"/>
      <c r="R223" t="s">
        <v>240</v>
      </c>
    </row>
    <row r="224" spans="2:18">
      <c r="B224" s="17" t="s">
        <v>20</v>
      </c>
      <c r="C224" s="9"/>
      <c r="L224" t="s">
        <v>16</v>
      </c>
      <c r="M224" s="3" t="s">
        <v>101</v>
      </c>
      <c r="P224" s="16"/>
      <c r="R224" t="s">
        <v>403</v>
      </c>
    </row>
    <row r="225" spans="2:18">
      <c r="B225" s="15" t="s">
        <v>21</v>
      </c>
      <c r="C225">
        <v>0.80017535846391319</v>
      </c>
      <c r="P225" s="16"/>
      <c r="R225" t="s">
        <v>460</v>
      </c>
    </row>
    <row r="226" spans="2:18">
      <c r="B226" s="15" t="s">
        <v>22</v>
      </c>
      <c r="C226">
        <v>0.64028060429285205</v>
      </c>
      <c r="L226" t="s">
        <v>17</v>
      </c>
      <c r="M226" t="s">
        <v>18</v>
      </c>
      <c r="N226" t="s">
        <v>121</v>
      </c>
      <c r="O226" s="16" t="s">
        <v>122</v>
      </c>
      <c r="P226" s="16"/>
    </row>
    <row r="227" spans="2:18">
      <c r="B227" s="15" t="s">
        <v>23</v>
      </c>
      <c r="C227">
        <v>0.46042090643927813</v>
      </c>
      <c r="L227" s="4">
        <v>37.5</v>
      </c>
      <c r="M227" s="4">
        <v>7.6233183860000002</v>
      </c>
      <c r="N227">
        <f t="shared" ref="N227:O232" si="11">LOG10(L227)</f>
        <v>1.5740312677277188</v>
      </c>
      <c r="O227">
        <f t="shared" si="11"/>
        <v>0.88214405835003973</v>
      </c>
      <c r="P227" s="16"/>
      <c r="R227" t="s">
        <v>243</v>
      </c>
    </row>
    <row r="228" spans="2:18">
      <c r="B228" s="15" t="s">
        <v>24</v>
      </c>
      <c r="C228">
        <v>0.19793946106538177</v>
      </c>
      <c r="L228" s="4">
        <v>75</v>
      </c>
      <c r="M228" s="4">
        <v>27.80269058</v>
      </c>
      <c r="N228">
        <f t="shared" si="11"/>
        <v>1.8750612633917001</v>
      </c>
      <c r="O228">
        <f t="shared" si="11"/>
        <v>1.4440868264038618</v>
      </c>
      <c r="P228" s="16"/>
      <c r="R228" t="s">
        <v>288</v>
      </c>
    </row>
    <row r="229" spans="2:18" ht="17" thickBot="1">
      <c r="B229" s="18" t="s">
        <v>25</v>
      </c>
      <c r="C229" s="2">
        <v>4</v>
      </c>
      <c r="L229" s="5">
        <v>200</v>
      </c>
      <c r="M229" s="5">
        <v>33.93124066</v>
      </c>
      <c r="N229">
        <f t="shared" si="11"/>
        <v>2.3010299956639813</v>
      </c>
      <c r="O229">
        <f t="shared" si="11"/>
        <v>1.5305997394547628</v>
      </c>
      <c r="P229" s="16"/>
      <c r="R229" t="s">
        <v>461</v>
      </c>
    </row>
    <row r="230" spans="2:18">
      <c r="B230" s="15"/>
      <c r="L230" s="5">
        <v>400</v>
      </c>
      <c r="M230" s="5">
        <v>12.257100149999999</v>
      </c>
      <c r="N230">
        <f t="shared" si="11"/>
        <v>2.6020599913279625</v>
      </c>
      <c r="O230">
        <f t="shared" si="11"/>
        <v>1.0883877346344306</v>
      </c>
      <c r="P230" s="16"/>
      <c r="R230" t="s">
        <v>462</v>
      </c>
    </row>
    <row r="231" spans="2:18" ht="17" thickBot="1">
      <c r="B231" s="15" t="s">
        <v>26</v>
      </c>
      <c r="L231" s="5">
        <v>750</v>
      </c>
      <c r="M231" s="5">
        <v>9.4170403589999996</v>
      </c>
      <c r="N231">
        <f t="shared" si="11"/>
        <v>2.8750612633917001</v>
      </c>
      <c r="O231">
        <f t="shared" si="11"/>
        <v>0.97391443169754655</v>
      </c>
      <c r="P231" s="16"/>
      <c r="R231" t="s">
        <v>247</v>
      </c>
    </row>
    <row r="232" spans="2:18">
      <c r="B232" s="19"/>
      <c r="C232" s="8" t="s">
        <v>31</v>
      </c>
      <c r="D232" s="8" t="s">
        <v>32</v>
      </c>
      <c r="E232" s="8" t="s">
        <v>33</v>
      </c>
      <c r="F232" s="8" t="s">
        <v>34</v>
      </c>
      <c r="G232" s="8" t="s">
        <v>35</v>
      </c>
      <c r="L232" s="5">
        <v>3000</v>
      </c>
      <c r="M232" s="5">
        <v>8.9686098649999995</v>
      </c>
      <c r="N232">
        <f t="shared" si="11"/>
        <v>3.4771212547196626</v>
      </c>
      <c r="O232">
        <f t="shared" si="11"/>
        <v>0.95272513259302005</v>
      </c>
      <c r="P232" s="16"/>
      <c r="R232" t="s">
        <v>248</v>
      </c>
    </row>
    <row r="233" spans="2:18">
      <c r="B233" s="15" t="s">
        <v>27</v>
      </c>
      <c r="C233">
        <v>1</v>
      </c>
      <c r="D233">
        <v>0.13947656835880357</v>
      </c>
      <c r="E233">
        <v>0.13947656835880357</v>
      </c>
      <c r="F233">
        <v>3.5598892466399703</v>
      </c>
      <c r="G233">
        <v>0.1998246415360867</v>
      </c>
      <c r="P233" s="16"/>
    </row>
    <row r="234" spans="2:18">
      <c r="B234" s="15" t="s">
        <v>28</v>
      </c>
      <c r="C234">
        <v>2</v>
      </c>
      <c r="D234">
        <v>7.836006049370757E-2</v>
      </c>
      <c r="E234">
        <v>3.9180030246853785E-2</v>
      </c>
      <c r="P234" s="16"/>
      <c r="R234" t="s">
        <v>463</v>
      </c>
    </row>
    <row r="235" spans="2:18" ht="17" thickBot="1">
      <c r="B235" s="18" t="s">
        <v>29</v>
      </c>
      <c r="C235" s="2">
        <v>3</v>
      </c>
      <c r="D235" s="2">
        <v>0.21783662885251115</v>
      </c>
      <c r="E235" s="2"/>
      <c r="F235" s="2"/>
      <c r="G235" s="2"/>
      <c r="P235" s="16"/>
      <c r="R235" t="s">
        <v>464</v>
      </c>
    </row>
    <row r="236" spans="2:18" ht="17" thickBot="1">
      <c r="B236" s="15"/>
      <c r="P236" s="16"/>
      <c r="R236" t="s">
        <v>465</v>
      </c>
    </row>
    <row r="237" spans="2:18">
      <c r="B237" s="19"/>
      <c r="C237" s="8" t="s">
        <v>36</v>
      </c>
      <c r="D237" s="8" t="s">
        <v>24</v>
      </c>
      <c r="E237" s="8" t="s">
        <v>37</v>
      </c>
      <c r="F237" s="8" t="s">
        <v>38</v>
      </c>
      <c r="G237" s="8" t="s">
        <v>39</v>
      </c>
      <c r="H237" s="8" t="s">
        <v>40</v>
      </c>
      <c r="I237" s="8" t="s">
        <v>41</v>
      </c>
      <c r="J237" s="8" t="s">
        <v>42</v>
      </c>
      <c r="P237" s="16"/>
      <c r="R237" t="s">
        <v>466</v>
      </c>
    </row>
    <row r="238" spans="2:18">
      <c r="B238" s="15" t="s">
        <v>30</v>
      </c>
      <c r="C238">
        <v>2.3486167010451862</v>
      </c>
      <c r="D238">
        <v>0.6500580972092217</v>
      </c>
      <c r="E238">
        <v>3.6129335379838858</v>
      </c>
      <c r="F238">
        <v>6.879719307728871E-2</v>
      </c>
      <c r="G238">
        <v>-0.4483575454078137</v>
      </c>
      <c r="H238">
        <v>5.145590947498186</v>
      </c>
      <c r="I238">
        <v>-0.4483575454078137</v>
      </c>
      <c r="J238">
        <v>5.145590947498186</v>
      </c>
      <c r="P238" s="16"/>
    </row>
    <row r="239" spans="2:18" ht="17" thickBot="1">
      <c r="B239" s="18" t="s">
        <v>43</v>
      </c>
      <c r="C239" s="2">
        <v>-0.43080607453995001</v>
      </c>
      <c r="D239" s="2">
        <v>0.22833031461521489</v>
      </c>
      <c r="E239" s="2">
        <v>-1.8867668766013388</v>
      </c>
      <c r="F239" s="2">
        <v>0.1998246415360867</v>
      </c>
      <c r="G239" s="2">
        <v>-1.4132321260036582</v>
      </c>
      <c r="H239" s="2">
        <v>0.55161997692375819</v>
      </c>
      <c r="I239" s="2">
        <v>-1.4132321260036582</v>
      </c>
      <c r="J239" s="2">
        <v>0.55161997692375819</v>
      </c>
      <c r="P239" s="16"/>
    </row>
    <row r="240" spans="2:18" ht="17" thickBot="1">
      <c r="B240" s="18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0"/>
    </row>
    <row r="241" spans="2:18" ht="17" thickBot="1"/>
    <row r="242" spans="2:18" ht="40">
      <c r="B242" s="10" t="s">
        <v>19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2" t="s">
        <v>0</v>
      </c>
      <c r="M242" s="21" t="s">
        <v>102</v>
      </c>
      <c r="N242" s="11"/>
      <c r="O242" s="11"/>
      <c r="P242" s="14"/>
    </row>
    <row r="243" spans="2:18" ht="17" thickBot="1">
      <c r="B243" s="15"/>
      <c r="L243" t="s">
        <v>5</v>
      </c>
      <c r="M243" s="1" t="s">
        <v>14</v>
      </c>
      <c r="P243" s="16"/>
      <c r="R243" t="s">
        <v>240</v>
      </c>
    </row>
    <row r="244" spans="2:18">
      <c r="B244" s="17" t="s">
        <v>20</v>
      </c>
      <c r="C244" s="9"/>
      <c r="L244" t="s">
        <v>16</v>
      </c>
      <c r="M244" s="3" t="s">
        <v>103</v>
      </c>
      <c r="P244" s="16"/>
      <c r="R244" t="s">
        <v>403</v>
      </c>
    </row>
    <row r="245" spans="2:18">
      <c r="B245" s="15" t="s">
        <v>21</v>
      </c>
      <c r="C245">
        <v>0.73872903293337822</v>
      </c>
      <c r="P245" s="16"/>
      <c r="R245" t="s">
        <v>467</v>
      </c>
    </row>
    <row r="246" spans="2:18">
      <c r="B246" s="15" t="s">
        <v>22</v>
      </c>
      <c r="C246">
        <v>0.54572058409868418</v>
      </c>
      <c r="L246" t="s">
        <v>17</v>
      </c>
      <c r="M246" t="s">
        <v>18</v>
      </c>
      <c r="N246" t="s">
        <v>121</v>
      </c>
      <c r="O246" s="16" t="s">
        <v>122</v>
      </c>
      <c r="P246" s="16"/>
    </row>
    <row r="247" spans="2:18">
      <c r="B247" s="15" t="s">
        <v>23</v>
      </c>
      <c r="C247">
        <v>0.31858087614802622</v>
      </c>
      <c r="L247" s="4">
        <v>37.5</v>
      </c>
      <c r="M247" s="4">
        <v>8.819133034</v>
      </c>
      <c r="N247">
        <f t="shared" ref="N247:O252" si="12">LOG10(L247)</f>
        <v>1.5740312677277188</v>
      </c>
      <c r="O247">
        <f t="shared" si="12"/>
        <v>0.94542589385562437</v>
      </c>
      <c r="P247" s="16"/>
      <c r="R247" t="s">
        <v>243</v>
      </c>
    </row>
    <row r="248" spans="2:18">
      <c r="B248" s="15" t="s">
        <v>24</v>
      </c>
      <c r="C248">
        <v>0.22470100130645509</v>
      </c>
      <c r="L248" s="4">
        <v>75</v>
      </c>
      <c r="M248" s="4">
        <v>27.35426009</v>
      </c>
      <c r="N248">
        <f t="shared" si="12"/>
        <v>1.8750612633917001</v>
      </c>
      <c r="O248">
        <f t="shared" si="12"/>
        <v>1.43702497196759</v>
      </c>
      <c r="P248" s="16"/>
      <c r="R248" t="s">
        <v>288</v>
      </c>
    </row>
    <row r="249" spans="2:18" ht="17" thickBot="1">
      <c r="B249" s="18" t="s">
        <v>25</v>
      </c>
      <c r="C249" s="2">
        <v>4</v>
      </c>
      <c r="L249" s="5">
        <v>200</v>
      </c>
      <c r="M249" s="5">
        <v>34.37967115</v>
      </c>
      <c r="N249">
        <f t="shared" si="12"/>
        <v>2.3010299956639813</v>
      </c>
      <c r="O249">
        <f t="shared" si="12"/>
        <v>1.5363017182374963</v>
      </c>
      <c r="P249" s="16"/>
      <c r="R249" t="s">
        <v>468</v>
      </c>
    </row>
    <row r="250" spans="2:18">
      <c r="B250" s="15"/>
      <c r="L250" s="5">
        <v>400</v>
      </c>
      <c r="M250" s="5">
        <v>10.911808669999999</v>
      </c>
      <c r="N250">
        <f t="shared" si="12"/>
        <v>2.6020599913279625</v>
      </c>
      <c r="O250">
        <f t="shared" si="12"/>
        <v>1.0378967423663159</v>
      </c>
      <c r="P250" s="16"/>
      <c r="R250" t="s">
        <v>469</v>
      </c>
    </row>
    <row r="251" spans="2:18" ht="17" thickBot="1">
      <c r="B251" s="15" t="s">
        <v>26</v>
      </c>
      <c r="L251" s="5">
        <v>750</v>
      </c>
      <c r="M251" s="5">
        <v>9.4170403589999996</v>
      </c>
      <c r="N251">
        <f t="shared" si="12"/>
        <v>2.8750612633917001</v>
      </c>
      <c r="O251">
        <f t="shared" si="12"/>
        <v>0.97391443169754655</v>
      </c>
      <c r="P251" s="16"/>
      <c r="R251" t="s">
        <v>247</v>
      </c>
    </row>
    <row r="252" spans="2:18">
      <c r="B252" s="19"/>
      <c r="C252" s="8" t="s">
        <v>31</v>
      </c>
      <c r="D252" s="8" t="s">
        <v>32</v>
      </c>
      <c r="E252" s="8" t="s">
        <v>33</v>
      </c>
      <c r="F252" s="8" t="s">
        <v>34</v>
      </c>
      <c r="G252" s="8" t="s">
        <v>35</v>
      </c>
      <c r="L252" s="5">
        <v>3000</v>
      </c>
      <c r="M252" s="5">
        <v>9.4170403589999996</v>
      </c>
      <c r="N252">
        <f t="shared" si="12"/>
        <v>3.4771212547196626</v>
      </c>
      <c r="O252">
        <f t="shared" si="12"/>
        <v>0.97391443169754655</v>
      </c>
      <c r="P252" s="16"/>
      <c r="R252" t="s">
        <v>248</v>
      </c>
    </row>
    <row r="253" spans="2:18">
      <c r="B253" s="15" t="s">
        <v>27</v>
      </c>
      <c r="C253">
        <v>1</v>
      </c>
      <c r="D253">
        <v>0.12130739808718215</v>
      </c>
      <c r="E253">
        <v>0.12130739808718215</v>
      </c>
      <c r="F253">
        <v>2.4025767622155807</v>
      </c>
      <c r="G253">
        <v>0.26127096706662178</v>
      </c>
      <c r="P253" s="16"/>
    </row>
    <row r="254" spans="2:18">
      <c r="B254" s="15" t="s">
        <v>28</v>
      </c>
      <c r="C254">
        <v>2</v>
      </c>
      <c r="D254">
        <v>0.10098107997624707</v>
      </c>
      <c r="E254">
        <v>5.0490539988123535E-2</v>
      </c>
      <c r="P254" s="16"/>
      <c r="R254" t="s">
        <v>470</v>
      </c>
    </row>
    <row r="255" spans="2:18" ht="17" thickBot="1">
      <c r="B255" s="18" t="s">
        <v>29</v>
      </c>
      <c r="C255" s="2">
        <v>3</v>
      </c>
      <c r="D255" s="2">
        <v>0.22228847806342922</v>
      </c>
      <c r="E255" s="2"/>
      <c r="F255" s="2"/>
      <c r="G255" s="2"/>
      <c r="P255" s="16"/>
      <c r="R255" t="s">
        <v>471</v>
      </c>
    </row>
    <row r="256" spans="2:18" ht="17" thickBot="1">
      <c r="B256" s="15"/>
      <c r="P256" s="16"/>
      <c r="R256" t="s">
        <v>472</v>
      </c>
    </row>
    <row r="257" spans="2:18">
      <c r="B257" s="19"/>
      <c r="C257" s="8" t="s">
        <v>36</v>
      </c>
      <c r="D257" s="8" t="s">
        <v>24</v>
      </c>
      <c r="E257" s="8" t="s">
        <v>37</v>
      </c>
      <c r="F257" s="8" t="s">
        <v>38</v>
      </c>
      <c r="G257" s="8" t="s">
        <v>39</v>
      </c>
      <c r="H257" s="8" t="s">
        <v>40</v>
      </c>
      <c r="I257" s="8" t="s">
        <v>41</v>
      </c>
      <c r="J257" s="8" t="s">
        <v>42</v>
      </c>
      <c r="P257" s="16"/>
      <c r="R257" t="s">
        <v>473</v>
      </c>
    </row>
    <row r="258" spans="2:18">
      <c r="B258" s="15" t="s">
        <v>30</v>
      </c>
      <c r="C258">
        <v>2.2610075904419098</v>
      </c>
      <c r="D258">
        <v>0.73794636281258141</v>
      </c>
      <c r="E258">
        <v>3.0639186049029217</v>
      </c>
      <c r="F258">
        <v>9.2051584695580613E-2</v>
      </c>
      <c r="G258">
        <v>-0.91411934192233169</v>
      </c>
      <c r="H258">
        <v>5.4361345228061513</v>
      </c>
      <c r="I258">
        <v>-0.91411934192233169</v>
      </c>
      <c r="J258">
        <v>5.4361345228061513</v>
      </c>
      <c r="P258" s="16"/>
    </row>
    <row r="259" spans="2:18" ht="17" thickBot="1">
      <c r="B259" s="18" t="s">
        <v>43</v>
      </c>
      <c r="C259" s="2">
        <v>-0.40176753034796719</v>
      </c>
      <c r="D259" s="2">
        <v>0.25920071746436502</v>
      </c>
      <c r="E259" s="2">
        <v>-1.5500247618072365</v>
      </c>
      <c r="F259" s="2">
        <v>0.26127096706662178</v>
      </c>
      <c r="G259" s="2">
        <v>-1.5170182048990366</v>
      </c>
      <c r="H259" s="2">
        <v>0.71348314420310233</v>
      </c>
      <c r="I259" s="2">
        <v>-1.5170182048990366</v>
      </c>
      <c r="J259" s="2">
        <v>0.71348314420310233</v>
      </c>
      <c r="P259" s="16"/>
    </row>
    <row r="260" spans="2:18" ht="17" thickBot="1">
      <c r="B260" s="18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0"/>
    </row>
    <row r="261" spans="2:18" ht="17" thickBot="1"/>
    <row r="262" spans="2:18" ht="40">
      <c r="B262" s="10" t="s">
        <v>19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2" t="s">
        <v>0</v>
      </c>
      <c r="M262" s="21" t="s">
        <v>104</v>
      </c>
      <c r="N262" s="11"/>
      <c r="O262" s="11"/>
      <c r="P262" s="14"/>
    </row>
    <row r="263" spans="2:18" ht="17" thickBot="1">
      <c r="B263" s="15"/>
      <c r="L263" t="s">
        <v>5</v>
      </c>
      <c r="M263" s="1" t="s">
        <v>14</v>
      </c>
      <c r="P263" s="16"/>
      <c r="R263" t="s">
        <v>240</v>
      </c>
    </row>
    <row r="264" spans="2:18">
      <c r="B264" s="17" t="s">
        <v>20</v>
      </c>
      <c r="C264" s="9"/>
      <c r="L264" t="s">
        <v>16</v>
      </c>
      <c r="M264" s="3" t="s">
        <v>105</v>
      </c>
      <c r="P264" s="16"/>
      <c r="R264" t="s">
        <v>403</v>
      </c>
    </row>
    <row r="265" spans="2:18">
      <c r="B265" s="15" t="s">
        <v>21</v>
      </c>
      <c r="C265">
        <v>0.84747334684612963</v>
      </c>
      <c r="P265" s="16"/>
      <c r="R265" t="s">
        <v>474</v>
      </c>
    </row>
    <row r="266" spans="2:18">
      <c r="B266" s="15" t="s">
        <v>22</v>
      </c>
      <c r="C266">
        <v>0.71821107361458025</v>
      </c>
      <c r="L266" t="s">
        <v>17</v>
      </c>
      <c r="M266" t="s">
        <v>18</v>
      </c>
      <c r="N266" t="s">
        <v>121</v>
      </c>
      <c r="O266" s="16" t="s">
        <v>122</v>
      </c>
      <c r="P266" s="16"/>
    </row>
    <row r="267" spans="2:18">
      <c r="B267" s="15" t="s">
        <v>23</v>
      </c>
      <c r="C267">
        <v>0.57731661042187032</v>
      </c>
      <c r="L267" s="4">
        <v>37.5</v>
      </c>
      <c r="M267" s="4">
        <v>9.4170403589999996</v>
      </c>
      <c r="N267">
        <f t="shared" ref="N267:O272" si="13">LOG10(L267)</f>
        <v>1.5740312677277188</v>
      </c>
      <c r="O267">
        <f t="shared" si="13"/>
        <v>0.97391443169754655</v>
      </c>
      <c r="P267" s="16"/>
      <c r="R267" t="s">
        <v>243</v>
      </c>
    </row>
    <row r="268" spans="2:18">
      <c r="B268" s="15" t="s">
        <v>24</v>
      </c>
      <c r="C268">
        <v>0.24784620069343297</v>
      </c>
      <c r="L268" s="4">
        <v>75</v>
      </c>
      <c r="M268" s="4">
        <v>34.37967115</v>
      </c>
      <c r="N268">
        <f t="shared" si="13"/>
        <v>1.8750612633917001</v>
      </c>
      <c r="O268">
        <f t="shared" si="13"/>
        <v>1.5363017182374963</v>
      </c>
      <c r="P268" s="16"/>
      <c r="R268" t="s">
        <v>288</v>
      </c>
    </row>
    <row r="269" spans="2:18" ht="17" thickBot="1">
      <c r="B269" s="18" t="s">
        <v>25</v>
      </c>
      <c r="C269" s="2">
        <v>4</v>
      </c>
      <c r="L269" s="5">
        <v>200</v>
      </c>
      <c r="M269" s="5">
        <v>35.575485800000003</v>
      </c>
      <c r="N269">
        <f t="shared" si="13"/>
        <v>2.3010299956639813</v>
      </c>
      <c r="O269">
        <f t="shared" si="13"/>
        <v>1.5511508392923383</v>
      </c>
      <c r="P269" s="16"/>
      <c r="R269" t="s">
        <v>475</v>
      </c>
    </row>
    <row r="270" spans="2:18">
      <c r="B270" s="15"/>
      <c r="L270" s="5">
        <v>400</v>
      </c>
      <c r="M270" s="5">
        <v>9.4170403589999996</v>
      </c>
      <c r="N270">
        <f t="shared" si="13"/>
        <v>2.6020599913279625</v>
      </c>
      <c r="O270">
        <f t="shared" si="13"/>
        <v>0.97391443169754655</v>
      </c>
      <c r="P270" s="16"/>
      <c r="R270" t="s">
        <v>476</v>
      </c>
    </row>
    <row r="271" spans="2:18" ht="17" thickBot="1">
      <c r="B271" s="15" t="s">
        <v>26</v>
      </c>
      <c r="L271" s="5">
        <v>750</v>
      </c>
      <c r="M271" s="5">
        <v>6.1285500749999997</v>
      </c>
      <c r="N271">
        <f t="shared" si="13"/>
        <v>2.8750612633917001</v>
      </c>
      <c r="O271">
        <f t="shared" si="13"/>
        <v>0.78735773897044936</v>
      </c>
      <c r="P271" s="16"/>
      <c r="R271" t="s">
        <v>247</v>
      </c>
    </row>
    <row r="272" spans="2:18">
      <c r="B272" s="19"/>
      <c r="C272" s="8" t="s">
        <v>31</v>
      </c>
      <c r="D272" s="8" t="s">
        <v>32</v>
      </c>
      <c r="E272" s="8" t="s">
        <v>33</v>
      </c>
      <c r="F272" s="8" t="s">
        <v>34</v>
      </c>
      <c r="G272" s="8" t="s">
        <v>35</v>
      </c>
      <c r="L272" s="5">
        <v>3000</v>
      </c>
      <c r="M272" s="5">
        <v>5.0822122570000001</v>
      </c>
      <c r="N272">
        <f t="shared" si="13"/>
        <v>3.4771212547196626</v>
      </c>
      <c r="O272">
        <f t="shared" si="13"/>
        <v>0.70605279926587383</v>
      </c>
      <c r="P272" s="16"/>
      <c r="R272" t="s">
        <v>248</v>
      </c>
    </row>
    <row r="273" spans="2:18">
      <c r="B273" s="15" t="s">
        <v>27</v>
      </c>
      <c r="C273">
        <v>1</v>
      </c>
      <c r="D273">
        <v>0.31312857524351934</v>
      </c>
      <c r="E273">
        <v>0.31312857524351934</v>
      </c>
      <c r="F273">
        <v>5.0975109833254386</v>
      </c>
      <c r="G273">
        <v>0.15252665315387048</v>
      </c>
      <c r="P273" s="16"/>
    </row>
    <row r="274" spans="2:18">
      <c r="B274" s="15" t="s">
        <v>28</v>
      </c>
      <c r="C274">
        <v>2</v>
      </c>
      <c r="D274">
        <v>0.1228554783963389</v>
      </c>
      <c r="E274">
        <v>6.1427739198169448E-2</v>
      </c>
      <c r="P274" s="16"/>
      <c r="R274" t="s">
        <v>477</v>
      </c>
    </row>
    <row r="275" spans="2:18" ht="17" thickBot="1">
      <c r="B275" s="18" t="s">
        <v>29</v>
      </c>
      <c r="C275" s="2">
        <v>3</v>
      </c>
      <c r="D275" s="2">
        <v>0.43598405363985826</v>
      </c>
      <c r="E275" s="2"/>
      <c r="F275" s="2"/>
      <c r="G275" s="2"/>
      <c r="P275" s="16"/>
      <c r="R275" t="s">
        <v>478</v>
      </c>
    </row>
    <row r="276" spans="2:18" ht="17" thickBot="1">
      <c r="B276" s="15"/>
      <c r="P276" s="16"/>
      <c r="R276" t="s">
        <v>479</v>
      </c>
    </row>
    <row r="277" spans="2:18">
      <c r="B277" s="19"/>
      <c r="C277" s="8" t="s">
        <v>36</v>
      </c>
      <c r="D277" s="8" t="s">
        <v>24</v>
      </c>
      <c r="E277" s="8" t="s">
        <v>37</v>
      </c>
      <c r="F277" s="8" t="s">
        <v>38</v>
      </c>
      <c r="G277" s="8" t="s">
        <v>39</v>
      </c>
      <c r="H277" s="8" t="s">
        <v>40</v>
      </c>
      <c r="I277" s="8" t="s">
        <v>41</v>
      </c>
      <c r="J277" s="8" t="s">
        <v>42</v>
      </c>
      <c r="P277" s="16"/>
      <c r="R277" t="s">
        <v>480</v>
      </c>
    </row>
    <row r="278" spans="2:18">
      <c r="B278" s="15" t="s">
        <v>30</v>
      </c>
      <c r="C278">
        <v>2.8209230617820351</v>
      </c>
      <c r="D278">
        <v>0.81395811000056173</v>
      </c>
      <c r="E278">
        <v>3.4656857977372919</v>
      </c>
      <c r="F278">
        <v>7.4119451400251668E-2</v>
      </c>
      <c r="G278">
        <v>-0.68125602211359615</v>
      </c>
      <c r="H278">
        <v>6.3231021456776659</v>
      </c>
      <c r="I278">
        <v>-0.68125602211359615</v>
      </c>
      <c r="J278">
        <v>6.3231021456776659</v>
      </c>
      <c r="P278" s="16"/>
    </row>
    <row r="279" spans="2:18" ht="17" thickBot="1">
      <c r="B279" s="18" t="s">
        <v>43</v>
      </c>
      <c r="C279" s="2">
        <v>-0.64549449465641784</v>
      </c>
      <c r="D279" s="2">
        <v>0.28589954057632105</v>
      </c>
      <c r="E279" s="2">
        <v>-2.2577668133191793</v>
      </c>
      <c r="F279" s="2">
        <v>0.15252665315387037</v>
      </c>
      <c r="G279" s="2">
        <v>-1.8756209333512432</v>
      </c>
      <c r="H279" s="2">
        <v>0.58463194403840757</v>
      </c>
      <c r="I279" s="2">
        <v>-1.8756209333512432</v>
      </c>
      <c r="J279" s="2">
        <v>0.58463194403840757</v>
      </c>
      <c r="P279" s="16"/>
    </row>
    <row r="280" spans="2:18" ht="17" thickBot="1">
      <c r="B280" s="18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0"/>
    </row>
    <row r="281" spans="2:18" ht="17" thickBot="1"/>
    <row r="282" spans="2:18" ht="40">
      <c r="B282" s="10" t="s">
        <v>19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2" t="s">
        <v>0</v>
      </c>
      <c r="M282" s="21" t="s">
        <v>106</v>
      </c>
      <c r="N282" s="11"/>
      <c r="O282" s="11"/>
      <c r="P282" s="14"/>
    </row>
    <row r="283" spans="2:18" ht="17" thickBot="1">
      <c r="B283" s="15"/>
      <c r="L283" t="s">
        <v>5</v>
      </c>
      <c r="M283" s="1" t="s">
        <v>14</v>
      </c>
      <c r="P283" s="16"/>
      <c r="R283" t="s">
        <v>240</v>
      </c>
    </row>
    <row r="284" spans="2:18">
      <c r="B284" s="17" t="s">
        <v>20</v>
      </c>
      <c r="C284" s="9"/>
      <c r="L284" t="s">
        <v>16</v>
      </c>
      <c r="M284" s="3" t="s">
        <v>107</v>
      </c>
      <c r="P284" s="16"/>
      <c r="R284" t="s">
        <v>403</v>
      </c>
    </row>
    <row r="285" spans="2:18">
      <c r="B285" s="15" t="s">
        <v>21</v>
      </c>
      <c r="C285">
        <v>0.62379083119705891</v>
      </c>
      <c r="P285" s="16"/>
      <c r="R285" t="s">
        <v>481</v>
      </c>
    </row>
    <row r="286" spans="2:18">
      <c r="B286" s="15" t="s">
        <v>22</v>
      </c>
      <c r="C286">
        <v>0.38911500108551761</v>
      </c>
      <c r="L286" t="s">
        <v>17</v>
      </c>
      <c r="M286" t="s">
        <v>18</v>
      </c>
      <c r="N286" t="s">
        <v>121</v>
      </c>
      <c r="O286" s="16" t="s">
        <v>122</v>
      </c>
      <c r="P286" s="16"/>
    </row>
    <row r="287" spans="2:18">
      <c r="B287" s="15" t="s">
        <v>23</v>
      </c>
      <c r="C287">
        <v>8.3672501628276441E-2</v>
      </c>
      <c r="L287" s="4">
        <v>37.5</v>
      </c>
      <c r="M287" s="4">
        <v>8.6696562030000006</v>
      </c>
      <c r="N287">
        <f t="shared" ref="N287:O292" si="14">LOG10(L287)</f>
        <v>1.5740312677277188</v>
      </c>
      <c r="O287">
        <f t="shared" si="14"/>
        <v>0.93800187578066263</v>
      </c>
      <c r="P287" s="16"/>
      <c r="R287" t="s">
        <v>243</v>
      </c>
    </row>
    <row r="288" spans="2:18">
      <c r="B288" s="15" t="s">
        <v>24</v>
      </c>
      <c r="C288">
        <v>0.22826049414644195</v>
      </c>
      <c r="L288" s="4">
        <v>75</v>
      </c>
      <c r="M288" s="4">
        <v>26.905829600000001</v>
      </c>
      <c r="N288">
        <f t="shared" si="14"/>
        <v>1.8750612633917001</v>
      </c>
      <c r="O288">
        <f t="shared" si="14"/>
        <v>1.4298463873933889</v>
      </c>
      <c r="P288" s="16"/>
      <c r="R288" t="s">
        <v>304</v>
      </c>
    </row>
    <row r="289" spans="2:18" ht="17" thickBot="1">
      <c r="B289" s="18" t="s">
        <v>25</v>
      </c>
      <c r="C289" s="2">
        <v>4</v>
      </c>
      <c r="L289" s="5">
        <v>200</v>
      </c>
      <c r="M289" s="5">
        <v>31.838565020000001</v>
      </c>
      <c r="N289">
        <f t="shared" si="14"/>
        <v>2.3010299956639813</v>
      </c>
      <c r="O289">
        <f t="shared" si="14"/>
        <v>1.5029534856378837</v>
      </c>
      <c r="P289" s="16"/>
      <c r="R289" t="s">
        <v>482</v>
      </c>
    </row>
    <row r="290" spans="2:18">
      <c r="B290" s="15"/>
      <c r="L290" s="5">
        <v>400</v>
      </c>
      <c r="M290" s="5">
        <v>11.360239160000001</v>
      </c>
      <c r="N290">
        <f t="shared" si="14"/>
        <v>2.6020599913279625</v>
      </c>
      <c r="O290">
        <f t="shared" si="14"/>
        <v>1.0553874744009659</v>
      </c>
      <c r="P290" s="16"/>
      <c r="R290" t="s">
        <v>483</v>
      </c>
    </row>
    <row r="291" spans="2:18" ht="17" thickBot="1">
      <c r="B291" s="15" t="s">
        <v>26</v>
      </c>
      <c r="L291" s="5">
        <v>750</v>
      </c>
      <c r="M291" s="5">
        <v>9.4170403589999996</v>
      </c>
      <c r="N291">
        <f t="shared" si="14"/>
        <v>2.8750612633917001</v>
      </c>
      <c r="O291">
        <f t="shared" si="14"/>
        <v>0.97391443169754655</v>
      </c>
      <c r="P291" s="16"/>
    </row>
    <row r="292" spans="2:18">
      <c r="B292" s="19"/>
      <c r="C292" s="8" t="s">
        <v>31</v>
      </c>
      <c r="D292" s="8" t="s">
        <v>32</v>
      </c>
      <c r="E292" s="8" t="s">
        <v>33</v>
      </c>
      <c r="F292" s="8" t="s">
        <v>34</v>
      </c>
      <c r="G292" s="8" t="s">
        <v>35</v>
      </c>
      <c r="L292" s="5">
        <v>3000</v>
      </c>
      <c r="M292" s="5">
        <v>11.80866966</v>
      </c>
      <c r="N292">
        <f t="shared" si="14"/>
        <v>3.4771212547196626</v>
      </c>
      <c r="O292">
        <f t="shared" si="14"/>
        <v>1.0722009736622522</v>
      </c>
      <c r="P292" s="16"/>
      <c r="R292" t="s">
        <v>484</v>
      </c>
    </row>
    <row r="293" spans="2:18">
      <c r="B293" s="15" t="s">
        <v>27</v>
      </c>
      <c r="C293">
        <v>1</v>
      </c>
      <c r="D293">
        <v>6.6375837713561925E-2</v>
      </c>
      <c r="E293">
        <v>6.6375837713561925E-2</v>
      </c>
      <c r="F293">
        <v>1.2739386358380349</v>
      </c>
      <c r="G293">
        <v>0.3762091688029412</v>
      </c>
      <c r="P293" s="16"/>
      <c r="R293" t="s">
        <v>485</v>
      </c>
    </row>
    <row r="294" spans="2:18">
      <c r="B294" s="15" t="s">
        <v>28</v>
      </c>
      <c r="C294">
        <v>2</v>
      </c>
      <c r="D294">
        <v>0.10420570637595572</v>
      </c>
      <c r="E294">
        <v>5.210285318797786E-2</v>
      </c>
      <c r="P294" s="16"/>
      <c r="R294" t="s">
        <v>486</v>
      </c>
    </row>
    <row r="295" spans="2:18" ht="17" thickBot="1">
      <c r="B295" s="18" t="s">
        <v>29</v>
      </c>
      <c r="C295" s="2">
        <v>3</v>
      </c>
      <c r="D295" s="2">
        <v>0.17058154408951764</v>
      </c>
      <c r="E295" s="2"/>
      <c r="F295" s="2"/>
      <c r="G295" s="2"/>
      <c r="P295" s="16"/>
      <c r="R295" t="s">
        <v>487</v>
      </c>
    </row>
    <row r="296" spans="2:18" ht="17" thickBot="1">
      <c r="B296" s="15"/>
      <c r="P296" s="16"/>
    </row>
    <row r="297" spans="2:18">
      <c r="B297" s="19"/>
      <c r="C297" s="8" t="s">
        <v>36</v>
      </c>
      <c r="D297" s="8" t="s">
        <v>24</v>
      </c>
      <c r="E297" s="8" t="s">
        <v>37</v>
      </c>
      <c r="F297" s="8" t="s">
        <v>38</v>
      </c>
      <c r="G297" s="8" t="s">
        <v>39</v>
      </c>
      <c r="H297" s="8" t="s">
        <v>40</v>
      </c>
      <c r="I297" s="8" t="s">
        <v>41</v>
      </c>
      <c r="J297" s="8" t="s">
        <v>42</v>
      </c>
      <c r="P297" s="16"/>
    </row>
    <row r="298" spans="2:18">
      <c r="B298" s="15" t="s">
        <v>30</v>
      </c>
      <c r="C298">
        <v>1.9873565653059675</v>
      </c>
      <c r="D298">
        <v>0.74963618519634245</v>
      </c>
      <c r="E298">
        <v>2.6510947637692341</v>
      </c>
      <c r="F298">
        <v>0.11768801581645916</v>
      </c>
      <c r="G298">
        <v>-1.2380676132480497</v>
      </c>
      <c r="H298">
        <v>5.2127807438599847</v>
      </c>
      <c r="I298">
        <v>-1.2380676132480497</v>
      </c>
      <c r="J298">
        <v>5.2127807438599847</v>
      </c>
      <c r="P298" s="16"/>
    </row>
    <row r="299" spans="2:18" ht="17" thickBot="1">
      <c r="B299" s="18" t="s">
        <v>43</v>
      </c>
      <c r="C299" s="2">
        <v>-0.29719137358145364</v>
      </c>
      <c r="D299" s="2">
        <v>0.2633067209648815</v>
      </c>
      <c r="E299" s="2">
        <v>-1.1286889012646644</v>
      </c>
      <c r="F299" s="2">
        <v>0.37620916880294109</v>
      </c>
      <c r="G299" s="2">
        <v>-1.4301087553023812</v>
      </c>
      <c r="H299" s="2">
        <v>0.83572600813947406</v>
      </c>
      <c r="I299" s="2">
        <v>-1.4301087553023812</v>
      </c>
      <c r="J299" s="2">
        <v>0.83572600813947406</v>
      </c>
      <c r="P299" s="16"/>
    </row>
    <row r="300" spans="2:18" ht="17" thickBot="1">
      <c r="B300" s="18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0"/>
    </row>
    <row r="301" spans="2:18" ht="17" thickBot="1"/>
    <row r="302" spans="2:18" ht="40">
      <c r="B302" s="10" t="s">
        <v>19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2" t="s">
        <v>0</v>
      </c>
      <c r="M302" s="21" t="s">
        <v>108</v>
      </c>
      <c r="N302" s="11"/>
      <c r="O302" s="11"/>
      <c r="P302" s="14"/>
    </row>
    <row r="303" spans="2:18" ht="17" thickBot="1">
      <c r="B303" s="15"/>
      <c r="L303" t="s">
        <v>5</v>
      </c>
      <c r="M303" s="1" t="s">
        <v>14</v>
      </c>
      <c r="P303" s="16"/>
      <c r="R303" t="s">
        <v>240</v>
      </c>
    </row>
    <row r="304" spans="2:18">
      <c r="B304" s="17" t="s">
        <v>20</v>
      </c>
      <c r="C304" s="9"/>
      <c r="L304" t="s">
        <v>16</v>
      </c>
      <c r="M304" s="3" t="s">
        <v>109</v>
      </c>
      <c r="P304" s="16"/>
      <c r="R304" t="s">
        <v>403</v>
      </c>
    </row>
    <row r="305" spans="2:18">
      <c r="B305" s="15" t="s">
        <v>21</v>
      </c>
      <c r="C305">
        <v>0.7817264926000016</v>
      </c>
      <c r="P305" s="16"/>
      <c r="R305" t="s">
        <v>488</v>
      </c>
    </row>
    <row r="306" spans="2:18">
      <c r="B306" s="15" t="s">
        <v>22</v>
      </c>
      <c r="C306">
        <v>0.61109630923270042</v>
      </c>
      <c r="L306" t="s">
        <v>17</v>
      </c>
      <c r="M306" t="s">
        <v>18</v>
      </c>
      <c r="N306" t="s">
        <v>121</v>
      </c>
      <c r="O306" s="16" t="s">
        <v>122</v>
      </c>
      <c r="P306" s="16"/>
    </row>
    <row r="307" spans="2:18">
      <c r="B307" s="15" t="s">
        <v>23</v>
      </c>
      <c r="C307">
        <v>0.41664446384905063</v>
      </c>
      <c r="L307" s="4">
        <v>37.5</v>
      </c>
      <c r="M307" s="4">
        <v>12.406576980000001</v>
      </c>
      <c r="N307">
        <f t="shared" ref="N307:O312" si="15">LOG10(L307)</f>
        <v>1.5740312677277188</v>
      </c>
      <c r="O307">
        <f t="shared" si="15"/>
        <v>1.0936519745883675</v>
      </c>
      <c r="P307" s="16"/>
      <c r="R307" t="s">
        <v>243</v>
      </c>
    </row>
    <row r="308" spans="2:18">
      <c r="B308" s="15" t="s">
        <v>24</v>
      </c>
      <c r="C308">
        <v>0.25364506918777363</v>
      </c>
      <c r="L308" s="4">
        <v>75</v>
      </c>
      <c r="M308" s="4">
        <v>30.493273540000001</v>
      </c>
      <c r="N308">
        <f t="shared" si="15"/>
        <v>1.8750612633917001</v>
      </c>
      <c r="O308">
        <f t="shared" si="15"/>
        <v>1.4842040496210329</v>
      </c>
      <c r="P308" s="16"/>
      <c r="R308" t="s">
        <v>288</v>
      </c>
    </row>
    <row r="309" spans="2:18" ht="17" thickBot="1">
      <c r="B309" s="18" t="s">
        <v>25</v>
      </c>
      <c r="C309" s="2">
        <v>4</v>
      </c>
      <c r="L309" s="5">
        <v>200</v>
      </c>
      <c r="M309" s="5">
        <v>34.37967115</v>
      </c>
      <c r="N309">
        <f t="shared" si="15"/>
        <v>2.3010299956639813</v>
      </c>
      <c r="O309">
        <f t="shared" si="15"/>
        <v>1.5363017182374963</v>
      </c>
      <c r="P309" s="16"/>
      <c r="R309" t="s">
        <v>489</v>
      </c>
    </row>
    <row r="310" spans="2:18">
      <c r="B310" s="15"/>
      <c r="L310" s="5">
        <v>400</v>
      </c>
      <c r="M310" s="5">
        <v>8.6696562030000006</v>
      </c>
      <c r="N310">
        <f t="shared" si="15"/>
        <v>2.6020599913279625</v>
      </c>
      <c r="O310">
        <f t="shared" si="15"/>
        <v>0.93800187578066263</v>
      </c>
      <c r="P310" s="16"/>
      <c r="R310" t="s">
        <v>490</v>
      </c>
    </row>
    <row r="311" spans="2:18" ht="17" thickBot="1">
      <c r="B311" s="15" t="s">
        <v>26</v>
      </c>
      <c r="L311" s="5">
        <v>750</v>
      </c>
      <c r="M311" s="5">
        <v>7.6233183860000002</v>
      </c>
      <c r="N311">
        <f t="shared" si="15"/>
        <v>2.8750612633917001</v>
      </c>
      <c r="O311">
        <f t="shared" si="15"/>
        <v>0.88214405835003973</v>
      </c>
      <c r="P311" s="16"/>
      <c r="R311" t="s">
        <v>247</v>
      </c>
    </row>
    <row r="312" spans="2:18">
      <c r="B312" s="19"/>
      <c r="C312" s="8" t="s">
        <v>31</v>
      </c>
      <c r="D312" s="8" t="s">
        <v>32</v>
      </c>
      <c r="E312" s="8" t="s">
        <v>33</v>
      </c>
      <c r="F312" s="8" t="s">
        <v>34</v>
      </c>
      <c r="G312" s="8" t="s">
        <v>35</v>
      </c>
      <c r="L312" s="5">
        <v>3000</v>
      </c>
      <c r="M312" s="5">
        <v>6.5769805679999997</v>
      </c>
      <c r="N312">
        <f t="shared" si="15"/>
        <v>3.4771212547196626</v>
      </c>
      <c r="O312">
        <f t="shared" si="15"/>
        <v>0.81802655871757468</v>
      </c>
      <c r="P312" s="16"/>
      <c r="R312" t="s">
        <v>248</v>
      </c>
    </row>
    <row r="313" spans="2:18">
      <c r="B313" s="15" t="s">
        <v>27</v>
      </c>
      <c r="C313">
        <v>1</v>
      </c>
      <c r="D313">
        <v>0.2021857018755327</v>
      </c>
      <c r="E313">
        <v>0.2021857018755327</v>
      </c>
      <c r="F313">
        <v>3.1426614030173852</v>
      </c>
      <c r="G313">
        <v>0.2182735073999984</v>
      </c>
      <c r="P313" s="16"/>
    </row>
    <row r="314" spans="2:18">
      <c r="B314" s="15" t="s">
        <v>28</v>
      </c>
      <c r="C314">
        <v>2</v>
      </c>
      <c r="D314">
        <v>0.12867164224654093</v>
      </c>
      <c r="E314">
        <v>6.4335821123270465E-2</v>
      </c>
      <c r="P314" s="16"/>
      <c r="R314" t="s">
        <v>491</v>
      </c>
    </row>
    <row r="315" spans="2:18" ht="17" thickBot="1">
      <c r="B315" s="18" t="s">
        <v>29</v>
      </c>
      <c r="C315" s="2">
        <v>3</v>
      </c>
      <c r="D315" s="2">
        <v>0.33085734412207363</v>
      </c>
      <c r="E315" s="2"/>
      <c r="F315" s="2"/>
      <c r="G315" s="2"/>
      <c r="P315" s="16"/>
      <c r="R315" t="s">
        <v>492</v>
      </c>
    </row>
    <row r="316" spans="2:18" ht="17" thickBot="1">
      <c r="B316" s="15"/>
      <c r="P316" s="16"/>
      <c r="R316" t="s">
        <v>493</v>
      </c>
    </row>
    <row r="317" spans="2:18">
      <c r="B317" s="19"/>
      <c r="C317" s="8" t="s">
        <v>36</v>
      </c>
      <c r="D317" s="8" t="s">
        <v>24</v>
      </c>
      <c r="E317" s="8" t="s">
        <v>37</v>
      </c>
      <c r="F317" s="8" t="s">
        <v>38</v>
      </c>
      <c r="G317" s="8" t="s">
        <v>39</v>
      </c>
      <c r="H317" s="8" t="s">
        <v>40</v>
      </c>
      <c r="I317" s="8" t="s">
        <v>41</v>
      </c>
      <c r="J317" s="8" t="s">
        <v>42</v>
      </c>
      <c r="P317" s="16"/>
      <c r="R317" t="s">
        <v>494</v>
      </c>
    </row>
    <row r="318" spans="2:18">
      <c r="B318" s="15" t="s">
        <v>30</v>
      </c>
      <c r="C318">
        <v>2.5031129582347207</v>
      </c>
      <c r="D318">
        <v>0.83300232381779782</v>
      </c>
      <c r="E318">
        <v>3.0049291420490989</v>
      </c>
      <c r="F318">
        <v>9.5196293456782599E-2</v>
      </c>
      <c r="G318">
        <v>-1.0810067642275736</v>
      </c>
      <c r="H318">
        <v>6.0872326806970154</v>
      </c>
      <c r="I318">
        <v>-1.0810067642275736</v>
      </c>
      <c r="J318">
        <v>6.0872326806970154</v>
      </c>
      <c r="P318" s="16"/>
    </row>
    <row r="319" spans="2:18" ht="17" thickBot="1">
      <c r="B319" s="18" t="s">
        <v>43</v>
      </c>
      <c r="C319" s="2">
        <v>-0.51868825203530911</v>
      </c>
      <c r="D319" s="2">
        <v>0.29258874474308244</v>
      </c>
      <c r="E319" s="2">
        <v>-1.7727553139159917</v>
      </c>
      <c r="F319" s="2">
        <v>0.21827350739999818</v>
      </c>
      <c r="G319" s="2">
        <v>-1.7775960132981019</v>
      </c>
      <c r="H319" s="2">
        <v>0.7402195092274837</v>
      </c>
      <c r="I319" s="2">
        <v>-1.7775960132981019</v>
      </c>
      <c r="J319" s="2">
        <v>0.7402195092274837</v>
      </c>
      <c r="P319" s="16"/>
    </row>
    <row r="320" spans="2:18" ht="17" thickBot="1">
      <c r="B320" s="18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0"/>
    </row>
    <row r="321" spans="2:18" ht="17" thickBot="1"/>
    <row r="322" spans="2:18" ht="40">
      <c r="B322" s="10" t="s">
        <v>19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2" t="s">
        <v>0</v>
      </c>
      <c r="M322" s="21" t="s">
        <v>110</v>
      </c>
      <c r="N322" s="11"/>
      <c r="O322" s="11"/>
      <c r="P322" s="14"/>
    </row>
    <row r="323" spans="2:18" ht="17" thickBot="1">
      <c r="B323" s="15"/>
      <c r="L323" t="s">
        <v>5</v>
      </c>
      <c r="M323" s="1" t="s">
        <v>14</v>
      </c>
      <c r="P323" s="16"/>
      <c r="R323" t="s">
        <v>240</v>
      </c>
    </row>
    <row r="324" spans="2:18">
      <c r="B324" s="17" t="s">
        <v>20</v>
      </c>
      <c r="C324" s="9"/>
      <c r="L324" t="s">
        <v>16</v>
      </c>
      <c r="M324" s="3" t="s">
        <v>111</v>
      </c>
      <c r="P324" s="16"/>
      <c r="R324" t="s">
        <v>403</v>
      </c>
    </row>
    <row r="325" spans="2:18">
      <c r="B325" s="15" t="s">
        <v>21</v>
      </c>
      <c r="C325">
        <v>0.88877883567349736</v>
      </c>
      <c r="P325" s="16"/>
      <c r="R325" t="s">
        <v>495</v>
      </c>
    </row>
    <row r="326" spans="2:18">
      <c r="B326" s="15" t="s">
        <v>22</v>
      </c>
      <c r="C326">
        <v>0.78992781874113771</v>
      </c>
      <c r="L326" t="s">
        <v>17</v>
      </c>
      <c r="M326" t="s">
        <v>18</v>
      </c>
      <c r="N326" t="s">
        <v>121</v>
      </c>
      <c r="O326" s="16" t="s">
        <v>122</v>
      </c>
      <c r="P326" s="16"/>
    </row>
    <row r="327" spans="2:18">
      <c r="B327" s="15" t="s">
        <v>23</v>
      </c>
      <c r="C327">
        <v>0.68489172811170662</v>
      </c>
      <c r="L327" s="4">
        <v>37.5</v>
      </c>
      <c r="M327" s="4">
        <v>8.5201793719999994</v>
      </c>
      <c r="N327">
        <f t="shared" ref="N327:O332" si="16">LOG10(L327)</f>
        <v>1.5740312677277188</v>
      </c>
      <c r="O327">
        <f t="shared" si="16"/>
        <v>0.93044873789461091</v>
      </c>
      <c r="P327" s="16"/>
      <c r="R327" t="s">
        <v>243</v>
      </c>
    </row>
    <row r="328" spans="2:18">
      <c r="B328" s="15" t="s">
        <v>24</v>
      </c>
      <c r="C328">
        <v>0.19981000183745604</v>
      </c>
      <c r="L328" s="4">
        <v>75</v>
      </c>
      <c r="M328" s="4">
        <v>33.333333330000002</v>
      </c>
      <c r="N328">
        <f t="shared" si="16"/>
        <v>1.8750612633917001</v>
      </c>
      <c r="O328">
        <f t="shared" si="16"/>
        <v>1.5228787452369081</v>
      </c>
      <c r="P328" s="16"/>
      <c r="R328" t="s">
        <v>288</v>
      </c>
    </row>
    <row r="329" spans="2:18" ht="17" thickBot="1">
      <c r="B329" s="18" t="s">
        <v>25</v>
      </c>
      <c r="C329" s="2">
        <v>4</v>
      </c>
      <c r="L329" s="5">
        <v>200</v>
      </c>
      <c r="M329" s="5">
        <v>34.977578479999998</v>
      </c>
      <c r="N329">
        <f t="shared" si="16"/>
        <v>2.3010299956639813</v>
      </c>
      <c r="O329">
        <f t="shared" si="16"/>
        <v>1.5437897397002256</v>
      </c>
      <c r="P329" s="16"/>
      <c r="R329" t="s">
        <v>496</v>
      </c>
    </row>
    <row r="330" spans="2:18">
      <c r="B330" s="15"/>
      <c r="L330" s="5">
        <v>400</v>
      </c>
      <c r="M330" s="5">
        <v>10.31390135</v>
      </c>
      <c r="N330">
        <f t="shared" si="16"/>
        <v>2.6020599913279625</v>
      </c>
      <c r="O330">
        <f t="shared" si="16"/>
        <v>1.0134229731676971</v>
      </c>
      <c r="P330" s="16"/>
      <c r="R330" t="s">
        <v>497</v>
      </c>
    </row>
    <row r="331" spans="2:18" ht="17" thickBot="1">
      <c r="B331" s="15" t="s">
        <v>26</v>
      </c>
      <c r="L331" s="5">
        <v>750</v>
      </c>
      <c r="M331" s="5">
        <v>7.7727952169999996</v>
      </c>
      <c r="N331">
        <f t="shared" si="16"/>
        <v>2.8750612633917001</v>
      </c>
      <c r="O331">
        <f t="shared" si="16"/>
        <v>0.89057722588142463</v>
      </c>
      <c r="P331" s="16"/>
      <c r="R331" t="s">
        <v>247</v>
      </c>
    </row>
    <row r="332" spans="2:18">
      <c r="B332" s="19"/>
      <c r="C332" s="8" t="s">
        <v>31</v>
      </c>
      <c r="D332" s="8" t="s">
        <v>32</v>
      </c>
      <c r="E332" s="8" t="s">
        <v>33</v>
      </c>
      <c r="F332" s="8" t="s">
        <v>34</v>
      </c>
      <c r="G332" s="8" t="s">
        <v>35</v>
      </c>
      <c r="L332" s="5">
        <v>3000</v>
      </c>
      <c r="M332" s="5">
        <v>5.2316890880000004</v>
      </c>
      <c r="N332">
        <f t="shared" si="16"/>
        <v>3.4771212547196626</v>
      </c>
      <c r="O332">
        <f t="shared" si="16"/>
        <v>0.71864192656656978</v>
      </c>
      <c r="P332" s="16"/>
      <c r="R332" t="s">
        <v>248</v>
      </c>
    </row>
    <row r="333" spans="2:18">
      <c r="B333" s="15" t="s">
        <v>27</v>
      </c>
      <c r="C333">
        <v>1</v>
      </c>
      <c r="D333">
        <v>0.30025020107717382</v>
      </c>
      <c r="E333">
        <v>0.30025020107717382</v>
      </c>
      <c r="F333">
        <v>7.5205371221213371</v>
      </c>
      <c r="G333">
        <v>0.11122116432650253</v>
      </c>
      <c r="P333" s="16"/>
    </row>
    <row r="334" spans="2:18">
      <c r="B334" s="15" t="s">
        <v>28</v>
      </c>
      <c r="C334">
        <v>2</v>
      </c>
      <c r="D334">
        <v>7.9848073668568359E-2</v>
      </c>
      <c r="E334">
        <v>3.9924036834284179E-2</v>
      </c>
      <c r="P334" s="16"/>
      <c r="R334" t="s">
        <v>498</v>
      </c>
    </row>
    <row r="335" spans="2:18" ht="17" thickBot="1">
      <c r="B335" s="18" t="s">
        <v>29</v>
      </c>
      <c r="C335" s="2">
        <v>3</v>
      </c>
      <c r="D335" s="2">
        <v>0.3800982747457422</v>
      </c>
      <c r="E335" s="2"/>
      <c r="F335" s="2"/>
      <c r="G335" s="2"/>
      <c r="P335" s="16"/>
      <c r="R335" t="s">
        <v>499</v>
      </c>
    </row>
    <row r="336" spans="2:18" ht="17" thickBot="1">
      <c r="B336" s="15"/>
      <c r="P336" s="16"/>
      <c r="R336" t="s">
        <v>500</v>
      </c>
    </row>
    <row r="337" spans="2:18">
      <c r="B337" s="19"/>
      <c r="C337" s="8" t="s">
        <v>36</v>
      </c>
      <c r="D337" s="8" t="s">
        <v>24</v>
      </c>
      <c r="E337" s="8" t="s">
        <v>37</v>
      </c>
      <c r="F337" s="8" t="s">
        <v>38</v>
      </c>
      <c r="G337" s="8" t="s">
        <v>39</v>
      </c>
      <c r="H337" s="8" t="s">
        <v>40</v>
      </c>
      <c r="I337" s="8" t="s">
        <v>41</v>
      </c>
      <c r="J337" s="8" t="s">
        <v>42</v>
      </c>
      <c r="P337" s="16"/>
      <c r="R337" t="s">
        <v>501</v>
      </c>
    </row>
    <row r="338" spans="2:18">
      <c r="B338" s="15" t="s">
        <v>30</v>
      </c>
      <c r="C338">
        <v>2.8201693885779382</v>
      </c>
      <c r="D338">
        <v>0.65620118847814879</v>
      </c>
      <c r="E338">
        <v>4.2977206352192523</v>
      </c>
      <c r="F338">
        <v>5.0106340239521145E-2</v>
      </c>
      <c r="G338">
        <v>-3.2364462924108217E-3</v>
      </c>
      <c r="H338">
        <v>5.6435752234482877</v>
      </c>
      <c r="I338">
        <v>-3.2364462924108217E-3</v>
      </c>
      <c r="J338">
        <v>5.6435752234482877</v>
      </c>
      <c r="P338" s="16"/>
    </row>
    <row r="339" spans="2:18" ht="17" thickBot="1">
      <c r="B339" s="18" t="s">
        <v>43</v>
      </c>
      <c r="C339" s="2">
        <v>-0.63208115892086414</v>
      </c>
      <c r="D339" s="2">
        <v>0.23048805092857802</v>
      </c>
      <c r="E339" s="2">
        <v>-2.7423597725538009</v>
      </c>
      <c r="F339" s="2">
        <v>0.11122116432650264</v>
      </c>
      <c r="G339" s="2">
        <v>-1.6237912004233439</v>
      </c>
      <c r="H339" s="2">
        <v>0.35962888258161552</v>
      </c>
      <c r="I339" s="2">
        <v>-1.6237912004233439</v>
      </c>
      <c r="J339" s="2">
        <v>0.35962888258161552</v>
      </c>
      <c r="P339" s="16"/>
    </row>
    <row r="340" spans="2:18" ht="17" thickBot="1">
      <c r="B340" s="18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0"/>
    </row>
    <row r="341" spans="2:18" ht="17" thickBot="1"/>
    <row r="342" spans="2:18" ht="40">
      <c r="B342" s="10" t="s">
        <v>19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2" t="s">
        <v>0</v>
      </c>
      <c r="M342" s="21" t="s">
        <v>112</v>
      </c>
      <c r="N342" s="11"/>
      <c r="O342" s="11"/>
      <c r="P342" s="14"/>
    </row>
    <row r="343" spans="2:18" ht="17" thickBot="1">
      <c r="B343" s="15"/>
      <c r="L343" t="s">
        <v>5</v>
      </c>
      <c r="M343" s="1" t="s">
        <v>14</v>
      </c>
      <c r="P343" s="16"/>
      <c r="R343" t="s">
        <v>240</v>
      </c>
    </row>
    <row r="344" spans="2:18">
      <c r="B344" s="17" t="s">
        <v>20</v>
      </c>
      <c r="C344" s="9"/>
      <c r="L344" t="s">
        <v>16</v>
      </c>
      <c r="M344" s="3" t="s">
        <v>113</v>
      </c>
      <c r="P344" s="16"/>
      <c r="R344" t="s">
        <v>241</v>
      </c>
    </row>
    <row r="345" spans="2:18">
      <c r="B345" s="15" t="s">
        <v>21</v>
      </c>
      <c r="C345">
        <v>0.90483142664070282</v>
      </c>
      <c r="P345" s="16"/>
      <c r="R345" t="s">
        <v>502</v>
      </c>
    </row>
    <row r="346" spans="2:18">
      <c r="B346" s="15" t="s">
        <v>22</v>
      </c>
      <c r="C346">
        <v>0.81871991063664951</v>
      </c>
      <c r="L346" t="s">
        <v>17</v>
      </c>
      <c r="M346" t="s">
        <v>18</v>
      </c>
      <c r="N346" t="s">
        <v>121</v>
      </c>
      <c r="O346" s="16" t="s">
        <v>122</v>
      </c>
      <c r="P346" s="16"/>
    </row>
    <row r="347" spans="2:18">
      <c r="B347" s="15" t="s">
        <v>23</v>
      </c>
      <c r="C347">
        <v>0.72807986595497431</v>
      </c>
      <c r="L347" s="4">
        <v>37.5</v>
      </c>
      <c r="M347" s="4">
        <v>6.7264573990000001</v>
      </c>
      <c r="N347">
        <f t="shared" ref="N347:O352" si="17">LOG10(L347)</f>
        <v>1.5740312677277188</v>
      </c>
      <c r="O347">
        <f t="shared" si="17"/>
        <v>0.82778639600086135</v>
      </c>
      <c r="P347" s="16"/>
      <c r="R347" t="s">
        <v>243</v>
      </c>
    </row>
    <row r="348" spans="2:18">
      <c r="B348" s="15" t="s">
        <v>24</v>
      </c>
      <c r="C348">
        <v>0.19135685533400568</v>
      </c>
      <c r="L348" s="4">
        <v>75</v>
      </c>
      <c r="M348" s="4">
        <v>28.251121080000001</v>
      </c>
      <c r="N348">
        <f t="shared" si="17"/>
        <v>1.8750612633917001</v>
      </c>
      <c r="O348">
        <f t="shared" si="17"/>
        <v>1.4510356864633269</v>
      </c>
      <c r="P348" s="16"/>
      <c r="R348" t="s">
        <v>288</v>
      </c>
    </row>
    <row r="349" spans="2:18" ht="17" thickBot="1">
      <c r="B349" s="18" t="s">
        <v>25</v>
      </c>
      <c r="C349" s="2">
        <v>4</v>
      </c>
      <c r="L349" s="5">
        <v>200</v>
      </c>
      <c r="M349" s="5">
        <v>39.162929750000004</v>
      </c>
      <c r="N349">
        <f t="shared" si="17"/>
        <v>2.3010299956639813</v>
      </c>
      <c r="O349">
        <f t="shared" si="17"/>
        <v>1.5928751735975066</v>
      </c>
      <c r="P349" s="16"/>
      <c r="R349" t="s">
        <v>503</v>
      </c>
    </row>
    <row r="350" spans="2:18">
      <c r="B350" s="15"/>
      <c r="L350" s="5">
        <v>400</v>
      </c>
      <c r="M350" s="5">
        <v>12.257100149999999</v>
      </c>
      <c r="N350">
        <f t="shared" si="17"/>
        <v>2.6020599913279625</v>
      </c>
      <c r="O350">
        <f t="shared" si="17"/>
        <v>1.0883877346344306</v>
      </c>
      <c r="P350" s="16"/>
      <c r="R350" t="s">
        <v>504</v>
      </c>
    </row>
    <row r="351" spans="2:18" ht="17" thickBot="1">
      <c r="B351" s="15" t="s">
        <v>26</v>
      </c>
      <c r="L351" s="5">
        <v>750</v>
      </c>
      <c r="M351" s="5">
        <v>8.2212257100000006</v>
      </c>
      <c r="N351">
        <f t="shared" si="17"/>
        <v>2.8750612633917001</v>
      </c>
      <c r="O351">
        <f t="shared" si="17"/>
        <v>0.91493657172563114</v>
      </c>
      <c r="P351" s="16"/>
      <c r="R351" t="s">
        <v>247</v>
      </c>
    </row>
    <row r="352" spans="2:18">
      <c r="B352" s="19"/>
      <c r="C352" s="8" t="s">
        <v>31</v>
      </c>
      <c r="D352" s="8" t="s">
        <v>32</v>
      </c>
      <c r="E352" s="8" t="s">
        <v>33</v>
      </c>
      <c r="F352" s="8" t="s">
        <v>34</v>
      </c>
      <c r="G352" s="8" t="s">
        <v>35</v>
      </c>
      <c r="L352" s="5">
        <v>3000</v>
      </c>
      <c r="M352" s="5">
        <v>5.5306427500000002</v>
      </c>
      <c r="N352">
        <f t="shared" si="17"/>
        <v>3.4771212547196626</v>
      </c>
      <c r="O352">
        <f t="shared" si="17"/>
        <v>0.74277560626982764</v>
      </c>
      <c r="P352" s="16"/>
      <c r="R352" t="s">
        <v>248</v>
      </c>
    </row>
    <row r="353" spans="2:18">
      <c r="B353" s="15" t="s">
        <v>27</v>
      </c>
      <c r="C353">
        <v>1</v>
      </c>
      <c r="D353">
        <v>0.33075261922436683</v>
      </c>
      <c r="E353">
        <v>0.33075261922436683</v>
      </c>
      <c r="F353">
        <v>9.0326512250955489</v>
      </c>
      <c r="G353">
        <v>9.5168573359297293E-2</v>
      </c>
      <c r="P353" s="16"/>
    </row>
    <row r="354" spans="2:18">
      <c r="B354" s="15" t="s">
        <v>28</v>
      </c>
      <c r="C354">
        <v>2</v>
      </c>
      <c r="D354">
        <v>7.3234892166639157E-2</v>
      </c>
      <c r="E354">
        <v>3.6617446083319578E-2</v>
      </c>
      <c r="P354" s="16"/>
      <c r="R354" t="s">
        <v>505</v>
      </c>
    </row>
    <row r="355" spans="2:18" ht="17" thickBot="1">
      <c r="B355" s="18" t="s">
        <v>29</v>
      </c>
      <c r="C355" s="2">
        <v>3</v>
      </c>
      <c r="D355" s="2">
        <v>0.40398751139100597</v>
      </c>
      <c r="E355" s="2"/>
      <c r="F355" s="2"/>
      <c r="G355" s="2"/>
      <c r="P355" s="16"/>
      <c r="R355" t="s">
        <v>506</v>
      </c>
    </row>
    <row r="356" spans="2:18" ht="17" thickBot="1">
      <c r="B356" s="15"/>
      <c r="P356" s="16"/>
      <c r="R356" t="s">
        <v>507</v>
      </c>
    </row>
    <row r="357" spans="2:18">
      <c r="B357" s="19"/>
      <c r="C357" s="8" t="s">
        <v>36</v>
      </c>
      <c r="D357" s="8" t="s">
        <v>24</v>
      </c>
      <c r="E357" s="8" t="s">
        <v>37</v>
      </c>
      <c r="F357" s="8" t="s">
        <v>38</v>
      </c>
      <c r="G357" s="8" t="s">
        <v>39</v>
      </c>
      <c r="H357" s="8" t="s">
        <v>40</v>
      </c>
      <c r="I357" s="8" t="s">
        <v>41</v>
      </c>
      <c r="J357" s="8" t="s">
        <v>42</v>
      </c>
      <c r="P357" s="16"/>
      <c r="R357" t="s">
        <v>508</v>
      </c>
    </row>
    <row r="358" spans="2:18">
      <c r="B358" s="15" t="s">
        <v>30</v>
      </c>
      <c r="C358">
        <v>2.9514623964877158</v>
      </c>
      <c r="D358">
        <v>0.62843999168652653</v>
      </c>
      <c r="E358">
        <v>4.6964904136144492</v>
      </c>
      <c r="F358">
        <v>4.2469744012613289E-2</v>
      </c>
      <c r="G358">
        <v>0.24750335077395214</v>
      </c>
      <c r="H358">
        <v>5.6554214422014795</v>
      </c>
      <c r="I358">
        <v>0.24750335077395214</v>
      </c>
      <c r="J358">
        <v>5.6554214422014795</v>
      </c>
      <c r="P358" s="16"/>
    </row>
    <row r="359" spans="2:18" ht="17" thickBot="1">
      <c r="B359" s="18" t="s">
        <v>43</v>
      </c>
      <c r="C359" s="2">
        <v>-0.6634112587090073</v>
      </c>
      <c r="D359" s="2">
        <v>0.22073704124999866</v>
      </c>
      <c r="E359" s="2">
        <v>-3.0054369441223603</v>
      </c>
      <c r="F359" s="2">
        <v>9.5168573359297182E-2</v>
      </c>
      <c r="G359" s="2">
        <v>-1.6131660918001338</v>
      </c>
      <c r="H359" s="2">
        <v>0.28634357438211933</v>
      </c>
      <c r="I359" s="2">
        <v>-1.6131660918001338</v>
      </c>
      <c r="J359" s="2">
        <v>0.28634357438211933</v>
      </c>
      <c r="P359" s="16"/>
    </row>
    <row r="360" spans="2:18" ht="17" thickBot="1">
      <c r="B360" s="18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0"/>
    </row>
    <row r="361" spans="2:18" ht="17" thickBot="1"/>
    <row r="362" spans="2:18" ht="40">
      <c r="B362" s="10" t="s">
        <v>19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2" t="s">
        <v>0</v>
      </c>
      <c r="M362" s="21" t="s">
        <v>114</v>
      </c>
      <c r="N362" s="11"/>
      <c r="O362" s="11"/>
      <c r="P362" s="14"/>
    </row>
    <row r="363" spans="2:18" ht="17" thickBot="1">
      <c r="B363" s="15"/>
      <c r="L363" t="s">
        <v>5</v>
      </c>
      <c r="M363" s="1" t="s">
        <v>14</v>
      </c>
      <c r="P363" s="16"/>
      <c r="R363" t="s">
        <v>240</v>
      </c>
    </row>
    <row r="364" spans="2:18">
      <c r="B364" s="17" t="s">
        <v>20</v>
      </c>
      <c r="C364" s="9"/>
      <c r="L364" t="s">
        <v>16</v>
      </c>
      <c r="M364" s="3" t="s">
        <v>115</v>
      </c>
      <c r="P364" s="16"/>
      <c r="R364" t="s">
        <v>403</v>
      </c>
    </row>
    <row r="365" spans="2:18">
      <c r="B365" s="15" t="s">
        <v>21</v>
      </c>
      <c r="C365">
        <v>0.81923814675360052</v>
      </c>
      <c r="P365" s="16"/>
      <c r="R365" t="s">
        <v>509</v>
      </c>
    </row>
    <row r="366" spans="2:18">
      <c r="B366" s="15" t="s">
        <v>22</v>
      </c>
      <c r="C366">
        <v>0.67115114109627383</v>
      </c>
      <c r="L366" t="s">
        <v>17</v>
      </c>
      <c r="M366" t="s">
        <v>18</v>
      </c>
      <c r="N366" t="s">
        <v>121</v>
      </c>
      <c r="O366" s="16" t="s">
        <v>122</v>
      </c>
      <c r="P366" s="16"/>
    </row>
    <row r="367" spans="2:18">
      <c r="B367" s="15" t="s">
        <v>23</v>
      </c>
      <c r="C367">
        <v>0.50672671164441074</v>
      </c>
      <c r="L367" s="4">
        <v>37.5</v>
      </c>
      <c r="M367" s="4">
        <v>6.8759342300000004</v>
      </c>
      <c r="N367">
        <f t="shared" ref="N367:O372" si="18">LOG10(L367)</f>
        <v>1.5740312677277188</v>
      </c>
      <c r="O367">
        <f t="shared" si="18"/>
        <v>0.83733171390147743</v>
      </c>
      <c r="P367" s="16"/>
      <c r="R367" t="s">
        <v>243</v>
      </c>
    </row>
    <row r="368" spans="2:18">
      <c r="B368" s="15" t="s">
        <v>24</v>
      </c>
      <c r="C368">
        <v>0.21255650686891861</v>
      </c>
      <c r="L368" s="4">
        <v>75</v>
      </c>
      <c r="M368" s="4">
        <v>29.596412560000001</v>
      </c>
      <c r="N368">
        <f t="shared" si="18"/>
        <v>1.8750612633917001</v>
      </c>
      <c r="O368">
        <f t="shared" si="18"/>
        <v>1.471239072551614</v>
      </c>
      <c r="P368" s="16"/>
      <c r="R368" t="s">
        <v>288</v>
      </c>
    </row>
    <row r="369" spans="2:18" ht="17" thickBot="1">
      <c r="B369" s="18" t="s">
        <v>25</v>
      </c>
      <c r="C369" s="2">
        <v>4</v>
      </c>
      <c r="L369" s="5">
        <v>200</v>
      </c>
      <c r="M369" s="5">
        <v>35.127055310000003</v>
      </c>
      <c r="N369">
        <f t="shared" si="18"/>
        <v>2.3010299956639813</v>
      </c>
      <c r="O369">
        <f t="shared" si="18"/>
        <v>1.5456417445480819</v>
      </c>
      <c r="P369" s="16"/>
      <c r="R369" t="s">
        <v>510</v>
      </c>
    </row>
    <row r="370" spans="2:18">
      <c r="B370" s="15"/>
      <c r="L370" s="5">
        <v>400</v>
      </c>
      <c r="M370" s="5">
        <v>11.21076233</v>
      </c>
      <c r="N370">
        <f t="shared" si="18"/>
        <v>2.6020599913279625</v>
      </c>
      <c r="O370">
        <f t="shared" si="18"/>
        <v>1.0496351455526527</v>
      </c>
      <c r="P370" s="16"/>
      <c r="R370" t="s">
        <v>511</v>
      </c>
    </row>
    <row r="371" spans="2:18" ht="17" thickBot="1">
      <c r="B371" s="15" t="s">
        <v>26</v>
      </c>
      <c r="L371" s="5">
        <v>750</v>
      </c>
      <c r="M371" s="5">
        <v>8.6696562030000006</v>
      </c>
      <c r="N371">
        <f t="shared" si="18"/>
        <v>2.8750612633917001</v>
      </c>
      <c r="O371">
        <f t="shared" si="18"/>
        <v>0.93800187578066263</v>
      </c>
      <c r="P371" s="16"/>
      <c r="R371" t="s">
        <v>247</v>
      </c>
    </row>
    <row r="372" spans="2:18">
      <c r="B372" s="19"/>
      <c r="C372" s="8" t="s">
        <v>31</v>
      </c>
      <c r="D372" s="8" t="s">
        <v>32</v>
      </c>
      <c r="E372" s="8" t="s">
        <v>33</v>
      </c>
      <c r="F372" s="8" t="s">
        <v>34</v>
      </c>
      <c r="G372" s="8" t="s">
        <v>35</v>
      </c>
      <c r="L372" s="5">
        <v>3000</v>
      </c>
      <c r="M372" s="5">
        <v>7.6233183860000002</v>
      </c>
      <c r="N372">
        <f t="shared" si="18"/>
        <v>3.4771212547196626</v>
      </c>
      <c r="O372">
        <f t="shared" si="18"/>
        <v>0.88214405835003973</v>
      </c>
      <c r="P372" s="16"/>
      <c r="R372" t="s">
        <v>248</v>
      </c>
    </row>
    <row r="373" spans="2:18">
      <c r="B373" s="15" t="s">
        <v>27</v>
      </c>
      <c r="C373">
        <v>1</v>
      </c>
      <c r="D373">
        <v>0.18441778350868337</v>
      </c>
      <c r="E373">
        <v>0.18441778350868337</v>
      </c>
      <c r="F373">
        <v>4.0818213165383668</v>
      </c>
      <c r="G373">
        <v>0.18076185324639948</v>
      </c>
      <c r="P373" s="16"/>
    </row>
    <row r="374" spans="2:18">
      <c r="B374" s="15" t="s">
        <v>28</v>
      </c>
      <c r="C374">
        <v>2</v>
      </c>
      <c r="D374">
        <v>9.0360537224633289E-2</v>
      </c>
      <c r="E374">
        <v>4.5180268612316644E-2</v>
      </c>
      <c r="P374" s="16"/>
      <c r="R374" t="s">
        <v>512</v>
      </c>
    </row>
    <row r="375" spans="2:18" ht="17" thickBot="1">
      <c r="B375" s="18" t="s">
        <v>29</v>
      </c>
      <c r="C375" s="2">
        <v>3</v>
      </c>
      <c r="D375" s="2">
        <v>0.27477832073331665</v>
      </c>
      <c r="E375" s="2"/>
      <c r="F375" s="2"/>
      <c r="G375" s="2"/>
      <c r="P375" s="16"/>
      <c r="R375" t="s">
        <v>513</v>
      </c>
    </row>
    <row r="376" spans="2:18" ht="17" thickBot="1">
      <c r="B376" s="15"/>
      <c r="P376" s="16"/>
      <c r="R376" t="s">
        <v>514</v>
      </c>
    </row>
    <row r="377" spans="2:18">
      <c r="B377" s="19"/>
      <c r="C377" s="8" t="s">
        <v>36</v>
      </c>
      <c r="D377" s="8" t="s">
        <v>24</v>
      </c>
      <c r="E377" s="8" t="s">
        <v>37</v>
      </c>
      <c r="F377" s="8" t="s">
        <v>38</v>
      </c>
      <c r="G377" s="8" t="s">
        <v>39</v>
      </c>
      <c r="H377" s="8" t="s">
        <v>40</v>
      </c>
      <c r="I377" s="8" t="s">
        <v>41</v>
      </c>
      <c r="J377" s="8" t="s">
        <v>42</v>
      </c>
      <c r="P377" s="16"/>
      <c r="R377" t="s">
        <v>515</v>
      </c>
    </row>
    <row r="378" spans="2:18">
      <c r="B378" s="15" t="s">
        <v>30</v>
      </c>
      <c r="C378">
        <v>2.4977460629150512</v>
      </c>
      <c r="D378">
        <v>0.69806231491661763</v>
      </c>
      <c r="E378">
        <v>3.5781133138714165</v>
      </c>
      <c r="F378">
        <v>7.0004681629451615E-2</v>
      </c>
      <c r="G378">
        <v>-0.50577366189616324</v>
      </c>
      <c r="H378">
        <v>5.5012657877262656</v>
      </c>
      <c r="I378">
        <v>-0.50577366189616324</v>
      </c>
      <c r="J378">
        <v>5.5012657877262656</v>
      </c>
      <c r="P378" s="16"/>
    </row>
    <row r="379" spans="2:18" ht="17" thickBot="1">
      <c r="B379" s="18" t="s">
        <v>43</v>
      </c>
      <c r="C379" s="2">
        <v>-0.49537329504023359</v>
      </c>
      <c r="D379" s="2">
        <v>0.24519160467381595</v>
      </c>
      <c r="E379" s="2">
        <v>-2.0203517803932973</v>
      </c>
      <c r="F379" s="2">
        <v>0.1807618532463996</v>
      </c>
      <c r="G379" s="2">
        <v>-1.5503476222016792</v>
      </c>
      <c r="H379" s="2">
        <v>0.55960103212121193</v>
      </c>
      <c r="I379" s="2">
        <v>-1.5503476222016792</v>
      </c>
      <c r="J379" s="2">
        <v>0.55960103212121193</v>
      </c>
      <c r="P379" s="16"/>
    </row>
    <row r="380" spans="2:18" ht="17" thickBot="1">
      <c r="B380" s="18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0"/>
    </row>
    <row r="381" spans="2:18" ht="17" thickBot="1"/>
    <row r="382" spans="2:18" ht="40">
      <c r="B382" s="10" t="s">
        <v>19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2" t="s">
        <v>0</v>
      </c>
      <c r="M382" s="21" t="s">
        <v>116</v>
      </c>
      <c r="N382" s="11"/>
      <c r="O382" s="11"/>
      <c r="P382" s="14"/>
    </row>
    <row r="383" spans="2:18" ht="17" thickBot="1">
      <c r="B383" s="15"/>
      <c r="L383" t="s">
        <v>5</v>
      </c>
      <c r="M383" s="1" t="s">
        <v>14</v>
      </c>
      <c r="P383" s="16"/>
      <c r="R383" t="s">
        <v>240</v>
      </c>
    </row>
    <row r="384" spans="2:18">
      <c r="B384" s="17" t="s">
        <v>20</v>
      </c>
      <c r="C384" s="9"/>
      <c r="L384" t="s">
        <v>16</v>
      </c>
      <c r="M384" s="3" t="s">
        <v>117</v>
      </c>
      <c r="P384" s="16"/>
      <c r="R384" t="s">
        <v>403</v>
      </c>
    </row>
    <row r="385" spans="2:18">
      <c r="B385" s="15" t="s">
        <v>21</v>
      </c>
      <c r="C385">
        <v>0.83857075619826749</v>
      </c>
      <c r="P385" s="16"/>
      <c r="R385" t="s">
        <v>516</v>
      </c>
    </row>
    <row r="386" spans="2:18">
      <c r="B386" s="15" t="s">
        <v>22</v>
      </c>
      <c r="C386">
        <v>0.70320091315093425</v>
      </c>
      <c r="L386" t="s">
        <v>17</v>
      </c>
      <c r="M386" t="s">
        <v>18</v>
      </c>
      <c r="N386" t="s">
        <v>121</v>
      </c>
      <c r="O386" s="16" t="s">
        <v>122</v>
      </c>
      <c r="P386" s="16"/>
    </row>
    <row r="387" spans="2:18">
      <c r="B387" s="15" t="s">
        <v>23</v>
      </c>
      <c r="C387">
        <v>0.55480136972640137</v>
      </c>
      <c r="L387" s="4">
        <v>37.5</v>
      </c>
      <c r="M387" s="4">
        <v>8.370702541</v>
      </c>
      <c r="N387">
        <f t="shared" ref="N387:O392" si="19">LOG10(L387)</f>
        <v>1.5740312677277188</v>
      </c>
      <c r="O387">
        <f t="shared" si="19"/>
        <v>0.92276190923287105</v>
      </c>
      <c r="P387" s="16"/>
      <c r="R387" t="s">
        <v>243</v>
      </c>
    </row>
    <row r="388" spans="2:18">
      <c r="B388" s="15" t="s">
        <v>24</v>
      </c>
      <c r="C388">
        <v>0.2114468772598225</v>
      </c>
      <c r="L388" s="4">
        <v>75</v>
      </c>
      <c r="M388" s="4">
        <v>32.735426009999998</v>
      </c>
      <c r="N388">
        <f t="shared" si="19"/>
        <v>1.8750612633917001</v>
      </c>
      <c r="O388">
        <f t="shared" si="19"/>
        <v>1.5150179970859785</v>
      </c>
      <c r="P388" s="16"/>
      <c r="R388" t="s">
        <v>288</v>
      </c>
    </row>
    <row r="389" spans="2:18" ht="17" thickBot="1">
      <c r="B389" s="18" t="s">
        <v>25</v>
      </c>
      <c r="C389" s="2">
        <v>4</v>
      </c>
      <c r="L389" s="5">
        <v>200</v>
      </c>
      <c r="M389" s="5">
        <v>33.93124066</v>
      </c>
      <c r="N389">
        <f t="shared" si="19"/>
        <v>2.3010299956639813</v>
      </c>
      <c r="O389">
        <f t="shared" si="19"/>
        <v>1.5305997394547628</v>
      </c>
      <c r="P389" s="16"/>
      <c r="R389" t="s">
        <v>517</v>
      </c>
    </row>
    <row r="390" spans="2:18">
      <c r="B390" s="15"/>
      <c r="L390" s="5">
        <v>400</v>
      </c>
      <c r="M390" s="5">
        <v>10.16442451</v>
      </c>
      <c r="N390">
        <f t="shared" si="19"/>
        <v>2.6020599913279625</v>
      </c>
      <c r="O390">
        <f t="shared" si="19"/>
        <v>1.0070827947589474</v>
      </c>
      <c r="P390" s="16"/>
      <c r="R390" t="s">
        <v>518</v>
      </c>
    </row>
    <row r="391" spans="2:18" ht="17" thickBot="1">
      <c r="B391" s="15" t="s">
        <v>26</v>
      </c>
      <c r="L391" s="5">
        <v>750</v>
      </c>
      <c r="M391" s="5">
        <v>8.370702541</v>
      </c>
      <c r="N391">
        <f t="shared" si="19"/>
        <v>2.8750612633917001</v>
      </c>
      <c r="O391">
        <f t="shared" si="19"/>
        <v>0.92276190923287105</v>
      </c>
      <c r="P391" s="16"/>
      <c r="R391" t="s">
        <v>247</v>
      </c>
    </row>
    <row r="392" spans="2:18">
      <c r="B392" s="19"/>
      <c r="C392" s="8" t="s">
        <v>31</v>
      </c>
      <c r="D392" s="8" t="s">
        <v>32</v>
      </c>
      <c r="E392" s="8" t="s">
        <v>33</v>
      </c>
      <c r="F392" s="8" t="s">
        <v>34</v>
      </c>
      <c r="G392" s="8" t="s">
        <v>35</v>
      </c>
      <c r="L392" s="5">
        <v>3000</v>
      </c>
      <c r="M392" s="5">
        <v>6.5769805679999997</v>
      </c>
      <c r="N392">
        <f t="shared" si="19"/>
        <v>3.4771212547196626</v>
      </c>
      <c r="O392">
        <f t="shared" si="19"/>
        <v>0.81802655871757468</v>
      </c>
      <c r="P392" s="16"/>
      <c r="R392" t="s">
        <v>248</v>
      </c>
    </row>
    <row r="393" spans="2:18">
      <c r="B393" s="15" t="s">
        <v>27</v>
      </c>
      <c r="C393">
        <v>1</v>
      </c>
      <c r="D393">
        <v>0.2118602169211409</v>
      </c>
      <c r="E393">
        <v>0.2118602169211409</v>
      </c>
      <c r="F393">
        <v>4.7385652066277428</v>
      </c>
      <c r="G393">
        <v>0.16142924380173251</v>
      </c>
      <c r="P393" s="16"/>
    </row>
    <row r="394" spans="2:18">
      <c r="B394" s="15" t="s">
        <v>28</v>
      </c>
      <c r="C394">
        <v>2</v>
      </c>
      <c r="D394">
        <v>8.9419563805860885E-2</v>
      </c>
      <c r="E394">
        <v>4.4709781902930443E-2</v>
      </c>
      <c r="P394" s="16"/>
      <c r="R394" t="s">
        <v>519</v>
      </c>
    </row>
    <row r="395" spans="2:18" ht="17" thickBot="1">
      <c r="B395" s="18" t="s">
        <v>29</v>
      </c>
      <c r="C395" s="2">
        <v>3</v>
      </c>
      <c r="D395" s="2">
        <v>0.30127978072700179</v>
      </c>
      <c r="E395" s="2"/>
      <c r="F395" s="2"/>
      <c r="G395" s="2"/>
      <c r="P395" s="16"/>
      <c r="R395" t="s">
        <v>520</v>
      </c>
    </row>
    <row r="396" spans="2:18" ht="17" thickBot="1">
      <c r="B396" s="15"/>
      <c r="P396" s="16"/>
      <c r="R396" t="s">
        <v>521</v>
      </c>
    </row>
    <row r="397" spans="2:18">
      <c r="B397" s="19"/>
      <c r="C397" s="8" t="s">
        <v>36</v>
      </c>
      <c r="D397" s="8" t="s">
        <v>24</v>
      </c>
      <c r="E397" s="8" t="s">
        <v>37</v>
      </c>
      <c r="F397" s="8" t="s">
        <v>38</v>
      </c>
      <c r="G397" s="8" t="s">
        <v>39</v>
      </c>
      <c r="H397" s="8" t="s">
        <v>40</v>
      </c>
      <c r="I397" s="8" t="s">
        <v>41</v>
      </c>
      <c r="J397" s="8" t="s">
        <v>42</v>
      </c>
      <c r="P397" s="16"/>
      <c r="R397" t="s">
        <v>522</v>
      </c>
    </row>
    <row r="398" spans="2:18">
      <c r="B398" s="15" t="s">
        <v>30</v>
      </c>
      <c r="C398">
        <v>2.5636223031889678</v>
      </c>
      <c r="D398">
        <v>0.6944181516537008</v>
      </c>
      <c r="E398">
        <v>3.691755892445939</v>
      </c>
      <c r="F398">
        <v>6.6172787004998179E-2</v>
      </c>
      <c r="G398">
        <v>-0.4242178526114051</v>
      </c>
      <c r="H398">
        <v>5.5514624589893407</v>
      </c>
      <c r="I398">
        <v>-0.4242178526114051</v>
      </c>
      <c r="J398">
        <v>5.5514624589893407</v>
      </c>
      <c r="P398" s="16"/>
    </row>
    <row r="399" spans="2:18" ht="17" thickBot="1">
      <c r="B399" s="18" t="s">
        <v>43</v>
      </c>
      <c r="C399" s="2">
        <v>-0.53095277860950074</v>
      </c>
      <c r="D399" s="2">
        <v>0.24391160685838498</v>
      </c>
      <c r="E399" s="2">
        <v>-2.1768245695571666</v>
      </c>
      <c r="F399" s="2">
        <v>0.16142924380173251</v>
      </c>
      <c r="G399" s="2">
        <v>-1.5804197196763088</v>
      </c>
      <c r="H399" s="2">
        <v>0.5185141624573073</v>
      </c>
      <c r="I399" s="2">
        <v>-1.5804197196763088</v>
      </c>
      <c r="J399" s="2">
        <v>0.5185141624573073</v>
      </c>
      <c r="P399" s="16"/>
    </row>
    <row r="400" spans="2:18" ht="17" thickBot="1">
      <c r="B400" s="18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0"/>
    </row>
    <row r="401" spans="2:18" ht="17" thickBot="1"/>
    <row r="402" spans="2:18" ht="40">
      <c r="B402" s="10" t="s">
        <v>19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2" t="s">
        <v>0</v>
      </c>
      <c r="M402" s="21" t="s">
        <v>118</v>
      </c>
      <c r="N402" s="11"/>
      <c r="O402" s="11"/>
      <c r="P402" s="14"/>
    </row>
    <row r="403" spans="2:18" ht="17" thickBot="1">
      <c r="B403" s="15"/>
      <c r="L403" t="s">
        <v>5</v>
      </c>
      <c r="M403" s="1" t="s">
        <v>14</v>
      </c>
      <c r="P403" s="16"/>
      <c r="R403" t="s">
        <v>240</v>
      </c>
    </row>
    <row r="404" spans="2:18">
      <c r="B404" s="17" t="s">
        <v>20</v>
      </c>
      <c r="C404" s="9"/>
      <c r="L404" t="s">
        <v>16</v>
      </c>
      <c r="M404" s="3" t="s">
        <v>97</v>
      </c>
      <c r="P404" s="16"/>
      <c r="R404" t="s">
        <v>241</v>
      </c>
    </row>
    <row r="405" spans="2:18">
      <c r="B405" s="15" t="s">
        <v>21</v>
      </c>
      <c r="C405">
        <v>0.88890936373233465</v>
      </c>
      <c r="P405" s="16"/>
      <c r="R405" t="s">
        <v>523</v>
      </c>
    </row>
    <row r="406" spans="2:18">
      <c r="B406" s="15" t="s">
        <v>22</v>
      </c>
      <c r="C406">
        <v>0.79015985693102408</v>
      </c>
      <c r="L406" t="s">
        <v>17</v>
      </c>
      <c r="M406" t="s">
        <v>18</v>
      </c>
      <c r="N406" t="s">
        <v>121</v>
      </c>
      <c r="O406" s="16" t="s">
        <v>122</v>
      </c>
      <c r="P406" s="16"/>
    </row>
    <row r="407" spans="2:18">
      <c r="B407" s="15" t="s">
        <v>23</v>
      </c>
      <c r="C407">
        <v>0.68523978539653618</v>
      </c>
      <c r="L407" s="4">
        <v>37.5</v>
      </c>
      <c r="M407" s="4">
        <v>3.7369207769999999</v>
      </c>
      <c r="N407">
        <f t="shared" ref="N407:O412" si="20">LOG10(L407)</f>
        <v>1.5740312677277188</v>
      </c>
      <c r="O407">
        <f t="shared" si="20"/>
        <v>0.57251389087172921</v>
      </c>
      <c r="P407" s="16"/>
      <c r="R407" t="s">
        <v>243</v>
      </c>
    </row>
    <row r="408" spans="2:18">
      <c r="B408" s="15" t="s">
        <v>24</v>
      </c>
      <c r="C408">
        <v>0.17614595583927556</v>
      </c>
      <c r="L408" s="4">
        <v>75</v>
      </c>
      <c r="M408" s="4">
        <v>19.282511209999999</v>
      </c>
      <c r="N408">
        <f t="shared" si="20"/>
        <v>1.8750612633917001</v>
      </c>
      <c r="O408">
        <f t="shared" si="20"/>
        <v>1.2851635925142562</v>
      </c>
      <c r="P408" s="16"/>
      <c r="R408" t="s">
        <v>288</v>
      </c>
    </row>
    <row r="409" spans="2:18" ht="17" thickBot="1">
      <c r="B409" s="18" t="s">
        <v>25</v>
      </c>
      <c r="C409" s="2">
        <v>4</v>
      </c>
      <c r="L409" s="5">
        <v>200</v>
      </c>
      <c r="M409" s="5">
        <v>42.600896859999999</v>
      </c>
      <c r="N409">
        <f t="shared" si="20"/>
        <v>2.3010299956639813</v>
      </c>
      <c r="O409">
        <f t="shared" si="20"/>
        <v>1.6294187422306297</v>
      </c>
      <c r="P409" s="16"/>
      <c r="R409" t="s">
        <v>524</v>
      </c>
    </row>
    <row r="410" spans="2:18">
      <c r="B410" s="15"/>
      <c r="L410" s="5">
        <v>400</v>
      </c>
      <c r="M410" s="5">
        <v>15.69506726</v>
      </c>
      <c r="N410">
        <f t="shared" si="20"/>
        <v>2.6020599913279625</v>
      </c>
      <c r="O410">
        <f t="shared" si="20"/>
        <v>1.1957631811755491</v>
      </c>
      <c r="P410" s="16"/>
      <c r="R410" t="s">
        <v>525</v>
      </c>
    </row>
    <row r="411" spans="2:18" ht="17" thickBot="1">
      <c r="B411" s="15" t="s">
        <v>26</v>
      </c>
      <c r="L411" s="5">
        <v>750</v>
      </c>
      <c r="M411" s="5">
        <v>10.612855010000001</v>
      </c>
      <c r="N411">
        <f t="shared" si="20"/>
        <v>2.8750612633917001</v>
      </c>
      <c r="O411">
        <f t="shared" si="20"/>
        <v>1.0258322310546266</v>
      </c>
      <c r="P411" s="16"/>
      <c r="R411" t="s">
        <v>247</v>
      </c>
    </row>
    <row r="412" spans="2:18">
      <c r="B412" s="19"/>
      <c r="C412" s="8" t="s">
        <v>31</v>
      </c>
      <c r="D412" s="8" t="s">
        <v>32</v>
      </c>
      <c r="E412" s="8" t="s">
        <v>33</v>
      </c>
      <c r="F412" s="8" t="s">
        <v>34</v>
      </c>
      <c r="G412" s="8" t="s">
        <v>35</v>
      </c>
      <c r="L412" s="5">
        <v>3000</v>
      </c>
      <c r="M412" s="5">
        <v>8.2212257100000006</v>
      </c>
      <c r="N412">
        <f t="shared" si="20"/>
        <v>3.4771212547196626</v>
      </c>
      <c r="O412">
        <f t="shared" si="20"/>
        <v>0.91493657172563114</v>
      </c>
      <c r="P412" s="16"/>
      <c r="R412" t="s">
        <v>248</v>
      </c>
    </row>
    <row r="413" spans="2:18">
      <c r="B413" s="15" t="s">
        <v>27</v>
      </c>
      <c r="C413">
        <v>1</v>
      </c>
      <c r="D413">
        <v>0.23366934291276062</v>
      </c>
      <c r="E413">
        <v>0.23366934291276062</v>
      </c>
      <c r="F413">
        <v>7.5310647941303888</v>
      </c>
      <c r="G413">
        <v>0.11109063626766535</v>
      </c>
      <c r="P413" s="16"/>
    </row>
    <row r="414" spans="2:18">
      <c r="B414" s="15" t="s">
        <v>28</v>
      </c>
      <c r="C414">
        <v>2</v>
      </c>
      <c r="D414">
        <v>6.2054795517064033E-2</v>
      </c>
      <c r="E414">
        <v>3.1027397758532017E-2</v>
      </c>
      <c r="P414" s="16"/>
      <c r="R414" t="s">
        <v>526</v>
      </c>
    </row>
    <row r="415" spans="2:18" ht="17" thickBot="1">
      <c r="B415" s="18" t="s">
        <v>29</v>
      </c>
      <c r="C415" s="2">
        <v>3</v>
      </c>
      <c r="D415" s="2">
        <v>0.29572413842982465</v>
      </c>
      <c r="E415" s="2"/>
      <c r="F415" s="2"/>
      <c r="G415" s="2"/>
      <c r="P415" s="16"/>
      <c r="R415" t="s">
        <v>527</v>
      </c>
    </row>
    <row r="416" spans="2:18" ht="17" thickBot="1">
      <c r="B416" s="15"/>
      <c r="P416" s="16"/>
      <c r="R416" t="s">
        <v>528</v>
      </c>
    </row>
    <row r="417" spans="2:18">
      <c r="B417" s="19"/>
      <c r="C417" s="8" t="s">
        <v>36</v>
      </c>
      <c r="D417" s="8" t="s">
        <v>24</v>
      </c>
      <c r="E417" s="8" t="s">
        <v>37</v>
      </c>
      <c r="F417" s="8" t="s">
        <v>38</v>
      </c>
      <c r="G417" s="8" t="s">
        <v>39</v>
      </c>
      <c r="H417" s="8" t="s">
        <v>40</v>
      </c>
      <c r="I417" s="8" t="s">
        <v>41</v>
      </c>
      <c r="J417" s="8" t="s">
        <v>42</v>
      </c>
      <c r="P417" s="16"/>
      <c r="R417" t="s">
        <v>529</v>
      </c>
    </row>
    <row r="418" spans="2:18">
      <c r="B418" s="15" t="s">
        <v>30</v>
      </c>
      <c r="C418">
        <v>2.7605062499822832</v>
      </c>
      <c r="D418">
        <v>0.57848548373159747</v>
      </c>
      <c r="E418">
        <v>4.7719542280910332</v>
      </c>
      <c r="F418">
        <v>4.121837268503014E-2</v>
      </c>
      <c r="G418">
        <v>0.27148410428408631</v>
      </c>
      <c r="H418">
        <v>5.2495283956804801</v>
      </c>
      <c r="I418">
        <v>0.27148410428408631</v>
      </c>
      <c r="J418">
        <v>5.2495283956804801</v>
      </c>
      <c r="P418" s="16"/>
    </row>
    <row r="419" spans="2:18" ht="17" thickBot="1">
      <c r="B419" s="18" t="s">
        <v>43</v>
      </c>
      <c r="C419" s="2">
        <v>-0.55761193439759305</v>
      </c>
      <c r="D419" s="2">
        <v>0.20319071951850254</v>
      </c>
      <c r="E419" s="2">
        <v>-2.7442785562202654</v>
      </c>
      <c r="F419" s="2">
        <v>0.11109063626766535</v>
      </c>
      <c r="G419" s="2">
        <v>-1.4318710383936355</v>
      </c>
      <c r="H419" s="2">
        <v>0.31664716959844952</v>
      </c>
      <c r="I419" s="2">
        <v>-1.4318710383936355</v>
      </c>
      <c r="J419" s="2">
        <v>0.31664716959844952</v>
      </c>
      <c r="P419" s="16"/>
    </row>
    <row r="420" spans="2:18" ht="17" thickBot="1">
      <c r="B420" s="18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0"/>
    </row>
    <row r="421" spans="2:18" ht="17" thickBot="1"/>
    <row r="422" spans="2:18" ht="40">
      <c r="B422" s="10" t="s">
        <v>19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2" t="s">
        <v>0</v>
      </c>
      <c r="M422" s="21" t="s">
        <v>119</v>
      </c>
      <c r="N422" s="11"/>
      <c r="O422" s="11"/>
      <c r="P422" s="14"/>
    </row>
    <row r="423" spans="2:18" ht="17" thickBot="1">
      <c r="B423" s="15"/>
      <c r="L423" t="s">
        <v>5</v>
      </c>
      <c r="M423" s="1" t="s">
        <v>14</v>
      </c>
      <c r="P423" s="16"/>
      <c r="R423" t="s">
        <v>240</v>
      </c>
    </row>
    <row r="424" spans="2:18">
      <c r="B424" s="17" t="s">
        <v>20</v>
      </c>
      <c r="C424" s="9"/>
      <c r="L424" t="s">
        <v>16</v>
      </c>
      <c r="M424" s="3" t="s">
        <v>120</v>
      </c>
      <c r="P424" s="16"/>
      <c r="R424" t="s">
        <v>403</v>
      </c>
    </row>
    <row r="425" spans="2:18">
      <c r="B425" s="15" t="s">
        <v>21</v>
      </c>
      <c r="C425">
        <v>0.8621539931186103</v>
      </c>
      <c r="P425" s="16"/>
      <c r="R425" t="s">
        <v>530</v>
      </c>
    </row>
    <row r="426" spans="2:18">
      <c r="B426" s="15" t="s">
        <v>22</v>
      </c>
      <c r="C426">
        <v>0.74330950785036465</v>
      </c>
      <c r="L426" t="s">
        <v>17</v>
      </c>
      <c r="M426" t="s">
        <v>18</v>
      </c>
      <c r="N426" t="s">
        <v>121</v>
      </c>
      <c r="O426" s="16" t="s">
        <v>122</v>
      </c>
      <c r="P426" s="16"/>
    </row>
    <row r="427" spans="2:18">
      <c r="B427" s="15" t="s">
        <v>23</v>
      </c>
      <c r="C427">
        <v>0.61496426177554708</v>
      </c>
      <c r="L427" s="4">
        <v>37.5</v>
      </c>
      <c r="M427" s="4">
        <v>8.5201793719999994</v>
      </c>
      <c r="N427">
        <f t="shared" ref="N427:O432" si="21">LOG10(L427)</f>
        <v>1.5740312677277188</v>
      </c>
      <c r="O427">
        <f t="shared" si="21"/>
        <v>0.93044873789461091</v>
      </c>
      <c r="P427" s="16"/>
      <c r="R427" t="s">
        <v>243</v>
      </c>
    </row>
    <row r="428" spans="2:18">
      <c r="B428" s="15" t="s">
        <v>24</v>
      </c>
      <c r="C428">
        <v>0.23364476049364208</v>
      </c>
      <c r="L428" s="4">
        <v>75</v>
      </c>
      <c r="M428" s="4">
        <v>33.183856499999997</v>
      </c>
      <c r="N428">
        <f t="shared" si="21"/>
        <v>1.8750612633917001</v>
      </c>
      <c r="O428">
        <f t="shared" si="21"/>
        <v>1.5209268566534713</v>
      </c>
      <c r="P428" s="16"/>
      <c r="R428" t="s">
        <v>288</v>
      </c>
    </row>
    <row r="429" spans="2:18" ht="17" thickBot="1">
      <c r="B429" s="18" t="s">
        <v>25</v>
      </c>
      <c r="C429" s="2">
        <v>4</v>
      </c>
      <c r="L429" s="5">
        <v>200</v>
      </c>
      <c r="M429" s="5">
        <v>36.472346790000003</v>
      </c>
      <c r="N429">
        <f t="shared" si="21"/>
        <v>2.3010299956639813</v>
      </c>
      <c r="O429">
        <f t="shared" si="21"/>
        <v>1.5619637086155818</v>
      </c>
      <c r="P429" s="16"/>
      <c r="R429" t="s">
        <v>531</v>
      </c>
    </row>
    <row r="430" spans="2:18">
      <c r="B430" s="15"/>
      <c r="L430" s="5">
        <v>400</v>
      </c>
      <c r="M430" s="5">
        <v>10.16442451</v>
      </c>
      <c r="N430">
        <f t="shared" si="21"/>
        <v>2.6020599913279625</v>
      </c>
      <c r="O430">
        <f t="shared" si="21"/>
        <v>1.0070827947589474</v>
      </c>
      <c r="P430" s="16"/>
      <c r="R430" t="s">
        <v>532</v>
      </c>
    </row>
    <row r="431" spans="2:18" ht="17" thickBot="1">
      <c r="B431" s="15" t="s">
        <v>26</v>
      </c>
      <c r="L431" s="5">
        <v>750</v>
      </c>
      <c r="M431" s="5">
        <v>6.5769805679999997</v>
      </c>
      <c r="N431">
        <f t="shared" si="21"/>
        <v>2.8750612633917001</v>
      </c>
      <c r="O431">
        <f t="shared" si="21"/>
        <v>0.81802655871757468</v>
      </c>
      <c r="P431" s="16"/>
      <c r="R431" t="s">
        <v>247</v>
      </c>
    </row>
    <row r="432" spans="2:18">
      <c r="B432" s="19"/>
      <c r="C432" s="8" t="s">
        <v>31</v>
      </c>
      <c r="D432" s="8" t="s">
        <v>32</v>
      </c>
      <c r="E432" s="8" t="s">
        <v>33</v>
      </c>
      <c r="F432" s="8" t="s">
        <v>34</v>
      </c>
      <c r="G432" s="8" t="s">
        <v>35</v>
      </c>
      <c r="L432" s="5">
        <v>3000</v>
      </c>
      <c r="M432" s="5">
        <v>5.2316890880000004</v>
      </c>
      <c r="N432">
        <f t="shared" si="21"/>
        <v>3.4771212547196626</v>
      </c>
      <c r="O432">
        <f t="shared" si="21"/>
        <v>0.71864192656656978</v>
      </c>
      <c r="P432" s="16"/>
      <c r="R432" t="s">
        <v>248</v>
      </c>
    </row>
    <row r="433" spans="2:18">
      <c r="B433" s="15" t="s">
        <v>27</v>
      </c>
      <c r="C433">
        <v>1</v>
      </c>
      <c r="D433">
        <v>0.31615641168187708</v>
      </c>
      <c r="E433">
        <v>0.31615641168187708</v>
      </c>
      <c r="F433">
        <v>5.7914845355242797</v>
      </c>
      <c r="G433">
        <v>0.1378460068813897</v>
      </c>
      <c r="P433" s="16"/>
    </row>
    <row r="434" spans="2:18">
      <c r="B434" s="15" t="s">
        <v>28</v>
      </c>
      <c r="C434">
        <v>2</v>
      </c>
      <c r="D434">
        <v>0.10917974821226273</v>
      </c>
      <c r="E434">
        <v>5.4589874106131364E-2</v>
      </c>
      <c r="P434" s="16"/>
      <c r="R434" t="s">
        <v>533</v>
      </c>
    </row>
    <row r="435" spans="2:18" ht="17" thickBot="1">
      <c r="B435" s="18" t="s">
        <v>29</v>
      </c>
      <c r="C435" s="2">
        <v>3</v>
      </c>
      <c r="D435" s="2">
        <v>0.42533615989413981</v>
      </c>
      <c r="E435" s="2"/>
      <c r="F435" s="2"/>
      <c r="G435" s="2"/>
      <c r="P435" s="16"/>
      <c r="R435" t="s">
        <v>534</v>
      </c>
    </row>
    <row r="436" spans="2:18" ht="17" thickBot="1">
      <c r="B436" s="15"/>
      <c r="P436" s="16"/>
      <c r="R436" t="s">
        <v>535</v>
      </c>
    </row>
    <row r="437" spans="2:18">
      <c r="B437" s="19"/>
      <c r="C437" s="8" t="s">
        <v>36</v>
      </c>
      <c r="D437" s="8" t="s">
        <v>24</v>
      </c>
      <c r="E437" s="8" t="s">
        <v>37</v>
      </c>
      <c r="F437" s="8" t="s">
        <v>38</v>
      </c>
      <c r="G437" s="8" t="s">
        <v>39</v>
      </c>
      <c r="H437" s="8" t="s">
        <v>40</v>
      </c>
      <c r="I437" s="8" t="s">
        <v>41</v>
      </c>
      <c r="J437" s="8" t="s">
        <v>42</v>
      </c>
      <c r="P437" s="16"/>
      <c r="R437" t="s">
        <v>536</v>
      </c>
    </row>
    <row r="438" spans="2:18">
      <c r="B438" s="15" t="s">
        <v>30</v>
      </c>
      <c r="C438">
        <v>2.8514932215990898</v>
      </c>
      <c r="D438">
        <v>0.76731879339225173</v>
      </c>
      <c r="E438">
        <v>3.7161780033991851</v>
      </c>
      <c r="F438">
        <v>6.5389055379166838E-2</v>
      </c>
      <c r="G438">
        <v>-0.45001307937814694</v>
      </c>
      <c r="H438">
        <v>6.1529995225763265</v>
      </c>
      <c r="I438">
        <v>-0.45001307937814694</v>
      </c>
      <c r="J438">
        <v>6.1529995225763265</v>
      </c>
      <c r="P438" s="16"/>
    </row>
    <row r="439" spans="2:18" ht="17" thickBot="1">
      <c r="B439" s="18" t="s">
        <v>43</v>
      </c>
      <c r="C439" s="2">
        <v>-0.64860783196743044</v>
      </c>
      <c r="D439" s="2">
        <v>0.2695176665863927</v>
      </c>
      <c r="E439" s="2">
        <v>-2.4065503392873953</v>
      </c>
      <c r="F439" s="2">
        <v>0.1378460068813897</v>
      </c>
      <c r="G439" s="2">
        <v>-1.8082487558210789</v>
      </c>
      <c r="H439" s="2">
        <v>0.51103309188621804</v>
      </c>
      <c r="I439" s="2">
        <v>-1.8082487558210789</v>
      </c>
      <c r="J439" s="2">
        <v>0.51103309188621804</v>
      </c>
      <c r="P439" s="16"/>
    </row>
    <row r="440" spans="2:18" ht="17" thickBot="1">
      <c r="B440" s="18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Pivokonsky et al., 2018</vt:lpstr>
      <vt:lpstr>Semmouri et al., 2022</vt:lpstr>
      <vt:lpstr>Shruti et al., 2020</vt:lpstr>
      <vt:lpstr>Dalmau-Soler et al., 2021</vt:lpstr>
      <vt:lpstr>Oni et al., 2022</vt:lpstr>
      <vt:lpstr>Pittroff et al., 2021</vt:lpstr>
      <vt:lpstr>Schymanski et al., 2018</vt:lpstr>
      <vt:lpstr>Kirstein et al., 2021</vt:lpstr>
      <vt:lpstr>Zhou et al., 2021</vt:lpstr>
      <vt:lpstr>Samandra et al., 2022</vt:lpstr>
      <vt:lpstr>Tong et al., 2020</vt:lpstr>
      <vt:lpstr>Conc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Samiksha Singh</cp:lastModifiedBy>
  <dcterms:created xsi:type="dcterms:W3CDTF">2023-04-27T21:05:19Z</dcterms:created>
  <dcterms:modified xsi:type="dcterms:W3CDTF">2024-12-04T11:00:04Z</dcterms:modified>
</cp:coreProperties>
</file>