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bus\Downloads\"/>
    </mc:Choice>
  </mc:AlternateContent>
  <xr:revisionPtr revIDLastSave="0" documentId="8_{DEB368A4-705D-5B4A-8CAB-2B61A3B4EA56}" xr6:coauthVersionLast="47" xr6:coauthVersionMax="47" xr10:uidLastSave="{00000000-0000-0000-0000-000000000000}"/>
  <bookViews>
    <workbookView xWindow="0" yWindow="0" windowWidth="20490" windowHeight="775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4" i="1" l="1"/>
  <c r="K11" i="1"/>
  <c r="T11" i="1"/>
  <c r="T10" i="1"/>
  <c r="T8" i="1"/>
  <c r="K5" i="1"/>
  <c r="T5" i="1"/>
  <c r="J6" i="1"/>
  <c r="S6" i="1"/>
  <c r="J7" i="1"/>
  <c r="S7" i="1"/>
  <c r="J9" i="1"/>
  <c r="S9" i="1"/>
  <c r="J10" i="1"/>
  <c r="S10" i="1"/>
  <c r="J11" i="1"/>
  <c r="S11" i="1"/>
  <c r="J13" i="1"/>
  <c r="S13" i="1"/>
  <c r="J14" i="1"/>
  <c r="S14" i="1"/>
  <c r="J5" i="1"/>
  <c r="S5" i="1"/>
  <c r="Q6" i="1"/>
  <c r="Q7" i="1"/>
  <c r="K7" i="1"/>
  <c r="T7" i="1"/>
  <c r="U7" i="1"/>
  <c r="V7" i="1"/>
  <c r="Q8" i="1"/>
  <c r="U8" i="1"/>
  <c r="V8" i="1"/>
  <c r="Q9" i="1"/>
  <c r="Q10" i="1"/>
  <c r="U10" i="1"/>
  <c r="V10" i="1"/>
  <c r="Q11" i="1"/>
  <c r="U11" i="1"/>
  <c r="V11" i="1"/>
  <c r="Q12" i="1"/>
  <c r="Q13" i="1"/>
  <c r="Q14" i="1"/>
  <c r="U14" i="1"/>
  <c r="V14" i="1"/>
  <c r="Q5" i="1"/>
  <c r="U5" i="1"/>
  <c r="V5" i="1"/>
  <c r="K12" i="1"/>
  <c r="T12" i="1"/>
  <c r="K13" i="1"/>
  <c r="T13" i="1"/>
  <c r="K9" i="1"/>
  <c r="T9" i="1"/>
  <c r="K6" i="1"/>
  <c r="T6" i="1"/>
  <c r="J8" i="1"/>
  <c r="S8" i="1"/>
  <c r="J12" i="1"/>
  <c r="S12" i="1"/>
  <c r="G6" i="1"/>
  <c r="G7" i="1"/>
  <c r="G8" i="1"/>
  <c r="G9" i="1"/>
  <c r="G10" i="1"/>
  <c r="G11" i="1"/>
  <c r="G12" i="1"/>
  <c r="G13" i="1"/>
  <c r="G14" i="1"/>
  <c r="G5" i="1"/>
  <c r="F6" i="1"/>
  <c r="F7" i="1"/>
  <c r="E7" i="1"/>
  <c r="H7" i="1"/>
  <c r="I7" i="1"/>
  <c r="M7" i="1"/>
  <c r="R7" i="1"/>
  <c r="F8" i="1"/>
  <c r="E8" i="1"/>
  <c r="H8" i="1"/>
  <c r="I8" i="1"/>
  <c r="M8" i="1"/>
  <c r="R8" i="1"/>
  <c r="F9" i="1"/>
  <c r="F10" i="1"/>
  <c r="F11" i="1"/>
  <c r="E11" i="1"/>
  <c r="H11" i="1"/>
  <c r="I11" i="1"/>
  <c r="M11" i="1"/>
  <c r="R11" i="1"/>
  <c r="F12" i="1"/>
  <c r="E12" i="1"/>
  <c r="H12" i="1"/>
  <c r="I12" i="1"/>
  <c r="M12" i="1"/>
  <c r="R12" i="1"/>
  <c r="F13" i="1"/>
  <c r="F14" i="1"/>
  <c r="F5" i="1"/>
  <c r="E5" i="1"/>
  <c r="H5" i="1"/>
  <c r="I5" i="1"/>
  <c r="M5" i="1"/>
  <c r="R5" i="1"/>
  <c r="E6" i="1"/>
  <c r="H6" i="1"/>
  <c r="I6" i="1"/>
  <c r="M6" i="1"/>
  <c r="R6" i="1"/>
  <c r="E9" i="1"/>
  <c r="H9" i="1"/>
  <c r="I9" i="1"/>
  <c r="M9" i="1"/>
  <c r="R9" i="1"/>
  <c r="E10" i="1"/>
  <c r="H10" i="1"/>
  <c r="I10" i="1"/>
  <c r="M10" i="1"/>
  <c r="R10" i="1"/>
  <c r="E13" i="1"/>
  <c r="H13" i="1"/>
  <c r="I13" i="1"/>
  <c r="M13" i="1"/>
  <c r="R13" i="1"/>
  <c r="E14" i="1"/>
  <c r="H14" i="1"/>
  <c r="I14" i="1"/>
  <c r="M14" i="1"/>
  <c r="R14" i="1"/>
  <c r="U12" i="1"/>
  <c r="V12" i="1"/>
  <c r="U6" i="1"/>
  <c r="V6" i="1"/>
  <c r="U13" i="1"/>
  <c r="V13" i="1"/>
  <c r="U9" i="1"/>
  <c r="V9" i="1"/>
</calcChain>
</file>

<file path=xl/sharedStrings.xml><?xml version="1.0" encoding="utf-8"?>
<sst xmlns="http://schemas.openxmlformats.org/spreadsheetml/2006/main" count="38" uniqueCount="37">
  <si>
    <t>Tax Calculation</t>
  </si>
  <si>
    <t>SL</t>
  </si>
  <si>
    <t>Employee
ID</t>
  </si>
  <si>
    <t>Name</t>
  </si>
  <si>
    <t>Gross
Salary</t>
  </si>
  <si>
    <t>Gross
Salary
Yearly</t>
  </si>
  <si>
    <t>Provident
Fund</t>
  </si>
  <si>
    <t>Advanced
Tax</t>
  </si>
  <si>
    <t>Tax Free
Income</t>
  </si>
  <si>
    <t>9=5-8</t>
  </si>
  <si>
    <t>5=4*12</t>
  </si>
  <si>
    <t>Taxable
Income</t>
  </si>
  <si>
    <t>Next
100000
Tax 5%</t>
  </si>
  <si>
    <t>Next
400000
Tax 10%</t>
  </si>
  <si>
    <t>Total Tax</t>
  </si>
  <si>
    <t>Invest Rebate</t>
  </si>
  <si>
    <t>Tax
Payable</t>
  </si>
  <si>
    <t>17=13-16</t>
  </si>
  <si>
    <t>18=17-7</t>
  </si>
  <si>
    <t>Net tax
Payable</t>
  </si>
  <si>
    <t>Upto
350000
Tax 0%</t>
  </si>
  <si>
    <t>Tahmid Rahman</t>
  </si>
  <si>
    <t>Nadia Islam</t>
  </si>
  <si>
    <t>Iffat Ara</t>
  </si>
  <si>
    <t>Tanjila Akter Satu</t>
  </si>
  <si>
    <t>Mahid Mahmud</t>
  </si>
  <si>
    <t>Nabhan Mahmud</t>
  </si>
  <si>
    <t>Shamima Akter</t>
  </si>
  <si>
    <t>Aleya Afrin</t>
  </si>
  <si>
    <t>Sharaf Mahmud</t>
  </si>
  <si>
    <t>Monirul Islam</t>
  </si>
  <si>
    <t>Basic</t>
  </si>
  <si>
    <t>House Rent</t>
  </si>
  <si>
    <t>Medical Allowenvce</t>
  </si>
  <si>
    <t>Transport Allowence</t>
  </si>
  <si>
    <t>IDEA BANGLADESH</t>
  </si>
  <si>
    <t>Note:1. Tax Free Income =1/3 of Gross Salary or 450000, whichever is 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</si>
</sst>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1"/>
      <scheme val="minor"/>
    </font>
    <font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3FFFF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3FFFF"/>
      <color rgb="FF66FFFF"/>
      <color rgb="FF00FFFF"/>
      <color rgb="FF09C7E7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7"/>
  <sheetViews>
    <sheetView tabSelected="1" topLeftCell="B1" workbookViewId="0">
      <selection activeCell="S22" sqref="S22"/>
    </sheetView>
  </sheetViews>
  <sheetFormatPr defaultRowHeight="15" x14ac:dyDescent="0.2"/>
  <cols>
    <col min="1" max="1" width="4.4375" customWidth="1"/>
    <col min="2" max="2" width="12.64453125" customWidth="1"/>
    <col min="3" max="3" width="17.75390625" customWidth="1"/>
    <col min="4" max="7" width="12.64453125" customWidth="1"/>
    <col min="10" max="10" width="10.22265625" customWidth="1"/>
    <col min="11" max="11" width="10.76171875" customWidth="1"/>
    <col min="13" max="13" width="8.875" customWidth="1"/>
    <col min="16" max="16" width="9.81640625" customWidth="1"/>
    <col min="17" max="17" width="10.76171875" customWidth="1"/>
  </cols>
  <sheetData>
    <row r="1" spans="1:27" x14ac:dyDescent="0.2">
      <c r="A1" s="16" t="s">
        <v>35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2"/>
      <c r="X1" s="2"/>
      <c r="Y1" s="2"/>
      <c r="Z1" s="2"/>
      <c r="AA1" s="2"/>
    </row>
    <row r="2" spans="1:27" ht="15.6" customHeight="1" x14ac:dyDescent="0.2">
      <c r="A2" s="18" t="s">
        <v>0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4"/>
      <c r="X2" s="4"/>
      <c r="Y2" s="4"/>
      <c r="Z2" s="4"/>
      <c r="AA2" s="4"/>
    </row>
    <row r="3" spans="1:27" x14ac:dyDescent="0.2">
      <c r="A3" s="6">
        <v>1</v>
      </c>
      <c r="B3" s="6">
        <v>2</v>
      </c>
      <c r="C3" s="6">
        <v>3</v>
      </c>
      <c r="D3" s="6"/>
      <c r="E3" s="6"/>
      <c r="F3" s="6"/>
      <c r="G3" s="6"/>
      <c r="H3" s="6">
        <v>4</v>
      </c>
      <c r="I3" s="6" t="s">
        <v>10</v>
      </c>
      <c r="J3" s="6">
        <v>6</v>
      </c>
      <c r="K3" s="6">
        <v>7</v>
      </c>
      <c r="L3" s="6">
        <v>8</v>
      </c>
      <c r="M3" s="6" t="s">
        <v>9</v>
      </c>
      <c r="N3" s="6">
        <v>10</v>
      </c>
      <c r="O3" s="6">
        <v>11</v>
      </c>
      <c r="P3" s="6">
        <v>12</v>
      </c>
      <c r="Q3" s="6">
        <v>13</v>
      </c>
      <c r="R3" s="6">
        <v>14</v>
      </c>
      <c r="S3" s="6">
        <v>15</v>
      </c>
      <c r="T3" s="6">
        <v>16</v>
      </c>
      <c r="U3" s="6" t="s">
        <v>17</v>
      </c>
      <c r="V3" s="6" t="s">
        <v>18</v>
      </c>
      <c r="W3" s="1"/>
      <c r="X3" s="1"/>
      <c r="Y3" s="1"/>
      <c r="Z3" s="1"/>
      <c r="AA3" s="1"/>
    </row>
    <row r="4" spans="1:27" ht="63" customHeight="1" x14ac:dyDescent="0.2">
      <c r="A4" s="12" t="s">
        <v>1</v>
      </c>
      <c r="B4" s="13" t="s">
        <v>2</v>
      </c>
      <c r="C4" s="12" t="s">
        <v>3</v>
      </c>
      <c r="D4" s="12" t="s">
        <v>31</v>
      </c>
      <c r="E4" s="12" t="s">
        <v>32</v>
      </c>
      <c r="F4" s="13" t="s">
        <v>33</v>
      </c>
      <c r="G4" s="13" t="s">
        <v>34</v>
      </c>
      <c r="H4" s="13" t="s">
        <v>4</v>
      </c>
      <c r="I4" s="13" t="s">
        <v>5</v>
      </c>
      <c r="J4" s="13" t="s">
        <v>6</v>
      </c>
      <c r="K4" s="13" t="s">
        <v>7</v>
      </c>
      <c r="L4" s="13" t="s">
        <v>8</v>
      </c>
      <c r="M4" s="13" t="s">
        <v>11</v>
      </c>
      <c r="N4" s="13" t="s">
        <v>20</v>
      </c>
      <c r="O4" s="13" t="s">
        <v>12</v>
      </c>
      <c r="P4" s="13" t="s">
        <v>13</v>
      </c>
      <c r="Q4" s="12" t="s">
        <v>14</v>
      </c>
      <c r="R4" s="15" t="s">
        <v>15</v>
      </c>
      <c r="S4" s="15"/>
      <c r="T4" s="15"/>
      <c r="U4" s="5" t="s">
        <v>16</v>
      </c>
      <c r="V4" s="5" t="s">
        <v>19</v>
      </c>
      <c r="W4" s="3"/>
      <c r="X4" s="3"/>
      <c r="Y4" s="3"/>
      <c r="Z4" s="3"/>
      <c r="AA4" s="3"/>
    </row>
    <row r="5" spans="1:27" x14ac:dyDescent="0.2">
      <c r="A5" s="6">
        <v>1</v>
      </c>
      <c r="B5" s="6">
        <v>4046121</v>
      </c>
      <c r="C5" s="6" t="s">
        <v>21</v>
      </c>
      <c r="D5" s="11">
        <v>55000</v>
      </c>
      <c r="E5" s="6">
        <f>D5*30%</f>
        <v>16500</v>
      </c>
      <c r="F5" s="9">
        <f>D5*6%</f>
        <v>3300</v>
      </c>
      <c r="G5" s="6">
        <f>D5*3%</f>
        <v>1650</v>
      </c>
      <c r="H5" s="7">
        <f>D5+E5+F5+G5</f>
        <v>76450</v>
      </c>
      <c r="I5" s="6">
        <f>H5*12</f>
        <v>917400</v>
      </c>
      <c r="J5" s="6">
        <f>D5*5%</f>
        <v>2750</v>
      </c>
      <c r="K5" s="6">
        <f>D5*5%</f>
        <v>2750</v>
      </c>
      <c r="L5" s="6">
        <v>233520</v>
      </c>
      <c r="M5" s="6">
        <f>I5-L5</f>
        <v>683880</v>
      </c>
      <c r="N5" s="6">
        <v>0</v>
      </c>
      <c r="O5" s="6">
        <v>5000</v>
      </c>
      <c r="P5" s="6">
        <v>23388</v>
      </c>
      <c r="Q5" s="6">
        <f>O5+P5</f>
        <v>28388</v>
      </c>
      <c r="R5" s="6">
        <f>M5*3%</f>
        <v>20516.399999999998</v>
      </c>
      <c r="S5" s="6">
        <f>J5*15%</f>
        <v>412.5</v>
      </c>
      <c r="T5" s="6">
        <f>K5*15%</f>
        <v>412.5</v>
      </c>
      <c r="U5" s="6">
        <f>Q5-T5</f>
        <v>27975.5</v>
      </c>
      <c r="V5" s="6">
        <f>U5-K5</f>
        <v>25225.5</v>
      </c>
    </row>
    <row r="6" spans="1:27" x14ac:dyDescent="0.2">
      <c r="A6" s="6">
        <v>2</v>
      </c>
      <c r="B6" s="6">
        <v>4046124</v>
      </c>
      <c r="C6" s="6" t="s">
        <v>22</v>
      </c>
      <c r="D6" s="11">
        <v>48000</v>
      </c>
      <c r="E6" s="6">
        <f t="shared" ref="E6:E14" si="0">D6*30%</f>
        <v>14400</v>
      </c>
      <c r="F6" s="9">
        <f t="shared" ref="F6:F14" si="1">D6*6%</f>
        <v>2880</v>
      </c>
      <c r="G6" s="6">
        <f t="shared" ref="G6:G14" si="2">D6*3%</f>
        <v>1440</v>
      </c>
      <c r="H6" s="7">
        <f t="shared" ref="H6:H14" si="3">D6+E6+F6+G6</f>
        <v>66720</v>
      </c>
      <c r="I6" s="6">
        <f t="shared" ref="I6:I14" si="4">H6*12</f>
        <v>800640</v>
      </c>
      <c r="J6" s="6">
        <f t="shared" ref="J6:J14" si="5">D6*5%</f>
        <v>2400</v>
      </c>
      <c r="K6" s="6">
        <f t="shared" ref="K6:K7" si="6">D6*5%</f>
        <v>2400</v>
      </c>
      <c r="L6" s="6">
        <v>266880</v>
      </c>
      <c r="M6" s="6">
        <f t="shared" ref="M6:M14" si="7">I6-L6</f>
        <v>533760</v>
      </c>
      <c r="N6" s="6">
        <v>0</v>
      </c>
      <c r="O6" s="6">
        <v>5000</v>
      </c>
      <c r="P6" s="6">
        <v>8376</v>
      </c>
      <c r="Q6" s="6">
        <f t="shared" ref="Q6:Q14" si="8">O6+P6</f>
        <v>13376</v>
      </c>
      <c r="R6" s="6">
        <f t="shared" ref="R6:R14" si="9">M6*3%</f>
        <v>16012.8</v>
      </c>
      <c r="S6" s="6">
        <f t="shared" ref="S6:T14" si="10">J6*15%</f>
        <v>360</v>
      </c>
      <c r="T6" s="6">
        <f t="shared" si="10"/>
        <v>360</v>
      </c>
      <c r="U6" s="6">
        <f t="shared" ref="U6:U14" si="11">Q6-T6</f>
        <v>13016</v>
      </c>
      <c r="V6" s="6">
        <f t="shared" ref="V6:V14" si="12">U6-K6</f>
        <v>10616</v>
      </c>
    </row>
    <row r="7" spans="1:27" x14ac:dyDescent="0.2">
      <c r="A7" s="6">
        <v>3</v>
      </c>
      <c r="B7" s="6">
        <v>4046127</v>
      </c>
      <c r="C7" s="6" t="s">
        <v>23</v>
      </c>
      <c r="D7" s="11">
        <v>35000</v>
      </c>
      <c r="E7" s="6">
        <f t="shared" si="0"/>
        <v>10500</v>
      </c>
      <c r="F7" s="9">
        <f t="shared" si="1"/>
        <v>2100</v>
      </c>
      <c r="G7" s="6">
        <f t="shared" si="2"/>
        <v>1050</v>
      </c>
      <c r="H7" s="7">
        <f t="shared" si="3"/>
        <v>48650</v>
      </c>
      <c r="I7" s="6">
        <f t="shared" si="4"/>
        <v>583800</v>
      </c>
      <c r="J7" s="6">
        <f t="shared" si="5"/>
        <v>1750</v>
      </c>
      <c r="K7" s="6">
        <f t="shared" si="6"/>
        <v>1750</v>
      </c>
      <c r="L7" s="6">
        <v>194600</v>
      </c>
      <c r="M7" s="6">
        <f t="shared" si="7"/>
        <v>389200</v>
      </c>
      <c r="N7" s="6">
        <v>0</v>
      </c>
      <c r="O7" s="6">
        <v>1960</v>
      </c>
      <c r="P7" s="6">
        <v>0</v>
      </c>
      <c r="Q7" s="6">
        <f t="shared" si="8"/>
        <v>1960</v>
      </c>
      <c r="R7" s="6">
        <f t="shared" si="9"/>
        <v>11676</v>
      </c>
      <c r="S7" s="6">
        <f t="shared" si="10"/>
        <v>262.5</v>
      </c>
      <c r="T7" s="6">
        <f t="shared" si="10"/>
        <v>262.5</v>
      </c>
      <c r="U7" s="6">
        <f t="shared" si="11"/>
        <v>1697.5</v>
      </c>
      <c r="V7" s="6">
        <f t="shared" si="12"/>
        <v>-52.5</v>
      </c>
    </row>
    <row r="8" spans="1:27" x14ac:dyDescent="0.2">
      <c r="A8" s="6">
        <v>4</v>
      </c>
      <c r="B8" s="6">
        <v>4046130</v>
      </c>
      <c r="C8" s="6" t="s">
        <v>24</v>
      </c>
      <c r="D8" s="11">
        <v>24000</v>
      </c>
      <c r="E8" s="6">
        <f t="shared" si="0"/>
        <v>7200</v>
      </c>
      <c r="F8" s="9">
        <f t="shared" si="1"/>
        <v>1440</v>
      </c>
      <c r="G8" s="6">
        <f t="shared" si="2"/>
        <v>720</v>
      </c>
      <c r="H8" s="7">
        <f t="shared" si="3"/>
        <v>33360</v>
      </c>
      <c r="I8" s="6">
        <f t="shared" si="4"/>
        <v>400320</v>
      </c>
      <c r="J8" s="6">
        <f t="shared" si="5"/>
        <v>1200</v>
      </c>
      <c r="K8" s="6">
        <v>450</v>
      </c>
      <c r="L8" s="6">
        <v>133440</v>
      </c>
      <c r="M8" s="6">
        <f t="shared" si="7"/>
        <v>266880</v>
      </c>
      <c r="N8" s="6">
        <v>0</v>
      </c>
      <c r="O8" s="6">
        <v>0</v>
      </c>
      <c r="P8" s="6">
        <v>0</v>
      </c>
      <c r="Q8" s="6">
        <f t="shared" si="8"/>
        <v>0</v>
      </c>
      <c r="R8" s="6">
        <f t="shared" si="9"/>
        <v>8006.4</v>
      </c>
      <c r="S8" s="6">
        <f t="shared" si="10"/>
        <v>180</v>
      </c>
      <c r="T8" s="6">
        <f t="shared" si="10"/>
        <v>67.5</v>
      </c>
      <c r="U8" s="6">
        <f t="shared" si="11"/>
        <v>-67.5</v>
      </c>
      <c r="V8" s="6">
        <f t="shared" si="12"/>
        <v>-517.5</v>
      </c>
    </row>
    <row r="9" spans="1:27" x14ac:dyDescent="0.2">
      <c r="A9" s="6">
        <v>5</v>
      </c>
      <c r="B9" s="6">
        <v>4046133</v>
      </c>
      <c r="C9" s="6" t="s">
        <v>25</v>
      </c>
      <c r="D9" s="11">
        <v>30000</v>
      </c>
      <c r="E9" s="6">
        <f t="shared" si="0"/>
        <v>9000</v>
      </c>
      <c r="F9" s="9">
        <f t="shared" si="1"/>
        <v>1800</v>
      </c>
      <c r="G9" s="6">
        <f t="shared" si="2"/>
        <v>900</v>
      </c>
      <c r="H9" s="7">
        <f t="shared" si="3"/>
        <v>41700</v>
      </c>
      <c r="I9" s="6">
        <f t="shared" si="4"/>
        <v>500400</v>
      </c>
      <c r="J9" s="6">
        <f t="shared" si="5"/>
        <v>1500</v>
      </c>
      <c r="K9" s="6">
        <f>D9*5%</f>
        <v>1500</v>
      </c>
      <c r="L9" s="6">
        <v>166800</v>
      </c>
      <c r="M9" s="6">
        <f t="shared" si="7"/>
        <v>333600</v>
      </c>
      <c r="N9" s="6">
        <v>0</v>
      </c>
      <c r="O9" s="6">
        <v>0</v>
      </c>
      <c r="P9" s="6">
        <v>0</v>
      </c>
      <c r="Q9" s="6">
        <f t="shared" si="8"/>
        <v>0</v>
      </c>
      <c r="R9" s="6">
        <f t="shared" si="9"/>
        <v>10008</v>
      </c>
      <c r="S9" s="6">
        <f t="shared" si="10"/>
        <v>225</v>
      </c>
      <c r="T9" s="6">
        <f t="shared" si="10"/>
        <v>225</v>
      </c>
      <c r="U9" s="6">
        <f t="shared" si="11"/>
        <v>-225</v>
      </c>
      <c r="V9" s="6">
        <f t="shared" si="12"/>
        <v>-1725</v>
      </c>
    </row>
    <row r="10" spans="1:27" x14ac:dyDescent="0.2">
      <c r="A10" s="6">
        <v>6</v>
      </c>
      <c r="B10" s="6">
        <v>4046136</v>
      </c>
      <c r="C10" s="6" t="s">
        <v>26</v>
      </c>
      <c r="D10" s="11">
        <v>25000</v>
      </c>
      <c r="E10" s="6">
        <f t="shared" si="0"/>
        <v>7500</v>
      </c>
      <c r="F10" s="9">
        <f t="shared" si="1"/>
        <v>1500</v>
      </c>
      <c r="G10" s="6">
        <f t="shared" si="2"/>
        <v>750</v>
      </c>
      <c r="H10" s="7">
        <f t="shared" si="3"/>
        <v>34750</v>
      </c>
      <c r="I10" s="6">
        <f t="shared" si="4"/>
        <v>417000</v>
      </c>
      <c r="J10" s="6">
        <f t="shared" si="5"/>
        <v>1250</v>
      </c>
      <c r="K10" s="6">
        <v>450</v>
      </c>
      <c r="L10" s="6">
        <v>139000</v>
      </c>
      <c r="M10" s="6">
        <f t="shared" si="7"/>
        <v>278000</v>
      </c>
      <c r="N10" s="6">
        <v>0</v>
      </c>
      <c r="O10" s="6">
        <v>0</v>
      </c>
      <c r="P10" s="6">
        <v>0</v>
      </c>
      <c r="Q10" s="6">
        <f t="shared" si="8"/>
        <v>0</v>
      </c>
      <c r="R10" s="6">
        <f t="shared" si="9"/>
        <v>8340</v>
      </c>
      <c r="S10" s="6">
        <f t="shared" si="10"/>
        <v>187.5</v>
      </c>
      <c r="T10" s="6">
        <f t="shared" si="10"/>
        <v>67.5</v>
      </c>
      <c r="U10" s="6">
        <f t="shared" si="11"/>
        <v>-67.5</v>
      </c>
      <c r="V10" s="6">
        <f t="shared" si="12"/>
        <v>-517.5</v>
      </c>
    </row>
    <row r="11" spans="1:27" x14ac:dyDescent="0.2">
      <c r="A11" s="6">
        <v>7</v>
      </c>
      <c r="B11" s="6">
        <v>4046139</v>
      </c>
      <c r="C11" s="6" t="s">
        <v>27</v>
      </c>
      <c r="D11" s="11">
        <v>40000</v>
      </c>
      <c r="E11" s="6">
        <f t="shared" si="0"/>
        <v>12000</v>
      </c>
      <c r="F11" s="9">
        <f t="shared" si="1"/>
        <v>2400</v>
      </c>
      <c r="G11" s="6">
        <f t="shared" si="2"/>
        <v>1200</v>
      </c>
      <c r="H11" s="7">
        <f t="shared" si="3"/>
        <v>55600</v>
      </c>
      <c r="I11" s="6">
        <f t="shared" si="4"/>
        <v>667200</v>
      </c>
      <c r="J11" s="6">
        <f t="shared" si="5"/>
        <v>2000</v>
      </c>
      <c r="K11" s="6">
        <f>D11*5%</f>
        <v>2000</v>
      </c>
      <c r="L11" s="6">
        <v>222400</v>
      </c>
      <c r="M11" s="6">
        <f t="shared" si="7"/>
        <v>444800</v>
      </c>
      <c r="N11" s="6">
        <v>0</v>
      </c>
      <c r="O11" s="6">
        <v>4750</v>
      </c>
      <c r="P11" s="6">
        <v>0</v>
      </c>
      <c r="Q11" s="6">
        <f t="shared" si="8"/>
        <v>4750</v>
      </c>
      <c r="R11" s="6">
        <f t="shared" si="9"/>
        <v>13344</v>
      </c>
      <c r="S11" s="6">
        <f t="shared" si="10"/>
        <v>300</v>
      </c>
      <c r="T11" s="6">
        <f t="shared" si="10"/>
        <v>300</v>
      </c>
      <c r="U11" s="6">
        <f t="shared" si="11"/>
        <v>4450</v>
      </c>
      <c r="V11" s="6">
        <f t="shared" si="12"/>
        <v>2450</v>
      </c>
    </row>
    <row r="12" spans="1:27" x14ac:dyDescent="0.2">
      <c r="A12" s="6">
        <v>8</v>
      </c>
      <c r="B12" s="6">
        <v>4046142</v>
      </c>
      <c r="C12" s="6" t="s">
        <v>28</v>
      </c>
      <c r="D12" s="11">
        <v>30000</v>
      </c>
      <c r="E12" s="6">
        <f t="shared" si="0"/>
        <v>9000</v>
      </c>
      <c r="F12" s="9">
        <f t="shared" si="1"/>
        <v>1800</v>
      </c>
      <c r="G12" s="6">
        <f t="shared" si="2"/>
        <v>900</v>
      </c>
      <c r="H12" s="7">
        <f t="shared" si="3"/>
        <v>41700</v>
      </c>
      <c r="I12" s="6">
        <f t="shared" si="4"/>
        <v>500400</v>
      </c>
      <c r="J12" s="6">
        <f t="shared" si="5"/>
        <v>1500</v>
      </c>
      <c r="K12" s="6">
        <f t="shared" ref="K12:K13" si="13">D12*5%</f>
        <v>1500</v>
      </c>
      <c r="L12" s="6">
        <v>166800</v>
      </c>
      <c r="M12" s="6">
        <f t="shared" si="7"/>
        <v>333600</v>
      </c>
      <c r="N12" s="6">
        <v>0</v>
      </c>
      <c r="O12" s="6">
        <v>0</v>
      </c>
      <c r="P12" s="6">
        <v>0</v>
      </c>
      <c r="Q12" s="6">
        <f t="shared" si="8"/>
        <v>0</v>
      </c>
      <c r="R12" s="6">
        <f t="shared" si="9"/>
        <v>10008</v>
      </c>
      <c r="S12" s="6">
        <f t="shared" si="10"/>
        <v>225</v>
      </c>
      <c r="T12" s="6">
        <f t="shared" si="10"/>
        <v>225</v>
      </c>
      <c r="U12" s="6">
        <f t="shared" si="11"/>
        <v>-225</v>
      </c>
      <c r="V12" s="6">
        <f t="shared" si="12"/>
        <v>-1725</v>
      </c>
    </row>
    <row r="13" spans="1:27" x14ac:dyDescent="0.2">
      <c r="A13" s="6">
        <v>9</v>
      </c>
      <c r="B13" s="6">
        <v>4046145</v>
      </c>
      <c r="C13" s="6" t="s">
        <v>30</v>
      </c>
      <c r="D13" s="11">
        <v>50000</v>
      </c>
      <c r="E13" s="6">
        <f t="shared" si="0"/>
        <v>15000</v>
      </c>
      <c r="F13" s="9">
        <f t="shared" si="1"/>
        <v>3000</v>
      </c>
      <c r="G13" s="6">
        <f t="shared" si="2"/>
        <v>1500</v>
      </c>
      <c r="H13" s="7">
        <f t="shared" si="3"/>
        <v>69500</v>
      </c>
      <c r="I13" s="6">
        <f t="shared" si="4"/>
        <v>834000</v>
      </c>
      <c r="J13" s="6">
        <f t="shared" si="5"/>
        <v>2500</v>
      </c>
      <c r="K13" s="6">
        <f t="shared" si="13"/>
        <v>2500</v>
      </c>
      <c r="L13" s="6">
        <v>278000</v>
      </c>
      <c r="M13" s="6">
        <f t="shared" si="7"/>
        <v>556000</v>
      </c>
      <c r="N13" s="6">
        <v>0</v>
      </c>
      <c r="O13" s="6">
        <v>5000</v>
      </c>
      <c r="P13" s="6">
        <v>10600</v>
      </c>
      <c r="Q13" s="6">
        <f t="shared" si="8"/>
        <v>15600</v>
      </c>
      <c r="R13" s="6">
        <f t="shared" si="9"/>
        <v>16680</v>
      </c>
      <c r="S13" s="6">
        <f t="shared" si="10"/>
        <v>375</v>
      </c>
      <c r="T13" s="6">
        <f t="shared" si="10"/>
        <v>375</v>
      </c>
      <c r="U13" s="6">
        <f t="shared" si="11"/>
        <v>15225</v>
      </c>
      <c r="V13" s="6">
        <f t="shared" si="12"/>
        <v>12725</v>
      </c>
    </row>
    <row r="14" spans="1:27" x14ac:dyDescent="0.2">
      <c r="A14" s="6">
        <v>10</v>
      </c>
      <c r="B14" s="6">
        <v>4046148</v>
      </c>
      <c r="C14" s="6" t="s">
        <v>29</v>
      </c>
      <c r="D14" s="11">
        <v>20000</v>
      </c>
      <c r="E14" s="6">
        <f t="shared" si="0"/>
        <v>6000</v>
      </c>
      <c r="F14" s="9">
        <f t="shared" si="1"/>
        <v>1200</v>
      </c>
      <c r="G14" s="6">
        <f t="shared" si="2"/>
        <v>600</v>
      </c>
      <c r="H14" s="7">
        <f t="shared" si="3"/>
        <v>27800</v>
      </c>
      <c r="I14" s="6">
        <f t="shared" si="4"/>
        <v>333600</v>
      </c>
      <c r="J14" s="6">
        <f t="shared" si="5"/>
        <v>1000</v>
      </c>
      <c r="K14" s="6">
        <v>450</v>
      </c>
      <c r="L14" s="10">
        <v>111200</v>
      </c>
      <c r="M14" s="6">
        <f t="shared" si="7"/>
        <v>222400</v>
      </c>
      <c r="N14" s="6">
        <v>0</v>
      </c>
      <c r="O14" s="6">
        <v>0</v>
      </c>
      <c r="P14" s="6">
        <v>0</v>
      </c>
      <c r="Q14" s="6">
        <f t="shared" si="8"/>
        <v>0</v>
      </c>
      <c r="R14" s="6">
        <f t="shared" si="9"/>
        <v>6672</v>
      </c>
      <c r="S14" s="6">
        <f t="shared" si="10"/>
        <v>150</v>
      </c>
      <c r="T14" s="6">
        <f t="shared" si="10"/>
        <v>67.5</v>
      </c>
      <c r="U14" s="6">
        <f t="shared" si="11"/>
        <v>-67.5</v>
      </c>
      <c r="V14" s="6">
        <f t="shared" si="12"/>
        <v>-517.5</v>
      </c>
    </row>
    <row r="15" spans="1:27" x14ac:dyDescent="0.2">
      <c r="A15" s="1"/>
      <c r="M15" s="8"/>
    </row>
    <row r="16" spans="1:27" x14ac:dyDescent="0.2">
      <c r="B16" s="14" t="s">
        <v>36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</row>
    <row r="17" spans="2:12" x14ac:dyDescent="0.2">
      <c r="B17" s="14" t="s">
        <v>36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</row>
  </sheetData>
  <mergeCells count="5">
    <mergeCell ref="B16:L16"/>
    <mergeCell ref="B17:L17"/>
    <mergeCell ref="R4:T4"/>
    <mergeCell ref="A1:V1"/>
    <mergeCell ref="A2:V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bus</cp:lastModifiedBy>
  <dcterms:created xsi:type="dcterms:W3CDTF">2024-12-18T10:45:58Z</dcterms:created>
  <dcterms:modified xsi:type="dcterms:W3CDTF">2024-12-20T10:13:47Z</dcterms:modified>
</cp:coreProperties>
</file>